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jpabl\OneDrive\Documentos\IDIGER\Gestión Documental - archivos TRD\Mapas de riesgos\2024\Seguimiento 3er cuatrimestre\"/>
    </mc:Choice>
  </mc:AlternateContent>
  <xr:revisionPtr revIDLastSave="0" documentId="13_ncr:1_{DA554B72-0AFA-4128-B73B-A0C2ED1C2775}" xr6:coauthVersionLast="47" xr6:coauthVersionMax="47" xr10:uidLastSave="{00000000-0000-0000-0000-000000000000}"/>
  <workbookProtection workbookAlgorithmName="SHA-512" workbookHashValue="nCrPoYzNiROos4gCfJgrJobP8RwAMmTB8EzM/nM4tobI/S+4PrWaDwDLiH/1ZO4UMV6KRj0y/zYNh8ExhcMMqQ==" workbookSaltValue="dMFLjfK9gjNEBjdxSACplA==" workbookSpinCount="100000" lockStructure="1"/>
  <bookViews>
    <workbookView xWindow="-108" yWindow="-108" windowWidth="23256" windowHeight="12456" xr2:uid="{00000000-000D-0000-FFFF-FFFF00000000}"/>
  </bookViews>
  <sheets>
    <sheet name="1. Punto de Partida" sheetId="1" r:id="rId1"/>
    <sheet name="2. Identificación del Riesgo" sheetId="2" r:id="rId2"/>
    <sheet name="Listas" sheetId="3" state="hidden" r:id="rId3"/>
    <sheet name="4. Riesgo Seguridad Informacion" sheetId="4" r:id="rId4"/>
    <sheet name="3. Impacto Riesgo de Corrupción" sheetId="5" r:id="rId5"/>
    <sheet name="5. Valoración de Controles" sheetId="6" r:id="rId6"/>
    <sheet name="6.Valoración Control Corrupción" sheetId="7" r:id="rId7"/>
    <sheet name="7. Mapa de Riesgos General" sheetId="8" r:id="rId8"/>
    <sheet name="8. Seguimiento Cuatrimestral" sheetId="9" r:id="rId9"/>
    <sheet name="9. Seguimiento Consolidado" sheetId="10" r:id="rId10"/>
    <sheet name="Datos Hoja 1" sheetId="11" state="hidden" r:id="rId11"/>
  </sheets>
  <externalReferences>
    <externalReference r:id="rId12"/>
  </externalReferences>
  <definedNames>
    <definedName name="AUTOMATIZACION" localSheetId="4">#REF!</definedName>
    <definedName name="AUTOMATIZACION" localSheetId="3">#REF!</definedName>
    <definedName name="AUTOMATIZACION" localSheetId="6">#REF!</definedName>
    <definedName name="AUTOMATIZACION" localSheetId="9">#REF!</definedName>
    <definedName name="AUTOMATIZACION">#REF!</definedName>
    <definedName name="Casi_seguro" localSheetId="4">'[1]3. PROBABILIDAD'!#REF!</definedName>
    <definedName name="Casi_seguro" localSheetId="3">'[1]3. PROBABILIDAD'!#REF!</definedName>
    <definedName name="Casi_seguro" localSheetId="6">'[1]3. PROBABILIDAD'!#REF!</definedName>
    <definedName name="Casi_seguro" localSheetId="9">'[1]3. PROBABILIDAD'!#REF!</definedName>
    <definedName name="Casi_seguro">'[1]3. PROBABILIDAD'!#REF!</definedName>
    <definedName name="CONFIDENCIALIDAD" localSheetId="4">'[1]4. IMPACTO GESTIÓN Y E'!#REF!</definedName>
    <definedName name="CONFIDENCIALIDAD" localSheetId="3">'[1]4. IMPACTO GESTIÓN Y E'!#REF!</definedName>
    <definedName name="CONFIDENCIALIDAD" localSheetId="6">'[1]4. IMPACTO GESTIÓN Y E'!#REF!</definedName>
    <definedName name="CONFIDENCIALIDAD" localSheetId="9">'[1]4. IMPACTO GESTIÓN Y E'!#REF!</definedName>
    <definedName name="CONFIDENCIALIDAD">'[1]4. IMPACTO GESTIÓN Y E'!#REF!</definedName>
    <definedName name="CONFIDENCIALIDAD_DE_LA_INFORMACIÓN" localSheetId="4">'[1]4. IMPACTO GESTIÓN Y E'!#REF!</definedName>
    <definedName name="CONFIDENCIALIDAD_DE_LA_INFORMACIÓN" localSheetId="3">'[1]4. IMPACTO GESTIÓN Y E'!#REF!</definedName>
    <definedName name="CONFIDENCIALIDAD_DE_LA_INFORMACIÓN" localSheetId="6">'[1]4. IMPACTO GESTIÓN Y E'!#REF!</definedName>
    <definedName name="CONFIDENCIALIDAD_DE_LA_INFORMACIÓN" localSheetId="9">'[1]4. IMPACTO GESTIÓN Y E'!#REF!</definedName>
    <definedName name="CONFIDENCIALIDAD_DE_LA_INFORMACIÓN">'[1]4. IMPACTO GESTIÓN Y E'!#REF!</definedName>
    <definedName name="CONTROL" localSheetId="4">#REF!</definedName>
    <definedName name="CONTROL" localSheetId="3">#REF!</definedName>
    <definedName name="CONTROL" localSheetId="6">#REF!</definedName>
    <definedName name="CONTROL" localSheetId="9">#REF!</definedName>
    <definedName name="CONTROL">#REF!</definedName>
    <definedName name="Corrupción">Listas!$Q$2:$Q$6</definedName>
    <definedName name="CREDIBILIDAD" localSheetId="4">'[1]4. IMPACTO GESTIÓN Y E'!#REF!</definedName>
    <definedName name="CREDIBILIDAD" localSheetId="3">'[1]4. IMPACTO GESTIÓN Y E'!#REF!</definedName>
    <definedName name="CREDIBILIDAD" localSheetId="6">'[1]4. IMPACTO GESTIÓN Y E'!#REF!</definedName>
    <definedName name="CREDIBILIDAD" localSheetId="9">'[1]4. IMPACTO GESTIÓN Y E'!#REF!</definedName>
    <definedName name="CREDIBILIDAD">'[1]4. IMPACTO GESTIÓN Y E'!#REF!</definedName>
    <definedName name="CREDIBILIDAD_O_IMAGEN" localSheetId="4">'[1]4. IMPACTO GESTIÓN Y E'!#REF!</definedName>
    <definedName name="CREDIBILIDAD_O_IMAGEN" localSheetId="3">'[1]4. IMPACTO GESTIÓN Y E'!#REF!</definedName>
    <definedName name="CREDIBILIDAD_O_IMAGEN" localSheetId="6">'[1]4. IMPACTO GESTIÓN Y E'!#REF!</definedName>
    <definedName name="CREDIBILIDAD_O_IMAGEN" localSheetId="9">'[1]4. IMPACTO GESTIÓN Y E'!#REF!</definedName>
    <definedName name="CREDIBILIDAD_O_IMAGEN">'[1]4. IMPACTO GESTIÓN Y E'!#REF!</definedName>
    <definedName name="CriteriosImpacto">Listas!$E$2:$E$11</definedName>
    <definedName name="EVIDENCIA" localSheetId="4">#REF!</definedName>
    <definedName name="EVIDENCIA" localSheetId="3">#REF!</definedName>
    <definedName name="EVIDENCIA" localSheetId="6">#REF!</definedName>
    <definedName name="EVIDENCIA" localSheetId="9">#REF!</definedName>
    <definedName name="EVIDENCIA">#REF!</definedName>
    <definedName name="FRECUENCIA" localSheetId="4">#REF!</definedName>
    <definedName name="FRECUENCIA" localSheetId="3">#REF!</definedName>
    <definedName name="FRECUENCIA" localSheetId="6">#REF!</definedName>
    <definedName name="FRECUENCIA" localSheetId="9">#REF!</definedName>
    <definedName name="FRECUENCIA">#REF!</definedName>
    <definedName name="Improbable_posible" localSheetId="4">'[1]3. PROBABILIDAD'!#REF!</definedName>
    <definedName name="Improbable_posible" localSheetId="3">'[1]3. PROBABILIDAD'!#REF!</definedName>
    <definedName name="Improbable_posible" localSheetId="6">'[1]3. PROBABILIDAD'!#REF!</definedName>
    <definedName name="Improbable_posible" localSheetId="9">'[1]3. PROBABILIDAD'!#REF!</definedName>
    <definedName name="Improbable_posible">'[1]3. PROBABILIDAD'!#REF!</definedName>
    <definedName name="LEGAL" localSheetId="4">'[1]4. IMPACTO GESTIÓN Y E'!#REF!</definedName>
    <definedName name="LEGAL" localSheetId="3">'[1]4. IMPACTO GESTIÓN Y E'!#REF!</definedName>
    <definedName name="LEGAL" localSheetId="6">'[1]4. IMPACTO GESTIÓN Y E'!#REF!</definedName>
    <definedName name="LEGAL" localSheetId="9">'[1]4. IMPACTO GESTIÓN Y E'!#REF!</definedName>
    <definedName name="LEGAL">'[1]4. IMPACTO GESTIÓN Y E'!#REF!</definedName>
    <definedName name="MANUALES" localSheetId="4">#REF!</definedName>
    <definedName name="MANUALES" localSheetId="3">#REF!</definedName>
    <definedName name="MANUALES" localSheetId="6">#REF!</definedName>
    <definedName name="MANUALES" localSheetId="9">#REF!</definedName>
    <definedName name="MANUALES">#REF!</definedName>
    <definedName name="OPERATIVO" localSheetId="4">'[1]4. IMPACTO GESTIÓN Y E'!#REF!</definedName>
    <definedName name="OPERATIVO" localSheetId="3">'[1]4. IMPACTO GESTIÓN Y E'!#REF!</definedName>
    <definedName name="OPERATIVO" localSheetId="6">'[1]4. IMPACTO GESTIÓN Y E'!#REF!</definedName>
    <definedName name="OPERATIVO" localSheetId="9">'[1]4. IMPACTO GESTIÓN Y E'!#REF!</definedName>
    <definedName name="OPERATIVO">'[1]4. IMPACTO GESTIÓN Y E'!#REF!</definedName>
    <definedName name="Posible" localSheetId="4">'[1]3. PROBABILIDAD'!#REF!</definedName>
    <definedName name="Posible" localSheetId="3">'[1]3. PROBABILIDAD'!#REF!</definedName>
    <definedName name="Posible" localSheetId="6">'[1]3. PROBABILIDAD'!#REF!</definedName>
    <definedName name="Posible" localSheetId="9">'[1]3. PROBABILIDAD'!#REF!</definedName>
    <definedName name="Posible">'[1]3. PROBABILIDAD'!#REF!</definedName>
    <definedName name="Probabilidad">Listas!$D$2:$D$6</definedName>
    <definedName name="Probable" localSheetId="4">'[1]3. PROBABILIDAD'!#REF!</definedName>
    <definedName name="Probable" localSheetId="3">'[1]3. PROBABILIDAD'!#REF!</definedName>
    <definedName name="Probable" localSheetId="6">'[1]3. PROBABILIDAD'!#REF!</definedName>
    <definedName name="Probable" localSheetId="9">'[1]3. PROBABILIDAD'!#REF!</definedName>
    <definedName name="Probable">'[1]3. PROBABILIDAD'!#REF!</definedName>
    <definedName name="Rara_vez" localSheetId="4">'[1]3. PROBABILIDAD'!#REF!</definedName>
    <definedName name="Rara_vez" localSheetId="3">'[1]3. PROBABILIDAD'!#REF!</definedName>
    <definedName name="Rara_vez" localSheetId="6">'[1]3. PROBABILIDAD'!#REF!</definedName>
    <definedName name="Rara_vez" localSheetId="9">'[1]3. PROBABILIDAD'!#REF!</definedName>
    <definedName name="Rara_vez">'[1]3. PROBABILIDAD'!#REF!</definedName>
    <definedName name="RESPONSABLES" localSheetId="4">#REF!</definedName>
    <definedName name="RESPONSABLES" localSheetId="3">#REF!</definedName>
    <definedName name="RESPONSABLES" localSheetId="6">#REF!</definedName>
    <definedName name="RESPONSABLES" localSheetId="9">#REF!</definedName>
    <definedName name="RESPONSABLES">#REF!</definedName>
    <definedName name="SI_NO">Listas!$O$2:$O$3</definedName>
    <definedName name="TIEMPO" localSheetId="4">#REF!</definedName>
    <definedName name="TIEMPO" localSheetId="3">#REF!</definedName>
    <definedName name="TIEMPO" localSheetId="6">#REF!</definedName>
    <definedName name="TIEMPO" localSheetId="9">#REF!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5wtBEHcb20qOIObwFNAWVieBJIpjQo7IDyrhOHRjc+w="/>
    </ext>
  </extLst>
</workbook>
</file>

<file path=xl/calcChain.xml><?xml version="1.0" encoding="utf-8"?>
<calcChain xmlns="http://schemas.openxmlformats.org/spreadsheetml/2006/main">
  <c r="C10" i="1" l="1"/>
  <c r="K39" i="10"/>
  <c r="K41" i="10" s="1"/>
  <c r="M36" i="10"/>
  <c r="L36" i="10"/>
  <c r="K36" i="10"/>
  <c r="J36" i="10"/>
  <c r="I36" i="10"/>
  <c r="H36" i="10"/>
  <c r="G36" i="10"/>
  <c r="F36" i="10"/>
  <c r="E36" i="10"/>
  <c r="M33" i="10"/>
  <c r="L33" i="10"/>
  <c r="K33" i="10"/>
  <c r="J33" i="10"/>
  <c r="I33" i="10"/>
  <c r="H33" i="10"/>
  <c r="G33" i="10"/>
  <c r="F33" i="10"/>
  <c r="E33" i="10"/>
  <c r="M30" i="10"/>
  <c r="L30" i="10"/>
  <c r="K30" i="10"/>
  <c r="J30" i="10"/>
  <c r="I30" i="10"/>
  <c r="H30" i="10"/>
  <c r="G30" i="10"/>
  <c r="F30" i="10"/>
  <c r="E30" i="10"/>
  <c r="M27" i="10"/>
  <c r="L27" i="10"/>
  <c r="K27" i="10"/>
  <c r="J27" i="10"/>
  <c r="I27" i="10"/>
  <c r="H27" i="10"/>
  <c r="G27" i="10"/>
  <c r="F27" i="10"/>
  <c r="E27" i="10"/>
  <c r="M24" i="10"/>
  <c r="L24" i="10"/>
  <c r="K24" i="10"/>
  <c r="J24" i="10"/>
  <c r="I24" i="10"/>
  <c r="H24" i="10"/>
  <c r="G24" i="10"/>
  <c r="F24" i="10"/>
  <c r="E24" i="10"/>
  <c r="M21" i="10"/>
  <c r="L21" i="10"/>
  <c r="K21" i="10"/>
  <c r="J21" i="10"/>
  <c r="I21" i="10"/>
  <c r="H21" i="10"/>
  <c r="G21" i="10"/>
  <c r="F21" i="10"/>
  <c r="E21" i="10"/>
  <c r="M18" i="10"/>
  <c r="L18" i="10"/>
  <c r="K18" i="10"/>
  <c r="J18" i="10"/>
  <c r="I18" i="10"/>
  <c r="H18" i="10"/>
  <c r="G18" i="10"/>
  <c r="F18" i="10"/>
  <c r="E18" i="10"/>
  <c r="M15" i="10"/>
  <c r="L15" i="10"/>
  <c r="K15" i="10"/>
  <c r="J15" i="10"/>
  <c r="I15" i="10"/>
  <c r="H15" i="10"/>
  <c r="G15" i="10"/>
  <c r="F15" i="10"/>
  <c r="E15" i="10"/>
  <c r="M12" i="10"/>
  <c r="L12" i="10"/>
  <c r="K12" i="10"/>
  <c r="J12" i="10"/>
  <c r="I12" i="10"/>
  <c r="H12" i="10"/>
  <c r="G12" i="10"/>
  <c r="F12" i="10"/>
  <c r="E12" i="10"/>
  <c r="M9" i="10"/>
  <c r="M39" i="10" s="1"/>
  <c r="M41" i="10" s="1"/>
  <c r="L9" i="10"/>
  <c r="L39" i="10" s="1"/>
  <c r="L41" i="10" s="1"/>
  <c r="K9" i="10"/>
  <c r="J9" i="10"/>
  <c r="I9" i="10"/>
  <c r="H9" i="10"/>
  <c r="G9" i="10"/>
  <c r="G39" i="10" s="1"/>
  <c r="G41" i="10" s="1"/>
  <c r="F9" i="10"/>
  <c r="F39" i="10" s="1"/>
  <c r="F41" i="10" s="1"/>
  <c r="E9" i="10"/>
  <c r="E39" i="10" s="1"/>
  <c r="E41" i="10" s="1"/>
  <c r="AE69" i="9"/>
  <c r="AC69" i="9"/>
  <c r="Y69" i="9"/>
  <c r="V69" i="9"/>
  <c r="T69" i="9"/>
  <c r="P69" i="9"/>
  <c r="M69" i="9"/>
  <c r="K69" i="9"/>
  <c r="G69" i="9"/>
  <c r="D66" i="9"/>
  <c r="C66" i="9"/>
  <c r="B66" i="9"/>
  <c r="E66" i="9" s="1"/>
  <c r="E63" i="9"/>
  <c r="D63" i="9"/>
  <c r="C63" i="9"/>
  <c r="B63" i="9"/>
  <c r="E60" i="9"/>
  <c r="D60" i="9"/>
  <c r="C60" i="9"/>
  <c r="B60" i="9"/>
  <c r="D57" i="9"/>
  <c r="C57" i="9"/>
  <c r="B57" i="9"/>
  <c r="E57" i="9" s="1"/>
  <c r="E54" i="9"/>
  <c r="D54" i="9"/>
  <c r="C54" i="9"/>
  <c r="B54" i="9"/>
  <c r="D51" i="9"/>
  <c r="C51" i="9"/>
  <c r="B51" i="9"/>
  <c r="E51" i="9" s="1"/>
  <c r="E48" i="9"/>
  <c r="D48" i="9"/>
  <c r="C48" i="9"/>
  <c r="B48" i="9"/>
  <c r="D45" i="9"/>
  <c r="C45" i="9"/>
  <c r="B45" i="9"/>
  <c r="E45" i="9" s="1"/>
  <c r="D42" i="9"/>
  <c r="C42" i="9"/>
  <c r="B42" i="9"/>
  <c r="E42" i="9" s="1"/>
  <c r="D39" i="9"/>
  <c r="C39" i="9"/>
  <c r="D36" i="9"/>
  <c r="D36" i="10" s="1"/>
  <c r="C36" i="9"/>
  <c r="C36" i="10" s="1"/>
  <c r="E33" i="9"/>
  <c r="D33" i="9"/>
  <c r="D33" i="10" s="1"/>
  <c r="C33" i="9"/>
  <c r="C33" i="10" s="1"/>
  <c r="E30" i="9"/>
  <c r="D30" i="9"/>
  <c r="D30" i="10" s="1"/>
  <c r="C30" i="9"/>
  <c r="C30" i="10" s="1"/>
  <c r="E27" i="9"/>
  <c r="D27" i="9"/>
  <c r="D27" i="10" s="1"/>
  <c r="C27" i="9"/>
  <c r="C27" i="10" s="1"/>
  <c r="E24" i="9"/>
  <c r="D24" i="9"/>
  <c r="D24" i="10" s="1"/>
  <c r="C24" i="9"/>
  <c r="C24" i="10" s="1"/>
  <c r="D21" i="9"/>
  <c r="D21" i="10" s="1"/>
  <c r="C21" i="9"/>
  <c r="C21" i="10" s="1"/>
  <c r="D18" i="9"/>
  <c r="D18" i="10" s="1"/>
  <c r="C18" i="9"/>
  <c r="C18" i="10" s="1"/>
  <c r="E15" i="9"/>
  <c r="D15" i="9"/>
  <c r="D15" i="10" s="1"/>
  <c r="C15" i="9"/>
  <c r="C15" i="10" s="1"/>
  <c r="D12" i="9"/>
  <c r="D12" i="10" s="1"/>
  <c r="C12" i="9"/>
  <c r="C12" i="10" s="1"/>
  <c r="D9" i="9"/>
  <c r="D9" i="10" s="1"/>
  <c r="C9" i="9"/>
  <c r="C9" i="10" s="1"/>
  <c r="B9" i="9"/>
  <c r="R68" i="8"/>
  <c r="W67" i="8"/>
  <c r="AQ66" i="8"/>
  <c r="AN66" i="8"/>
  <c r="AK66" i="8"/>
  <c r="AJ66" i="8"/>
  <c r="AI66" i="8"/>
  <c r="AH66" i="8"/>
  <c r="AL66" i="8" s="1"/>
  <c r="W66" i="8"/>
  <c r="V66" i="8"/>
  <c r="M66" i="8"/>
  <c r="J66" i="8"/>
  <c r="I66" i="8"/>
  <c r="H66" i="8"/>
  <c r="G66" i="8"/>
  <c r="F66" i="8"/>
  <c r="E66" i="8"/>
  <c r="D66" i="8"/>
  <c r="C66" i="8"/>
  <c r="B66" i="8"/>
  <c r="AE65" i="8"/>
  <c r="AD65" i="8"/>
  <c r="AQ63" i="8"/>
  <c r="AN63" i="8"/>
  <c r="AK63" i="8"/>
  <c r="AJ63" i="8"/>
  <c r="AL63" i="8" s="1"/>
  <c r="AI63" i="8"/>
  <c r="AH63" i="8"/>
  <c r="AB63" i="8"/>
  <c r="M63" i="8"/>
  <c r="J63" i="8"/>
  <c r="I63" i="8"/>
  <c r="H63" i="8"/>
  <c r="G63" i="8"/>
  <c r="F63" i="8"/>
  <c r="E63" i="8"/>
  <c r="D63" i="8"/>
  <c r="C63" i="8"/>
  <c r="B63" i="8"/>
  <c r="S62" i="8"/>
  <c r="Y61" i="8"/>
  <c r="X61" i="8"/>
  <c r="AQ60" i="8"/>
  <c r="AN60" i="8"/>
  <c r="AK60" i="8"/>
  <c r="AJ60" i="8"/>
  <c r="AL60" i="8" s="1"/>
  <c r="AI60" i="8"/>
  <c r="AH60" i="8"/>
  <c r="Q60" i="8"/>
  <c r="M60" i="8"/>
  <c r="J60" i="8"/>
  <c r="I60" i="8"/>
  <c r="H60" i="8"/>
  <c r="G60" i="8"/>
  <c r="F60" i="8"/>
  <c r="E60" i="8"/>
  <c r="D60" i="8"/>
  <c r="C60" i="8"/>
  <c r="B60" i="8"/>
  <c r="AF59" i="8"/>
  <c r="Y59" i="8"/>
  <c r="X59" i="8"/>
  <c r="AA58" i="8"/>
  <c r="AQ57" i="8"/>
  <c r="AN57" i="8"/>
  <c r="AL57" i="8"/>
  <c r="AK57" i="8"/>
  <c r="AJ57" i="8"/>
  <c r="AI57" i="8"/>
  <c r="AH57" i="8"/>
  <c r="R57" i="8"/>
  <c r="M57" i="8"/>
  <c r="J57" i="8"/>
  <c r="I57" i="8"/>
  <c r="H57" i="8"/>
  <c r="G57" i="8"/>
  <c r="F57" i="8"/>
  <c r="E57" i="8"/>
  <c r="D57" i="8"/>
  <c r="C57" i="8"/>
  <c r="B57" i="8"/>
  <c r="W56" i="8"/>
  <c r="Z55" i="8"/>
  <c r="S55" i="8"/>
  <c r="AQ54" i="8"/>
  <c r="AN54" i="8"/>
  <c r="AL54" i="8"/>
  <c r="AK54" i="8"/>
  <c r="AJ54" i="8"/>
  <c r="AI54" i="8"/>
  <c r="N54" i="8"/>
  <c r="M54" i="8"/>
  <c r="J54" i="8"/>
  <c r="I54" i="8"/>
  <c r="H54" i="8"/>
  <c r="AH54" i="8" s="1"/>
  <c r="G54" i="8"/>
  <c r="F54" i="8"/>
  <c r="E54" i="8"/>
  <c r="D54" i="8"/>
  <c r="C54" i="8"/>
  <c r="B54" i="8"/>
  <c r="AA53" i="8"/>
  <c r="Z53" i="8"/>
  <c r="X53" i="8"/>
  <c r="W53" i="8"/>
  <c r="AF52" i="8"/>
  <c r="AE52" i="8"/>
  <c r="AC52" i="8"/>
  <c r="AB52" i="8"/>
  <c r="AA52" i="8"/>
  <c r="Q52" i="8"/>
  <c r="AQ51" i="8"/>
  <c r="AN51" i="8"/>
  <c r="AF51" i="8"/>
  <c r="AC51" i="8"/>
  <c r="AB51" i="8"/>
  <c r="AA51" i="8"/>
  <c r="T51" i="8"/>
  <c r="S51" i="8"/>
  <c r="M51" i="8"/>
  <c r="J51" i="8"/>
  <c r="I51" i="8"/>
  <c r="H51" i="8"/>
  <c r="G51" i="8"/>
  <c r="F51" i="8"/>
  <c r="E51" i="8"/>
  <c r="D51" i="8"/>
  <c r="C51" i="8"/>
  <c r="B51" i="8"/>
  <c r="AA50" i="8"/>
  <c r="Y50" i="8"/>
  <c r="X50" i="8"/>
  <c r="W50" i="8"/>
  <c r="AF49" i="8"/>
  <c r="AD49" i="8"/>
  <c r="AC49" i="8"/>
  <c r="AB49" i="8"/>
  <c r="U49" i="8"/>
  <c r="Q49" i="8"/>
  <c r="AQ48" i="8"/>
  <c r="AN48" i="8"/>
  <c r="AG48" i="8"/>
  <c r="AD48" i="8"/>
  <c r="AC48" i="8"/>
  <c r="AB48" i="8"/>
  <c r="U48" i="8"/>
  <c r="T48" i="8"/>
  <c r="M48" i="8"/>
  <c r="J48" i="8"/>
  <c r="I48" i="8"/>
  <c r="H48" i="8"/>
  <c r="G48" i="8"/>
  <c r="F48" i="8"/>
  <c r="E48" i="8"/>
  <c r="D48" i="8"/>
  <c r="C48" i="8"/>
  <c r="B48" i="8"/>
  <c r="AC47" i="8"/>
  <c r="AB47" i="8"/>
  <c r="Z47" i="8"/>
  <c r="Y47" i="8"/>
  <c r="X47" i="8"/>
  <c r="Q47" i="8"/>
  <c r="AG46" i="8"/>
  <c r="AE46" i="8"/>
  <c r="AD46" i="8"/>
  <c r="AC46" i="8"/>
  <c r="V46" i="8"/>
  <c r="U46" i="8"/>
  <c r="S46" i="8"/>
  <c r="R46" i="8"/>
  <c r="Q46" i="8"/>
  <c r="AQ45" i="8"/>
  <c r="AN45" i="8"/>
  <c r="AH45" i="8"/>
  <c r="AG45" i="8"/>
  <c r="AE45" i="8"/>
  <c r="AD45" i="8"/>
  <c r="AC45" i="8"/>
  <c r="V45" i="8"/>
  <c r="U45" i="8"/>
  <c r="S45" i="8"/>
  <c r="R45" i="8"/>
  <c r="Q45" i="8"/>
  <c r="F45" i="9" s="1"/>
  <c r="M45" i="8"/>
  <c r="J45" i="8"/>
  <c r="I45" i="8"/>
  <c r="H45" i="8"/>
  <c r="W47" i="8" s="1"/>
  <c r="G45" i="8"/>
  <c r="F45" i="8"/>
  <c r="E45" i="8"/>
  <c r="D45" i="8"/>
  <c r="C45" i="8"/>
  <c r="B45" i="8"/>
  <c r="AA44" i="8"/>
  <c r="Z44" i="8"/>
  <c r="Q44" i="8"/>
  <c r="S43" i="8"/>
  <c r="AQ42" i="8"/>
  <c r="AN42" i="8"/>
  <c r="AE42" i="8"/>
  <c r="T42" i="8"/>
  <c r="S42" i="8"/>
  <c r="R42" i="8"/>
  <c r="M42" i="8"/>
  <c r="J42" i="8"/>
  <c r="I42" i="8"/>
  <c r="H42" i="8"/>
  <c r="R43" i="8" s="1"/>
  <c r="G42" i="8"/>
  <c r="F42" i="8"/>
  <c r="E42" i="8"/>
  <c r="D42" i="8"/>
  <c r="C42" i="8"/>
  <c r="B42" i="8"/>
  <c r="AE41" i="8"/>
  <c r="AD41" i="8"/>
  <c r="AB41" i="8"/>
  <c r="AA41" i="8"/>
  <c r="Z41" i="8"/>
  <c r="S41" i="8"/>
  <c r="R41" i="8"/>
  <c r="AG40" i="8"/>
  <c r="AE40" i="8"/>
  <c r="X40" i="8"/>
  <c r="W40" i="8"/>
  <c r="U40" i="8"/>
  <c r="T40" i="8"/>
  <c r="S40" i="8"/>
  <c r="AQ39" i="8"/>
  <c r="AN39" i="8"/>
  <c r="AJ39" i="8"/>
  <c r="AI39" i="8"/>
  <c r="AG39" i="8"/>
  <c r="AE39" i="8"/>
  <c r="X39" i="8"/>
  <c r="W39" i="8"/>
  <c r="U39" i="8"/>
  <c r="T39" i="8"/>
  <c r="S39" i="8"/>
  <c r="M39" i="8"/>
  <c r="J39" i="8"/>
  <c r="I39" i="8"/>
  <c r="H39" i="8"/>
  <c r="G39" i="8"/>
  <c r="F39" i="8"/>
  <c r="E39" i="8"/>
  <c r="D39" i="8"/>
  <c r="C39" i="8"/>
  <c r="AF38" i="8"/>
  <c r="AE38" i="8"/>
  <c r="AC38" i="8"/>
  <c r="AB38" i="8"/>
  <c r="AA38" i="8"/>
  <c r="T38" i="8"/>
  <c r="AG37" i="8"/>
  <c r="AF37" i="8"/>
  <c r="Y37" i="8"/>
  <c r="X37" i="8"/>
  <c r="V37" i="8"/>
  <c r="U37" i="8"/>
  <c r="T37" i="8"/>
  <c r="AQ36" i="8"/>
  <c r="AN36" i="8"/>
  <c r="AK36" i="8"/>
  <c r="AG36" i="8"/>
  <c r="AF36" i="8"/>
  <c r="Y36" i="8"/>
  <c r="X36" i="8"/>
  <c r="V36" i="8"/>
  <c r="U36" i="8"/>
  <c r="T36" i="8"/>
  <c r="M36" i="8"/>
  <c r="J36" i="8"/>
  <c r="I36" i="8"/>
  <c r="H36" i="8"/>
  <c r="G36" i="8"/>
  <c r="F36" i="8"/>
  <c r="E36" i="8"/>
  <c r="D36" i="8"/>
  <c r="C36" i="8"/>
  <c r="AG35" i="8"/>
  <c r="AF35" i="8"/>
  <c r="AD35" i="8"/>
  <c r="AC35" i="8"/>
  <c r="AB35" i="8"/>
  <c r="W35" i="8"/>
  <c r="U35" i="8"/>
  <c r="T35" i="8"/>
  <c r="R35" i="8"/>
  <c r="Q35" i="8"/>
  <c r="AG34" i="8"/>
  <c r="AB34" i="8"/>
  <c r="Z34" i="8"/>
  <c r="Y34" i="8"/>
  <c r="X34" i="8"/>
  <c r="W34" i="8"/>
  <c r="V34" i="8"/>
  <c r="U34" i="8"/>
  <c r="AQ33" i="8"/>
  <c r="AN33" i="8"/>
  <c r="AG33" i="8"/>
  <c r="AB33" i="8"/>
  <c r="AA33" i="8"/>
  <c r="Z33" i="8"/>
  <c r="Y33" i="8"/>
  <c r="X33" i="8"/>
  <c r="W33" i="8"/>
  <c r="F33" i="9" s="1"/>
  <c r="V33" i="8"/>
  <c r="U33" i="8"/>
  <c r="Q33" i="8"/>
  <c r="M33" i="8"/>
  <c r="J33" i="8"/>
  <c r="I33" i="8"/>
  <c r="H33" i="8"/>
  <c r="AA35" i="8" s="1"/>
  <c r="G33" i="8"/>
  <c r="F33" i="8"/>
  <c r="E33" i="8"/>
  <c r="D33" i="8"/>
  <c r="C33" i="8"/>
  <c r="AG32" i="8"/>
  <c r="AF32" i="8"/>
  <c r="AE32" i="8"/>
  <c r="AD32" i="8"/>
  <c r="AC32" i="8"/>
  <c r="Y32" i="8"/>
  <c r="X32" i="8"/>
  <c r="W32" i="8"/>
  <c r="V32" i="8"/>
  <c r="U32" i="8"/>
  <c r="T32" i="8"/>
  <c r="S32" i="8"/>
  <c r="R32" i="8"/>
  <c r="Q32" i="8"/>
  <c r="AD31" i="8"/>
  <c r="AC31" i="8"/>
  <c r="AB31" i="8"/>
  <c r="AA31" i="8"/>
  <c r="Z31" i="8"/>
  <c r="Y31" i="8"/>
  <c r="X31" i="8"/>
  <c r="W31" i="8"/>
  <c r="V31" i="8"/>
  <c r="R31" i="8"/>
  <c r="Q31" i="8"/>
  <c r="AQ30" i="8"/>
  <c r="AN30" i="8"/>
  <c r="AD30" i="8"/>
  <c r="AC30" i="8"/>
  <c r="AB30" i="8"/>
  <c r="AA30" i="8"/>
  <c r="Z30" i="8"/>
  <c r="Y30" i="8"/>
  <c r="X30" i="8"/>
  <c r="W30" i="8"/>
  <c r="V30" i="8"/>
  <c r="R30" i="8"/>
  <c r="Q30" i="8"/>
  <c r="F30" i="9" s="1"/>
  <c r="M30" i="8"/>
  <c r="K30" i="8"/>
  <c r="J30" i="8"/>
  <c r="I30" i="8"/>
  <c r="H30" i="8"/>
  <c r="AB32" i="8" s="1"/>
  <c r="G30" i="8"/>
  <c r="F30" i="8"/>
  <c r="E30" i="8"/>
  <c r="D30" i="8"/>
  <c r="C30" i="8"/>
  <c r="AG29" i="8"/>
  <c r="AF29" i="8"/>
  <c r="AE29" i="8"/>
  <c r="AD29" i="8"/>
  <c r="Z29" i="8"/>
  <c r="Y29" i="8"/>
  <c r="X29" i="8"/>
  <c r="W29" i="8"/>
  <c r="V29" i="8"/>
  <c r="U29" i="8"/>
  <c r="T29" i="8"/>
  <c r="S29" i="8"/>
  <c r="R29" i="8"/>
  <c r="AE28" i="8"/>
  <c r="AD28" i="8"/>
  <c r="AC28" i="8"/>
  <c r="AB28" i="8"/>
  <c r="AA28" i="8"/>
  <c r="Z28" i="8"/>
  <c r="Y28" i="8"/>
  <c r="X28" i="8"/>
  <c r="W28" i="8"/>
  <c r="S28" i="8"/>
  <c r="R28" i="8"/>
  <c r="Q28" i="8"/>
  <c r="AQ27" i="8"/>
  <c r="AN27" i="8"/>
  <c r="AE27" i="8"/>
  <c r="AD27" i="8"/>
  <c r="AC27" i="8"/>
  <c r="AB27" i="8"/>
  <c r="AA27" i="8"/>
  <c r="Z27" i="8"/>
  <c r="Y27" i="8"/>
  <c r="X27" i="8"/>
  <c r="W27" i="8"/>
  <c r="S27" i="8"/>
  <c r="R27" i="8"/>
  <c r="Q27" i="8"/>
  <c r="M27" i="8"/>
  <c r="J27" i="8"/>
  <c r="I27" i="8"/>
  <c r="H27" i="8"/>
  <c r="AC29" i="8" s="1"/>
  <c r="G27" i="8"/>
  <c r="F27" i="8"/>
  <c r="E27" i="8"/>
  <c r="D27" i="8"/>
  <c r="C27" i="8"/>
  <c r="B27" i="8"/>
  <c r="AG26" i="8"/>
  <c r="AF26" i="8"/>
  <c r="AA26" i="8"/>
  <c r="Z26" i="8"/>
  <c r="Y26" i="8"/>
  <c r="X26" i="8"/>
  <c r="T26" i="8"/>
  <c r="S26" i="8"/>
  <c r="AF25" i="8"/>
  <c r="AE25" i="8"/>
  <c r="AC25" i="8"/>
  <c r="AB25" i="8"/>
  <c r="AA25" i="8"/>
  <c r="Z25" i="8"/>
  <c r="Y25" i="8"/>
  <c r="S25" i="8"/>
  <c r="R25" i="8"/>
  <c r="Q25" i="8"/>
  <c r="AQ24" i="8"/>
  <c r="AN24" i="8"/>
  <c r="AF24" i="8"/>
  <c r="AE24" i="8"/>
  <c r="AB24" i="8"/>
  <c r="AA24" i="8"/>
  <c r="Z24" i="8"/>
  <c r="Y24" i="8"/>
  <c r="T24" i="8"/>
  <c r="S24" i="8"/>
  <c r="R24" i="8"/>
  <c r="Q24" i="8"/>
  <c r="M24" i="8"/>
  <c r="L24" i="8"/>
  <c r="J24" i="8"/>
  <c r="I24" i="8"/>
  <c r="H24" i="8"/>
  <c r="G24" i="8"/>
  <c r="F24" i="8"/>
  <c r="E24" i="8"/>
  <c r="D24" i="8"/>
  <c r="C24" i="8"/>
  <c r="AQ21" i="8"/>
  <c r="AN21" i="8"/>
  <c r="M21" i="8"/>
  <c r="J21" i="8"/>
  <c r="I21" i="8"/>
  <c r="H21" i="8"/>
  <c r="AB23" i="8" s="1"/>
  <c r="G21" i="8"/>
  <c r="F21" i="8"/>
  <c r="E21" i="8"/>
  <c r="D21" i="8"/>
  <c r="C21" i="8"/>
  <c r="V20" i="8"/>
  <c r="U20" i="8"/>
  <c r="S20" i="8"/>
  <c r="T19" i="8"/>
  <c r="Q19" i="8"/>
  <c r="AQ18" i="8"/>
  <c r="AN18" i="8"/>
  <c r="T18" i="8"/>
  <c r="N18" i="8"/>
  <c r="M18" i="8"/>
  <c r="J18" i="8"/>
  <c r="I18" i="8"/>
  <c r="H18" i="8"/>
  <c r="G18" i="8"/>
  <c r="F18" i="8"/>
  <c r="E18" i="8"/>
  <c r="D18" i="8"/>
  <c r="C18" i="8"/>
  <c r="AG17" i="8"/>
  <c r="AF17" i="8"/>
  <c r="AB17" i="8"/>
  <c r="AA17" i="8"/>
  <c r="Z17" i="8"/>
  <c r="W17" i="8"/>
  <c r="V17" i="8"/>
  <c r="T17" i="8"/>
  <c r="AF16" i="8"/>
  <c r="AE16" i="8"/>
  <c r="AD16" i="8"/>
  <c r="AB16" i="8"/>
  <c r="AA16" i="8"/>
  <c r="Z16" i="8"/>
  <c r="Y16" i="8"/>
  <c r="U16" i="8"/>
  <c r="T16" i="8"/>
  <c r="R16" i="8"/>
  <c r="AQ15" i="8"/>
  <c r="AN15" i="8"/>
  <c r="AF15" i="8"/>
  <c r="AE15" i="8"/>
  <c r="AD15" i="8"/>
  <c r="AB15" i="8"/>
  <c r="AA15" i="8"/>
  <c r="U15" i="8"/>
  <c r="T15" i="8"/>
  <c r="S15" i="8"/>
  <c r="R15" i="8"/>
  <c r="M15" i="8"/>
  <c r="J15" i="8"/>
  <c r="I15" i="8"/>
  <c r="H15" i="8"/>
  <c r="G15" i="8"/>
  <c r="F15" i="8"/>
  <c r="E15" i="8"/>
  <c r="D15" i="8"/>
  <c r="C15" i="8"/>
  <c r="AQ12" i="8"/>
  <c r="AN12" i="8"/>
  <c r="N12" i="8"/>
  <c r="M12" i="8"/>
  <c r="J12" i="8"/>
  <c r="I12" i="8"/>
  <c r="H12" i="8"/>
  <c r="AE13" i="8" s="1"/>
  <c r="G12" i="8"/>
  <c r="F12" i="8"/>
  <c r="E12" i="8"/>
  <c r="D12" i="8"/>
  <c r="C12" i="8"/>
  <c r="X11" i="8"/>
  <c r="W11" i="8"/>
  <c r="V11" i="8"/>
  <c r="R11" i="8"/>
  <c r="AD10" i="8"/>
  <c r="AC10" i="8"/>
  <c r="Q10" i="8"/>
  <c r="AQ9" i="8"/>
  <c r="AN9" i="8"/>
  <c r="AB9" i="8"/>
  <c r="AA9" i="8"/>
  <c r="Q9" i="8"/>
  <c r="M9" i="8"/>
  <c r="J9" i="8"/>
  <c r="I9" i="8"/>
  <c r="H9" i="8"/>
  <c r="G9" i="8"/>
  <c r="F9" i="8"/>
  <c r="E9" i="8"/>
  <c r="D9" i="8"/>
  <c r="C9" i="8"/>
  <c r="T68" i="7"/>
  <c r="U68" i="7" s="1"/>
  <c r="S68" i="7"/>
  <c r="W68" i="7" s="1"/>
  <c r="K68" i="7"/>
  <c r="T67" i="7"/>
  <c r="U67" i="7" s="1"/>
  <c r="K67" i="7"/>
  <c r="AC66" i="7"/>
  <c r="T66" i="7"/>
  <c r="K66" i="7"/>
  <c r="D66" i="7"/>
  <c r="C66" i="7"/>
  <c r="B66" i="7"/>
  <c r="U65" i="7"/>
  <c r="T65" i="7"/>
  <c r="S65" i="7"/>
  <c r="W65" i="7" s="1"/>
  <c r="K65" i="7"/>
  <c r="U64" i="7"/>
  <c r="T64" i="7"/>
  <c r="S64" i="7"/>
  <c r="W64" i="7" s="1"/>
  <c r="K64" i="7"/>
  <c r="AC63" i="7"/>
  <c r="T63" i="7"/>
  <c r="X63" i="7" s="1"/>
  <c r="Y63" i="7" s="1"/>
  <c r="S63" i="7"/>
  <c r="W63" i="7" s="1"/>
  <c r="K63" i="7"/>
  <c r="D63" i="7"/>
  <c r="C63" i="7"/>
  <c r="B63" i="7"/>
  <c r="W62" i="7"/>
  <c r="U62" i="7"/>
  <c r="T62" i="7"/>
  <c r="S62" i="7" s="1"/>
  <c r="K62" i="7"/>
  <c r="T61" i="7"/>
  <c r="S61" i="7" s="1"/>
  <c r="W61" i="7" s="1"/>
  <c r="K61" i="7"/>
  <c r="AC60" i="7"/>
  <c r="T60" i="7"/>
  <c r="K60" i="7"/>
  <c r="D60" i="7"/>
  <c r="C60" i="7"/>
  <c r="B60" i="7"/>
  <c r="U59" i="7"/>
  <c r="T59" i="7"/>
  <c r="S59" i="7" s="1"/>
  <c r="W59" i="7" s="1"/>
  <c r="K59" i="7"/>
  <c r="W58" i="7"/>
  <c r="T58" i="7"/>
  <c r="S58" i="7" s="1"/>
  <c r="K58" i="7"/>
  <c r="T57" i="7"/>
  <c r="S57" i="7"/>
  <c r="W57" i="7" s="1"/>
  <c r="K57" i="7"/>
  <c r="D57" i="7"/>
  <c r="AC57" i="7" s="1"/>
  <c r="C57" i="7"/>
  <c r="B57" i="7"/>
  <c r="U56" i="7"/>
  <c r="T56" i="7"/>
  <c r="S56" i="7" s="1"/>
  <c r="W56" i="7" s="1"/>
  <c r="K56" i="7"/>
  <c r="U55" i="7"/>
  <c r="T55" i="7"/>
  <c r="S55" i="7"/>
  <c r="W55" i="7" s="1"/>
  <c r="K55" i="7"/>
  <c r="X54" i="7"/>
  <c r="Y54" i="7" s="1"/>
  <c r="T54" i="7"/>
  <c r="U54" i="7" s="1"/>
  <c r="S54" i="7"/>
  <c r="W54" i="7" s="1"/>
  <c r="K54" i="7"/>
  <c r="D54" i="7"/>
  <c r="AC54" i="7" s="1"/>
  <c r="C54" i="7"/>
  <c r="B54" i="7"/>
  <c r="U53" i="7"/>
  <c r="T53" i="7"/>
  <c r="S53" i="7"/>
  <c r="W53" i="7" s="1"/>
  <c r="K53" i="7"/>
  <c r="T52" i="7"/>
  <c r="X51" i="7" s="1"/>
  <c r="Y51" i="7" s="1"/>
  <c r="K52" i="7"/>
  <c r="W51" i="7"/>
  <c r="U51" i="7"/>
  <c r="T51" i="7"/>
  <c r="S51" i="7"/>
  <c r="K51" i="7"/>
  <c r="D51" i="7"/>
  <c r="AC51" i="7" s="1"/>
  <c r="C51" i="7"/>
  <c r="B51" i="7"/>
  <c r="T50" i="7"/>
  <c r="S50" i="7"/>
  <c r="W50" i="7" s="1"/>
  <c r="K50" i="7"/>
  <c r="T49" i="7"/>
  <c r="U49" i="7" s="1"/>
  <c r="S49" i="7"/>
  <c r="W49" i="7" s="1"/>
  <c r="K49" i="7"/>
  <c r="U48" i="7"/>
  <c r="T48" i="7"/>
  <c r="S48" i="7" s="1"/>
  <c r="W48" i="7" s="1"/>
  <c r="K48" i="7"/>
  <c r="D48" i="7"/>
  <c r="AC48" i="7" s="1"/>
  <c r="C48" i="7"/>
  <c r="B48" i="7"/>
  <c r="T47" i="7"/>
  <c r="U47" i="7" s="1"/>
  <c r="S47" i="7"/>
  <c r="W47" i="7" s="1"/>
  <c r="K47" i="7"/>
  <c r="W46" i="7"/>
  <c r="U46" i="7"/>
  <c r="T46" i="7"/>
  <c r="S46" i="7"/>
  <c r="K46" i="7"/>
  <c r="AC45" i="7"/>
  <c r="T45" i="7"/>
  <c r="K45" i="7"/>
  <c r="D45" i="7"/>
  <c r="C45" i="7"/>
  <c r="B45" i="7"/>
  <c r="U44" i="7"/>
  <c r="T44" i="7"/>
  <c r="S44" i="7"/>
  <c r="W44" i="7" s="1"/>
  <c r="K44" i="7"/>
  <c r="U43" i="7"/>
  <c r="T43" i="7"/>
  <c r="S43" i="7" s="1"/>
  <c r="W43" i="7" s="1"/>
  <c r="K43" i="7"/>
  <c r="AC42" i="7"/>
  <c r="T42" i="7"/>
  <c r="K42" i="7"/>
  <c r="D42" i="7"/>
  <c r="C42" i="7"/>
  <c r="B42" i="7"/>
  <c r="T41" i="7"/>
  <c r="K41" i="7"/>
  <c r="U40" i="7"/>
  <c r="T40" i="7"/>
  <c r="K40" i="7"/>
  <c r="U39" i="7"/>
  <c r="T39" i="7"/>
  <c r="S39" i="7"/>
  <c r="W39" i="7" s="1"/>
  <c r="K39" i="7"/>
  <c r="D39" i="7"/>
  <c r="AC39" i="7" s="1"/>
  <c r="C39" i="7"/>
  <c r="B39" i="7"/>
  <c r="T38" i="7"/>
  <c r="U38" i="7" s="1"/>
  <c r="S38" i="7"/>
  <c r="W38" i="7" s="1"/>
  <c r="K38" i="7"/>
  <c r="T37" i="7"/>
  <c r="U37" i="7" s="1"/>
  <c r="S37" i="7"/>
  <c r="W37" i="7" s="1"/>
  <c r="K37" i="7"/>
  <c r="W36" i="7"/>
  <c r="T36" i="7"/>
  <c r="S36" i="7"/>
  <c r="K36" i="7"/>
  <c r="D36" i="7"/>
  <c r="C36" i="7"/>
  <c r="T35" i="7"/>
  <c r="X33" i="7" s="1"/>
  <c r="Y33" i="7" s="1"/>
  <c r="S35" i="7"/>
  <c r="W35" i="7" s="1"/>
  <c r="K35" i="7"/>
  <c r="U34" i="7"/>
  <c r="T34" i="7"/>
  <c r="S34" i="7"/>
  <c r="W34" i="7" s="1"/>
  <c r="K34" i="7"/>
  <c r="U33" i="7"/>
  <c r="T33" i="7"/>
  <c r="S33" i="7"/>
  <c r="W33" i="7" s="1"/>
  <c r="K33" i="7"/>
  <c r="D33" i="7"/>
  <c r="C33" i="7"/>
  <c r="T32" i="7"/>
  <c r="U32" i="7" s="1"/>
  <c r="S32" i="7"/>
  <c r="W32" i="7" s="1"/>
  <c r="K32" i="7"/>
  <c r="T31" i="7"/>
  <c r="U31" i="7" s="1"/>
  <c r="K31" i="7"/>
  <c r="T30" i="7"/>
  <c r="U30" i="7" s="1"/>
  <c r="S30" i="7"/>
  <c r="W30" i="7" s="1"/>
  <c r="K30" i="7"/>
  <c r="D30" i="7"/>
  <c r="C30" i="7"/>
  <c r="W29" i="7"/>
  <c r="T29" i="7"/>
  <c r="U29" i="7" s="1"/>
  <c r="S29" i="7"/>
  <c r="K29" i="7"/>
  <c r="T28" i="7"/>
  <c r="U28" i="7" s="1"/>
  <c r="S28" i="7"/>
  <c r="W28" i="7" s="1"/>
  <c r="K28" i="7"/>
  <c r="W27" i="7"/>
  <c r="T27" i="7"/>
  <c r="S27" i="7"/>
  <c r="K27" i="7"/>
  <c r="D27" i="7"/>
  <c r="C27" i="7"/>
  <c r="B27" i="7"/>
  <c r="W26" i="7"/>
  <c r="U26" i="7"/>
  <c r="T26" i="7"/>
  <c r="S26" i="7" s="1"/>
  <c r="K26" i="7"/>
  <c r="W25" i="7"/>
  <c r="T25" i="7"/>
  <c r="U25" i="7" s="1"/>
  <c r="S25" i="7"/>
  <c r="K25" i="7"/>
  <c r="T24" i="7"/>
  <c r="S24" i="7" s="1"/>
  <c r="W24" i="7" s="1"/>
  <c r="K24" i="7"/>
  <c r="D24" i="7"/>
  <c r="C24" i="7"/>
  <c r="B24" i="7"/>
  <c r="T23" i="7"/>
  <c r="K23" i="7"/>
  <c r="T22" i="7"/>
  <c r="U22" i="7" s="1"/>
  <c r="K22" i="7"/>
  <c r="AC21" i="7"/>
  <c r="T21" i="7"/>
  <c r="S21" i="7"/>
  <c r="W21" i="7" s="1"/>
  <c r="K21" i="7"/>
  <c r="D21" i="7"/>
  <c r="C21" i="7"/>
  <c r="B21" i="7"/>
  <c r="U20" i="7"/>
  <c r="T20" i="7"/>
  <c r="S20" i="7"/>
  <c r="W20" i="7" s="1"/>
  <c r="K20" i="7"/>
  <c r="T19" i="7"/>
  <c r="U19" i="7" s="1"/>
  <c r="S19" i="7"/>
  <c r="W19" i="7" s="1"/>
  <c r="K19" i="7"/>
  <c r="W18" i="7"/>
  <c r="T18" i="7"/>
  <c r="U18" i="7" s="1"/>
  <c r="S18" i="7"/>
  <c r="K18" i="7"/>
  <c r="D18" i="7"/>
  <c r="AC18" i="7" s="1"/>
  <c r="C18" i="7"/>
  <c r="B18" i="7"/>
  <c r="U17" i="7"/>
  <c r="T17" i="7"/>
  <c r="S17" i="7"/>
  <c r="W17" i="7" s="1"/>
  <c r="K17" i="7"/>
  <c r="T16" i="7"/>
  <c r="S16" i="7"/>
  <c r="W16" i="7" s="1"/>
  <c r="K16" i="7"/>
  <c r="U15" i="7"/>
  <c r="T15" i="7"/>
  <c r="S15" i="7" s="1"/>
  <c r="W15" i="7" s="1"/>
  <c r="K15" i="7"/>
  <c r="D15" i="7"/>
  <c r="AC15" i="7" s="1"/>
  <c r="C15" i="7"/>
  <c r="B15" i="7"/>
  <c r="T14" i="7"/>
  <c r="X12" i="7" s="1"/>
  <c r="Y12" i="7" s="1"/>
  <c r="S14" i="7"/>
  <c r="W14" i="7" s="1"/>
  <c r="K14" i="7"/>
  <c r="U13" i="7"/>
  <c r="T13" i="7"/>
  <c r="S13" i="7"/>
  <c r="W13" i="7" s="1"/>
  <c r="K13" i="7"/>
  <c r="AC12" i="7"/>
  <c r="W12" i="7"/>
  <c r="T12" i="7"/>
  <c r="S12" i="7" s="1"/>
  <c r="K12" i="7"/>
  <c r="D12" i="7"/>
  <c r="C12" i="7"/>
  <c r="B12" i="7"/>
  <c r="U11" i="7"/>
  <c r="T11" i="7"/>
  <c r="S11" i="7"/>
  <c r="W11" i="7" s="1"/>
  <c r="K11" i="7"/>
  <c r="W10" i="7"/>
  <c r="U10" i="7"/>
  <c r="T10" i="7"/>
  <c r="S10" i="7" s="1"/>
  <c r="K10" i="7"/>
  <c r="AC9" i="7"/>
  <c r="T9" i="7"/>
  <c r="X9" i="7" s="1"/>
  <c r="Y9" i="7" s="1"/>
  <c r="S9" i="7"/>
  <c r="W9" i="7" s="1"/>
  <c r="K9" i="7"/>
  <c r="D9" i="7"/>
  <c r="C9" i="7"/>
  <c r="B9" i="7"/>
  <c r="U68" i="6"/>
  <c r="M68" i="6"/>
  <c r="V68" i="6" s="1"/>
  <c r="X68" i="6" s="1"/>
  <c r="K68" i="6"/>
  <c r="Y67" i="6"/>
  <c r="V67" i="6"/>
  <c r="X67" i="6" s="1"/>
  <c r="U67" i="6"/>
  <c r="M67" i="6"/>
  <c r="W67" i="6" s="1"/>
  <c r="K67" i="6"/>
  <c r="U66" i="6"/>
  <c r="M66" i="6"/>
  <c r="V66" i="6" s="1"/>
  <c r="X66" i="6" s="1"/>
  <c r="K66" i="6"/>
  <c r="D66" i="6"/>
  <c r="C66" i="6"/>
  <c r="B66" i="6"/>
  <c r="X65" i="6"/>
  <c r="W65" i="6"/>
  <c r="Y65" i="6" s="1"/>
  <c r="V65" i="6"/>
  <c r="U65" i="6"/>
  <c r="M65" i="6"/>
  <c r="K65" i="6"/>
  <c r="Y64" i="6"/>
  <c r="V64" i="6"/>
  <c r="X64" i="6" s="1"/>
  <c r="U64" i="6"/>
  <c r="M64" i="6"/>
  <c r="W64" i="6" s="1"/>
  <c r="K64" i="6"/>
  <c r="W63" i="6"/>
  <c r="Y63" i="6" s="1"/>
  <c r="V63" i="6"/>
  <c r="X63" i="6" s="1"/>
  <c r="U63" i="6"/>
  <c r="M63" i="6"/>
  <c r="K63" i="6"/>
  <c r="D63" i="6"/>
  <c r="C63" i="6"/>
  <c r="B63" i="6"/>
  <c r="V62" i="6"/>
  <c r="X62" i="6" s="1"/>
  <c r="U62" i="6"/>
  <c r="AG62" i="8" s="1"/>
  <c r="M62" i="6"/>
  <c r="W62" i="6" s="1"/>
  <c r="Y62" i="6" s="1"/>
  <c r="K62" i="6"/>
  <c r="U61" i="6"/>
  <c r="M61" i="6"/>
  <c r="K61" i="6"/>
  <c r="U60" i="6"/>
  <c r="M60" i="6"/>
  <c r="W60" i="6" s="1"/>
  <c r="Y60" i="6" s="1"/>
  <c r="K60" i="6"/>
  <c r="D60" i="6"/>
  <c r="C60" i="6"/>
  <c r="B60" i="6"/>
  <c r="U59" i="6"/>
  <c r="M59" i="6"/>
  <c r="K59" i="6"/>
  <c r="Y58" i="6"/>
  <c r="V58" i="6"/>
  <c r="X58" i="6" s="1"/>
  <c r="U58" i="6"/>
  <c r="M58" i="6"/>
  <c r="W58" i="6" s="1"/>
  <c r="K58" i="6"/>
  <c r="U57" i="6"/>
  <c r="M57" i="6"/>
  <c r="K57" i="6"/>
  <c r="D57" i="6"/>
  <c r="C57" i="6"/>
  <c r="B57" i="6"/>
  <c r="W56" i="6"/>
  <c r="Y56" i="6" s="1"/>
  <c r="V56" i="6"/>
  <c r="X56" i="6" s="1"/>
  <c r="U56" i="6"/>
  <c r="M56" i="6"/>
  <c r="K56" i="6"/>
  <c r="Y55" i="6"/>
  <c r="V55" i="6"/>
  <c r="X55" i="6" s="1"/>
  <c r="U55" i="6"/>
  <c r="M55" i="6"/>
  <c r="W55" i="6" s="1"/>
  <c r="K55" i="6"/>
  <c r="W54" i="6"/>
  <c r="Y54" i="6" s="1"/>
  <c r="V54" i="6"/>
  <c r="X54" i="6" s="1"/>
  <c r="U54" i="6"/>
  <c r="M54" i="6"/>
  <c r="K54" i="6"/>
  <c r="D54" i="6"/>
  <c r="C54" i="6"/>
  <c r="B54" i="6"/>
  <c r="Y53" i="6"/>
  <c r="U53" i="6"/>
  <c r="M53" i="6"/>
  <c r="W53" i="6" s="1"/>
  <c r="K53" i="6"/>
  <c r="U52" i="6"/>
  <c r="M52" i="6"/>
  <c r="K52" i="6"/>
  <c r="V51" i="6"/>
  <c r="X51" i="6" s="1"/>
  <c r="U51" i="6"/>
  <c r="M51" i="6"/>
  <c r="W51" i="6" s="1"/>
  <c r="Y51" i="6" s="1"/>
  <c r="K51" i="6"/>
  <c r="D51" i="6"/>
  <c r="C51" i="6"/>
  <c r="B51" i="6"/>
  <c r="W50" i="6"/>
  <c r="Y50" i="6" s="1"/>
  <c r="U50" i="6"/>
  <c r="M50" i="6"/>
  <c r="V50" i="6" s="1"/>
  <c r="X50" i="6" s="1"/>
  <c r="K50" i="6"/>
  <c r="Y49" i="6"/>
  <c r="V49" i="6"/>
  <c r="X49" i="6" s="1"/>
  <c r="U49" i="6"/>
  <c r="M49" i="6"/>
  <c r="W49" i="6" s="1"/>
  <c r="K49" i="6"/>
  <c r="W48" i="6"/>
  <c r="Y48" i="6" s="1"/>
  <c r="U48" i="6"/>
  <c r="M48" i="6"/>
  <c r="V48" i="6" s="1"/>
  <c r="X48" i="6" s="1"/>
  <c r="K48" i="6"/>
  <c r="D48" i="6"/>
  <c r="C48" i="6"/>
  <c r="B48" i="6"/>
  <c r="U47" i="6"/>
  <c r="M47" i="6"/>
  <c r="W47" i="6" s="1"/>
  <c r="Y47" i="6" s="1"/>
  <c r="K47" i="6"/>
  <c r="Y46" i="6"/>
  <c r="V46" i="6"/>
  <c r="X46" i="6" s="1"/>
  <c r="U46" i="6"/>
  <c r="M46" i="6"/>
  <c r="W46" i="6" s="1"/>
  <c r="K46" i="6"/>
  <c r="U45" i="6"/>
  <c r="M45" i="6"/>
  <c r="W45" i="6" s="1"/>
  <c r="Y45" i="6" s="1"/>
  <c r="K45" i="6"/>
  <c r="D45" i="6"/>
  <c r="C45" i="6"/>
  <c r="B45" i="6"/>
  <c r="V44" i="6"/>
  <c r="X44" i="6" s="1"/>
  <c r="U44" i="6"/>
  <c r="M44" i="6"/>
  <c r="W44" i="6" s="1"/>
  <c r="Y44" i="6" s="1"/>
  <c r="K44" i="6"/>
  <c r="U43" i="6"/>
  <c r="M43" i="6"/>
  <c r="K43" i="6"/>
  <c r="V42" i="6"/>
  <c r="X42" i="6" s="1"/>
  <c r="U42" i="6"/>
  <c r="M42" i="6"/>
  <c r="W42" i="6" s="1"/>
  <c r="Y42" i="6" s="1"/>
  <c r="K42" i="6"/>
  <c r="D42" i="6"/>
  <c r="C42" i="6"/>
  <c r="B42" i="6"/>
  <c r="U41" i="6"/>
  <c r="M41" i="6"/>
  <c r="K41" i="6"/>
  <c r="Y40" i="6"/>
  <c r="V40" i="6"/>
  <c r="X40" i="6" s="1"/>
  <c r="U40" i="6"/>
  <c r="M40" i="6"/>
  <c r="W40" i="6" s="1"/>
  <c r="K40" i="6"/>
  <c r="U39" i="6"/>
  <c r="M39" i="6"/>
  <c r="K39" i="6"/>
  <c r="D39" i="6"/>
  <c r="C39" i="6"/>
  <c r="B39" i="6"/>
  <c r="W38" i="6"/>
  <c r="Y38" i="6" s="1"/>
  <c r="V38" i="6"/>
  <c r="X38" i="6" s="1"/>
  <c r="U38" i="6"/>
  <c r="M38" i="6"/>
  <c r="K38" i="6"/>
  <c r="U37" i="6"/>
  <c r="M37" i="6"/>
  <c r="W37" i="6" s="1"/>
  <c r="Y37" i="6" s="1"/>
  <c r="K37" i="6"/>
  <c r="X36" i="6"/>
  <c r="W36" i="6"/>
  <c r="Y36" i="6" s="1"/>
  <c r="V36" i="6"/>
  <c r="U36" i="6"/>
  <c r="M36" i="6"/>
  <c r="K36" i="6"/>
  <c r="D36" i="6"/>
  <c r="C36" i="6"/>
  <c r="B36" i="6"/>
  <c r="W35" i="6"/>
  <c r="Y35" i="6" s="1"/>
  <c r="V35" i="6"/>
  <c r="X35" i="6" s="1"/>
  <c r="U35" i="6"/>
  <c r="M35" i="6"/>
  <c r="K35" i="6"/>
  <c r="U34" i="6"/>
  <c r="M34" i="6"/>
  <c r="W34" i="6" s="1"/>
  <c r="Y34" i="6" s="1"/>
  <c r="K34" i="6"/>
  <c r="W33" i="6"/>
  <c r="Y33" i="6" s="1"/>
  <c r="V33" i="6"/>
  <c r="X33" i="6" s="1"/>
  <c r="U33" i="6"/>
  <c r="M33" i="6"/>
  <c r="K33" i="6"/>
  <c r="D33" i="6"/>
  <c r="C33" i="6"/>
  <c r="B33" i="6"/>
  <c r="U32" i="6"/>
  <c r="M32" i="6"/>
  <c r="W32" i="6" s="1"/>
  <c r="Y32" i="6" s="1"/>
  <c r="K32" i="6"/>
  <c r="U31" i="6"/>
  <c r="M31" i="6"/>
  <c r="W31" i="6" s="1"/>
  <c r="Y31" i="6" s="1"/>
  <c r="K31" i="6"/>
  <c r="W30" i="6"/>
  <c r="Y30" i="6" s="1"/>
  <c r="V30" i="6"/>
  <c r="X30" i="6" s="1"/>
  <c r="U30" i="6"/>
  <c r="M30" i="6"/>
  <c r="K30" i="6"/>
  <c r="D30" i="6"/>
  <c r="C30" i="6"/>
  <c r="B30" i="6"/>
  <c r="X29" i="6"/>
  <c r="W29" i="6"/>
  <c r="Y29" i="6" s="1"/>
  <c r="U29" i="6"/>
  <c r="M29" i="6"/>
  <c r="V29" i="6" s="1"/>
  <c r="K29" i="6"/>
  <c r="U28" i="6"/>
  <c r="M28" i="6"/>
  <c r="K28" i="6"/>
  <c r="Y27" i="6"/>
  <c r="U27" i="6"/>
  <c r="M27" i="6"/>
  <c r="W27" i="6" s="1"/>
  <c r="K27" i="6"/>
  <c r="D27" i="6"/>
  <c r="C27" i="6"/>
  <c r="B27" i="6"/>
  <c r="W26" i="6"/>
  <c r="Y26" i="6" s="1"/>
  <c r="V26" i="6"/>
  <c r="X26" i="6" s="1"/>
  <c r="U26" i="6"/>
  <c r="M26" i="6"/>
  <c r="K26" i="6"/>
  <c r="U25" i="6"/>
  <c r="M25" i="6"/>
  <c r="K25" i="6"/>
  <c r="U24" i="6"/>
  <c r="M24" i="6"/>
  <c r="V24" i="6" s="1"/>
  <c r="X24" i="6" s="1"/>
  <c r="K24" i="6"/>
  <c r="D24" i="6"/>
  <c r="C24" i="6"/>
  <c r="B24" i="6"/>
  <c r="Y23" i="6"/>
  <c r="X23" i="6"/>
  <c r="W23" i="6"/>
  <c r="V23" i="6"/>
  <c r="U23" i="6"/>
  <c r="M23" i="6"/>
  <c r="K23" i="6"/>
  <c r="W22" i="6"/>
  <c r="Y22" i="6" s="1"/>
  <c r="V22" i="6"/>
  <c r="X22" i="6" s="1"/>
  <c r="U22" i="6"/>
  <c r="M22" i="6"/>
  <c r="K22" i="6"/>
  <c r="U21" i="6"/>
  <c r="M21" i="6"/>
  <c r="K21" i="6"/>
  <c r="D21" i="6"/>
  <c r="C21" i="6"/>
  <c r="W20" i="6"/>
  <c r="Y20" i="6" s="1"/>
  <c r="V20" i="6"/>
  <c r="X20" i="6" s="1"/>
  <c r="U20" i="6"/>
  <c r="M20" i="6"/>
  <c r="K20" i="6"/>
  <c r="W19" i="6"/>
  <c r="Y19" i="6" s="1"/>
  <c r="V19" i="6"/>
  <c r="X19" i="6" s="1"/>
  <c r="U19" i="6"/>
  <c r="M19" i="6"/>
  <c r="K19" i="6"/>
  <c r="W18" i="6"/>
  <c r="Y18" i="6" s="1"/>
  <c r="U18" i="6"/>
  <c r="M18" i="6"/>
  <c r="K18" i="6"/>
  <c r="D18" i="6"/>
  <c r="C18" i="6"/>
  <c r="W17" i="6"/>
  <c r="Y17" i="6" s="1"/>
  <c r="V17" i="6"/>
  <c r="X17" i="6" s="1"/>
  <c r="U17" i="6"/>
  <c r="M17" i="6"/>
  <c r="Y17" i="8" s="1"/>
  <c r="K17" i="6"/>
  <c r="X16" i="6"/>
  <c r="W16" i="6"/>
  <c r="Y16" i="6" s="1"/>
  <c r="V16" i="6"/>
  <c r="U16" i="6"/>
  <c r="AG16" i="8" s="1"/>
  <c r="M16" i="6"/>
  <c r="K16" i="6"/>
  <c r="W15" i="6"/>
  <c r="Y15" i="6" s="1"/>
  <c r="U15" i="6"/>
  <c r="AG15" i="8" s="1"/>
  <c r="M15" i="6"/>
  <c r="Y15" i="8" s="1"/>
  <c r="K15" i="6"/>
  <c r="D15" i="6"/>
  <c r="C15" i="6"/>
  <c r="U14" i="6"/>
  <c r="M14" i="6"/>
  <c r="V14" i="6" s="1"/>
  <c r="X14" i="6" s="1"/>
  <c r="K14" i="6"/>
  <c r="X13" i="6"/>
  <c r="W13" i="6"/>
  <c r="Y13" i="6" s="1"/>
  <c r="V13" i="6"/>
  <c r="U13" i="6"/>
  <c r="M13" i="6"/>
  <c r="K13" i="6"/>
  <c r="W12" i="6"/>
  <c r="Y12" i="6" s="1"/>
  <c r="U12" i="6"/>
  <c r="M12" i="6"/>
  <c r="K12" i="6"/>
  <c r="D12" i="6"/>
  <c r="C12" i="6"/>
  <c r="W11" i="6"/>
  <c r="Y11" i="6" s="1"/>
  <c r="V11" i="6"/>
  <c r="X11" i="6" s="1"/>
  <c r="U11" i="6"/>
  <c r="M11" i="6"/>
  <c r="K11" i="6"/>
  <c r="W10" i="6"/>
  <c r="Y10" i="6" s="1"/>
  <c r="V10" i="6"/>
  <c r="X10" i="6" s="1"/>
  <c r="U10" i="6"/>
  <c r="M10" i="6"/>
  <c r="K10" i="6"/>
  <c r="W9" i="6"/>
  <c r="Y9" i="6" s="1"/>
  <c r="U9" i="6"/>
  <c r="M9" i="6"/>
  <c r="K9" i="6"/>
  <c r="D9" i="6"/>
  <c r="C9" i="6"/>
  <c r="E66" i="5"/>
  <c r="Y66" i="5" s="1"/>
  <c r="Z66" i="5" s="1"/>
  <c r="D66" i="5"/>
  <c r="C66" i="5"/>
  <c r="B66" i="5"/>
  <c r="E63" i="5"/>
  <c r="Y63" i="5" s="1"/>
  <c r="Z63" i="5" s="1"/>
  <c r="D63" i="5"/>
  <c r="C63" i="5"/>
  <c r="B63" i="5"/>
  <c r="E60" i="5"/>
  <c r="Y60" i="5" s="1"/>
  <c r="Z60" i="5" s="1"/>
  <c r="D60" i="5"/>
  <c r="C60" i="5"/>
  <c r="B60" i="5"/>
  <c r="Z57" i="5"/>
  <c r="E57" i="5"/>
  <c r="Y57" i="5" s="1"/>
  <c r="D57" i="5"/>
  <c r="C57" i="5"/>
  <c r="B57" i="5"/>
  <c r="E54" i="5"/>
  <c r="Y54" i="5" s="1"/>
  <c r="Z54" i="5" s="1"/>
  <c r="D54" i="5"/>
  <c r="C54" i="5"/>
  <c r="B54" i="5"/>
  <c r="E51" i="5"/>
  <c r="Y51" i="5" s="1"/>
  <c r="Z51" i="5" s="1"/>
  <c r="D51" i="5"/>
  <c r="C51" i="5"/>
  <c r="B51" i="5"/>
  <c r="E48" i="5"/>
  <c r="Y48" i="5" s="1"/>
  <c r="Z48" i="5" s="1"/>
  <c r="D48" i="5"/>
  <c r="C48" i="5"/>
  <c r="B48" i="5"/>
  <c r="Z45" i="5"/>
  <c r="E45" i="5"/>
  <c r="Y45" i="5" s="1"/>
  <c r="D45" i="5"/>
  <c r="C45" i="5"/>
  <c r="B45" i="5"/>
  <c r="E42" i="5"/>
  <c r="Y42" i="5" s="1"/>
  <c r="Z42" i="5" s="1"/>
  <c r="D42" i="5"/>
  <c r="C42" i="5"/>
  <c r="B42" i="5"/>
  <c r="E39" i="5"/>
  <c r="Y39" i="5" s="1"/>
  <c r="Z39" i="5" s="1"/>
  <c r="D39" i="5"/>
  <c r="C39" i="5"/>
  <c r="B39" i="5"/>
  <c r="E36" i="5"/>
  <c r="Y36" i="5" s="1"/>
  <c r="Z36" i="5" s="1"/>
  <c r="N36" i="2" s="1"/>
  <c r="D36" i="5"/>
  <c r="C36" i="5"/>
  <c r="B36" i="5"/>
  <c r="Z33" i="5"/>
  <c r="N33" i="2" s="1"/>
  <c r="E33" i="5"/>
  <c r="Y33" i="5" s="1"/>
  <c r="D33" i="5"/>
  <c r="C33" i="5"/>
  <c r="E30" i="5"/>
  <c r="Y30" i="5" s="1"/>
  <c r="Z30" i="5" s="1"/>
  <c r="D30" i="5"/>
  <c r="C30" i="5"/>
  <c r="E27" i="5"/>
  <c r="Y27" i="5" s="1"/>
  <c r="Z27" i="5" s="1"/>
  <c r="N27" i="2" s="1"/>
  <c r="D27" i="5"/>
  <c r="C27" i="5"/>
  <c r="E24" i="5"/>
  <c r="Y24" i="5" s="1"/>
  <c r="Z24" i="5" s="1"/>
  <c r="N24" i="2" s="1"/>
  <c r="D24" i="5"/>
  <c r="C24" i="5"/>
  <c r="B24" i="5"/>
  <c r="Z21" i="5"/>
  <c r="E21" i="5"/>
  <c r="Y21" i="5" s="1"/>
  <c r="D21" i="5"/>
  <c r="C21" i="5"/>
  <c r="B21" i="5"/>
  <c r="E18" i="5"/>
  <c r="Y18" i="5" s="1"/>
  <c r="Z18" i="5" s="1"/>
  <c r="D18" i="5"/>
  <c r="C18" i="5"/>
  <c r="B18" i="5"/>
  <c r="E15" i="5"/>
  <c r="Y15" i="5" s="1"/>
  <c r="Z15" i="5" s="1"/>
  <c r="D15" i="5"/>
  <c r="C15" i="5"/>
  <c r="B15" i="5"/>
  <c r="E12" i="5"/>
  <c r="Y12" i="5" s="1"/>
  <c r="Z12" i="5" s="1"/>
  <c r="D12" i="5"/>
  <c r="C12" i="5"/>
  <c r="B12" i="5"/>
  <c r="E9" i="5"/>
  <c r="Y9" i="5" s="1"/>
  <c r="Z9" i="5" s="1"/>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AE2" i="3"/>
  <c r="U66" i="2"/>
  <c r="O66" i="2"/>
  <c r="O66" i="8" s="1"/>
  <c r="N66" i="2"/>
  <c r="N66" i="8" s="1"/>
  <c r="K66" i="2"/>
  <c r="U63" i="2"/>
  <c r="N63" i="2"/>
  <c r="N63" i="8" s="1"/>
  <c r="K63" i="2"/>
  <c r="U60" i="2"/>
  <c r="P60" i="2"/>
  <c r="P60" i="8" s="1"/>
  <c r="O60" i="2"/>
  <c r="O60" i="8" s="1"/>
  <c r="N60" i="2"/>
  <c r="N60" i="8" s="1"/>
  <c r="K60" i="2"/>
  <c r="U57" i="2"/>
  <c r="P57" i="2"/>
  <c r="P57" i="8" s="1"/>
  <c r="N57" i="2"/>
  <c r="N57" i="8" s="1"/>
  <c r="K57" i="2"/>
  <c r="U54" i="2"/>
  <c r="O54" i="2"/>
  <c r="O54" i="8" s="1"/>
  <c r="N54" i="2"/>
  <c r="K54" i="2"/>
  <c r="U51" i="2"/>
  <c r="N51" i="2"/>
  <c r="N51" i="8" s="1"/>
  <c r="K51" i="2"/>
  <c r="U48" i="2"/>
  <c r="O48" i="2"/>
  <c r="O48" i="8" s="1"/>
  <c r="N48" i="2"/>
  <c r="N48" i="8" s="1"/>
  <c r="K48" i="2"/>
  <c r="P48" i="2" s="1"/>
  <c r="P48" i="8" s="1"/>
  <c r="U45" i="2"/>
  <c r="P45" i="2"/>
  <c r="P45" i="8" s="1"/>
  <c r="N45" i="2"/>
  <c r="N45" i="8" s="1"/>
  <c r="K45" i="2"/>
  <c r="U42" i="2"/>
  <c r="O42" i="2"/>
  <c r="O42" i="8" s="1"/>
  <c r="N42" i="2"/>
  <c r="N42" i="8" s="1"/>
  <c r="K42" i="2"/>
  <c r="U39" i="2"/>
  <c r="N39" i="2"/>
  <c r="N39" i="8" s="1"/>
  <c r="K39" i="2"/>
  <c r="B39" i="2"/>
  <c r="U36" i="2"/>
  <c r="P36" i="2"/>
  <c r="P36" i="8" s="1"/>
  <c r="K36" i="2"/>
  <c r="K36" i="8" s="1"/>
  <c r="B36" i="2"/>
  <c r="U33" i="2"/>
  <c r="K33" i="2"/>
  <c r="K33" i="8" s="1"/>
  <c r="B33" i="2"/>
  <c r="U30" i="2"/>
  <c r="N30" i="2"/>
  <c r="N30" i="8" s="1"/>
  <c r="K30" i="2"/>
  <c r="B30" i="2"/>
  <c r="B30" i="8" s="1"/>
  <c r="U27" i="2"/>
  <c r="L27" i="2"/>
  <c r="L27" i="8" s="1"/>
  <c r="K27" i="2"/>
  <c r="K27" i="8" s="1"/>
  <c r="B27" i="2"/>
  <c r="B27" i="9" s="1"/>
  <c r="B27" i="10" s="1"/>
  <c r="U24" i="2"/>
  <c r="L24" i="2"/>
  <c r="K24" i="2"/>
  <c r="K24" i="8" s="1"/>
  <c r="B24" i="2"/>
  <c r="U21" i="2"/>
  <c r="P21" i="2"/>
  <c r="P21" i="8" s="1"/>
  <c r="O21" i="2"/>
  <c r="O21" i="8" s="1"/>
  <c r="N21" i="2"/>
  <c r="N21" i="8" s="1"/>
  <c r="K21" i="2"/>
  <c r="B21" i="2"/>
  <c r="U18" i="2"/>
  <c r="O18" i="2"/>
  <c r="O18" i="8" s="1"/>
  <c r="N18" i="2"/>
  <c r="K18" i="2"/>
  <c r="K18" i="8" s="1"/>
  <c r="B18" i="2"/>
  <c r="U15" i="2"/>
  <c r="P15" i="2"/>
  <c r="P15" i="8" s="1"/>
  <c r="N15" i="2"/>
  <c r="K15" i="2"/>
  <c r="K15" i="8" s="1"/>
  <c r="B15" i="2"/>
  <c r="B15" i="8" s="1"/>
  <c r="U12" i="2"/>
  <c r="O12" i="2"/>
  <c r="O12" i="8" s="1"/>
  <c r="N12" i="2"/>
  <c r="K12" i="2"/>
  <c r="B12" i="2"/>
  <c r="U9" i="2"/>
  <c r="P9" i="2"/>
  <c r="P9" i="8" s="1"/>
  <c r="N9" i="2"/>
  <c r="N9" i="8" s="1"/>
  <c r="K9" i="2"/>
  <c r="K9" i="8" s="1"/>
  <c r="B9" i="2"/>
  <c r="B9" i="8" s="1"/>
  <c r="I8" i="1"/>
  <c r="C8" i="1"/>
  <c r="Z12" i="7" l="1"/>
  <c r="AB12" i="7"/>
  <c r="AB9" i="7"/>
  <c r="Z9" i="7"/>
  <c r="N33" i="8"/>
  <c r="O33" i="2"/>
  <c r="O33" i="8" s="1"/>
  <c r="AK33" i="8" s="1"/>
  <c r="AJ33" i="8" s="1"/>
  <c r="N24" i="8"/>
  <c r="O24" i="2"/>
  <c r="O24" i="8" s="1"/>
  <c r="P24" i="2"/>
  <c r="P24" i="8" s="1"/>
  <c r="AB33" i="7"/>
  <c r="Z33" i="7"/>
  <c r="AB54" i="7"/>
  <c r="Z54" i="7"/>
  <c r="AB51" i="7"/>
  <c r="Z51" i="7"/>
  <c r="N27" i="8"/>
  <c r="P27" i="2"/>
  <c r="P27" i="8" s="1"/>
  <c r="O27" i="2"/>
  <c r="O27" i="8" s="1"/>
  <c r="V21" i="6"/>
  <c r="X21" i="6" s="1"/>
  <c r="AI21" i="8" s="1"/>
  <c r="AH21" i="8" s="1"/>
  <c r="AL21" i="8" s="1"/>
  <c r="L33" i="2"/>
  <c r="L33" i="8" s="1"/>
  <c r="O39" i="2"/>
  <c r="O39" i="8" s="1"/>
  <c r="L66" i="2"/>
  <c r="L66" i="8" s="1"/>
  <c r="K66" i="8"/>
  <c r="Y18" i="8"/>
  <c r="Y21" i="8"/>
  <c r="W23" i="8"/>
  <c r="L9" i="2"/>
  <c r="B21" i="9"/>
  <c r="B21" i="6"/>
  <c r="O30" i="2"/>
  <c r="O30" i="8" s="1"/>
  <c r="AK30" i="8" s="1"/>
  <c r="AJ30" i="8" s="1"/>
  <c r="K45" i="8"/>
  <c r="L45" i="2"/>
  <c r="L45" i="8" s="1"/>
  <c r="O51" i="2"/>
  <c r="O51" i="8" s="1"/>
  <c r="AA18" i="8"/>
  <c r="L15" i="2"/>
  <c r="K54" i="8"/>
  <c r="L54" i="2"/>
  <c r="L54" i="8" s="1"/>
  <c r="AE18" i="8"/>
  <c r="B15" i="9"/>
  <c r="B15" i="10" s="1"/>
  <c r="B15" i="6"/>
  <c r="T12" i="8"/>
  <c r="Z13" i="8"/>
  <c r="Y19" i="8"/>
  <c r="W57" i="6"/>
  <c r="Y57" i="6" s="1"/>
  <c r="V57" i="6"/>
  <c r="X57" i="6" s="1"/>
  <c r="S41" i="7"/>
  <c r="W41" i="7" s="1"/>
  <c r="U41" i="7"/>
  <c r="S45" i="7"/>
  <c r="W45" i="7" s="1"/>
  <c r="X45" i="7"/>
  <c r="Y45" i="7" s="1"/>
  <c r="X60" i="7"/>
  <c r="Y60" i="7" s="1"/>
  <c r="S60" i="7"/>
  <c r="W60" i="7" s="1"/>
  <c r="U12" i="8"/>
  <c r="AA13" i="8"/>
  <c r="Z19" i="8"/>
  <c r="AC21" i="8"/>
  <c r="X23" i="8"/>
  <c r="K21" i="8"/>
  <c r="L21" i="2"/>
  <c r="L21" i="8" s="1"/>
  <c r="B39" i="9"/>
  <c r="E39" i="9" s="1"/>
  <c r="B39" i="8"/>
  <c r="P51" i="2"/>
  <c r="P51" i="8" s="1"/>
  <c r="K60" i="8"/>
  <c r="L60" i="2"/>
  <c r="L60" i="8" s="1"/>
  <c r="U14" i="7"/>
  <c r="U16" i="7"/>
  <c r="X15" i="7"/>
  <c r="Y15" i="7" s="1"/>
  <c r="X18" i="7"/>
  <c r="Y18" i="7" s="1"/>
  <c r="S23" i="7"/>
  <c r="W23" i="7" s="1"/>
  <c r="U23" i="7"/>
  <c r="X27" i="7"/>
  <c r="Y27" i="7" s="1"/>
  <c r="U45" i="7"/>
  <c r="U60" i="7"/>
  <c r="AB68" i="8"/>
  <c r="AG67" i="8"/>
  <c r="U67" i="8"/>
  <c r="AG66" i="8"/>
  <c r="U66" i="8"/>
  <c r="AC65" i="8"/>
  <c r="Q65" i="8"/>
  <c r="V64" i="8"/>
  <c r="V63" i="8"/>
  <c r="AD62" i="8"/>
  <c r="R62" i="8"/>
  <c r="W61" i="8"/>
  <c r="W60" i="8"/>
  <c r="F60" i="9" s="1"/>
  <c r="AE59" i="8"/>
  <c r="S59" i="8"/>
  <c r="X58" i="8"/>
  <c r="X57" i="8"/>
  <c r="AF56" i="8"/>
  <c r="T56" i="8"/>
  <c r="Y55" i="8"/>
  <c r="Y54" i="8"/>
  <c r="AA68" i="8"/>
  <c r="AF67" i="8"/>
  <c r="T67" i="8"/>
  <c r="AF66" i="8"/>
  <c r="T66" i="8"/>
  <c r="AB65" i="8"/>
  <c r="AG64" i="8"/>
  <c r="U64" i="8"/>
  <c r="AG63" i="8"/>
  <c r="U63" i="8"/>
  <c r="AC62" i="8"/>
  <c r="Q62" i="8"/>
  <c r="V61" i="8"/>
  <c r="V60" i="8"/>
  <c r="AD59" i="8"/>
  <c r="R59" i="8"/>
  <c r="W58" i="8"/>
  <c r="W57" i="8"/>
  <c r="AE56" i="8"/>
  <c r="S56" i="8"/>
  <c r="X55" i="8"/>
  <c r="X54" i="8"/>
  <c r="Z68" i="8"/>
  <c r="AE67" i="8"/>
  <c r="S67" i="8"/>
  <c r="AE66" i="8"/>
  <c r="S66" i="8"/>
  <c r="AA65" i="8"/>
  <c r="AF64" i="8"/>
  <c r="T64" i="8"/>
  <c r="AF63" i="8"/>
  <c r="T63" i="8"/>
  <c r="AB62" i="8"/>
  <c r="AG61" i="8"/>
  <c r="U61" i="8"/>
  <c r="AG60" i="8"/>
  <c r="U60" i="8"/>
  <c r="AC59" i="8"/>
  <c r="Q59" i="8"/>
  <c r="V58" i="8"/>
  <c r="V57" i="8"/>
  <c r="AD56" i="8"/>
  <c r="R56" i="8"/>
  <c r="W55" i="8"/>
  <c r="W54" i="8"/>
  <c r="Y68" i="8"/>
  <c r="AD67" i="8"/>
  <c r="R67" i="8"/>
  <c r="AD66" i="8"/>
  <c r="R66" i="8"/>
  <c r="Z65" i="8"/>
  <c r="AE64" i="8"/>
  <c r="S64" i="8"/>
  <c r="AE63" i="8"/>
  <c r="S63" i="8"/>
  <c r="AA62" i="8"/>
  <c r="AF61" i="8"/>
  <c r="T61" i="8"/>
  <c r="AF60" i="8"/>
  <c r="T60" i="8"/>
  <c r="AB59" i="8"/>
  <c r="AG58" i="8"/>
  <c r="U58" i="8"/>
  <c r="AG57" i="8"/>
  <c r="U57" i="8"/>
  <c r="AC56" i="8"/>
  <c r="Q56" i="8"/>
  <c r="V55" i="8"/>
  <c r="V54" i="8"/>
  <c r="X68" i="8"/>
  <c r="AC67" i="8"/>
  <c r="Q67" i="8"/>
  <c r="AC66" i="8"/>
  <c r="Q66" i="8"/>
  <c r="F66" i="9" s="1"/>
  <c r="Y65" i="8"/>
  <c r="AD64" i="8"/>
  <c r="R64" i="8"/>
  <c r="AD63" i="8"/>
  <c r="R63" i="8"/>
  <c r="Z62" i="8"/>
  <c r="AE61" i="8"/>
  <c r="S61" i="8"/>
  <c r="AE60" i="8"/>
  <c r="S60" i="8"/>
  <c r="AA59" i="8"/>
  <c r="AF58" i="8"/>
  <c r="T58" i="8"/>
  <c r="AF57" i="8"/>
  <c r="T57" i="8"/>
  <c r="AB56" i="8"/>
  <c r="AG55" i="8"/>
  <c r="U55" i="8"/>
  <c r="AG54" i="8"/>
  <c r="U54" i="8"/>
  <c r="W68" i="8"/>
  <c r="AB67" i="8"/>
  <c r="AB66" i="8"/>
  <c r="X65" i="8"/>
  <c r="AC64" i="8"/>
  <c r="Q64" i="8"/>
  <c r="AC63" i="8"/>
  <c r="Q63" i="8"/>
  <c r="Y62" i="8"/>
  <c r="AD61" i="8"/>
  <c r="R61" i="8"/>
  <c r="AD60" i="8"/>
  <c r="R60" i="8"/>
  <c r="Z59" i="8"/>
  <c r="AE58" i="8"/>
  <c r="S58" i="8"/>
  <c r="AE57" i="8"/>
  <c r="S57" i="8"/>
  <c r="AA56" i="8"/>
  <c r="AF55" i="8"/>
  <c r="T55" i="8"/>
  <c r="AF54" i="8"/>
  <c r="T54" i="8"/>
  <c r="AF68" i="8"/>
  <c r="T68" i="8"/>
  <c r="Y67" i="8"/>
  <c r="Y66" i="8"/>
  <c r="AG65" i="8"/>
  <c r="U65" i="8"/>
  <c r="Z64" i="8"/>
  <c r="Z63" i="8"/>
  <c r="V62" i="8"/>
  <c r="AA61" i="8"/>
  <c r="AA60" i="8"/>
  <c r="W59" i="8"/>
  <c r="AB58" i="8"/>
  <c r="AB57" i="8"/>
  <c r="X56" i="8"/>
  <c r="AC55" i="8"/>
  <c r="Q55" i="8"/>
  <c r="AC54" i="8"/>
  <c r="Q54" i="8"/>
  <c r="F54" i="9" s="1"/>
  <c r="AD68" i="8"/>
  <c r="Y64" i="8"/>
  <c r="X63" i="8"/>
  <c r="AC61" i="8"/>
  <c r="V59" i="8"/>
  <c r="AG56" i="8"/>
  <c r="R55" i="8"/>
  <c r="S54" i="8"/>
  <c r="AG11" i="8"/>
  <c r="U11" i="8"/>
  <c r="Z10" i="8"/>
  <c r="Z9" i="8"/>
  <c r="AC68" i="8"/>
  <c r="X64" i="8"/>
  <c r="W63" i="8"/>
  <c r="AB61" i="8"/>
  <c r="AC60" i="8"/>
  <c r="U59" i="8"/>
  <c r="Z56" i="8"/>
  <c r="R54" i="8"/>
  <c r="AF11" i="8"/>
  <c r="T11" i="8"/>
  <c r="Y10" i="8"/>
  <c r="AK9" i="8"/>
  <c r="AJ9" i="8" s="1"/>
  <c r="Y9" i="8"/>
  <c r="V68" i="8"/>
  <c r="AF65" i="8"/>
  <c r="W64" i="8"/>
  <c r="Z61" i="8"/>
  <c r="AB60" i="8"/>
  <c r="T59" i="8"/>
  <c r="Y56" i="8"/>
  <c r="AG19" i="8"/>
  <c r="AG18" i="8"/>
  <c r="AE11" i="8"/>
  <c r="S11" i="8"/>
  <c r="X10" i="8"/>
  <c r="X9" i="8"/>
  <c r="AA67" i="8"/>
  <c r="AA66" i="8"/>
  <c r="T65" i="8"/>
  <c r="X62" i="8"/>
  <c r="Y58" i="8"/>
  <c r="AA57" i="8"/>
  <c r="AD55" i="8"/>
  <c r="AE54" i="8"/>
  <c r="Z11" i="8"/>
  <c r="AE10" i="8"/>
  <c r="S10" i="8"/>
  <c r="AE9" i="8"/>
  <c r="S9" i="8"/>
  <c r="Z67" i="8"/>
  <c r="Z66" i="8"/>
  <c r="S65" i="8"/>
  <c r="W62" i="8"/>
  <c r="AG59" i="8"/>
  <c r="R58" i="8"/>
  <c r="Z57" i="8"/>
  <c r="AB55" i="8"/>
  <c r="AD54" i="8"/>
  <c r="AG68" i="8"/>
  <c r="AA64" i="8"/>
  <c r="AF62" i="8"/>
  <c r="Q58" i="8"/>
  <c r="Q57" i="8"/>
  <c r="F57" i="9" s="1"/>
  <c r="V56" i="8"/>
  <c r="AB54" i="8"/>
  <c r="AG20" i="8"/>
  <c r="AB11" i="8"/>
  <c r="AB10" i="8"/>
  <c r="AG9" i="8"/>
  <c r="AE68" i="8"/>
  <c r="AE62" i="8"/>
  <c r="U56" i="8"/>
  <c r="AA54" i="8"/>
  <c r="AA11" i="8"/>
  <c r="AA10" i="8"/>
  <c r="AF9" i="8"/>
  <c r="U68" i="8"/>
  <c r="U62" i="8"/>
  <c r="Z60" i="8"/>
  <c r="AE55" i="8"/>
  <c r="Z54" i="8"/>
  <c r="Y11" i="8"/>
  <c r="W10" i="8"/>
  <c r="AD9" i="8"/>
  <c r="S68" i="8"/>
  <c r="X66" i="8"/>
  <c r="T62" i="8"/>
  <c r="Y60" i="8"/>
  <c r="AA55" i="8"/>
  <c r="V67" i="8"/>
  <c r="W65" i="8"/>
  <c r="AA63" i="8"/>
  <c r="AD58" i="8"/>
  <c r="AD57" i="8"/>
  <c r="AG10" i="8"/>
  <c r="U9" i="8"/>
  <c r="V65" i="8"/>
  <c r="Y63" i="8"/>
  <c r="AC58" i="8"/>
  <c r="AC57" i="8"/>
  <c r="AC9" i="8"/>
  <c r="AF10" i="8"/>
  <c r="V12" i="8"/>
  <c r="AB13" i="8"/>
  <c r="AC18" i="8"/>
  <c r="AE19" i="8"/>
  <c r="AD21" i="8"/>
  <c r="Z23" i="8"/>
  <c r="AB64" i="8"/>
  <c r="X67" i="8"/>
  <c r="O9" i="2"/>
  <c r="O9" i="8" s="1"/>
  <c r="O15" i="2"/>
  <c r="O15" i="8" s="1"/>
  <c r="AK15" i="8" s="1"/>
  <c r="AJ15" i="8" s="1"/>
  <c r="N15" i="8"/>
  <c r="B33" i="9"/>
  <c r="B33" i="10" s="1"/>
  <c r="B33" i="7"/>
  <c r="B33" i="8"/>
  <c r="B33" i="5"/>
  <c r="L39" i="2"/>
  <c r="L39" i="8" s="1"/>
  <c r="K39" i="8"/>
  <c r="O45" i="2"/>
  <c r="O45" i="8" s="1"/>
  <c r="P66" i="2"/>
  <c r="P66" i="8" s="1"/>
  <c r="V27" i="6"/>
  <c r="X27" i="6" s="1"/>
  <c r="V31" i="6"/>
  <c r="X31" i="6" s="1"/>
  <c r="U27" i="7"/>
  <c r="U58" i="7"/>
  <c r="S67" i="7"/>
  <c r="W67" i="7" s="1"/>
  <c r="Q11" i="8"/>
  <c r="Z12" i="8"/>
  <c r="R20" i="8"/>
  <c r="W19" i="8"/>
  <c r="W18" i="8"/>
  <c r="Q20" i="8"/>
  <c r="V19" i="8"/>
  <c r="V18" i="8"/>
  <c r="U19" i="8"/>
  <c r="U18" i="8"/>
  <c r="W20" i="8"/>
  <c r="S18" i="8"/>
  <c r="AK18" i="8"/>
  <c r="R18" i="8"/>
  <c r="AJ18" i="8"/>
  <c r="Q18" i="8"/>
  <c r="F18" i="9" s="1"/>
  <c r="T20" i="8"/>
  <c r="R19" i="8"/>
  <c r="AD18" i="8"/>
  <c r="AF19" i="8"/>
  <c r="AE21" i="8"/>
  <c r="F24" i="9"/>
  <c r="Z58" i="8"/>
  <c r="Q61" i="8"/>
  <c r="R65" i="8"/>
  <c r="Q68" i="8"/>
  <c r="AF14" i="8"/>
  <c r="T14" i="8"/>
  <c r="Y13" i="8"/>
  <c r="Y12" i="8"/>
  <c r="AE14" i="8"/>
  <c r="S14" i="8"/>
  <c r="X13" i="8"/>
  <c r="X12" i="8"/>
  <c r="AD14" i="8"/>
  <c r="R14" i="8"/>
  <c r="W13" i="8"/>
  <c r="W12" i="8"/>
  <c r="Y14" i="8"/>
  <c r="AD13" i="8"/>
  <c r="R13" i="8"/>
  <c r="AD12" i="8"/>
  <c r="R12" i="8"/>
  <c r="X14" i="8"/>
  <c r="V13" i="8"/>
  <c r="AC12" i="8"/>
  <c r="W14" i="8"/>
  <c r="U13" i="8"/>
  <c r="AB12" i="8"/>
  <c r="V14" i="8"/>
  <c r="T13" i="8"/>
  <c r="AA12" i="8"/>
  <c r="AC14" i="8"/>
  <c r="AC13" i="8"/>
  <c r="Q12" i="8"/>
  <c r="F12" i="9" s="1"/>
  <c r="AF13" i="8"/>
  <c r="AE23" i="8"/>
  <c r="S23" i="8"/>
  <c r="X22" i="8"/>
  <c r="X21" i="8"/>
  <c r="AF20" i="8"/>
  <c r="AD23" i="8"/>
  <c r="R23" i="8"/>
  <c r="W22" i="8"/>
  <c r="W21" i="8"/>
  <c r="AC23" i="8"/>
  <c r="Q23" i="8"/>
  <c r="V22" i="8"/>
  <c r="V21" i="8"/>
  <c r="T23" i="8"/>
  <c r="S22" i="8"/>
  <c r="AB21" i="8"/>
  <c r="AD20" i="8"/>
  <c r="AG22" i="8"/>
  <c r="R22" i="8"/>
  <c r="AA21" i="8"/>
  <c r="AC20" i="8"/>
  <c r="AG23" i="8"/>
  <c r="AF22" i="8"/>
  <c r="Q22" i="8"/>
  <c r="Z21" i="8"/>
  <c r="AB20" i="8"/>
  <c r="Y23" i="8"/>
  <c r="AA22" i="8"/>
  <c r="AG21" i="8"/>
  <c r="R21" i="8"/>
  <c r="AB19" i="8"/>
  <c r="AB18" i="8"/>
  <c r="V23" i="8"/>
  <c r="AD19" i="8"/>
  <c r="U23" i="8"/>
  <c r="AK21" i="8"/>
  <c r="AJ21" i="8" s="1"/>
  <c r="AE20" i="8"/>
  <c r="AC19" i="8"/>
  <c r="AE22" i="8"/>
  <c r="AF21" i="8"/>
  <c r="AA20" i="8"/>
  <c r="AA19" i="8"/>
  <c r="AA23" i="8"/>
  <c r="U22" i="8"/>
  <c r="T21" i="8"/>
  <c r="Z18" i="8"/>
  <c r="AF23" i="8"/>
  <c r="X48" i="7"/>
  <c r="Y48" i="7" s="1"/>
  <c r="U50" i="7"/>
  <c r="AG13" i="8"/>
  <c r="B12" i="9"/>
  <c r="B12" i="6"/>
  <c r="B18" i="9"/>
  <c r="B18" i="6"/>
  <c r="P39" i="2"/>
  <c r="P39" i="8" s="1"/>
  <c r="V47" i="6"/>
  <c r="X47" i="6" s="1"/>
  <c r="U9" i="7"/>
  <c r="U52" i="7"/>
  <c r="S52" i="7"/>
  <c r="W52" i="7" s="1"/>
  <c r="K12" i="8"/>
  <c r="P12" i="2"/>
  <c r="P12" i="8" s="1"/>
  <c r="B24" i="9"/>
  <c r="B24" i="10" s="1"/>
  <c r="B24" i="8"/>
  <c r="P33" i="2"/>
  <c r="P33" i="8" s="1"/>
  <c r="P54" i="2"/>
  <c r="P54" i="8" s="1"/>
  <c r="K63" i="8"/>
  <c r="L63" i="2"/>
  <c r="L63" i="8" s="1"/>
  <c r="V32" i="6"/>
  <c r="X32" i="6" s="1"/>
  <c r="AI30" i="8" s="1"/>
  <c r="AH30" i="8" s="1"/>
  <c r="Y57" i="8"/>
  <c r="L18" i="2"/>
  <c r="N36" i="8"/>
  <c r="O36" i="2"/>
  <c r="O36" i="8" s="1"/>
  <c r="W39" i="6"/>
  <c r="Y39" i="6" s="1"/>
  <c r="V39" i="6"/>
  <c r="X39" i="6" s="1"/>
  <c r="R9" i="8"/>
  <c r="AC11" i="8"/>
  <c r="Z14" i="8"/>
  <c r="X60" i="8"/>
  <c r="B30" i="9"/>
  <c r="B30" i="10" s="1"/>
  <c r="B30" i="7"/>
  <c r="B36" i="8"/>
  <c r="B36" i="9"/>
  <c r="B36" i="7"/>
  <c r="K57" i="8"/>
  <c r="L57" i="2"/>
  <c r="L57" i="8" s="1"/>
  <c r="O63" i="2"/>
  <c r="O63" i="8" s="1"/>
  <c r="B30" i="5"/>
  <c r="W14" i="6"/>
  <c r="Y14" i="6" s="1"/>
  <c r="AK12" i="8" s="1"/>
  <c r="AJ12" i="8" s="1"/>
  <c r="W21" i="6"/>
  <c r="Y21" i="6" s="1"/>
  <c r="V60" i="6"/>
  <c r="X60" i="6" s="1"/>
  <c r="W66" i="6"/>
  <c r="Y66" i="6" s="1"/>
  <c r="W68" i="6"/>
  <c r="Y68" i="6" s="1"/>
  <c r="S40" i="7"/>
  <c r="W40" i="7" s="1"/>
  <c r="X39" i="7"/>
  <c r="Y39" i="7" s="1"/>
  <c r="X57" i="7"/>
  <c r="Y57" i="7" s="1"/>
  <c r="U57" i="7"/>
  <c r="T9" i="8"/>
  <c r="T10" i="8"/>
  <c r="AD11" i="8"/>
  <c r="AA14" i="8"/>
  <c r="B18" i="8"/>
  <c r="S19" i="8"/>
  <c r="Z20" i="8"/>
  <c r="Q21" i="8"/>
  <c r="F21" i="9" s="1"/>
  <c r="AB22" i="8"/>
  <c r="AE12" i="8"/>
  <c r="U21" i="7"/>
  <c r="X21" i="7"/>
  <c r="Y21" i="7" s="1"/>
  <c r="AC33" i="7"/>
  <c r="AF12" i="8"/>
  <c r="AF18" i="8"/>
  <c r="E9" i="9"/>
  <c r="B9" i="10"/>
  <c r="K48" i="8"/>
  <c r="L48" i="2"/>
  <c r="L48" i="8" s="1"/>
  <c r="W41" i="6"/>
  <c r="Y41" i="6" s="1"/>
  <c r="V41" i="6"/>
  <c r="X41" i="6" s="1"/>
  <c r="U35" i="7"/>
  <c r="X42" i="7"/>
  <c r="Y42" i="7" s="1"/>
  <c r="S42" i="7"/>
  <c r="W42" i="7" s="1"/>
  <c r="Z63" i="7"/>
  <c r="AB63" i="7"/>
  <c r="T22" i="8"/>
  <c r="W24" i="6"/>
  <c r="Y24" i="6" s="1"/>
  <c r="W28" i="6"/>
  <c r="Y28" i="6" s="1"/>
  <c r="AK27" i="8" s="1"/>
  <c r="AJ27" i="8" s="1"/>
  <c r="V28" i="6"/>
  <c r="X28" i="6" s="1"/>
  <c r="AI27" i="8" s="1"/>
  <c r="AH27" i="8" s="1"/>
  <c r="AL27" i="8" s="1"/>
  <c r="V37" i="6"/>
  <c r="X37" i="6" s="1"/>
  <c r="V45" i="6"/>
  <c r="X45" i="6" s="1"/>
  <c r="X30" i="7"/>
  <c r="Y30" i="7" s="1"/>
  <c r="U42" i="7"/>
  <c r="U61" i="7"/>
  <c r="U63" i="7"/>
  <c r="L12" i="2"/>
  <c r="P30" i="2"/>
  <c r="P30" i="8" s="1"/>
  <c r="V34" i="6"/>
  <c r="X34" i="6" s="1"/>
  <c r="AI33" i="8" s="1"/>
  <c r="AH33" i="8" s="1"/>
  <c r="AL33" i="8" s="1"/>
  <c r="V53" i="6"/>
  <c r="X53" i="6" s="1"/>
  <c r="S66" i="7"/>
  <c r="W66" i="7" s="1"/>
  <c r="X66" i="7"/>
  <c r="Y66" i="7" s="1"/>
  <c r="V9" i="8"/>
  <c r="U10" i="8"/>
  <c r="B12" i="8"/>
  <c r="Q13" i="8"/>
  <c r="AB14" i="8"/>
  <c r="B21" i="8"/>
  <c r="S21" i="8"/>
  <c r="AC22" i="8"/>
  <c r="W52" i="6"/>
  <c r="Y52" i="6" s="1"/>
  <c r="V52" i="6"/>
  <c r="X52" i="6" s="1"/>
  <c r="W43" i="6"/>
  <c r="Y43" i="6" s="1"/>
  <c r="V43" i="6"/>
  <c r="X43" i="6" s="1"/>
  <c r="AG12" i="8"/>
  <c r="Q14" i="8"/>
  <c r="F9" i="9"/>
  <c r="U14" i="8"/>
  <c r="X20" i="8"/>
  <c r="Y22" i="8"/>
  <c r="K42" i="8"/>
  <c r="L42" i="2"/>
  <c r="L42" i="8" s="1"/>
  <c r="R10" i="8"/>
  <c r="Y20" i="8"/>
  <c r="Z22" i="8"/>
  <c r="P63" i="2"/>
  <c r="P63" i="8" s="1"/>
  <c r="P18" i="2"/>
  <c r="P18" i="8" s="1"/>
  <c r="L30" i="2"/>
  <c r="L30" i="8" s="1"/>
  <c r="L36" i="2"/>
  <c r="L36" i="8" s="1"/>
  <c r="P42" i="2"/>
  <c r="P42" i="8" s="1"/>
  <c r="K51" i="8"/>
  <c r="L51" i="2"/>
  <c r="L51" i="8" s="1"/>
  <c r="O57" i="2"/>
  <c r="O57" i="8" s="1"/>
  <c r="W25" i="6"/>
  <c r="Y25" i="6" s="1"/>
  <c r="AK24" i="8" s="1"/>
  <c r="AJ24" i="8" s="1"/>
  <c r="V25" i="6"/>
  <c r="X25" i="6" s="1"/>
  <c r="W59" i="6"/>
  <c r="Y59" i="6" s="1"/>
  <c r="V59" i="6"/>
  <c r="X59" i="6" s="1"/>
  <c r="W61" i="6"/>
  <c r="Y61" i="6" s="1"/>
  <c r="V61" i="6"/>
  <c r="X61" i="6" s="1"/>
  <c r="U36" i="7"/>
  <c r="X36" i="7"/>
  <c r="Y36" i="7" s="1"/>
  <c r="U66" i="7"/>
  <c r="W9" i="8"/>
  <c r="V10" i="8"/>
  <c r="S12" i="8"/>
  <c r="S13" i="8"/>
  <c r="AG14" i="8"/>
  <c r="X18" i="8"/>
  <c r="X19" i="8"/>
  <c r="U21" i="8"/>
  <c r="AD22" i="8"/>
  <c r="X44" i="8"/>
  <c r="AC43" i="8"/>
  <c r="Q43" i="8"/>
  <c r="AC42" i="8"/>
  <c r="Q42" i="8"/>
  <c r="F42" i="9" s="1"/>
  <c r="W44" i="8"/>
  <c r="AB43" i="8"/>
  <c r="AB42" i="8"/>
  <c r="V44" i="8"/>
  <c r="AA43" i="8"/>
  <c r="AA42" i="8"/>
  <c r="AG44" i="8"/>
  <c r="U44" i="8"/>
  <c r="Z43" i="8"/>
  <c r="Z42" i="8"/>
  <c r="AF44" i="8"/>
  <c r="T44" i="8"/>
  <c r="Y43" i="8"/>
  <c r="AK42" i="8"/>
  <c r="Y42" i="8"/>
  <c r="AE44" i="8"/>
  <c r="S44" i="8"/>
  <c r="X43" i="8"/>
  <c r="AJ42" i="8"/>
  <c r="X42" i="8"/>
  <c r="AB44" i="8"/>
  <c r="AG43" i="8"/>
  <c r="U43" i="8"/>
  <c r="AG42" i="8"/>
  <c r="U42" i="8"/>
  <c r="AD43" i="8"/>
  <c r="AD42" i="8"/>
  <c r="W43" i="8"/>
  <c r="W42" i="8"/>
  <c r="V43" i="8"/>
  <c r="V42" i="8"/>
  <c r="Y44" i="8"/>
  <c r="R44" i="8"/>
  <c r="AI42" i="8"/>
  <c r="AD44" i="8"/>
  <c r="AH42" i="8"/>
  <c r="AC44" i="8"/>
  <c r="AF42" i="8"/>
  <c r="AE43" i="8"/>
  <c r="T43" i="8"/>
  <c r="AF43" i="8"/>
  <c r="I39" i="10"/>
  <c r="I41" i="10" s="1"/>
  <c r="S22" i="7"/>
  <c r="W22" i="7" s="1"/>
  <c r="S31" i="7"/>
  <c r="W31" i="7" s="1"/>
  <c r="J39" i="10"/>
  <c r="J41" i="10" s="1"/>
  <c r="X24" i="7"/>
  <c r="Y24" i="7" s="1"/>
  <c r="B27" i="5"/>
  <c r="B9" i="6"/>
  <c r="U12" i="7"/>
  <c r="U24" i="7"/>
  <c r="AE17" i="8"/>
  <c r="S17" i="8"/>
  <c r="X16" i="8"/>
  <c r="X15" i="8"/>
  <c r="AD17" i="8"/>
  <c r="R17" i="8"/>
  <c r="W16" i="8"/>
  <c r="W15" i="8"/>
  <c r="AC17" i="8"/>
  <c r="Q17" i="8"/>
  <c r="V16" i="8"/>
  <c r="V15" i="8"/>
  <c r="X17" i="8"/>
  <c r="AC16" i="8"/>
  <c r="Q16" i="8"/>
  <c r="AC15" i="8"/>
  <c r="Q15" i="8"/>
  <c r="F15" i="9" s="1"/>
  <c r="Z15" i="8"/>
  <c r="S16" i="8"/>
  <c r="U17" i="8"/>
  <c r="AD26" i="8"/>
  <c r="R26" i="8"/>
  <c r="W25" i="8"/>
  <c r="AI24" i="8"/>
  <c r="AH24" i="8" s="1"/>
  <c r="W24" i="8"/>
  <c r="AC26" i="8"/>
  <c r="Q26" i="8"/>
  <c r="V25" i="8"/>
  <c r="V24" i="8"/>
  <c r="AB26" i="8"/>
  <c r="AG25" i="8"/>
  <c r="U25" i="8"/>
  <c r="AG24" i="8"/>
  <c r="U24" i="8"/>
  <c r="X24" i="8"/>
  <c r="AD25" i="8"/>
  <c r="AE26" i="8"/>
  <c r="V50" i="8"/>
  <c r="AA49" i="8"/>
  <c r="AA48" i="8"/>
  <c r="AG50" i="8"/>
  <c r="U50" i="8"/>
  <c r="Z49" i="8"/>
  <c r="Z48" i="8"/>
  <c r="AF50" i="8"/>
  <c r="T50" i="8"/>
  <c r="Y49" i="8"/>
  <c r="AK48" i="8"/>
  <c r="Y48" i="8"/>
  <c r="AE50" i="8"/>
  <c r="S50" i="8"/>
  <c r="X49" i="8"/>
  <c r="AJ48" i="8"/>
  <c r="X48" i="8"/>
  <c r="AD50" i="8"/>
  <c r="R50" i="8"/>
  <c r="W49" i="8"/>
  <c r="AI48" i="8"/>
  <c r="W48" i="8"/>
  <c r="AC50" i="8"/>
  <c r="V49" i="8"/>
  <c r="AH48" i="8"/>
  <c r="AL48" i="8" s="1"/>
  <c r="V48" i="8"/>
  <c r="Z50" i="8"/>
  <c r="AE49" i="8"/>
  <c r="S49" i="8"/>
  <c r="AE48" i="8"/>
  <c r="S48" i="8"/>
  <c r="AF48" i="8"/>
  <c r="AG49" i="8"/>
  <c r="AG53" i="8"/>
  <c r="U53" i="8"/>
  <c r="Z52" i="8"/>
  <c r="Z51" i="8"/>
  <c r="AF53" i="8"/>
  <c r="T53" i="8"/>
  <c r="Y52" i="8"/>
  <c r="AK51" i="8"/>
  <c r="Y51" i="8"/>
  <c r="AE53" i="8"/>
  <c r="S53" i="8"/>
  <c r="X52" i="8"/>
  <c r="AJ51" i="8"/>
  <c r="X51" i="8"/>
  <c r="AD53" i="8"/>
  <c r="R53" i="8"/>
  <c r="W52" i="8"/>
  <c r="AI51" i="8"/>
  <c r="W51" i="8"/>
  <c r="AC53" i="8"/>
  <c r="Q53" i="8"/>
  <c r="V52" i="8"/>
  <c r="AH51" i="8"/>
  <c r="AL51" i="8" s="1"/>
  <c r="V51" i="8"/>
  <c r="AB53" i="8"/>
  <c r="AG52" i="8"/>
  <c r="U52" i="8"/>
  <c r="AG51" i="8"/>
  <c r="U51" i="8"/>
  <c r="Q50" i="8"/>
  <c r="Y53" i="8"/>
  <c r="AD52" i="8"/>
  <c r="R52" i="8"/>
  <c r="AD51" i="8"/>
  <c r="R51" i="8"/>
  <c r="AE51" i="8"/>
  <c r="V53" i="8"/>
  <c r="H39" i="10"/>
  <c r="H41" i="10" s="1"/>
  <c r="AC24" i="8"/>
  <c r="T25" i="8"/>
  <c r="U26" i="8"/>
  <c r="Z38" i="8"/>
  <c r="AE37" i="8"/>
  <c r="S37" i="8"/>
  <c r="AE36" i="8"/>
  <c r="S36" i="8"/>
  <c r="Y38" i="8"/>
  <c r="AD37" i="8"/>
  <c r="R37" i="8"/>
  <c r="AD36" i="8"/>
  <c r="R36" i="8"/>
  <c r="X38" i="8"/>
  <c r="AC37" i="8"/>
  <c r="Q37" i="8"/>
  <c r="AC36" i="8"/>
  <c r="Q36" i="8"/>
  <c r="W38" i="8"/>
  <c r="AB37" i="8"/>
  <c r="AB36" i="8"/>
  <c r="V38" i="8"/>
  <c r="AA37" i="8"/>
  <c r="AA36" i="8"/>
  <c r="AG38" i="8"/>
  <c r="U38" i="8"/>
  <c r="Z37" i="8"/>
  <c r="Z36" i="8"/>
  <c r="AD38" i="8"/>
  <c r="R38" i="8"/>
  <c r="W37" i="8"/>
  <c r="AI36" i="8"/>
  <c r="W36" i="8"/>
  <c r="Q38" i="8"/>
  <c r="Q48" i="8"/>
  <c r="F48" i="9" s="1"/>
  <c r="R49" i="8"/>
  <c r="AB50" i="8"/>
  <c r="S52" i="8"/>
  <c r="AD24" i="8"/>
  <c r="X25" i="8"/>
  <c r="V26" i="8"/>
  <c r="F27" i="9"/>
  <c r="AJ36" i="8"/>
  <c r="S38" i="8"/>
  <c r="Y41" i="8"/>
  <c r="AD40" i="8"/>
  <c r="R40" i="8"/>
  <c r="AD39" i="8"/>
  <c r="R39" i="8"/>
  <c r="X41" i="8"/>
  <c r="AC40" i="8"/>
  <c r="Q40" i="8"/>
  <c r="AC39" i="8"/>
  <c r="Q39" i="8"/>
  <c r="F39" i="9" s="1"/>
  <c r="W41" i="8"/>
  <c r="AB40" i="8"/>
  <c r="AB39" i="8"/>
  <c r="V41" i="8"/>
  <c r="AA40" i="8"/>
  <c r="AA39" i="8"/>
  <c r="AG41" i="8"/>
  <c r="U41" i="8"/>
  <c r="Z40" i="8"/>
  <c r="Z39" i="8"/>
  <c r="AF41" i="8"/>
  <c r="T41" i="8"/>
  <c r="Y40" i="8"/>
  <c r="AK39" i="8"/>
  <c r="Y39" i="8"/>
  <c r="AC41" i="8"/>
  <c r="Q41" i="8"/>
  <c r="V40" i="8"/>
  <c r="AH39" i="8"/>
  <c r="AL39" i="8" s="1"/>
  <c r="V39" i="8"/>
  <c r="AF39" i="8"/>
  <c r="AF40" i="8"/>
  <c r="R48" i="8"/>
  <c r="T49" i="8"/>
  <c r="Q51" i="8"/>
  <c r="F51" i="9" s="1"/>
  <c r="T52" i="8"/>
  <c r="W26" i="8"/>
  <c r="S35" i="8"/>
  <c r="AE35" i="8"/>
  <c r="T45" i="8"/>
  <c r="AF45" i="8"/>
  <c r="T46" i="8"/>
  <c r="AF46" i="8"/>
  <c r="AA47" i="8"/>
  <c r="AA34" i="8"/>
  <c r="V35" i="8"/>
  <c r="W45" i="8"/>
  <c r="AI45" i="8"/>
  <c r="W46" i="8"/>
  <c r="R47" i="8"/>
  <c r="AD47" i="8"/>
  <c r="X45" i="8"/>
  <c r="AJ45" i="8"/>
  <c r="AL45" i="8" s="1"/>
  <c r="X46" i="8"/>
  <c r="S47" i="8"/>
  <c r="AE47" i="8"/>
  <c r="AC33" i="8"/>
  <c r="Q34" i="8"/>
  <c r="AC34" i="8"/>
  <c r="X35" i="8"/>
  <c r="Y45" i="8"/>
  <c r="AK45" i="8"/>
  <c r="Y46" i="8"/>
  <c r="T47" i="8"/>
  <c r="AF47" i="8"/>
  <c r="T27" i="8"/>
  <c r="AF27" i="8"/>
  <c r="T28" i="8"/>
  <c r="AF28" i="8"/>
  <c r="AA29" i="8"/>
  <c r="S30" i="8"/>
  <c r="AE30" i="8"/>
  <c r="S31" i="8"/>
  <c r="AE31" i="8"/>
  <c r="Z32" i="8"/>
  <c r="R33" i="8"/>
  <c r="AD33" i="8"/>
  <c r="R34" i="8"/>
  <c r="AD34" i="8"/>
  <c r="Y35" i="8"/>
  <c r="Z45" i="8"/>
  <c r="Z46" i="8"/>
  <c r="U47" i="8"/>
  <c r="AG47" i="8"/>
  <c r="U27" i="8"/>
  <c r="AG27" i="8"/>
  <c r="U28" i="8"/>
  <c r="AG28" i="8"/>
  <c r="AB29" i="8"/>
  <c r="T30" i="8"/>
  <c r="AF30" i="8"/>
  <c r="T31" i="8"/>
  <c r="AF31" i="8"/>
  <c r="AA32" i="8"/>
  <c r="S33" i="8"/>
  <c r="AE33" i="8"/>
  <c r="S34" i="8"/>
  <c r="AE34" i="8"/>
  <c r="Z35" i="8"/>
  <c r="AA45" i="8"/>
  <c r="AA46" i="8"/>
  <c r="V47" i="8"/>
  <c r="V27" i="8"/>
  <c r="V28" i="8"/>
  <c r="Q29" i="8"/>
  <c r="U30" i="8"/>
  <c r="AG30" i="8"/>
  <c r="U31" i="8"/>
  <c r="AG31" i="8"/>
  <c r="T33" i="8"/>
  <c r="AF33" i="8"/>
  <c r="T34" i="8"/>
  <c r="AF34" i="8"/>
  <c r="AB45" i="8"/>
  <c r="AB46" i="8"/>
  <c r="AL24" i="8" l="1"/>
  <c r="Z30" i="7"/>
  <c r="AB30" i="7"/>
  <c r="AC30" i="7" s="1"/>
  <c r="AB39" i="7"/>
  <c r="Z39" i="7"/>
  <c r="B36" i="10"/>
  <c r="E36" i="9"/>
  <c r="V18" i="6"/>
  <c r="X18" i="6" s="1"/>
  <c r="AI18" i="8" s="1"/>
  <c r="AH18" i="8" s="1"/>
  <c r="AL18" i="8" s="1"/>
  <c r="L18" i="8"/>
  <c r="F63" i="9"/>
  <c r="B21" i="10"/>
  <c r="E21" i="9"/>
  <c r="AB36" i="7"/>
  <c r="AC36" i="7" s="1"/>
  <c r="AH36" i="8" s="1"/>
  <c r="AL36" i="8" s="1"/>
  <c r="Z36" i="7"/>
  <c r="AB60" i="7"/>
  <c r="Z60" i="7"/>
  <c r="L9" i="8"/>
  <c r="V9" i="6"/>
  <c r="X9" i="6" s="1"/>
  <c r="AI9" i="8" s="1"/>
  <c r="AH9" i="8" s="1"/>
  <c r="AL9" i="8" s="1"/>
  <c r="AL30" i="8"/>
  <c r="AB66" i="7"/>
  <c r="Z66" i="7"/>
  <c r="AB45" i="7"/>
  <c r="Z45" i="7"/>
  <c r="E18" i="9"/>
  <c r="B18" i="10"/>
  <c r="AB27" i="7"/>
  <c r="AC27" i="7" s="1"/>
  <c r="Z27" i="7"/>
  <c r="L15" i="8"/>
  <c r="V15" i="6"/>
  <c r="X15" i="6" s="1"/>
  <c r="AI15" i="8" s="1"/>
  <c r="AH15" i="8" s="1"/>
  <c r="AL15" i="8" s="1"/>
  <c r="AB24" i="7"/>
  <c r="AC24" i="7" s="1"/>
  <c r="Z24" i="7"/>
  <c r="AB42" i="7"/>
  <c r="Z42" i="7"/>
  <c r="F36" i="9"/>
  <c r="L12" i="8"/>
  <c r="V12" i="6"/>
  <c r="X12" i="6" s="1"/>
  <c r="AI12" i="8" s="1"/>
  <c r="AH12" i="8" s="1"/>
  <c r="AL12" i="8" s="1"/>
  <c r="B12" i="10"/>
  <c r="E12" i="9"/>
  <c r="AB21" i="7"/>
  <c r="Z21" i="7"/>
  <c r="AL42" i="8"/>
  <c r="AB18" i="7"/>
  <c r="Z18" i="7"/>
  <c r="Z48" i="7"/>
  <c r="AB48" i="7"/>
  <c r="Z57" i="7"/>
  <c r="AB57" i="7"/>
  <c r="AB15" i="7"/>
  <c r="Z15"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3000000}">
      <text>
        <r>
          <rPr>
            <sz val="11"/>
            <color theme="1"/>
            <rFont val="Calibri"/>
            <scheme val="minor"/>
          </rPr>
          <t>======
ID#AAABcslCM1w
Punto de Riesgo    (2025-01-23 17:06:52)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8000000}">
      <text>
        <r>
          <rPr>
            <sz val="11"/>
            <color theme="1"/>
            <rFont val="Calibri"/>
            <scheme val="minor"/>
          </rPr>
          <t>======
ID#AAABcslCM1M
Impacto    (2025-01-23 17:06:52)
Las consecuencias que puede ocasionar a la organización la materialización del riesgo.</t>
        </r>
      </text>
    </comment>
    <comment ref="E7" authorId="0" shapeId="0" xr:uid="{00000000-0006-0000-0100-00000B000000}">
      <text>
        <r>
          <rPr>
            <sz val="11"/>
            <color theme="1"/>
            <rFont val="Calibri"/>
            <scheme val="minor"/>
          </rPr>
          <t>======
ID#AAABcslCM1A
Causa inmediata    (2025-01-23 17:06:52)
Circunstancias bajo las cuales se presenta el riesgo, pero no constituyen la causa principal o base para que se presente el riesgo.</t>
        </r>
      </text>
    </comment>
    <comment ref="F7" authorId="0" shapeId="0" xr:uid="{00000000-0006-0000-0100-000010000000}">
      <text>
        <r>
          <rPr>
            <sz val="11"/>
            <color theme="1"/>
            <rFont val="Calibri"/>
            <scheme val="minor"/>
          </rPr>
          <t>======
ID#AAABcslCM0c
Causa raíz    (2025-01-23 17:06:52)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4000000}">
      <text>
        <r>
          <rPr>
            <sz val="11"/>
            <color theme="1"/>
            <rFont val="Calibri"/>
            <scheme val="minor"/>
          </rPr>
          <t>======
ID#AAABcslCM1s
Descripción del Riesgo    (2025-01-23 17:06:52)
Se recomienda la siguiente estructura que facilita su redacción y claridad, iniciando con la frase POSIBILIDAD DE:
Descripción del Riesgo = Impacto + Causa Inmediata + Causa Raiz</t>
        </r>
      </text>
    </comment>
    <comment ref="H7" authorId="0" shapeId="0" xr:uid="{00000000-0006-0000-0100-00000D000000}">
      <text>
        <r>
          <rPr>
            <sz val="11"/>
            <color theme="1"/>
            <rFont val="Calibri"/>
            <scheme val="minor"/>
          </rPr>
          <t>======
ID#AAABcslCM00
Tipo de riesgo    (2025-01-23 17:06:52)
Seleccionar de la lista el tipo de riesgo asociado. Para Mayor claridad consultar la Tabla No. 4 del documento DE-GU-01 GUÍA PARA LA ADMINISTRACIÓN DE LOS RIESGOS DE GESTIÓN Y CORRUPCIÓN DEL IDIGER</t>
        </r>
      </text>
    </comment>
    <comment ref="I7" authorId="0" shapeId="0" xr:uid="{00000000-0006-0000-0100-00000A000000}">
      <text>
        <r>
          <rPr>
            <sz val="11"/>
            <color theme="1"/>
            <rFont val="Calibri"/>
            <scheme val="minor"/>
          </rPr>
          <t>======
ID#AAABcslCM1E
Clasificación del riesgo    (2025-01-23 17:06:52)
Seleccionar de la lista la clasificación asocida. Para Mayor claridad consultar la Tabla No. 5 del documento DE-GU-01 GUÍA PARA LA ADMINISTRACIÓN DE LOS RIESGOS DE GESTIÓN Y CORRUPCIÓN DEL IDIGER</t>
        </r>
      </text>
    </comment>
    <comment ref="J7" authorId="0" shapeId="0" xr:uid="{00000000-0006-0000-0100-000001000000}">
      <text>
        <r>
          <rPr>
            <sz val="11"/>
            <color theme="1"/>
            <rFont val="Calibri"/>
            <scheme val="minor"/>
          </rPr>
          <t>======
ID#AAABcslCM2Q
andrea linares    (2025-01-23 17:06:52)
Para mayor claridad ver tablas No. 6 y No. 7 del documento DE-GU-01 GUÍA PARA LA ADMINISTRACIÓN DE LOS RIESGOS DE GESTIÓN Y CORRUPCIÓN DEL IDIGER</t>
        </r>
      </text>
    </comment>
    <comment ref="Q7" authorId="0" shapeId="0" xr:uid="{00000000-0006-0000-0100-000005000000}">
      <text>
        <r>
          <rPr>
            <sz val="11"/>
            <color theme="1"/>
            <rFont val="Calibri"/>
            <scheme val="minor"/>
          </rPr>
          <t>======
ID#AAABcslCM1o
Apetito del Riesgo    (2025-01-23 17:06:52)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9000000}">
      <text>
        <r>
          <rPr>
            <sz val="11"/>
            <color theme="1"/>
            <rFont val="Calibri"/>
            <scheme val="minor"/>
          </rPr>
          <t>======
ID#AAABcslCM1I
Tolerancia del Riesgo    (2025-01-23 17:06:52)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6000000}">
      <text>
        <r>
          <rPr>
            <sz val="11"/>
            <color theme="1"/>
            <rFont val="Calibri"/>
            <scheme val="minor"/>
          </rPr>
          <t>======
ID#AAABcslCM1k
Capacidad del Riesgo    (2025-01-23 17:06:52)
Es el máximo valor del nivel de riesgo que una entidad puede soportar y a partir del cual la alta dirección consideran que no sería posible el logro de los objetivos de la entidad.</t>
        </r>
      </text>
    </comment>
    <comment ref="T7" authorId="0" shapeId="0" xr:uid="{00000000-0006-0000-0100-00000E000000}">
      <text>
        <r>
          <rPr>
            <sz val="11"/>
            <color theme="1"/>
            <rFont val="Calibri"/>
            <scheme val="minor"/>
          </rPr>
          <t>======
ID#AAABcslCM0s
Unidad de Medida    (2025-01-23 17:06:52)
Registre la unidad de medida que representa los valores de apetito, tolerancia y capacidad del riesgo (ejemplo: unidad, porcentaje, etc).
Recuerde que la unidad de medida es la misma para el apetito, tolerancia y capacidad del riesgo.</t>
        </r>
      </text>
    </comment>
    <comment ref="H9" authorId="0" shapeId="0" xr:uid="{00000000-0006-0000-0100-000012000000}">
      <text>
        <r>
          <rPr>
            <sz val="11"/>
            <color theme="1"/>
            <rFont val="Calibri"/>
            <scheme val="minor"/>
          </rPr>
          <t>======
ID#AAABcslCM0I
andrea linares    (2025-01-23 17:06:52)
Revisar con el profesional a cargo</t>
        </r>
      </text>
    </comment>
    <comment ref="H12" authorId="0" shapeId="0" xr:uid="{00000000-0006-0000-0100-000013000000}">
      <text>
        <r>
          <rPr>
            <sz val="11"/>
            <color theme="1"/>
            <rFont val="Calibri"/>
            <scheme val="minor"/>
          </rPr>
          <t>======
ID#AAABcslCM0E
andrea linares    (2025-01-23 17:06:52)
Revisar con el profesional a cargo</t>
        </r>
      </text>
    </comment>
    <comment ref="H15" authorId="0" shapeId="0" xr:uid="{00000000-0006-0000-0100-000011000000}">
      <text>
        <r>
          <rPr>
            <sz val="11"/>
            <color theme="1"/>
            <rFont val="Calibri"/>
            <scheme val="minor"/>
          </rPr>
          <t>======
ID#AAABcslCM0M
andrea linares    (2025-01-23 17:06:52)
Revisar con el profesional a cargo</t>
        </r>
      </text>
    </comment>
    <comment ref="H24" authorId="0" shapeId="0" xr:uid="{00000000-0006-0000-0100-00000C000000}">
      <text>
        <r>
          <rPr>
            <sz val="11"/>
            <color theme="1"/>
            <rFont val="Calibri"/>
            <scheme val="minor"/>
          </rPr>
          <t>======
ID#AAABcslCM04
andrea linares    (2025-01-23 17:06:52)
Revisar este es un riesgo directo de corrupción y encubrimiento de actividades de LA/FT, al aceptar o beneficiar a terceros de dudosa procedencia.</t>
        </r>
      </text>
    </comment>
    <comment ref="H27" authorId="0" shapeId="0" xr:uid="{00000000-0006-0000-0100-00000F000000}">
      <text>
        <r>
          <rPr>
            <sz val="11"/>
            <color theme="1"/>
            <rFont val="Calibri"/>
            <scheme val="minor"/>
          </rPr>
          <t>======
ID#AAABcslCM0g
andrea linares    (2025-01-23 17:06:52)
andrea linares:
Revisar este es un riesgo directo de corrupción y encubrimiento de actividades de LA/FT, al aceptar o beneficiar a terceros de dudosa procedencia.</t>
        </r>
      </text>
    </comment>
    <comment ref="H30" authorId="0" shapeId="0" xr:uid="{00000000-0006-0000-0100-000007000000}">
      <text>
        <r>
          <rPr>
            <sz val="11"/>
            <color theme="1"/>
            <rFont val="Calibri"/>
            <scheme val="minor"/>
          </rPr>
          <t>======
ID#AAABcslCM1Q
andrea linares    (2025-01-23 17:06:52)
andrea linares:
Revisar este es un riesgo directo de corrupción y encubrimiento de actividades de LA/FT, al aceptar o beneficiar a terceros de dudosa procedencia.</t>
        </r>
      </text>
    </comment>
    <comment ref="H33" authorId="0" shapeId="0" xr:uid="{00000000-0006-0000-0100-000002000000}">
      <text>
        <r>
          <rPr>
            <sz val="11"/>
            <color theme="1"/>
            <rFont val="Calibri"/>
            <scheme val="minor"/>
          </rPr>
          <t>======
ID#AAABcslCM2A
andrea linares    (2025-01-23 17:06:52)
andrea linares:
Revisar este es un riesgo directo de corrupción y encubrimiento de actividades de LA/FT, al aceptar o beneficiar a terceros de dudosa procedencia.</t>
        </r>
      </text>
    </comment>
  </commentList>
  <extLst>
    <ext xmlns:r="http://schemas.openxmlformats.org/officeDocument/2006/relationships" uri="GoogleSheetsCustomDataVersion2">
      <go:sheetsCustomData xmlns:go="http://customooxmlschemas.google.com/" r:id="rId1" roundtripDataSignature="AMtx7mi2YxIp4zcJbFRrWowuy4osVw+5A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500-000001000000}">
      <text>
        <r>
          <rPr>
            <sz val="11"/>
            <color theme="1"/>
            <rFont val="Calibri"/>
            <scheme val="minor"/>
          </rPr>
          <t>======
ID#AAABcslCM2M
Complemento    (2025-01-23 17:06:52)
Corresponde a los detalles que permiten identificar claramente el objeto del control.</t>
        </r>
      </text>
    </comment>
    <comment ref="K7" authorId="0" shapeId="0" xr:uid="{00000000-0006-0000-0500-000003000000}">
      <text>
        <r>
          <rPr>
            <sz val="11"/>
            <color theme="1"/>
            <rFont val="Calibri"/>
            <scheme val="minor"/>
          </rPr>
          <t>======
ID#AAABcslCM0k
La Estructura para describir un control es la siguiente    (2025-01-23 17:06:52)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500-000002000000}">
      <text>
        <r>
          <rPr>
            <sz val="11"/>
            <color theme="1"/>
            <rFont val="Calibri"/>
            <scheme val="minor"/>
          </rPr>
          <t>======
ID#AAABcslCM0w
Los tipos de controles son    (2025-01-23 17:06:52)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500-000004000000}">
      <text>
        <r>
          <rPr>
            <sz val="11"/>
            <color theme="1"/>
            <rFont val="Calibri"/>
            <scheme val="minor"/>
          </rPr>
          <t>======
ID#AAABcslCM0U
Las maneras en que se ejecutan los controles son    (2025-01-23 17:06:52)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U3ZmY1aN2IIgTEXrgPJk+90s+e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700-000002000000}">
      <text>
        <r>
          <rPr>
            <sz val="11"/>
            <color theme="1"/>
            <rFont val="Calibri"/>
            <scheme val="minor"/>
          </rPr>
          <t>======
ID#AAABcslCM10
Punto de Riesgo    (2025-01-23 17:06:52)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700-000006000000}">
      <text>
        <r>
          <rPr>
            <sz val="11"/>
            <color theme="1"/>
            <rFont val="Calibri"/>
            <scheme val="minor"/>
          </rPr>
          <t>======
ID#AAABcslCM0o
Impacto    (2025-01-23 17:06:52)
Las consecuencias que puede ocasionar a la organización la materialización del riesgo.</t>
        </r>
      </text>
    </comment>
    <comment ref="E7" authorId="0" shapeId="0" xr:uid="{00000000-0006-0000-0700-000001000000}">
      <text>
        <r>
          <rPr>
            <sz val="11"/>
            <color theme="1"/>
            <rFont val="Calibri"/>
            <scheme val="minor"/>
          </rPr>
          <t>======
ID#AAABcslCM2U
Causa inmediata    (2025-01-23 17:06:52)
Circunstancias bajo las cuales se presenta el riesgo, pero no constituyen la causa principal o base para que se presente el riesgo.</t>
        </r>
      </text>
    </comment>
    <comment ref="F7" authorId="0" shapeId="0" xr:uid="{00000000-0006-0000-0700-000004000000}">
      <text>
        <r>
          <rPr>
            <sz val="11"/>
            <color theme="1"/>
            <rFont val="Calibri"/>
            <scheme val="minor"/>
          </rPr>
          <t>======
ID#AAABcslCM1c
Causa raíz    (2025-01-23 17:06:52)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700-000005000000}">
      <text>
        <r>
          <rPr>
            <sz val="11"/>
            <color theme="1"/>
            <rFont val="Calibri"/>
            <scheme val="minor"/>
          </rPr>
          <t>======
ID#AAABcslCM1U
Los tipos de controles son    (2025-01-23 17:06:52)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700-000003000000}">
      <text>
        <r>
          <rPr>
            <sz val="11"/>
            <color theme="1"/>
            <rFont val="Calibri"/>
            <scheme val="minor"/>
          </rPr>
          <t>======
ID#AAABcslCM1g
Las maneras en que se ejecutan los controles son    (2025-01-23 17:06:52)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O28qu9F5C8+P5lMKKkSOR3/n4v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800-000007000000}">
      <text>
        <r>
          <rPr>
            <sz val="11"/>
            <color theme="1"/>
            <rFont val="Calibri"/>
            <scheme val="minor"/>
          </rPr>
          <t>======
ID#AAABcslCM08
Lady Paola Cubides Suárez    (2025-01-23 17:06:52)
El porcentaje es acumulativo. Se calcula promedio entre el avance de las acciones y los controles si no hay acciones solo avance de los controles.</t>
        </r>
      </text>
    </comment>
    <comment ref="K8" authorId="0" shapeId="0" xr:uid="{00000000-0006-0000-0800-000005000000}">
      <text>
        <r>
          <rPr>
            <sz val="11"/>
            <color theme="1"/>
            <rFont val="Calibri"/>
            <scheme val="minor"/>
          </rPr>
          <t>======
ID#AAABcslCM14
Lady Paola Cubides Suárez    (2025-01-23 17:06:52)
El porcentaje es acumulativo. Se calcula promedio entre el avance de las acciones y los controles si no hay acciones solo avance de los controles.</t>
        </r>
      </text>
    </comment>
    <comment ref="M8" authorId="0" shapeId="0" xr:uid="{00000000-0006-0000-0800-000002000000}">
      <text>
        <r>
          <rPr>
            <sz val="11"/>
            <color theme="1"/>
            <rFont val="Calibri"/>
            <scheme val="minor"/>
          </rPr>
          <t>======
ID#AAABcslCM2I
Lady Paola Cubides Suárez    (2025-01-23 17:06:52)
El porcentaje es acumulativo. Se calcula promedio entre el avance de las acciones y los controles si no hay acciones solo avance de los controles.</t>
        </r>
      </text>
    </comment>
    <comment ref="P8" authorId="0" shapeId="0" xr:uid="{00000000-0006-0000-0800-000004000000}">
      <text>
        <r>
          <rPr>
            <sz val="11"/>
            <color theme="1"/>
            <rFont val="Calibri"/>
            <scheme val="minor"/>
          </rPr>
          <t>======
ID#AAABcslCM18
Lady Paola Cubides Suárez    (2025-01-23 17:06:52)
El porcentaje es acumulativo. Se calcula promedio entre el avance de las acciones y los controles si no hay acciones solo avance de los controles.</t>
        </r>
      </text>
    </comment>
    <comment ref="T8" authorId="0" shapeId="0" xr:uid="{00000000-0006-0000-0800-000008000000}">
      <text>
        <r>
          <rPr>
            <sz val="11"/>
            <color theme="1"/>
            <rFont val="Calibri"/>
            <scheme val="minor"/>
          </rPr>
          <t>======
ID#AAABcslCM0Y
Lady Paola Cubides Suárez    (2025-01-23 17:06:52)
El porcentaje es acumulativo. Se calcula promedio entre el avance de las acciones y los controles si no hay acciones solo avance de los controles.</t>
        </r>
      </text>
    </comment>
    <comment ref="V8" authorId="0" shapeId="0" xr:uid="{00000000-0006-0000-0800-000006000000}">
      <text>
        <r>
          <rPr>
            <sz val="11"/>
            <color theme="1"/>
            <rFont val="Calibri"/>
            <scheme val="minor"/>
          </rPr>
          <t>======
ID#AAABcslCM1Y
Lady Paola Cubides Suárez    (2025-01-23 17:06:52)
El porcentaje es acumulativo. Se calcula promedio entre el avance de las acciones y los controles si no hay acciones solo avance de los controles.</t>
        </r>
      </text>
    </comment>
    <comment ref="Y8" authorId="0" shapeId="0" xr:uid="{00000000-0006-0000-0800-000009000000}">
      <text>
        <r>
          <rPr>
            <sz val="11"/>
            <color theme="1"/>
            <rFont val="Calibri"/>
            <scheme val="minor"/>
          </rPr>
          <t>======
ID#AAABcslCM0Q
Lady Paola Cubides Suárez    (2025-01-23 17:06:52)
El porcentaje es acumulativo. Se calcula promedio entre el avance de las acciones y los controles si no hay acciones solo avance de los controles.</t>
        </r>
      </text>
    </comment>
    <comment ref="AC8" authorId="0" shapeId="0" xr:uid="{00000000-0006-0000-0800-000003000000}">
      <text>
        <r>
          <rPr>
            <sz val="11"/>
            <color theme="1"/>
            <rFont val="Calibri"/>
            <scheme val="minor"/>
          </rPr>
          <t>======
ID#AAABcslCM2E
Lady Paola Cubides Suárez    (2025-01-23 17:06:52)
El porcentaje es acumulativo. Se calcula promedio entre el avance de las acciones y los controles si no hay acciones solo avance de los controles.</t>
        </r>
      </text>
    </comment>
    <comment ref="AE8" authorId="0" shapeId="0" xr:uid="{00000000-0006-0000-0800-000001000000}">
      <text>
        <r>
          <rPr>
            <sz val="11"/>
            <color theme="1"/>
            <rFont val="Calibri"/>
            <scheme val="minor"/>
          </rPr>
          <t>======
ID#AAABcslCM2Y
Lady Paola Cubides Suárez    (2025-01-23 17:06:52)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iVaENsMiqtZ3LFjQ/iyYnmOM/ZHg=="/>
    </ext>
  </extLst>
</comments>
</file>

<file path=xl/sharedStrings.xml><?xml version="1.0" encoding="utf-8"?>
<sst xmlns="http://schemas.openxmlformats.org/spreadsheetml/2006/main" count="1178" uniqueCount="703">
  <si>
    <t>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</si>
  <si>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</si>
  <si>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</si>
  <si>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1 de 9</t>
    </r>
  </si>
  <si>
    <r>
      <rPr>
        <b/>
        <sz val="10"/>
        <color theme="1"/>
        <rFont val="Century Gothic"/>
      </rPr>
      <t>Vigente desde:</t>
    </r>
    <r>
      <rPr>
        <sz val="10"/>
        <color theme="1"/>
        <rFont val="Century Gothic"/>
      </rPr>
      <t xml:space="preserve"> 30/11/2024</t>
    </r>
  </si>
  <si>
    <t>Proceso (Seleccione):</t>
  </si>
  <si>
    <t>Gestión Contractual</t>
  </si>
  <si>
    <t>Alcance del Proceso:</t>
  </si>
  <si>
    <t>Objetivo del Proceso:</t>
  </si>
  <si>
    <t>Objetivo Estratégico Asociado al Proceso:</t>
  </si>
  <si>
    <t>Marque con una "X" los planes, programas o proyectos asociados al Proceso:</t>
  </si>
  <si>
    <t>Proyecto de Inversión</t>
  </si>
  <si>
    <t>X</t>
  </si>
  <si>
    <t>Plan Anual de Adquisiciones - PAA</t>
  </si>
  <si>
    <t>Plan Institucional de Archivo - PINAR</t>
  </si>
  <si>
    <t>Programa de Transparencia y Etica Pública - PTEP</t>
  </si>
  <si>
    <t>Plan de Acción Institucional - PAI</t>
  </si>
  <si>
    <t>Plan Anual de Vacantes</t>
  </si>
  <si>
    <t>Plan Institucional de Capacitación - PIC</t>
  </si>
  <si>
    <t>Plan Estratégico de Tecnologías de Información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</si>
  <si>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</si>
  <si>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</si>
  <si>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</si>
  <si>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</si>
  <si>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</si>
  <si>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</si>
  <si>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</si>
  <si>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</si>
  <si>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</si>
  <si>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</si>
  <si>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</si>
  <si>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</si>
  <si>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</si>
  <si>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</si>
  <si>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</si>
  <si>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</si>
  <si>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</si>
  <si>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</si>
  <si>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</si>
  <si>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</si>
  <si>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</si>
  <si>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</si>
  <si>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</si>
  <si>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</si>
  <si>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Cambios constantes en  práctica  de los procedimientos, posible confusión y resistencia por parte del personal que participa en el proceso contractual en la aplicación de procedimientos</t>
  </si>
  <si>
    <t>Los asesores brindan el apoyo requerido (conocimiento técnico jurídico) en los temas de gestión contractual . La fortaleza es el trabajo y dedicación de los profesionales de planta</t>
  </si>
  <si>
    <t>No se socializa de manera permanente las modificaciones en los  procedimientos y formatos (desconocimiento de los mismos), Falta de alineación y comprensión entre los miembros del equipo</t>
  </si>
  <si>
    <t>Se brinda apoyo por parte de los contratistas para los temas de gestion contractual la fortaleza es el personal de planta que tiene la iniciativa de estar atentos a las modificaciones normativas y socializarlas con los contratistas</t>
  </si>
  <si>
    <t>Los tiempos que se llevan a cabo en la construccion de la etapa precontractual, en algunas ocasiones, son demorados por causas externas,lo que puede retrasar consecutivamente las entregas o productos finales y los procesos de planeacion</t>
  </si>
  <si>
    <t>Ajustar el o los procedimiento generando controles mas rigurosos y de acuerdo a la dinamica de la etapa precontractual</t>
  </si>
  <si>
    <t>Falta de claridad por parte de las areas, en las solicitudes de especificaciones y caracteristicas tecnicas del producto o servicios requeridos,  lo que conlleva a modificaciones y reprocesos</t>
  </si>
  <si>
    <t>Se ha definido el proceso de estructuracion a partir de plantillas que permite garantizar que el proceso de estruturacion contractual sea agil, efectivo Para la estructuración de las especificaciones técnicas se deben efectuar consultas previas con expertos en los equipos, bienes o servicios especializados que se requieren</t>
  </si>
  <si>
    <t>Falta de capacitacion a los servidores en el manejo de las plataformas de gestion contractual, desde el área de talento humano y que esté alineado con los programas de capacitación</t>
  </si>
  <si>
    <t>Se tienen  herramientas fisicas para llevar a cabo el desempeño de las obligaciones y funciones del personal de la OAJ. La Oficina Juridica cuenta con personal de planta que posee el conocimiento y destreza en el manejo de las plataformas de contratación y ellos brindan las capacitaciones a los grupos de contratista que apoyan la gestión contractual</t>
  </si>
  <si>
    <t>Perdida de competencia para liquidar contratos por parte de la entidad, podría afectar la relación con los proveedores, y existen demasiados filtros para el trámite de las liquidaciones.</t>
  </si>
  <si>
    <t xml:space="preserve">Equipo de trabajo que realiza seguimiento a las liquidaciones </t>
  </si>
  <si>
    <t>Falta de disponibilidad del personal contratado para efectuar las actividades en tiempos oportunos por la asignación de contratos basada en criterios políticos en lugar de méritos técnicos y operativos.</t>
  </si>
  <si>
    <t>Expertise de las persona de planta para garantiza una gestión contractual sólida y conforme a las regulaciones, supliendo las debilidades de los contratistas</t>
  </si>
  <si>
    <t>Múltiples áreas piensan que el proceso contractual es responsabilidad exclusiva de la oficina jurídica, la gestión contractual es un proceso que va más allá de las funciones legales y abarca aspectos operativos, financieros y estratégicos</t>
  </si>
  <si>
    <t>Enfoque proactivo para mejorar la eficiencia  en la etapa contractual a través de la estandarización de procedimientos, formatos y divulgación</t>
  </si>
  <si>
    <t>No hay una comunicación efectiva entre las  diferentesáreas, lo cual es esencial para garantizar que las solicitudes de productos o servicios, las especificaciones y otros detalles necesarios estén correctamente integrados en el proceso de gestión contractual.</t>
  </si>
  <si>
    <t>Uso eficiente de puntos de control que estandariza el proceso de gestión contractual.</t>
  </si>
  <si>
    <t>Todos en la Entidad  deben recibir capacitación adecuada desde el pln dee capacitación de la Entidad sobre el proceso contractual para comprender los aspectos clave y que no sea una responsaabilidad de la oficina jurídica</t>
  </si>
  <si>
    <t>El área corporativa brinda capacitaciones y el grupo de profesionales de la Oficina Juridica igualmente efectúa socializaciones y capacitaciones sobre el tema contractual</t>
  </si>
  <si>
    <t>Factores Externos (Análisis DOFA)</t>
  </si>
  <si>
    <t>Amenazas</t>
  </si>
  <si>
    <t>Oportunidades</t>
  </si>
  <si>
    <t>Demora en la recepción y entrega de documentos para adelantar procesos contractuales</t>
  </si>
  <si>
    <t>Gestionar capacitaciones para actualizar los conocimientos juridicos y manejo de plataformas que se llevan en la gestion contractual</t>
  </si>
  <si>
    <t>Demoras en las respuestas de las cotizaciones solicitadas para estudios de mercado, y/o respuestas q no corresponden a lo solictado por la entidad que igualmente retrasa la elaboracion del estudio de mercado</t>
  </si>
  <si>
    <t>Gestionar mesas de trabajo con las áreas que permitan socializar permanentemente los cambios que se realicen en el proceso de gestión contractual</t>
  </si>
  <si>
    <t>Fallas tecnologicas externas para la publicacion de procesos</t>
  </si>
  <si>
    <t>Dar aplicación a las directrices, parametros, lineamientos y politicas de  Colombia Compra Eficiente  dado que tiene como: “objetivo desarrollar e impulsar políticas públicas y herramientas, orientadas a la organización y articulación, de los partícipes en los procesos de compras y contratación pública con el fin de lograr una mayor eficiencia, transparencia y optimización de los recursos del Estado.” Decreto 4170 de 2011</t>
  </si>
  <si>
    <t>Retrasos en la elaboracion de estudios de sector, relacionado con la obtencion de la informacion, ya que ésta no se encuentra  actualizada por parte de los sectores (a nivel externo superintendencia superfinanciera, entre otros) relacionados con el servicio a requerir como indicadores financieros y organizacionales</t>
  </si>
  <si>
    <t>Oportunidad para implementar mecanismos que mejoren la comunicación entre el área técnica y el equipo precontractual, garantizando especificaciones técnicas más claras desde el principio. Esto podría incluir sesiones de retroalimentación y revisión conjunta de requerimientos</t>
  </si>
  <si>
    <t>La falta de claridad en algunos procesos desde el área técnica con respecto a las especificaciones técnicas puede ocasionar cambios inesperados, generando reprocesos y resultando en un desgaste para los involucrados en el proceso precontractual. Estos cambios en el camino pueden afectar la eficiencia y la planificación.</t>
  </si>
  <si>
    <t>Oportunidad para revisar y fortalecer el proceso de planificación anual de adquisiciones. Esto podría implicar una mayor participación de las partes interesadas, previsiones para cambios inesperados y una comunicación más efectiva sobre modificaciones en los cronogramas.</t>
  </si>
  <si>
    <t>Los cambios repentinos de última hora en procesos establecidos en el plan anual de adquisiciones y modificaciones en las fechas previstas pueden alterar significativamente los cronogramas establecidos. Esto provoca una situación en la que se corre para adaptarse, lo que puede afectar la calidad y la ejecución adecuada de los procesos.</t>
  </si>
  <si>
    <t>Ofrecer programas de capacitación continua para el personal involucrado en el proceso precontractual. Esto ayudaría a mejorar las habilidades y conocimientos necesarios para abordar cambios y desafíos en el entorno contractual.</t>
  </si>
  <si>
    <t>La complejidad para obtener cotizaciones y la reticencia de algunas empresas a cotizar con nosotros representan un desafío para la elaboración de estudios de mercado</t>
  </si>
  <si>
    <t xml:space="preserve">Los cambios normativos generan la necesidad de actualizaciones y modificaciones inmediatas, en el caso que aplique, igualmente requiere de capacitacion o socializacion de la norma para dar una correcta aplicación. </t>
  </si>
  <si>
    <t>Variaciones en el tipo de cambio cuando se trata de  bienes y servicios importados (esto afecta los costos tanto de los estudios de mercado como de los procesos en marcha)</t>
  </si>
  <si>
    <t>Fallas tecnologicas externas que son utilizadas por la OAJ para tramitar los diferentes procesos (Colombia compra, SECOP II)</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</si>
  <si>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</si>
  <si>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</si>
  <si>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2 de 9</t>
    </r>
  </si>
  <si>
    <r>
      <rPr>
        <b/>
        <sz val="10"/>
        <color theme="1"/>
        <rFont val="Century Gothic"/>
      </rPr>
      <t>Vigente desde:</t>
    </r>
    <r>
      <rPr>
        <sz val="10"/>
        <color theme="1"/>
        <rFont val="Century Gothic"/>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</si>
  <si>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</si>
  <si>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</si>
  <si>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</si>
  <si>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</si>
  <si>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</si>
  <si>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</si>
  <si>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</si>
  <si>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</si>
  <si>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</si>
  <si>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</si>
  <si>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</si>
  <si>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</si>
  <si>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</si>
  <si>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</si>
  <si>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</si>
  <si>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</si>
  <si>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</si>
  <si>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</si>
  <si>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</si>
  <si>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</si>
  <si>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</si>
  <si>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</si>
  <si>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</si>
  <si>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</si>
  <si>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Procesos contractuales</t>
  </si>
  <si>
    <t>Afectación Económica o Presupuestal</t>
  </si>
  <si>
    <t>Incumplimiento legal en la aplicación de los requisitos juridicos</t>
  </si>
  <si>
    <t>Falta de conocimientos juridicos y experiencia por parte de los abogados contratistas definidos por la Dirección encargados de llevar los procesos</t>
  </si>
  <si>
    <t>Posibilidad de afectacion económica y reputacional por el Incumplimiento legal, en la aplicación de requisitos juridicos debido a la falta de conocimientos jurídicos y experiencia por parte de los abogados encargados de llevar los procesos</t>
  </si>
  <si>
    <t>Gestión - Incumplimiento Normativo</t>
  </si>
  <si>
    <t>Ejecución y Administración de procesos</t>
  </si>
  <si>
    <t>Media: La actividad que conlleva el riesgo se ejecuta de 24 a 500 veces por año</t>
  </si>
  <si>
    <t>Reputacional: El riesgo afecta la imagen de la entidad con algunos usuarios de relevancia frente al logro de los objetivos</t>
  </si>
  <si>
    <t>1 a 6</t>
  </si>
  <si>
    <t>7 a 10</t>
  </si>
  <si>
    <t>Unidad (N contratos suscritos)</t>
  </si>
  <si>
    <t>Se tomo como referente  el No. de contratos de todas las modalidades suscritos en 2021 correspondiente a  440 y se promedio para cada cuatrimestre en relacion al año, en relacion a los procesos que se han venido llevando en este año.</t>
  </si>
  <si>
    <t>Publicacion de la informacion</t>
  </si>
  <si>
    <t>Afectación Reputacional</t>
  </si>
  <si>
    <t>Publicacion extemporanea o no publicacion en el portal SECOP II de la informacion de la gestion contractual de responsabilidad de la OJ y Aprobacion de polizas que no cumplen con las condiciones legalmente establecidas</t>
  </si>
  <si>
    <t>Falta de conocimientos juridicos y experiencia por parte de los abogados contratistas definidos por la Dirección encargados de llevar los procesos y desatención de los supervisores en los tiempos que se deben tener encuenta para la publicación en la plataforma</t>
  </si>
  <si>
    <t>Posibilidad de afectacion reputacional por la Publicacion extemporanea o no publicacion en el portal SECOP II de la informacion de la gestion contractual de responsabilidad de la Oficina Jurídica o por la aprobación de pólizas que no cumplen con las condiciones legalmente establecidas, debido a la falta de conocimientos juridicos y experiencia por parte de los abogado contratistas definido por la Driección, encargados de llevar los procesos y de los supervisores que tambien son sujeto activo dentro de la ejecución contractual y tienen el deber de efectuar las publicaciones</t>
  </si>
  <si>
    <t>1 a 4</t>
  </si>
  <si>
    <t>5 a 10</t>
  </si>
  <si>
    <t>Unidad (N contratos a cargo de la OAJ como supervision)</t>
  </si>
  <si>
    <t>Se tomo como referente el N de contratos suscritos en ejecucion con corte a 30 de junio 2022 y que estan a cargo de la OAJ como supervisión</t>
  </si>
  <si>
    <t>Aprobacion de polizas de garantias</t>
  </si>
  <si>
    <t>Aprobacion de polizas que no cumplen con las condiciones legalmente establecidas</t>
  </si>
  <si>
    <t>Falta de conocimientos juridicos de los abogados contratista definidos por la Dirección encargados de llevar los procesos</t>
  </si>
  <si>
    <t>Posibilidad de afectacion reputacional por la aprobacion de polizas que no cumplen con las condiciones legalmente establecidas debido a la falta de conocimientos contractuales de los abogados contratistas que apoyan el proceso contractual</t>
  </si>
  <si>
    <t>7 a 12</t>
  </si>
  <si>
    <t>Unidad (N contratos aque se reviso poliza por por parte de OAJ )</t>
  </si>
  <si>
    <t>Se tomo como referente el N de contratos suscritos de todas las modalidaddes que se revisaron poliza en 2022 correspondiente a 294 y se promedio para cada cuatrimestre en relacion al año.</t>
  </si>
  <si>
    <t>Contratos a liquidar</t>
  </si>
  <si>
    <t>Perdida de competencia para liquidar contratos por parte de la entidad</t>
  </si>
  <si>
    <t>Falta de conocimientos de supervisores en los tiempos para radicar liquidaciones de contratos y la existencia de varios filtros que retrazaban la firma de las liquidaciones</t>
  </si>
  <si>
    <t>Posibilidad de afectacion reputacional por la perdida de competencia para liquidar contratos por parte de la entidad debido a la Falta de conocimientos de supervisores en los tiempos para radicar liquidaciones de contratos y a los excesivos filtros para proceder a una firma</t>
  </si>
  <si>
    <t>Gestión</t>
  </si>
  <si>
    <t>1  a 2</t>
  </si>
  <si>
    <t>2 a 4</t>
  </si>
  <si>
    <t>Unidad (N contratos suscritos 2020)</t>
  </si>
  <si>
    <t xml:space="preserve">Se tomo como referente el N de contratos suscritos en el año 2020, y que son suceptibles de liquidacion, cuya perdidda de competencia estan para 2022 segun la ley 1150 de 2007 arti 11 (termino de 30 meses para liquidadr contratos) </t>
  </si>
  <si>
    <t>Procedimientos de la OAJ</t>
  </si>
  <si>
    <t>Afectación Económica (o presupuestal) y Reputacional</t>
  </si>
  <si>
    <t>Inadecuada revision juridica (de forma) de los estudios previos y documentos soportes que hace parte de los procesos de adquisicion de bienes y servicios que tiene a cargo la OJ</t>
  </si>
  <si>
    <t>No hay rigurosidad en la revision por parte del abogado contratista definido por la dirección encargado del proceso, alta carga de asignacion de procesos a los abogados, el abogado encargado no realiza las observaciones y/o falencias encontradas en los estudios  previos de manera oportuna al area encargada .</t>
  </si>
  <si>
    <t>Posibilidad de afectacion reputacional debido a una Inadecuada revision juridica (de forma) de los estudios previos y documentos soportes que hace parte de los procesos de adquisicion de bienes y servicios que tiene a cargo la OJ, como consecuencia de la falta de rigurosidad en la revision por parte del abogado contratista definido por la dirección encargado del proceso, una alta carga de asignacion de procesos a los abogados, y que, el abogado encargado no realiza las observaciones y/o falencias encontradas en los estudios  previos de manera oportuna al area encargada .</t>
  </si>
  <si>
    <t>Reputacional: El riesgo afecta la imagen de la entidad internamente, de conocimiento general, nivel interno, de junta directiva y accionistas y/o de proveedores</t>
  </si>
  <si>
    <t>1 a 5</t>
  </si>
  <si>
    <t>Se tomo como referente el N de contratos de todas las modalidades suscritos en 2021 correspondiente a 440 y se promedio para cada cuatrimestre en relacion al año.</t>
  </si>
  <si>
    <t>Contratación (Etapa Precontractual - Estructuración)</t>
  </si>
  <si>
    <t>Recibir o solicitar dadivas o beneficios a nombre propio o para el favorecimiento de un tercero.</t>
  </si>
  <si>
    <t>Direccionamiento de los requisitos técnicos,por parte de la Dirección o nivel directivo durante la estructuración contractual.</t>
  </si>
  <si>
    <t>Posibilidad de afectación economica y reputacional al recibir o solicitar dadivas o beneficios a nombre propio o de terceros, mediante el direccionamiento de los requisitos técnicos, por parte del nivel directivo durante la estructuración contractual.</t>
  </si>
  <si>
    <t>Corrupción - LA/FT/FPADM</t>
  </si>
  <si>
    <t>Rara vez: No se ha presentado en los últimos cinco años.</t>
  </si>
  <si>
    <t>Contratación (Etapa Precontractual - Evaluación)</t>
  </si>
  <si>
    <t>Evaluación contractual direccionada y permisiva de los requisitos técnicos definidos por el nivel directivo</t>
  </si>
  <si>
    <t>Posibilidad de afectación economica y reputacional al recibir o solicitar dadivas o beneficios a nombre propio o de terceros, mediante la evaluación contractual direccionada y permisiva de los requisitos técnicos, definidos por el nivel directivo</t>
  </si>
  <si>
    <t>(1-18)</t>
  </si>
  <si>
    <t>19</t>
  </si>
  <si>
    <t>20</t>
  </si>
  <si>
    <t>Unidad (informes)</t>
  </si>
  <si>
    <t>Después de la fecha establecida de entrega, normalmente es posible reportar sin problema uno o dos días después, sin embargo con el Informe de seguimiento y evaluación del Plan Nacional de Gestión del Riesgo de Desastres no se puede exceder la fecha porque el reporte se realiza en una plataforma que se cierra en la fecha indicada con antelación</t>
  </si>
  <si>
    <t>Contratación (Etapa Contractual - Supervisión)</t>
  </si>
  <si>
    <t>Supervisión o interventoria que avale obligaciones contractuales incumplidas, mayores y menores cantidades, items no previstos, hechos cumplidos y requisitos técnicos incumplidos.</t>
  </si>
  <si>
    <t>Posibilidad de afectación economica y reputacional al recibir o solicitar dadivas o beneficios a nombre propio o de terceros, mediante una supervisión o interventoria que avale obligaciones contractuales incumplidas, mayores y menores cantidades, items no previstos, hechos cumplidos y requisitos técnicos incumplidos.</t>
  </si>
  <si>
    <t>Contratación (Etapa Post-Contractual - Liquidación de contratos)</t>
  </si>
  <si>
    <t>Liquidación por parte de los interventores sin el cumplimiento de los requisitos establecidos contractualmente, asi como la liquidación permisiva de mayores y menores cantidades, items no previstos, hechos cumplidos y requisitos técnicos.</t>
  </si>
  <si>
    <t>Posibilidad de afectación economica y reputacional al recibir o solicitar dadivas o beneficios a nombre propio o de terceros,  parte de los interventores por la liquidación sin el cumplimiento de los requisitos establecidos contractualmente, asi como la liquidación permisiva de mayores y menores cantidades, items no previstos, hechos cumplidos y requisitos técnicos.</t>
  </si>
  <si>
    <t>Etapa precontractual (Aprobación o no del Comité de Contratación)</t>
  </si>
  <si>
    <t>La intervención directa de figuras políticas en el proceso de toma de decisiones relacionado con la asignación de contratos en la Entidad
La desconexión entre las necesidades operativas reales de la entidad y las decisiones políticas que priorizan la lealtad política sobre la competencia técnica y operativa
La falta de una evaluación adecuada de los méritos técnicos y operativos de los contratistas durante el proceso de selección, lo que permite la asignación de contratos sin una consideración adecuada de la capacidad para realizar las actividades requeridas.</t>
  </si>
  <si>
    <t>La influencia de factores políticos en la toma de decisiones, posibles presiones externas, como compromisos políticos o influencias de terceros, que pueden incidir en la toma de decisiones de asignación de contratos
manipulación de la asignación de contratos sin la debida justificación basada en méritos técnicos y operativos
La ausencia de un sistema robusto y objetivo de evaluación y selección de contratistas de prestación de servicios profesionales y de apoyo a la gestión, lo que facilita la introducción de sesgos políticos en el proceso.
La falta de controles internos efectivos para garantizar que la asignación de contratos de prestación de servicios profesionales y de apoyo a la gestió,que se realice de manera justa y basada en criterios objetivos, permitiendo así la interferencia política</t>
  </si>
  <si>
    <t>Asignación de contratos de prestación de servicios profesionales y apoyo a la gestión basada en criterios políticos en lugar de méritos técnicos y operativos y disponiblidad de tiempo, generando productos sin calidad que no permitan dar respuesta de fondo a los tramites y solicitudes de las diferentes áreas de la Entidad, promoviendo retrocesos en general de diferentes equipos de trabajo generando falta de disponibilidad del personal contratado para realizar actividades en tiempos oportunos y creando mas carga laboral para los funcionarios de planta</t>
  </si>
  <si>
    <t>Corrupción</t>
  </si>
  <si>
    <t>Casi seguro: Mas de una vez al año.</t>
  </si>
  <si>
    <t>Tipo de Impacto</t>
  </si>
  <si>
    <t>Probabilidad</t>
  </si>
  <si>
    <t>Descripción de Impacto</t>
  </si>
  <si>
    <t>Objetivo del Proceso</t>
  </si>
  <si>
    <t>Objetivo Estratégico</t>
  </si>
  <si>
    <t>Tipo de Control</t>
  </si>
  <si>
    <t>Implementación</t>
  </si>
  <si>
    <t>Documentado</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</si>
  <si>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</si>
  <si>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</si>
  <si>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</si>
  <si>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</si>
  <si>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</si>
  <si>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</si>
  <si>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</si>
  <si>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</si>
  <si>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</si>
  <si>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</si>
  <si>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</si>
  <si>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</si>
  <si>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</si>
  <si>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</si>
  <si>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</si>
  <si>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</si>
  <si>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</si>
  <si>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</si>
  <si>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0"/>
        <color theme="1"/>
        <rFont val="Century Gothic"/>
      </rPr>
      <t>Muy Baja:</t>
    </r>
    <r>
      <rPr>
        <sz val="10"/>
        <color theme="1"/>
        <rFont val="Century Gothic"/>
      </rPr>
      <t xml:space="preserve"> La actividad que conlleva el riesgo se ejecuta como máximo 2 veces por año</t>
    </r>
  </si>
  <si>
    <r>
      <rPr>
        <b/>
        <sz val="10"/>
        <color theme="1"/>
        <rFont val="Century Gothic"/>
      </rPr>
      <t>Económico:</t>
    </r>
    <r>
      <rPr>
        <sz val="10"/>
        <color theme="1"/>
        <rFont val="Century Gothic"/>
      </rPr>
      <t xml:space="preserve"> Afectación menor a 10 SMLMV</t>
    </r>
  </si>
  <si>
    <t>Direccionamiento Estratégico</t>
  </si>
  <si>
    <t>Preventivo</t>
  </si>
  <si>
    <t>Manual</t>
  </si>
  <si>
    <t>Continua</t>
  </si>
  <si>
    <t>Con Registro</t>
  </si>
  <si>
    <t>Aceptar</t>
  </si>
  <si>
    <t>SI</t>
  </si>
  <si>
    <t>Información</t>
  </si>
  <si>
    <r>
      <rPr>
        <b/>
        <sz val="10"/>
        <color theme="1"/>
        <rFont val="Century Gothic"/>
      </rPr>
      <t>Casi seguro:</t>
    </r>
    <r>
      <rPr>
        <sz val="10"/>
        <color theme="1"/>
        <rFont val="Century Gothic"/>
      </rPr>
      <t xml:space="preserve"> Mas de una vez al año.</t>
    </r>
  </si>
  <si>
    <t>Diligencie la columna anterior.</t>
  </si>
  <si>
    <t>Asignado</t>
  </si>
  <si>
    <t>Adecuado</t>
  </si>
  <si>
    <t>Oportuna</t>
  </si>
  <si>
    <t>Prevenir</t>
  </si>
  <si>
    <t>Confiable</t>
  </si>
  <si>
    <t>Se investigan y resuelven oportunamente</t>
  </si>
  <si>
    <t>Completa</t>
  </si>
  <si>
    <r>
      <rPr>
        <b/>
        <sz val="10"/>
        <color theme="1"/>
        <rFont val="Century Gothic"/>
      </rPr>
      <t>Fuerte =</t>
    </r>
    <r>
      <rPr>
        <sz val="10"/>
        <color theme="1"/>
        <rFont val="Century Gothic"/>
      </rPr>
      <t xml:space="preserve"> El control se ejecuta de manera consistente por parte del responsable.</t>
    </r>
  </si>
  <si>
    <t>El control ayuda a disminuir directamente tanto la probabilidad como el impacto.</t>
  </si>
  <si>
    <t>Evitar</t>
  </si>
  <si>
    <t>Gestión - Seguridad de la Información (Pérdida de Confidencialidad)</t>
  </si>
  <si>
    <r>
      <rPr>
        <b/>
        <sz val="10"/>
        <color theme="1"/>
        <rFont val="Century Gothic"/>
      </rPr>
      <t>Baja:</t>
    </r>
    <r>
      <rPr>
        <sz val="10"/>
        <color theme="1"/>
        <rFont val="Century Gothic"/>
      </rPr>
      <t xml:space="preserve"> La actividad que conlleva el riesgo se ejecuta de 3 a 24 veces por año</t>
    </r>
  </si>
  <si>
    <r>
      <rPr>
        <b/>
        <sz val="10"/>
        <color theme="1"/>
        <rFont val="Century Gothic"/>
      </rPr>
      <t>Económico:</t>
    </r>
    <r>
      <rPr>
        <sz val="10"/>
        <color theme="1"/>
        <rFont val="Century Gothic"/>
      </rPr>
      <t xml:space="preserve"> Entre 10 y 50 SMLMV</t>
    </r>
  </si>
  <si>
    <t>Tecnologías de la Información y las Comunicaciones</t>
  </si>
  <si>
    <t>Detectivo</t>
  </si>
  <si>
    <t>Automático</t>
  </si>
  <si>
    <t>Sin Documentar</t>
  </si>
  <si>
    <t>Aleatoria</t>
  </si>
  <si>
    <t>Sin Registro</t>
  </si>
  <si>
    <t>NO</t>
  </si>
  <si>
    <t>Software</t>
  </si>
  <si>
    <r>
      <rPr>
        <b/>
        <sz val="10"/>
        <color theme="1"/>
        <rFont val="Century Gothic"/>
      </rPr>
      <t>Probable:</t>
    </r>
    <r>
      <rPr>
        <sz val="10"/>
        <color theme="1"/>
        <rFont val="Century Gothic"/>
      </rPr>
      <t xml:space="preserve"> Al menos una vez en el ultimo año.</t>
    </r>
  </si>
  <si>
    <t>Describa el control.</t>
  </si>
  <si>
    <t>No Asignado</t>
  </si>
  <si>
    <t>Inadecuado</t>
  </si>
  <si>
    <t>Inoportuna</t>
  </si>
  <si>
    <t>Detectar</t>
  </si>
  <si>
    <t>No Confiable</t>
  </si>
  <si>
    <t>No se investigan y resuelven oportunamente</t>
  </si>
  <si>
    <t>Incompleta</t>
  </si>
  <si>
    <r>
      <rPr>
        <b/>
        <sz val="10"/>
        <color theme="1"/>
        <rFont val="Century Gothic"/>
      </rPr>
      <t>Moderado =</t>
    </r>
    <r>
      <rPr>
        <sz val="10"/>
        <color theme="1"/>
        <rFont val="Century Gothic"/>
      </rPr>
      <t xml:space="preserve"> El control se ejecuta algunas veces por parte del responsable.</t>
    </r>
  </si>
  <si>
    <t>El control ayuda a disminuir directamente la probabilidad e indirectamente el impacto.</t>
  </si>
  <si>
    <t>Reducir</t>
  </si>
  <si>
    <t>Gestión - Seguridad de la Información (Pérdida de la Integridad)</t>
  </si>
  <si>
    <t>Fallas Tecnológicas</t>
  </si>
  <si>
    <r>
      <rPr>
        <b/>
        <sz val="10"/>
        <color theme="1"/>
        <rFont val="Century Gothic"/>
      </rPr>
      <t>Media:</t>
    </r>
    <r>
      <rPr>
        <sz val="10"/>
        <color theme="1"/>
        <rFont val="Century Gothic"/>
      </rPr>
      <t xml:space="preserve"> La actividad que conlleva el riesgo se ejecuta de 24 a 500 veces por año</t>
    </r>
  </si>
  <si>
    <r>
      <rPr>
        <b/>
        <sz val="10"/>
        <color theme="1"/>
        <rFont val="Century Gothic"/>
      </rPr>
      <t>Económico:</t>
    </r>
    <r>
      <rPr>
        <sz val="10"/>
        <color theme="1"/>
        <rFont val="Century Gothic"/>
      </rPr>
      <t xml:space="preserve"> Entre 50 y 100 SMLMV</t>
    </r>
  </si>
  <si>
    <t>Conocimiento del Riesgo y Efectos del Cambio Climático</t>
  </si>
  <si>
    <t>Correctivo</t>
  </si>
  <si>
    <t>Sin Control</t>
  </si>
  <si>
    <t>Reducir (Transferir)</t>
  </si>
  <si>
    <t>Hardware</t>
  </si>
  <si>
    <r>
      <rPr>
        <b/>
        <sz val="10"/>
        <color theme="1"/>
        <rFont val="Century Gothic"/>
      </rPr>
      <t>Posible:</t>
    </r>
    <r>
      <rPr>
        <sz val="10"/>
        <color theme="1"/>
        <rFont val="Century Gothic"/>
      </rPr>
      <t xml:space="preserve"> Al menos una vez en los últimos dos años.</t>
    </r>
  </si>
  <si>
    <t>No es un control</t>
  </si>
  <si>
    <t>No Existe</t>
  </si>
  <si>
    <r>
      <rPr>
        <b/>
        <sz val="10"/>
        <color theme="1"/>
        <rFont val="Century Gothic"/>
      </rPr>
      <t>Débil =</t>
    </r>
    <r>
      <rPr>
        <sz val="10"/>
        <color theme="1"/>
        <rFont val="Century Gothic"/>
      </rPr>
      <t xml:space="preserve"> El control no se ejecuta por parte del responsable.</t>
    </r>
  </si>
  <si>
    <t>El control ayuda a disminuir directamente la probabilidad y el impacto no disminuye.</t>
  </si>
  <si>
    <t>Compartir</t>
  </si>
  <si>
    <t>Gestión - Seguridad de la Información (Pérdida de la Disponibilidad)</t>
  </si>
  <si>
    <t>Relaciones Laborales</t>
  </si>
  <si>
    <r>
      <rPr>
        <b/>
        <sz val="10"/>
        <color theme="1"/>
        <rFont val="Century Gothic"/>
      </rPr>
      <t>Alta:</t>
    </r>
    <r>
      <rPr>
        <sz val="10"/>
        <color theme="1"/>
        <rFont val="Century Gothic"/>
      </rPr>
      <t xml:space="preserve"> La actividad que conlleva el riesgo se ejecuta mínimo 500 y máximo 5000 veces por año</t>
    </r>
  </si>
  <si>
    <r>
      <rPr>
        <b/>
        <sz val="10"/>
        <color theme="1"/>
        <rFont val="Century Gothic"/>
      </rPr>
      <t>Económico:</t>
    </r>
    <r>
      <rPr>
        <sz val="10"/>
        <color theme="1"/>
        <rFont val="Century Gothic"/>
      </rPr>
      <t xml:space="preserve"> Entre 100 y 500 SMLMV</t>
    </r>
  </si>
  <si>
    <t>Reducción del Riesgo y Adaptación al Cambio Climático</t>
  </si>
  <si>
    <t>Reducir (Mitigar)</t>
  </si>
  <si>
    <t>Servicios</t>
  </si>
  <si>
    <r>
      <rPr>
        <b/>
        <sz val="10"/>
        <color theme="1"/>
        <rFont val="Century Gothic"/>
      </rPr>
      <t>Improbable:</t>
    </r>
    <r>
      <rPr>
        <sz val="10"/>
        <color theme="1"/>
        <rFont val="Century Gothic"/>
      </rPr>
      <t xml:space="preserve"> Al menos una vez en los últimos cinco años.</t>
    </r>
  </si>
  <si>
    <t>El control no disminuye la probabilidad y el impacto disminuye directamente.</t>
  </si>
  <si>
    <t>Gestión - Estratégico</t>
  </si>
  <si>
    <t>Usuarios, productos y practicas, organizacionales</t>
  </si>
  <si>
    <r>
      <rPr>
        <b/>
        <sz val="10"/>
        <color theme="1"/>
        <rFont val="Century Gothic"/>
      </rPr>
      <t>Muy Alta:</t>
    </r>
    <r>
      <rPr>
        <sz val="10"/>
        <color theme="1"/>
        <rFont val="Century Gothic"/>
      </rPr>
      <t xml:space="preserve"> La actividad que conlleva el riesgo se ejecuta más de 5000 veces por año</t>
    </r>
  </si>
  <si>
    <r>
      <rPr>
        <b/>
        <sz val="10"/>
        <color theme="1"/>
        <rFont val="Century Gothic"/>
      </rPr>
      <t>Económico:</t>
    </r>
    <r>
      <rPr>
        <sz val="10"/>
        <color theme="1"/>
        <rFont val="Century Gothic"/>
      </rPr>
      <t xml:space="preserve"> Mayor a 500 SMLMV</t>
    </r>
  </si>
  <si>
    <t>Manejo de Emergencias y Desastres</t>
  </si>
  <si>
    <t>Intangibles</t>
  </si>
  <si>
    <r>
      <rPr>
        <b/>
        <sz val="10"/>
        <color theme="1"/>
        <rFont val="Century Gothic"/>
      </rPr>
      <t>Rara vez:</t>
    </r>
    <r>
      <rPr>
        <sz val="10"/>
        <color theme="1"/>
        <rFont val="Century Gothic"/>
      </rPr>
      <t xml:space="preserve"> No se ha presentado en los últimos cinco años.</t>
    </r>
  </si>
  <si>
    <t>Corrupción en Trámites, OPAs y Consultas de Acceso a la Información Pública</t>
  </si>
  <si>
    <t>Fraude Interno</t>
  </si>
  <si>
    <r>
      <rPr>
        <b/>
        <sz val="10"/>
        <color theme="1"/>
        <rFont val="Century Gothic"/>
      </rPr>
      <t>Reputacional:</t>
    </r>
    <r>
      <rPr>
        <sz val="10"/>
        <color theme="1"/>
        <rFont val="Century Gothic"/>
      </rPr>
      <t xml:space="preserve"> El riesgo afecta la imagen de alguna área de la organización</t>
    </r>
  </si>
  <si>
    <t>Gestión del Talento Humano</t>
  </si>
  <si>
    <t>Componentes de Red</t>
  </si>
  <si>
    <t>Fraude Externo</t>
  </si>
  <si>
    <r>
      <rPr>
        <b/>
        <sz val="10"/>
        <color theme="1"/>
        <rFont val="Century Gothic"/>
      </rPr>
      <t>Reputacional:</t>
    </r>
    <r>
      <rPr>
        <sz val="10"/>
        <color theme="1"/>
        <rFont val="Century Gothic"/>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</si>
  <si>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</si>
  <si>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</si>
  <si>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</si>
  <si>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rPr>
      <t>Reputacional:</t>
    </r>
    <r>
      <rPr>
        <sz val="10"/>
        <color theme="1"/>
        <rFont val="Century Gothic"/>
      </rPr>
      <t xml:space="preserve"> El riesgo afecta la imagen de la entidad con algunos usuarios de relevancia frente al logro de los objetivos</t>
    </r>
  </si>
  <si>
    <t>Conocimiento e Innovación</t>
  </si>
  <si>
    <t>Instalaciones</t>
  </si>
  <si>
    <r>
      <rPr>
        <b/>
        <sz val="10"/>
        <color theme="1"/>
        <rFont val="Century Gothic"/>
      </rPr>
      <t>Reputacional:</t>
    </r>
    <r>
      <rPr>
        <sz val="10"/>
        <color theme="1"/>
        <rFont val="Century Gothic"/>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</si>
  <si>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</si>
  <si>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</si>
  <si>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rPr>
      <t>Reputacional:</t>
    </r>
    <r>
      <rPr>
        <sz val="10"/>
        <color theme="1"/>
        <rFont val="Century Gothic"/>
      </rPr>
      <t xml:space="preserve"> El riesgo afecta la imagen de la entidad a nivel nacional, con efecto publicitarios sostenible a nivel país</t>
    </r>
  </si>
  <si>
    <t>Gestión Jurídica</t>
  </si>
  <si>
    <t>Corrupción - Conflictos de Interés</t>
  </si>
  <si>
    <t>Gestión Financiera</t>
  </si>
  <si>
    <t>Gestión Documental</t>
  </si>
  <si>
    <t>Atención al Ciudadano</t>
  </si>
  <si>
    <t>Evaluación independiente</t>
  </si>
  <si>
    <t>Control Disciplinario Interno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</si>
  <si>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</si>
  <si>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</si>
  <si>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4 de 9</t>
    </r>
  </si>
  <si>
    <r>
      <rPr>
        <b/>
        <sz val="10"/>
        <color theme="1"/>
        <rFont val="Century Gothic"/>
      </rPr>
      <t>Vigente desde:</t>
    </r>
    <r>
      <rPr>
        <sz val="10"/>
        <color theme="1"/>
        <rFont val="Century Gothic"/>
      </rPr>
      <t xml:space="preserve"> </t>
    </r>
    <r>
      <rPr>
        <sz val="10"/>
        <color theme="1"/>
        <rFont val="Century Gothic"/>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</si>
  <si>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</si>
  <si>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</si>
  <si>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</si>
  <si>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</si>
  <si>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</si>
  <si>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</si>
  <si>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</si>
  <si>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</si>
  <si>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3 de 9</t>
    </r>
  </si>
  <si>
    <r>
      <rPr>
        <b/>
        <sz val="10"/>
        <color theme="1"/>
        <rFont val="Century Gothic"/>
      </rPr>
      <t xml:space="preserve">Vigente desde: </t>
    </r>
    <r>
      <rPr>
        <sz val="10"/>
        <color theme="1"/>
        <rFont val="Century Gothic"/>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</si>
  <si>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</si>
  <si>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</si>
  <si>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</si>
  <si>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</si>
  <si>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</si>
  <si>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</si>
  <si>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</si>
  <si>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</si>
  <si>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</si>
  <si>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</si>
  <si>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</si>
  <si>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</si>
  <si>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</si>
  <si>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</si>
  <si>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</si>
  <si>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</si>
  <si>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</si>
  <si>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</si>
  <si>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</si>
  <si>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</si>
  <si>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</si>
  <si>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</si>
  <si>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</si>
  <si>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5 de 9</t>
    </r>
  </si>
  <si>
    <r>
      <rPr>
        <b/>
        <sz val="10"/>
        <color theme="1"/>
        <rFont val="Century Gothic"/>
      </rPr>
      <t>Vigente desde:</t>
    </r>
    <r>
      <rPr>
        <sz val="10"/>
        <color theme="1"/>
        <rFont val="Century Gothic"/>
      </rPr>
      <t xml:space="preserve"> </t>
    </r>
    <r>
      <rPr>
        <sz val="10"/>
        <color theme="1"/>
        <rFont val="Century Gothic"/>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</si>
  <si>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</si>
  <si>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</si>
  <si>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</si>
  <si>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</si>
  <si>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</si>
  <si>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</si>
  <si>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</si>
  <si>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</si>
  <si>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</si>
  <si>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</si>
  <si>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</si>
  <si>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</si>
  <si>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</si>
  <si>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</si>
  <si>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</si>
  <si>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</si>
  <si>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</si>
  <si>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</si>
  <si>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</si>
  <si>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</si>
  <si>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</si>
  <si>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</si>
  <si>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</si>
  <si>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Jefe de la Oficina Jurídica</t>
  </si>
  <si>
    <t>mensualmente</t>
  </si>
  <si>
    <t>evita que no se apliquen todos los requisitos jurídicos en los procesos de revisión de los procesos contractuales a cargo de la Oficina Jurídica</t>
  </si>
  <si>
    <t>A través de:
1. Un muestreo aleatorio de (3) tres contratos de los flujos de aprobación en secop2, en donde se puede identificar el proceso de revisión  para que toda la documentación cumpla con los requisitos jurídicos</t>
  </si>
  <si>
    <t xml:space="preserve">1. En caso de que se identifiquen inconsistencias en alguna de las  instancias de revisión, se realiza el rechazo, las observaciones y devoluciones correspondientes.
</t>
  </si>
  <si>
    <t xml:space="preserve">Evidencias:
1. Pantallazos flujos de aprobación secop2
2. Excel Observaciones
</t>
  </si>
  <si>
    <t>Con registro</t>
  </si>
  <si>
    <t>Drive  - Carpeta contractual matriz de riesgos</t>
  </si>
  <si>
    <t>En la revisión  se realiza la solicitud de ajuste al abogado quien se encarga de ajustar la información o documentos con el área</t>
  </si>
  <si>
    <t>Contratistas área gestión contractual 
Asignados inicialmente o quien corresponda
**Carol Johanna Acero Baquero
**Nilson Carrillo</t>
  </si>
  <si>
    <t xml:space="preserve">evita que se realice publicación extemporánea o no publicación en el portal secop2 de la información de la gestión contractual de responsabilidad de la Oficina Jurídica,o que se aprueben polizas que no cumplan con las condiciones legalmente establecidas.
</t>
  </si>
  <si>
    <t xml:space="preserve">A través de:
1. Mensualmente la contratista Carol Johanna actualiza la base de contratación.
2. En este proceso realizará un muestreo de 3 contratos (Diferente tipología, fuente de financiación y procesos (nuevo o modificaciones) para hacer revisión de la información publicada en secop2.
2. Mensualmente el contratista Nilson realizará un muestreo de 3 contratos  para verificar que las pólizas estén aprobadas y que el formato está bien diligenciado
</t>
  </si>
  <si>
    <t xml:space="preserve">1. Una vez definidos los contratos sujetos de revisión en secop2 se identificará cada etapa y se revisará que los documentos estén cargados, en caso de que falte algún documento por cargar, se remitirá a través de correo electrónico al abogado que estuvo encargado del proceso con copia a líder de proceso contractual y jefe oficina jurídica para que subsane la infomación.
</t>
  </si>
  <si>
    <t xml:space="preserve">Evidencias:
** Base de contratación.
** Pantallazos 3 muestreos de revisión de contratos
** Pantallazos 3 muestreos de revisión de pólizas
</t>
  </si>
  <si>
    <t>Drive Oficina Jurídica - Carpeta contractual</t>
  </si>
  <si>
    <t>En la revisión de faltantes de informes de actividades, se realiza la solicitud de ajuste a los supervisores de contratos</t>
  </si>
  <si>
    <t xml:space="preserve">Supervisor de contrato o Jefe de la Oficina Jurídica
</t>
  </si>
  <si>
    <t>mensualmente:</t>
  </si>
  <si>
    <t xml:space="preserve">1. Socializa una pieza interna que indique claramente al personal encargado que información verificar en las pólizas, cuanto tiempo máximo tiene para la revisión y cual canal de comunicación usar para la respectiva aprobación                
2. Genera un cuadro de seguimiento de los contratos con la fecha de aprobación de las pólizas </t>
  </si>
  <si>
    <t>verificando así la efectividad y correcta aplicación de dicho formato o herramienta de control a los contratos que se revisan la OAJ, una vez de manera trimestral (nueva muestra)</t>
  </si>
  <si>
    <t>Formato excel del control aleatorio, y se tienen en las carpetas digitales  del IDIGER, la contratista de apoyo y la Profesional especilaizada 222-29</t>
  </si>
  <si>
    <t>La remite la contratista apoyo a planeacion de la OAJ y/o la profesional especializado 222-29</t>
  </si>
  <si>
    <t>En la revisión del formato de póliza si se encuentra alguna incosistencia, se actualiza la información contenida en el formato</t>
  </si>
  <si>
    <t xml:space="preserve">Adriana Nataly Calvo Peña
</t>
  </si>
  <si>
    <t>evita la pérdida de competencia para liquidar contratos por parte de la Entidad a través de la revisión y seguimiento de la matriz universo de liquidaciones</t>
  </si>
  <si>
    <t xml:space="preserve">A través de:
1. Grupo liquidador realiza  el seguimiento, acompañamiento y control a las liquidaciones que se llevan en la entidad y mantiene comunicación con supervisores de contrato u ordenadores del gasto para identificación de tiempos y ajustes a documentos para liquidar
2. Mensualmente la contratista Adriana Nataly Calvo Peña actualiza la información del universo de liquidaciones e informa cuantos contratos fueron liquidados en el mes, a traves de correo electrónico remite esta información a más tardar el 5 día calendario de cada mes a la profesional Johanna Parra con copia a la jefe de la oficina Jurídica </t>
  </si>
  <si>
    <t>1. Se realizan las observaciones a los supervisores para que ajusten las actas de liquidación</t>
  </si>
  <si>
    <t>Evidencias:
Base universo de liquidaciones</t>
  </si>
  <si>
    <t>Formato excel del control aleatorio, y se tienen en las carpetas digitales  del IDIGER, la contratista de designada para el seguimiento a las liquiudaciones  y la Profesional especilaizada 222-29</t>
  </si>
  <si>
    <t>El cuadro excel está generado con el fin de prevenir que algún contrato presente perdida de compentencia</t>
  </si>
  <si>
    <t>evita retrasos y/o demoras en la revisión de los documentos de estudios previos radicados en la Oficina Jurídica</t>
  </si>
  <si>
    <t xml:space="preserve">A través de:
1. La jefe de Oficina jurídica tiene un cuadro de seguimiento de los procesos en el cual verifica que se cumplan con las condiciones de oportunidad y publicación de información contractual registrada por los responsables encargados de los procesos contractuales.
</t>
  </si>
  <si>
    <t>1. En caso de que se identifiquen retrasos o demoras en alguna de las  instancias del proceso, se realizan los análisis correspondientes.</t>
  </si>
  <si>
    <t>Evidencias:
Cuadro matriz seguimiento contratación</t>
  </si>
  <si>
    <t>Actas o grabaciones que den cuenta de las acciones desarrolladas y se  tienen en las carpetas digitales  del IDIGER, la contratista designada para segujmiento y la Profesional especilaizada 222-29</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</si>
  <si>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</si>
  <si>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</si>
  <si>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6 de 9</t>
    </r>
  </si>
  <si>
    <r>
      <rPr>
        <b/>
        <sz val="10"/>
        <color theme="1"/>
        <rFont val="Century Gothic"/>
      </rPr>
      <t>Vigente desde:</t>
    </r>
    <r>
      <rPr>
        <sz val="10"/>
        <color rgb="FFFF0000"/>
        <rFont val="Century Gothic"/>
      </rPr>
      <t xml:space="preserve"> </t>
    </r>
    <r>
      <rPr>
        <sz val="10"/>
        <color theme="1"/>
        <rFont val="Century Gothic"/>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</si>
  <si>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</si>
  <si>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</si>
  <si>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</si>
  <si>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</si>
  <si>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</si>
  <si>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</si>
  <si>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</si>
  <si>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</si>
  <si>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</si>
  <si>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</si>
  <si>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</si>
  <si>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</si>
  <si>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</si>
  <si>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</si>
  <si>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</si>
  <si>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</si>
  <si>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</si>
  <si>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</si>
  <si>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</si>
  <si>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equipo técnico, equipó jurídico, subdirectores y jefes de oficina.</t>
  </si>
  <si>
    <t>a demanda, de acuerdo a las necesidades que la Entidad tenga de contratación.</t>
  </si>
  <si>
    <t>evita el direccionamiento indebido de una necesidad de contratación (requisitos técnicos, jurídicos y financieros) para beneficio propio o de terceros.</t>
  </si>
  <si>
    <t>A través de:
1) El equipo técnico elabora la necesidad de contratación y se articula con los componentes de las áreas funcionales externas asociadas a la misma.
2) Los estudios previos construidos por el equipo técnico designado, son revisados por el líder del grupo (Subdirectores o Jefes de Oficina), quien en caso de detectar inconsistencias, los regresa a los técnicos de la dependencia para su ajuste o debida justificación.
3) Una vez subsanadas las observaciones del líder de grupo, los estudios previos son enviados hacia las dependencias encargadas de definir los requisitos jurídicos y financieros, los cuales también son revisados por los lideres pertinentes, con el fin de continuar el proceso.
4) Previo a la publicación del proceso en SECOP, el comité de contratación realiza la revisión de los estudios previos con sus documentos anexos y emite sus recomendaciones.</t>
  </si>
  <si>
    <t>1) En caso de que se identifiquen inconsistencias en alguna de las diferentes instancias de revisión que sufren los estudios previos, se realizan las observaciones y devoluciones correspondientes.
2) En caso de que persistan las inconsistencias en la estructuración de los estudios previos, a pesar de las observaciones emitidas por las diferentes instancias, se procederá a reasignar el equipo técnico para iniciar nuevamente la estructuración de los requisitos técnicos, jurídicos y financieros.</t>
  </si>
  <si>
    <t>Evidencias:
1) Capturas de pantalla de la publicación final de los estudios previos en SECOP
2) Actas de Comité de Contratación con los procesos aprobados</t>
  </si>
  <si>
    <t>Fuerte = El control se ejecuta de manera consistente por parte del responsable.</t>
  </si>
  <si>
    <t>El equipo evaluador y los ordenadores del gasto.</t>
  </si>
  <si>
    <t>evita la evaluación contractual direccionada y permisiva de los requisitos técnicos, jurídicos y financieros para beneficio propio o de terceros.</t>
  </si>
  <si>
    <t>A través de:
1) Se emite comunicado designando a los miembros del equipo evaluador.
2) Se realiza la revisión detallada de los resultados de la evaluación de ofertas, por todos los evaluadores técnicos responsables de cada uno de los procesos, identificando específicamente porque se asignan puntajes.</t>
  </si>
  <si>
    <t>1) En caso de que se identifiquen inconsistencias, se solicita a los oferentes la subsanación de las observaciones identificadas por el equipo evaluador designado.</t>
  </si>
  <si>
    <t xml:space="preserve">Evidencias:
1) Capturas de pantalla de la publicación preliminar y/o definitiva de los resultados de la evaluación.
2) Informes  de evaluación de procesos firmada (muestreo) </t>
  </si>
  <si>
    <t>Supervisor del contrato / apoyo a la supervisión y Ordenadores del Gasto.</t>
  </si>
  <si>
    <t>mensualmenteq</t>
  </si>
  <si>
    <t>Identifica el posible incumplimiento del objeto, plazo, forma de pago y obligaciones contractuales, mayores y menores cantidades, ítems no previstos, hechos cumplidos y requisitos técnicos incumplidos, para beneficio propio de terceros.</t>
  </si>
  <si>
    <t>A través de:
1) Realizar el seguimiento mensual detallado a la ejecución contractual, mediante la revisión de informes periódicos (incluso publicados en Secop), la revisión de evidencias entregadas y la verificación de las características técnicas de los productos contratados.</t>
  </si>
  <si>
    <t>1) En caso de que se identifiquen inconsistencias asociadas al incumplimiento del objeto y obligaciones contractuales, se procede a iniciar el proceso de declaratoria de incumplimiento total o parcial del contrato.</t>
  </si>
  <si>
    <t>Evidencias:
1) Informe de supervisión de contratos para proveedores o prestación de servicios (muestreo).</t>
  </si>
  <si>
    <t>a demanda, de acuerdo a los términos legales para la liquidación de un contrato.</t>
  </si>
  <si>
    <t>identifica el posible incumplimiento del objeto y obligaciones contractuales, mayores y menores cantidades, ítems no previstos, hechos cumplidos y requisitos técnicos incumplidos, para beneficio propio de terceros.</t>
  </si>
  <si>
    <t>A través de:
1) Realizar la liquidación del contrato, identificando posibles incumplimientos al objeto y las obligaciones contractuales, mayores y menores cantidades, ítems no previstos, hechos cumplidos y requisitos técnicos incumplidos.</t>
  </si>
  <si>
    <t>Evidencias: 
1) Acta de liquidación firmada. (muestreo)</t>
  </si>
  <si>
    <t>Ordenadores de Gasto
Director General</t>
  </si>
  <si>
    <t>garantizan el cumplimiento de personal que se requiere para las áreas especificas con el conocimiento y tiempo disponible para ejecutar las actividades sin generar sobrecarga laboral a las personas de planta y garantizar el apoyo a los procesos</t>
  </si>
  <si>
    <t>A través de:
1. La jefe de la oficina jurídica realiza un seguimiento mensual a los contratos bajo su supervisión y diligencia la matriz de seguimiento
2. Los contratistas mensualmente reportan y guardan sus evidencias en  Drive que soporta el  cumplimiento de sus obligaciones contractuales</t>
  </si>
  <si>
    <t>Mapa de Riesgos Institucional                                                                                                                                                                                                                         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</si>
  <si>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</si>
  <si>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</si>
  <si>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7 de 9</t>
    </r>
  </si>
  <si>
    <r>
      <rPr>
        <b/>
        <sz val="10"/>
        <color theme="1"/>
        <rFont val="Century Gothic"/>
      </rPr>
      <t>Vigente desde:</t>
    </r>
    <r>
      <rPr>
        <sz val="10"/>
        <color theme="1"/>
        <rFont val="Century Gothic"/>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</si>
  <si>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</si>
  <si>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</si>
  <si>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</si>
  <si>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</si>
  <si>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</si>
  <si>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</si>
  <si>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</si>
  <si>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</si>
  <si>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</si>
  <si>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</si>
  <si>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</si>
  <si>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</si>
  <si>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</si>
  <si>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</si>
  <si>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Realizar el envío de lineamientos para las revisiones anuales de los objetos contractuales de los proyectos inversión. (100%)</t>
  </si>
  <si>
    <t>01/10/2024 - 31/12/2024</t>
  </si>
  <si>
    <t>Oficina Asesora de Planeación (equipo proyectos)</t>
  </si>
  <si>
    <t>1) Actualizar el procedimiento y manuales a que hubuere lugar, con relacion a los lineamientos y controles establecidos en la etapa precontractual. (100%).</t>
  </si>
  <si>
    <t>1) 31/12/2023</t>
  </si>
  <si>
    <t>1) Establecer dentro del formato de evaluación tecnica, juridica y financiera, la declaración de conflicto de interes, como requisito previo para efectuar la evaluación. (100%).</t>
  </si>
  <si>
    <t>1) Actualizar la guía de supervisión e interventoria. (60%).
2) Capacitar en las obligaciones y responsabilidades de la supervisión de contratos y apoyo a la supervisión. (40%).</t>
  </si>
  <si>
    <t>1) 31/07/2023
2) 31/12/2023</t>
  </si>
  <si>
    <t>1) Capacitar en buenas practicas y sanciones por incumplimientos en materia de liquidación contractual, a los supervisores y apoyo a la supervisión. (100%).</t>
  </si>
  <si>
    <r>
      <rPr>
        <b/>
        <sz val="11"/>
        <color theme="1"/>
        <rFont val="Century Gothic"/>
      </rPr>
      <t>Código:</t>
    </r>
    <r>
      <rPr>
        <sz val="11"/>
        <color theme="1"/>
        <rFont val="Century Gothic"/>
      </rPr>
      <t xml:space="preserve"> DE-FT-13</t>
    </r>
  </si>
  <si>
    <r>
      <rPr>
        <b/>
        <sz val="11"/>
        <color theme="1"/>
        <rFont val="Century Gothic"/>
      </rPr>
      <t>Versión:</t>
    </r>
    <r>
      <rPr>
        <sz val="11"/>
        <color theme="1"/>
        <rFont val="Century Gothic"/>
      </rPr>
      <t xml:space="preserve"> 16</t>
    </r>
  </si>
  <si>
    <r>
      <rPr>
        <b/>
        <sz val="11"/>
        <color theme="1"/>
        <rFont val="Century Gothic"/>
      </rPr>
      <t>Página:</t>
    </r>
    <r>
      <rPr>
        <sz val="11"/>
        <color theme="1"/>
        <rFont val="Century Gothic"/>
      </rPr>
      <t xml:space="preserve"> 8 de 9</t>
    </r>
  </si>
  <si>
    <r>
      <rPr>
        <b/>
        <sz val="11"/>
        <color theme="1"/>
        <rFont val="Century Gothic"/>
      </rPr>
      <t>Vigente desde:</t>
    </r>
    <r>
      <rPr>
        <sz val="11"/>
        <color theme="1"/>
        <rFont val="Century Gothic"/>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</si>
  <si>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</si>
  <si>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</si>
  <si>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</si>
  <si>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</si>
  <si>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</si>
  <si>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</si>
  <si>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</si>
  <si>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</si>
  <si>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</si>
  <si>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</si>
  <si>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</si>
  <si>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</si>
  <si>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</si>
  <si>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</si>
  <si>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</si>
  <si>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</si>
  <si>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Para este riesgo es importante indicar que el mapa fue remitido a la oficina de planeación en el mes de Marzo de 2024, por esta razón no tenemos el 100% de la acción ejecutada que consistira en Creación de perfiles a contratar de acuerdo a la necesidad de la oficina jurídica los cuales deben garantizar el cumplimiento de las obligaciones especificas, para esto se avanzó en el mes de Marzo en un documento identificando cuantos abogados se encontraban en la vigencia 2023 y los objetos contractuales</t>
  </si>
  <si>
    <t>Frente a esta acción hay un avance pequeño que fue la identificación del personal contratado en la oficina juridica, sin embargo se efectuarán las actividades asociadas con el fin de mitigar la materialización del riesgo</t>
  </si>
  <si>
    <t>Cuadro excel contratación 2023</t>
  </si>
  <si>
    <t>Campo no disponible en este periodo</t>
  </si>
  <si>
    <t>De acuerdo al reporte se puede ver los avances en el control pero no se puede verificar las evidencias para el periodo del 1 de enero al 15 de abril, por lo que se recomienda que el porcentaje de cumplimiento sea del 0%.</t>
  </si>
  <si>
    <t>Para el presente seguimiento no se evidenciaron soportes de la gestión de los controles y/o de las acciones de mitigación del riesgo identificado,en atención con lo establecido en el numeral 8.2.2 Valoración de controles establecido en la Guía Para la Administración de los Riesgos de Gestión, Corrupción, Estratégicos y de Seguridad de la Información del IDIGER. 
Se recomienda verificar la redacción y estructura de los controles de cara a los atributos y variables a evaluar para el diseño adecuado de los controles establecidos en la Guía para la Administración del Riesgo y el diseño de controles en entidades públicas versión 4 y 6 (numeral 3.2.2 Valoración y Diseño de Controles, así como reportar las evidencias de acuerdo con lo establecido por el proceso para el cumplimiento de los controles y poder aportarle al cumplimiento del objetivo estrategico del proceso.</t>
  </si>
  <si>
    <t xml:space="preserve">No se reportaron evidencias que permitan determinar el cumplimiento de los controles </t>
  </si>
  <si>
    <t>Desde el grupo de gestión contractual de la oficina jurídica se han implementado diversas acciones en pro de mitigar la ocurrencia del riesgo en la falta de aplicación de requisitos juridicos debido a la falta de conocimientos jurídicos y experiencia por parte de los abogados encargados de llevar los procesos, para esto hay un proceso de asignación de procesos a abogado quien realiza los trámites pertinentes para posteriormente ser revisados por profesional y lider quienes verifican la información publicada por los abogados, y posteriormente la jefe de jurídica verifica la información publicada de los procesos y los aprueba, así mismo, frecuentemente a través del grupo de whatsapp genera los recordatorios para suscripción de pólizas, registros presupuestales y correos informativos de designación de supervisión. De igual forma se  realiza un seguimiento períodico y se actualiza la información  mensual de la matriz de contratación, siendo la última etapa la entrega del expediente fisico por parte del abogado a asistente para la correspondiente entrega al archivo de gestión documental</t>
  </si>
  <si>
    <t>En la información mensual se verifica que todos los documentos estén publicados en el secop2 y se hace la revisión respectiva para verificar el cumplimeinto de los requisitos legales vigentes</t>
  </si>
  <si>
    <t>** Cuadro matriz seguimiento contratación.
** Pantallazos de flujos de revisión y aprobación  en secop de muestra aleatoria un contrato por mes
** pantallazos whatsapp</t>
  </si>
  <si>
    <t>Se identifica el cumplimiento de los controles con los soportes de las evidencias presentadas, para el periodo de cumplimiento en el segundo cuatrimestre del 2024 del 1 de mayo al 31 de agosto del 2024.
Por lo anterior, se recomienda el porcentaje de cumplimiento del 66,66%</t>
  </si>
  <si>
    <t xml:space="preserve">Acción: Las evidencias presentadas confirman el manejo del riesgo. Estas pruebas proporcionan una visión concreta y confiable de cómo se están implementando y ejecutando las estrategias y controles diseñados para mitigar los riesgos identificados.
Control: La primera línea de defensa administra de manera efectiva el establecimiento y la gestión de los controles, logrando reducir la probabilidad y/o el impacto del riesgo.
</t>
  </si>
  <si>
    <t>Se evidencian soportes del  control que guardan relación con la evidencia establecida en el control para validar su ejecución.</t>
  </si>
  <si>
    <t>Desde el grupo de gestión contractual de la oficina jurídica se han implementado diversas acciones en pro de mitigar la ocurrencia del riesgo en la falta de aplicación de requisitos juridicos debido a la falta de conocimientos jurídicos y experiencia por parte de los abogados encargados de llevar los procesos, para esto hay un proceso de asignación de procesos a abogado quien realiza los trámites pertinentes para posteriormente ser revisados por profesional y lider quienes verifican la información publicada por los abogados, y posteriormente el jefe de jurídica verifica la información publicada de los procesos y los aprueba, así mismo, frecuentemente a través del grupo de whatsapp genera los recordatorios para suscripción de pólizas, registros presupuestales y correos informativos de designación de supervisión. De igual forma se  realiza un seguimiento períodico y se actualiza la información  mensual de la matriz de contratación, siendo la última etapa la entrega del expediente fisico por parte del abogado a asistente para la correspondiente entrega al archivo de gestión documental</t>
  </si>
  <si>
    <t>** Seguimiento contratos Septiembre a Diciembre.
** Pantallazos de flujos de revisión y aprobación  en secop de muestra aleatoria un contrato por mes
** pantallazos whatsapp</t>
  </si>
  <si>
    <t xml:space="preserve">Se identifica el cumplimiento del control con los soportes de las evidencias presentadas, para el periodo comprendido entre septiembre y diciembre de 2024, se establece un 100% para esta actividad
Importante tener en cuenta que, los pantallazos de whatsapp no suman como evidencias. </t>
  </si>
  <si>
    <t xml:space="preserve">Acción: Las evidencias presentadas confirman el manejo del riesgo. Estas pruebas proporcionan una visión concreta y confiable de cómo se están implementando y ejecutando las estrategias y controles diseñados para mitigar los riesgos identificados.  
Control: Los controles están seleccionados de manera apropiada y con una adecuada segregación de funciones, de manera que el tratamiento al riesgo adoptado logra la reducción de su materialización.  
Recomendaciones: Se sugiere utilizar los canales de comunicación oficiales de la entidad, en razón que el Whatsapp no es un canal institucional, por lo que no se recomiendo mencionarlo como evidencia del control. </t>
  </si>
  <si>
    <t xml:space="preserve">Evidencia de publicación en SECOP II
Base de datos seguimiento de procesos contracuales
</t>
  </si>
  <si>
    <t>En el mes de Enero de 2024 se efectuó capacitación al personal de la Entidad sobre publicación de procesos en secop2</t>
  </si>
  <si>
    <t>Se adjunta presentación divulgada a los funcionarios y contratistas que participaron en la capacitación, así mismo el informe</t>
  </si>
  <si>
    <t>Presentación e informe</t>
  </si>
  <si>
    <t>De acuerdo al reporte y las evidencias presentadas no se cumple con los soportes descritos en el control para el riesgo evaluado, en el periodo del 1 de enero al 15 de abril, por lo que se recomienda que el porcentaje de cumplimiento sea del 0%.</t>
  </si>
  <si>
    <t xml:space="preserve">Para el presente seguimiento aunque se evidenciaron soportes en el drive para el presente control, estos no obedecen a los indicados en la descripción del control (pieza interna que indique claramente los pasos a seguir para la publicación oportuna en el portal SECOP II y Correos electrónicos con recordatorios con la importancia de la puntualidad en la presentación y publicación de la información contractual.) lo cual no permitio validar la gestión de los controles de mitigación del riesgo identificado, ien atención a lo establecido en el numeral 8.2.2 Valoración de controles establecido en la Guía Para la Administración de los Riesgos de Gestión, Corrupción, Estratégicos y de Seguridad de la Información del IDIGER. 
Se recomienda reportar las evidencias de acuerdo con lo establecido por el proceso para el cumplimiento de los controles y poder aportarle al cumplimiento del objetivo estrategico del proceso. </t>
  </si>
  <si>
    <t>Aunque se evidencia soporte del control este no guarda relación con la evidencia establecida en el control para validar su ejecución.</t>
  </si>
  <si>
    <t xml:space="preserve">Fue divulgada la cartilla de supervisión de contratos en los cuales se entregan lineamientos relacionados con los tiempos de publicación de documentos, las verificaciones que se deben hacer antes de iniciar un contrato, durante la ejecución y la importancia de la oportunidad en la publicación y trámites de documentos asociados a los contratos.
</t>
  </si>
  <si>
    <t xml:space="preserve">Se han divulgado varias piezas internas que indican los pasos a seguir para la publicación oportuna en el portal SECOP II y Correos electrónicos con recordatorios con la importancia de la puntualidad en la presentación y publicación de la información contractual.) 
Conoce las cualidades para realizar una excelente supervisión 🔍 
¡Supervisa contratos de manera efectiva! 🔍
SUPER-VISIÓN 🔍 te ayuda con esta importante labor.
En el mes de Junio se realizó capacitación dirigida a todos los servidores de la Entidad en la cual se entregaron lineamientos  sobre la importancia de la publicación de información en el secop2, especificamente de informes, de actas, de las pólizas cuando se hacen modificaciones a los contratos, en esta jornada se hicieron las prubas practicas para publicación en secop2. Se adjunta presentación y listado de asistencia
</t>
  </si>
  <si>
    <t xml:space="preserve">** Cartilla supervisión
** Piezas divulgativas
** capacitación junio
** listado de asistencia
</t>
  </si>
  <si>
    <t xml:space="preserve">Se realizaron mesas de trabajo en donde se explicaron lineamientos relacionados con los tiempos de publicación de documentos, las verificaciones que se deben hacer antes de iniciar un contrato, durante la ejecución y la importancia de la oportunidad en la publicación y trámites de documentos asociados a los contratos.
</t>
  </si>
  <si>
    <t xml:space="preserve">Se han divulgado en varias mesas de trabajo la importancia de la publicación oportuna de la información en la secop2. Se adjunta presentaciones y listados de asistencia
</t>
  </si>
  <si>
    <t xml:space="preserve">** Presentaciones mesas de trabajo Octubre a Diciembre
** listado de asistencia Octubre a Diciembre
</t>
  </si>
  <si>
    <t>Si bien las evidencias que aportan y las actividades realizadas son importantes para contar con información homogénea al interior del grupo de trabajo, se debe tener en cuenta que, no son las que se deben entregar, no son las que están relacionadas en los controles. Se establece con cumplimiento del 66%.</t>
  </si>
  <si>
    <t xml:space="preserve">Las evidencias de las acciones establecidas para mitigar el riesgo estan incompletas,  las mismas no se considera suficiente para minimizar el riesgo, se sugiere implementar los controles efectivos para que se garantice la minimización del riesgo.  </t>
  </si>
  <si>
    <t>Base de datos de diversas mesas de trabajo</t>
  </si>
  <si>
    <t>En el mes de Enero de 2024 se efectuó capacitación al personal de la Entidad sobre la importancia de la publicación oportuna de documentos en secop2, así mismo se efectuó capacitación en el mes de Febrero a los abogados de la oficina jurídica con el fin de recordarles como realizar publicación de documentos, aprobación de pólizas y tiempos para publicar</t>
  </si>
  <si>
    <t xml:space="preserve">Para el presente seguimiento aunque se evidenciaron soportes en el drive para el presente control, estos no obedecen a los indicados en la descripción del control (pieza interna que indique claramente  que información verificar en las pólizas, cuanto tiempo máximo tiene para la revisión y cual canal de comunicación usar para la respectiva aprobación  y Cuadro de seguimiento de los contratos con la fecha de aprobación de las pólizas) lo cual no permitio validar la gestión de los controles  de mitigación del riesgo identificado, en atención a lo establecido en el numeral 8.2.2 Valoración de controles establecido en la Guía Para la Administración de los Riesgos de Gestión, Corrupción, Estratégicos y de Seguridad de la Información del IDIGER. 
Se recomienda reportar las evidencias de acuerdo con lo establecido por el proceso para el cumplimiento de los controles y poder aportarle al cumplimiento del objetivo estrategico del proceso. </t>
  </si>
  <si>
    <t>Fue solicitada pieza digital a comunicaciones, así mismo a los supervisores se les informó en capacitación del mes de Junio la importancia de que le informen a los contratistas que carguen las polizas en ssecop2 y que le informen a la oficina juridica para la respectiva verificación y aprobación
Cada vez que se firma un contrato, para poder dar cumplimiento a los requisitos de inicio de ejecución se hace la revisión y aprobación de las pólizas de los contratos con dos verificaciones</t>
  </si>
  <si>
    <t>Cada vez que se firma un contrato los abogados revisan las pólizas exigidas, diligencian el formato de aprobación el cual es remitido a lider contractual para  aprobación en sistema secop
Son revisadas y aprobadas las pólizas en el sistema</t>
  </si>
  <si>
    <t xml:space="preserve">** Cartilla supervisión
** capacitación junio
** listado de asistencia
** Base de la información de los contratos 
** pantallazos flujo de aprobación  de pólizas </t>
  </si>
  <si>
    <t>Se realizaron mesas de trabajo en donde se explicó la importancia de las garantías en los contratos, así mismo que cuando hayan modificaciones se carguen las polizas en secop2 y que le informen a la oficina juridica para la respectiva verificación y aprobación
Cada vez que se firma un contrato, para poder dar cumplimiento a los requisitos de inicio de ejecución se hace la revisión y aprobación de las pólizas de los contratos</t>
  </si>
  <si>
    <t>** pantallazos flujo de aprobación  de pólizas 
** Presentaciones mesas de trabajo Octubre a Diciembre
** listado de asistencia Octubre a Diciembre</t>
  </si>
  <si>
    <t xml:space="preserve">Se identifica el cumplimiento del control con los soportes de las evidencias presentadas, para el periodo comprendido entre septiembre y diciembre de 2024, se establece un 100% para esta actividad
</t>
  </si>
  <si>
    <t xml:space="preserve">Acción: Las evidencias presentadas confirman el manejo del riesgo. Estas pruebas proporcionan una visión concreta y confiable de cómo se están implementando y ejecutando las estrategias y controles diseñados para mitigar los riesgos identificados.  
Control: Los controles están seleccionados de manera apropiada y con una adecuada segregación de funciones, de manera que el tratamiento al riesgo adoptado logra la reducción de su materialización.  
Recomendaciones: Se sugiere utilizar los canales de comunicación oficiales de la entidad, en razón que el Whatsapp no es un canal institucional, por lo que no se recomiendo mencionarlo como evidencia del control. "
</t>
  </si>
  <si>
    <t>Base de datos de diversas mesas de trabajo, pantallazos SECOP,</t>
  </si>
  <si>
    <t>Los abogados asignados para realizar  el seguimiento, acompañamiento y control a las liquidaciones que se llevan en la entidad mantienen comunicación con supervisores de contrato u ordenadores del gasto para identificación de tiempos y ajustes a documentos para liquidar. 
A través de un cuadro Excel se realiza seguimiento que incluye la información necesaria que permite llevar un control sobre los contratos que tiene la entidad que requieren liquidación</t>
  </si>
  <si>
    <t>Cuadro excel y correo remitido por abogada oficina jurídica</t>
  </si>
  <si>
    <t>Cuadro excel</t>
  </si>
  <si>
    <t xml:space="preserve">De acuerdo al reporte y las evidencias presentadas, se evidencia el cumplimiento del control establecido, en el periodo del 1 de enero al 15 de abril, por lo que se recomienda que el porcentaje de cumplimiento sea del 30%.
Adicionalmente se recomienda incluir en el matriz de excel el seguimiento que se realiza cada dos meses de acuerdo a lo establecido en el control. </t>
  </si>
  <si>
    <t>Para el presente seguimiento se evidenciaron soportes de la ejecución del control mediante archivo Excel denominado Universo de Liquidaciones, en cual se relaciona el estado de los procesos de liquidación de los contratos teniendo en cuenta su fecha de terminación, esto en de cara a las disposiciones contenidas en el numeral 8.2.2 Valoración de controles establecido en la Guía Para la Administración de los Riesgos de Gestión, Corrupción, Estratégicos y de Seguridad de la Información del IDIGER.  Sin embargo,  y teniendo en cuenta la frecuencia del presente control (bimensual), se recomienda al proceso que los responsables de la ejecucción del control registren la fecha del seguimiento y los avances generados cada dos meses con el fin de validar de manera efectiva la ejecución del control segun los atributos definitos en la descripción del mismo.
Lo anterior con el fin de que la gestión de los controles se administre de manera efectiva por parte de la primera línea de defensa logrando que estos controles disminuyan la probabilidad y/o el impacto del riesgo. Así mismo  garantizar que el tratamiento del riesgo por parte de la primera línea de defensa impacte de manera efectiva al logro de los objetivos estratégicos del proceso</t>
  </si>
  <si>
    <t>se creó el Procedimiento de liquidaciones de contratos el cual se encuentra publicado en el mapa de procesos y fue socializado en reunión del mes de Junio de 2024
Los abogados asignados para realizar  el seguimiento, acompañamiento y control a las liquidaciones radicadas en la Oficina jurídica mantienen comunicación con supervisores de contrato u ordenadores del gasto para identificación de tiempos y ajustes a documentos para liquidar. 
A través de un cuadro Excel se realiza seguimiento que incluye la información necesaria que permite llevar un control sobre los contratos que tiene la entidad que requieren liquidación, El cuadro excel está generado con el fin de prevenir que algún contrato presente perdida de compentencia</t>
  </si>
  <si>
    <t xml:space="preserve">Seguimiento constante de las liquidaciones de contratos radicadas en la oficina jurídica
comunicaciones dirigidas a supervisores de contratos
revisión de liquidaciones y entrega de observaciones a supervisores
</t>
  </si>
  <si>
    <t xml:space="preserve">** Procedimiento liquidaciones
** Cuadro excel
** comunicaciones a supervisores
** Presentación capacitación mes de Junio 
** Listado de asistencia </t>
  </si>
  <si>
    <t>se creó el Procedimiento de liquidaciones de contratos el cual se encuentra publicado en el mapa de procesos.
Los abogados asignados para realizar  el seguimiento, acompañamiento y control a las liquidaciones radicadas en la Oficina jurídica mantienen comunicación con supervisores de contrato u ordenadores del gasto para identificación de tiempos y ajustes a documentos para liquidar. 
A través de un cuadro Excel se realiza seguimiento que incluye la información necesaria que permite llevar un control sobre los contratos que tiene la entidad que requieren liquidación, El cuadro excel está generado con el fin de prevenir que algún contrato presente perdida de compentencia</t>
  </si>
  <si>
    <t xml:space="preserve">** Procedimiento liquidaciones
** Cuadro excel
** comunicaciones a supervisores
</t>
  </si>
  <si>
    <t xml:space="preserve">Acción: Las evidencias presentadas confirman el manejo del riesgo. Estas pruebas proporcionan una visión concreta y confiable de cómo se están implementando y ejecutando las estrategias y controles diseñados para mitigar los riesgos identificados.  
Control: Los controles están seleccionados de manera apropiada y con una adecuada segregación de funciones, de manera que el tratamiento al riesgo adoptado logra la reducción de su materialización. </t>
  </si>
  <si>
    <t>Comunicaciones internas
Actas de reunión
Base de datos liquidaciones
Procedimiento de liquidaciones</t>
  </si>
  <si>
    <t>La primera reunión se efectuó con el equipo de gestión contractual en la cual fue socializada por el grupo precontractual al grupo contractual las buenas prácticas para publicación en secop2, esta capacitación fue realizada por las profesionales Ruby Cepeda, Ady Valero y Diana Rocío Pinzón mediante enlace:
Lineamientos en materia de publicación de Procesos de Contratación Oficina Jurídica
Viernes, 1 de marzo · 8:00 – 9:00am
Zona horaria: America/Bogota
Información para unirse con Google Meet
Enlace de la videollamada: https://meet.google.com/iag-aajf-ksi
O marca el: (CO) +57 601 8956750 PIN: 799 564 050#
Más números de teléfono: https://tel.meet/iag-aajf-ksi?pin=6061419637130</t>
  </si>
  <si>
    <t>Se adjunta informe No. 2 Marzo 01 y Marzo 07 de 2024</t>
  </si>
  <si>
    <t>Informe No. 2</t>
  </si>
  <si>
    <t xml:space="preserve">Para el presente seguimiento no se evidenciaron soportes de la gestión de los controles de mitigación del riesgo identificado, en atención con lo establecido en el numeral 8.2.2 Valoración de controles establecido en la Guía Para la Administración de los Riesgos de Gestión, Corrupción, Estratégicos y de Seguridad de la Información del IDIGER. 
Se recomienda reportar las evidencias de acuerdo con lo establecido por el proceso para el cumplimiento de los controles y poder aportarle al cumplimiento del objetivo estrategico del proceso. </t>
  </si>
  <si>
    <t>Una vez radicado el proceso de contratación a la oficina juridica, se adelanta el reparto y los profesionales asignados realizan la revisión, para que el proceso se adecue a la modalidad, cuantia y tipo de proceso conforme la normatividad vigente. Del analisis realizado los procesos son llevados al comité de contratación y posteriormente se procede a la publicación en secop2</t>
  </si>
  <si>
    <t>Una vez los profesionales han revisado los estudios previos y demás documentos de los procesos de selección abiertos  realizan observaciones y remiten a las diferentes áreas para ajustes o entrega final de documentos, así mismo los procesos son presentados en el comité de contratación y una vez son aprobados se publican, de esta información surge la base de contratación mensual</t>
  </si>
  <si>
    <t>** correos con observaciones realizadas a los procesos
** actas de comité de contratación
** base de contratación mensual</t>
  </si>
  <si>
    <t xml:space="preserve">Acción: En atención que no se allega el total de las evidencias, en razón al tratamiento sensible de datos, las presentadas validan el adecuado manejo del riesgo, ofreciendo una visión clara y confiable sobre la implementación y ejecución de las estrategias y controles establecidos para mitigar los riesgos identificados. 
Control: La primera línea de defensa gestiona eficazmente el establecimiento y aplicación de los controles, logrando disminuir la probabilidad y/o el impacto de los riesgos. </t>
  </si>
  <si>
    <t>Acta de reunión
Base de datos contratos
Correos electrónicos</t>
  </si>
  <si>
    <t>El equipo técnico elabora los estudios previos, los cuales son revisados por los diferentes responsables que revisan y aprueban, una vez radicados en la oficina jurídica se remiten al comité de contratación para aprobación y los procesos son soportados con las actas de comité de contratación El manual de contratación fue actualizado en el mes de Enero en el cual se incorporó la información relacionada con buenas prácticas y medidas para
evitar la corrupción</t>
  </si>
  <si>
    <t>** Actas de comité de contratación año 2024</t>
  </si>
  <si>
    <t>** Actas de comité de contratación 2024
** Base de datos</t>
  </si>
  <si>
    <t>Se identifica el cumplimiento de la acción y control con los soportes de las evidencias presentadas, para el periodo del 1 de enero al 15 de abril, aunque se recomienda subir la evidencia de las capturas de pantalla de la publicación final de los estudios previos en SECOP, que hace parte del control establecido.
Por lo anterior, se evidencia el porcentaje de cumplimiento asignado.</t>
  </si>
  <si>
    <t xml:space="preserve">Accion: Se evidencia la actualizacion del manual de contratacion para la vigencia 2024, de acuerdo con lo estipulado para su cumplimiento.
Control: Si bien el proceso adjunto soportes de los comites de contratacion en dodnde se evidencia la aprobacion de las necesidades de contratacion de los diferentes procesos o areas de la entidad, los soportes relacionados con la definicion de estudios previos y su correspondiente publicacion en SECOP, no corresponden con lo presentado, por tal motivo no se puede evidenciar el adecuado cumplimiento de los controles establecidos para asegurar la no materializacion del riesgo.                                     
Se recomienda reportar las evidencias de acuerdo con lo establecido por el proceso para el cumplimiento de las acciones y controles y poder aportarle al cumplimiento del objetivo estrategico del proceso. </t>
  </si>
  <si>
    <t>Los soportes reportados por el proceso permiten evidenciar el cumplimiento de las acciones establecidas 
Los soportes reportados por el proceso no permiten determinar el cumplimiento de los controles</t>
  </si>
  <si>
    <t>El equipo técnico elabora los estudios previos, los cuales son revisados por los diferentes responsables que revisan y aprueban, una vez radicados en la oficina jurídica se remiten al comité de contratación para aprobación y los procesos son soportados con las actas de comité de contratación. Se actualizaron documentos precontractuales relacionados con la contratación de prestación de servicios y se acató recomendaciónde tercer linea de defensa realizando el pantallazo de los procesos y la publicación de los estudios previos</t>
  </si>
  <si>
    <t>** Presentación en  comité de contratación los procesos año 2024
** Publicación estudios previos finales procesos contractuales</t>
  </si>
  <si>
    <t xml:space="preserve">** Actas de comité de contratación 2024
** Pantallazos secop2 estudios previos procesos aleatorios
</t>
  </si>
  <si>
    <t>Se identifica el cumplimiento de la acción y el control con los soportes de las evidencias presentadas, para el periodo del 16 de abril al 15 de agosto.
Por lo anterior, se recomienda el porcentaje de cumplimiento asignado.</t>
  </si>
  <si>
    <t xml:space="preserve">Acción: Las evidencias presentadas confirman el manejo del riesgo. Estas pruebas proporcionan una visión concreta y confiable de cómo se están implementando y ejecutando las estrategias y controles diseñados para mitigar los riesgos identificados.
Control: Los controles están seleccionados de manera apropiada y con una adecuada segregación de funciones, de manera que el tratamiento al riesgo adoptado logra la reducción de su materialización.
Recomendación: Se recomienda en los próximos reportes junto con los pantallazos de SECOP II, incluir link para hacer consulta. 
</t>
  </si>
  <si>
    <t>- Actas de comité de contratación
- Pantallazos publicación SECOP II
- Soporte correo, socialización actualización procesos gestión contractual</t>
  </si>
  <si>
    <t>El equipo técnico elabora los estudios previos, los cuales son revisados por los diferentes responsables que revisan y aprueban, una vez radicados en la oficina jurídica se remiten al comité de contratación para aprobación y los procesos son soportados con las actas de comité de contratación. Se actualizaron documentos precontractuales relacionados con la elaboración de estudios previos, el formato de declaración de conflicto de interés. 
** Publicación estudios previos finales procesos contractuales
** Declaración conflicto de intereses para elaboración estudios previos</t>
  </si>
  <si>
    <t xml:space="preserve">** Muestra de una presentación por mes que se presenta en  comité de contratación procesos  y quedan definidos en actas de comité de contratación
</t>
  </si>
  <si>
    <t xml:space="preserve">** Actas de comité de contratación Septiembre, Octubre, Noviembre y Diciembre 2024
** Pantallazos secop2 estudios previos procesos aleatorios con link secop para consulta
** GC-FT-96 Formato Declaración Juramentada para suscripción de Estudios Previos y Anexos Técnicos V1
</t>
  </si>
  <si>
    <t xml:space="preserve">Validando las evidencias se observa lo siguiente: 
No se encuentran las evidencias del control 1
las evidencias del control 2, se encuentran de conformidad.
El documento entregado para la acción se encuentra publicado en el mapa de procesos de la entidad. Por lo anterior se sugiere un 90% de avance para este riesgo. 
</t>
  </si>
  <si>
    <t xml:space="preserve">La primera línea de defensa gestiona eficazmente el establecimiento y aplicación de los controles, logrando disminuir la probabilidad y/o el impacto de los riesgos, sin embargo, las evidencias no se encuentran completas. </t>
  </si>
  <si>
    <t>GC-FT-96 Formato Declaración Juramentada para suscripción de Estudios Previos y Anexos Técnicos_V1 (5)
Pantallazos SECOP</t>
  </si>
  <si>
    <t>En el mapa de procesos fue publicado el formato de conflicto de intereses para la evaluación técnica, jurídica y financiera GC-FT-94 Formato conflicto de interes V1</t>
  </si>
  <si>
    <t>En presentación del mes de Marzo fue socializado el lineamiento mediante el cual 
** El ordenador del gasto emitirá un comunicado interno que establecerá la conformación del comité encargado de realizar las evaluaciones jurídica, técnica, financiera y económica de las ofertas.
** Cada miembro del comité evaluador debe completar previamente el formulario GC-FT-94, sobre Conflictos de Interés, antes de iniciar el proceso de evaluación</t>
  </si>
  <si>
    <t>** Formato calidad
** presentación de divulgación formato</t>
  </si>
  <si>
    <t>Se identifica el cumplimiento de la acción con los soportes de las evidencias presentadas, aunque las evidencias cargadas en la carpeta de control corresponden a la acción, por lo que se solicita revisar y verificar donde se colocan las evidencias.para el periodo del 1 de enero al 15 de abril.
C1: No se cargo los soportes para verificar el cumplimiento del control.
Por lo anterior, se evidencia el porcentaje de cumplimiento asignado.</t>
  </si>
  <si>
    <t xml:space="preserve">Accion: A pesar que se evidencia el formato de conflicto de interes, es necesario que el proceso reporte si a la fecha del seguimiento se han adelantado procesos de contratacion donde se haya definido equipo evaluador, con el fin de determinar si ha sido necesario su diligenciamiento o no, ya que el formato diligenciado y firmado seria la evidencia necesaria para determinar el cumplimiento.
Control: Las evidencias presentadas por el proceso no corresponden con las evidencias establecidas para el cumplimiento de los controles, por lo tanto No se evidencia la gestión de los controles y/o de las acciones de mitigación del riesgo identificado, incumpliendo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podría impedir que las actividades de control identificadas por parte de la primera línea de defensa mitiguen de manera efectiva las causas que hacen que el riesgo se materialice.
Se recomienda reportar las evidencias de acuerdo con lo establecido por el proceso para el cumplimiento de las acciones y controles y poder aportarle al cumplimiento del objetivo estrategico del proceso. </t>
  </si>
  <si>
    <t>Los soportes reportados por el proceso no permiten determinar el cumplimiento de los controles y acciones</t>
  </si>
  <si>
    <t xml:space="preserve">En el mapa de procesos fue publicado el formato de conflicto de intereses para la evaluación técnica, jurídica y financiera GC-FT-94 Formato conflicto de interes V1.
Durante el mes de Junio se realizó una sensibilización en la Entidad asociada a conflictos de intereses, en donde se informó la importancia de que los evaluadores técnicos, financieros y jurídicos manifiesten por escrito si presentan algún conflicto de interes con el proceso que van a evaluar. </t>
  </si>
  <si>
    <t>Se realizaron las declaraciones de conflicto de interés de los procesos contractuales MIC002 de 2024, SASI003 de 2024, MIC004 de 2024, MIC005 de 2024, MIC006 de 2024 y LIC002 de 2024, por parte del comité evaluador</t>
  </si>
  <si>
    <t>** Presentación mes de Junio sobre conflicto de intereses y declaración juiramentada evaluadores procesos contractuales
** Listado de asistencia
** Acta de reunión</t>
  </si>
  <si>
    <t>De acuerdo a las evidencias presentadas se identifica las siguientes observaciones:
A1: Se evidencia las socializaciones y la aplicación del formato en los procesos contractuales, aunque las evidencias cargadas en la carpeta del control No. 1 corresponden a la acción, por lo que se solicita revisar y verificar donde se colocan las evidencias.para el periodo del 16 de abril al 15 de agosto.
C1: Las evidencias presentadas no corresponden con las evidencias establecidas para el cumplimiento de los controles, se recomienda reportar las evidencias de acuerdo con lo establecido para el cumplimiento de las acciones y controles y poder aportarle al cumplimiento del objetivo estrategico del proceso. 
Por lo anterior,  se recomienda el porcentaje de cumplimiento del 30%.</t>
  </si>
  <si>
    <t xml:space="preserve">Acción: Las evidencias presentadas confirman el manejo del riesgo. Estas pruebas proporcionan una visión concreta y confiable de cómo se están implementando y ejecutando las estrategias y controles diseñados para mitigar los riesgos identificados.
Control: La primera línea de defensa administra de manera efectiva el establecimiento y la gestión de los controles, logrando reducir la probabilidad y/o el impacto del riesgo.
</t>
  </si>
  <si>
    <t xml:space="preserve">- Acta de reunión - socialización Conflicto de intereses y buenas prácticas,
- Declaración de conflicto de interres suscrito en algunos de los procesos contractuales. </t>
  </si>
  <si>
    <t>En el mapa de procesos fue publicado el formato de conflicto de intereses para la evaluación técnica, jurídica y financiera GC-FT-94 Formato conflicto de interes V1 y el GC-FT-96 Formato Declaración Juramentada para suscripción de Estudios Previos y Anexos Técnicos V1.
Durante los meses de Octubre a Diciembre se realizaron mesas de trabajo en la Entidad asociada a diversos temas relacionados con la contratación, hubo capacitaciópn sobre conflictos de intereses y lavado de activos, en donde se informó la importancia de que los estructuradores de estudios previos y evaluadores técnicos, financieros y jurídicos manifiesten por escrito si presentan algún conflicto de interes en los formatos respectivos que se crearon para tal fin</t>
  </si>
  <si>
    <t>Se realizaron las declaraciones de conflicto de interés de los procesos contractuales, por parte del comité evaluador</t>
  </si>
  <si>
    <t xml:space="preserve">** Presentación mes de Octubre, Noviembre y Diciembre sobre conflicto de intereses,  declaracion juiramentadas y lavado de activos
** Listado de asistencia
** Declaraciones
</t>
  </si>
  <si>
    <t xml:space="preserve">Se identifica el cumplimiento del control y la acción con los soportes de las evidencias presentadas, para el periodo comprendido entre septiembre y diciembre de 2024, se establece un 100% para esta actividad
Se solicita al proceso crear carpetas por control y adjuntar las evidencias en la que correponde </t>
  </si>
  <si>
    <t xml:space="preserve"> Acción: Las evidencias presentadas confirman el manejo del riesgo. Estas pruebas proporcionan una visión concreta y confiable de cómo se están implementando y ejecutando las estrategias y controles diseñados para mitigar los riesgos identificados. 
Control: La primera línea de defensa administra de manera efectiva el establecimiento y la gestión de los controles, logrando reducir la probabilidad y/o el impacto del riesgo.  </t>
  </si>
  <si>
    <t>Actas comité de contratación
 GC-FT-94 Formato Conflicto de Interes V1 (6)
GC-FT-96 Formato Declaración Juramentada para suscripción de Estudios Previos y Anexos Técnicos_V1 (6)
Listado de asistencia mesas de trabajo</t>
  </si>
  <si>
    <t>Se realizó la creación de una cartilla de supervisión y en el mes de Enero se efectuó capacitación a varios colaboradores de la Entidad con el fin de informar las obligaciones y responsabilidades de la supervisión de contratos</t>
  </si>
  <si>
    <t>Se adjunta cartilla de supervisión de contratos con los tips 
presentación socializada en el mes de enero de 2024
Informe  de socialización
** Los supervisores deben realizar el seguimiento mensual detallado a la ejecución contractual, mediante la elaboración  de informes periódicos de supervisión y respectiva publicación en el secop2</t>
  </si>
  <si>
    <t>** Cartilla de supervisión de contratos
** Presentación enero 2024</t>
  </si>
  <si>
    <t>Se identifica el cumplimiento de las acciones con los soportes de las evidencias presentadas, para el periodo del 1 de enero al 15 de abril.
Para el control la evidencia solicitada es el Informe de supervisión de contratos para proveedores o prestación de servicios (muestreo), por lo que la evidencia cargada no esta de acordo a lo solicitado.
Por lo anterior, se evidencia el porcentaje de cumplimiento asignado.</t>
  </si>
  <si>
    <t xml:space="preserve">Accion: De acuerdo con los soportes presentados por el proceso, se puede evidenciar el cumplimiento de las acciones establecidas para el periodo de seguimiento.
Control: Las evidencias presentadas por el proceso no corresponden con las evidencias establecidas para el cumplimiento de los controles, por lo tanto No se evidencia la gestión de los controles y/o de las acciones de mitigación del riesgo identificado, incumpliendo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podría impedir que las actividades de control identificadas por parte de la primera línea de defensa mitiguen de manera efectiva las causas que hacen que el riesgo se materialice.
Se recomienda reportar las evidencias de acuerdo con lo establecido por el proceso para el cumplimiento de las acciones y controles y poder aportarle al cumplimiento del objetivo estrategico del proceso. </t>
  </si>
  <si>
    <t>Se divulga permanentemente la cartilla de supervisión la cual fue publicada en el mapa de procesos de gestión contractual,  en el mes de Junio se efectuó capacitación a varios colaboradores de la Entidad con el fin de informar las obligaciones y responsabilidades de la supervisión de contratos, así mismo de entregar tips relacionados con la exigencia de la publicación de los informes de supervisión</t>
  </si>
  <si>
    <t>Se hizo una revisión aleatoria de contratos para verificar la publicación de los informes, se adjuntan pantallazos de contratos consultados</t>
  </si>
  <si>
    <t>**Se adjunta cartilla de supervisión publicada en el mapa de procesos de gestión contractual
** Presentación socializada en el mes de Junio  de 2024
** Informe  de socialización
** Listado de asistencia
** Acta de reunión
** Los supervisores deben realizar el seguimiento mensual detallado a la ejecución contractual, mediante la elaboración  de informes periódicos de supervisión y respectiva publicación en el secop2, se adjuntan pantallazos de revisión aleatoria</t>
  </si>
  <si>
    <t>De acuerdo a las evidencias presentadas se identifica las siguientes observaciones:
A1: No se identifica el cumplimiento de la acción, debido a que en la evidencia no se encuentra  la Guía de supervisión, si bien esta la cartilla de supervición no es la evidencia solicitada.
La acción 2 y el control 1 se evidencia su cumplimiento de acuerdo a las evidencias presentadas para el periodo comprendido del 16 de abril yal 15 de agosto.
Por lo anterior,  se recomienda el porcentaje de cumplimiento del 50%.</t>
  </si>
  <si>
    <t xml:space="preserve">- Acta de reunión socialiación supervición de contratos.
- Soporte socialización cartila de supervisión.
- Cartilla de supervisión.
- Muestra aleatoria de informes de supervisión en proeso contractual </t>
  </si>
  <si>
    <t>** En el mes de Diciembre se actualizó la guía de supervisión de contratos que fue publicada en el mapa de procesos
** Se realizaron mesas de trabajo entre Octubre y Diciembre con el  fin de informar las obligaciones y responsabilidades de la supervisión de contratos, así mismo de entregar tips relacionados con la exigencia de la publicación de los informes de supervisión y todo lo concerniente a la supervisión y buenas practicas en la contratación</t>
  </si>
  <si>
    <t>**Se adjunta guía  de supervisión publicada en el mapa de procesos de gestión contractual y divulgada
** Presentaciones socializadas Octubre a Diciembre
** Listado de asistencia
** Los supervisores deben realizar el seguimiento mensual detallado a la ejecución contractual, mediante la elaboración  de informes periódicos de supervisión y respectiva publicación en el secop2, se adjuntan pantallazos de revisión aleatoria</t>
  </si>
  <si>
    <t xml:space="preserve">Se identifica el cumplimiento del control y la acción con los soportes de las evidencias presentadas, para el periodo comprendido entre septiembre y diciembre de 2024, se establece un 100% para esta actividad
</t>
  </si>
  <si>
    <t xml:space="preserve">Acción: Las evidencias presentadas confirman el manejo del riesgo. Estas pruebas proporcionan una visión concreta y confiable de cómo se están implementando y ejecutando las estrategias y controles diseñados para mitigar los riesgos identificados. 
Control: La primera línea de defensa administra de manera efectiva el establecimiento y la gestión de los controles, logrando reducir la probabilidad y/o el impacto del riesgo. 
</t>
  </si>
  <si>
    <t xml:space="preserve">Correo electrónico
GC-GU-01 Guía para la supervisión e interventoría de contratos V7
Listado de asistencia mesas de trabajo
Pantallazos SECOP </t>
  </si>
  <si>
    <t>Se realiza el proceso de liquidación de contratos y el seguimiento, identificando posibles incumplimientos al objeto y las obligaciones contractuales, mayores y menores cantidades, ítems no previstos, hechos cumplidos y requisitos técnicos incumplidos, desde l oficin jurídica se le indica al supervisor los ajustes a realizar con el fin de que la liquidción quede clara</t>
  </si>
  <si>
    <t>Base de datos universo de liquidaciones</t>
  </si>
  <si>
    <t>Base de datos liquidaciones seguimiento y correo</t>
  </si>
  <si>
    <t>Las evidencias reportadas dan parte de cumplimiento del control, aunque falta la evidencia del muestreo del as actas de liquidación, y las evidencias la ejecución de las acción.
Por lo anterior, el porcentaje de cumplimiento del 10%</t>
  </si>
  <si>
    <t xml:space="preserve">Accion: Para el presente seguimiento el proceso no reporto ninguna evidencia con relacion a la accion, sin embargo de acuerdo a lo estipulado aun entan dentro de terminos para llevar a cabo la capacitación.
Control: Las evidencias presentadas por el proceso no corresponden con las evidencias establecidas para el cumplimiento de los controles, por lo tanto No se evidencia la gestión de los controles y/o de las acciones de mitigación del riesgo identificado, incumpliendo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podría impedir que las actividades de control identificadas por parte de la primera línea de defensa mitiguen de manera efectiva las causas que hacen que el riesgo se materialice.
Se recomienda reportar las evidencias de acuerdo con lo establecido por el proceso para el cumplimiento de las acciones y controles y poder aportarle al cumplimiento del objetivo estrategico del proceso. </t>
  </si>
  <si>
    <t xml:space="preserve">Se realizo la publicación y divulgación del procedimiento  de liquidación de contratos en el mapa de procesos de gestión contractual. En reunión del mes de de Junio se efectuó capacitación sobre la importancia de la liquidación de los contractos y conflictos de intereses,  buenas practicas e incumplimientos en materia de liquidación contractual, a los supervisores y apoyo a la supervisión. 
</t>
  </si>
  <si>
    <t>Mensualmente hay una profesional asignada que realiza el seguimiento a las liquidaciones de contratos  y mantiene un seguimiento oportuno con las diferentes áreas de la Entidad para liquidar oportunamente</t>
  </si>
  <si>
    <t>**Procedimiento liquidaciones
**Capacitación en liquidaciones
** Informe  de socialización
** Listado de asistencia
** Acta de reunión</t>
  </si>
  <si>
    <t>De acuerdo a las evidencias presentadas se evidencia el cumplimiento de la acción, asi como el avance en la ejecución del control,  aunque falta la evidencia del muestreo de las actas de liquidación.
Por lo anterior,  se recomienda el porcentaje de cumplimiento del 40%.</t>
  </si>
  <si>
    <t>- Acta de reunión - socialización liquidacón de contratos.
- Documento actualización procedimiento de liquidación de contratos o convenio,
- Evidencia del seguimiento por parte  de la profesional a acargo respecto de las liquidaciones de los contratos</t>
  </si>
  <si>
    <t xml:space="preserve">Se realizó la publicación y divulgación del procedimiento  de liquidación de contratos en el mapa de procesos de gestión contractual. Se realizaron las mesas de trabajo sobre la importancia de la liquidación de los contractos y conflictos de intereses,  buenas practicas e incumplimientos en materia de liquidación contractual, a los supervisores y apoyo a la supervisión. 
</t>
  </si>
  <si>
    <t xml:space="preserve">**Procedimiento liquidaciones
**Mesas de trabajo Octubre a Diciembre
** Listado de asistencia
** Base seguimiento liquidaciones y comunicaciones de seguimiento
</t>
  </si>
  <si>
    <t xml:space="preserve">
Una vez validadas las evidencias se observa que, se cumple con la acción, sin embargo, no se observa el documento relacionado en la columna de control, muestreo de liquidaciones firmadas. Por lo anterior, se sugiere un 90% de avance. 
</t>
  </si>
  <si>
    <t xml:space="preserve">Se evidencian soportes del control que guardan relación con la evidencia establecida en el control para validar su ejecución, sin embargo, no se evidencia el muestreo señalado como control. </t>
  </si>
  <si>
    <t>Pantallazos SECOP
Listado de asistencia de mesas de trabajo</t>
  </si>
  <si>
    <t>Para este riesgo es importante indicar que el mapa fue remitido a la oficina de planeación en el mes de Marzo de 2024, por esta razón no tenemos avance en la ejecución de la acción</t>
  </si>
  <si>
    <t>De acuerdo a lo reportado, el cumplimiento de las acciones y controles se da a partir del segundo cuatrimestre</t>
  </si>
  <si>
    <t>No se evidencia la gestión de los controles y/o de las acciones de mitigación del riesgo identificado, incumpliendo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podría impedir que las actividades de control identificadas por parte de la primera línea de defensa mitiguen de manera efectiva las causas que hacen que el riesgo se materialice.
No se tienen establecidas las posibles desviaciones asociadas al riesgo, asi como las evidencias que el proceso considere pertienente para dar cumplimiento a los controles establecidos, por ser un riesgo de corrupción su impacto recidual es catastrofico, por lo tanto es necesario determinar acciones que permitan fortalecer los controles.</t>
  </si>
  <si>
    <t>No se reportaron evidencias que permitan determinar el cumplimiento de los controles y acciones.</t>
  </si>
  <si>
    <t>Los contratistas mensualmente reportan y guardan sus evidencias en Drive que soporta el cumplimiento de sus obligaciones contractuales</t>
  </si>
  <si>
    <t>Mensualmente la jefe de la oficina jurídica realiza un seguimiento a los contratos bajo su supervisión para firmar los informes de actividades para la cuenta de cobro, para este ejercicio de seguimiento se realizó una matriz de seguimeinto en la cual cada contratista diligencia sus actividades y la jefe revisa respectivamente como seguimiento a las actividades y prodcutos entregados para que haya concordancia de la información</t>
  </si>
  <si>
    <t xml:space="preserve">ruta drive: https://drive.google.com/drive/folders/1BQyfyvs2I5Dt1SxghpnQlYwGBQb0HH5G 
</t>
  </si>
  <si>
    <t>El proceso no carga evidencias, por lo que no se puede evidenciar los avances o cumplimiento en el segundo cuatrimestre del 2024, adicionalmente por ser un riesgo de corrupción es necesario determinar acciones que permitan fortalecer los controles. Se recomienda realizar lac acciones pertinentes para evitar el incumplimiento de las acciones y controles del riesgo.
Por lo anterior, se recomienda el porcentaje de cumplimiento del 0%.</t>
  </si>
  <si>
    <t xml:space="preserve">No se evidencia controles ni acciones de mitigación del riesgo identificado. Esta falta de documentación o seguimiento adecuado indica que las medidas para abordar los riesgos no se están implementando o no se están ejecutando de manera efectiva. 
Se recomienda entregar las evidencias y realizar las acciones y controles de conformidad con los tiempos establecidos. El cumplimiento es 0%.
</t>
  </si>
  <si>
    <t>Sin evidencias para hacer seguimiento</t>
  </si>
  <si>
    <t>Hay un listado de contratistas de la oficina jurídica y ellos mensualmente reportan en su informe de actividades los productos y cumplimiento de obligaciones.</t>
  </si>
  <si>
    <t>Mensualmente el jefe de la oficina jurídica realiza un seguimiento a los contratos bajo su supervisión para firmar los informes de actividades para la cuenta de cobro</t>
  </si>
  <si>
    <t>** Pantallazos ejecución contratos en secop2 de personal de jurídica, un contrato por mes (Septiembre a Diciembre)
** Listado personal contratista oficina jurídica</t>
  </si>
  <si>
    <t xml:space="preserve">No se evalúa este punto ya que carece de identificación de controles y acciones </t>
  </si>
  <si>
    <t xml:space="preserve">No se evidencia controles ni acciones de mitigación del riesgo identificado. Esta falta de documentación o seguimiento adecuado indica que las medidas para abordar los riesgos no se están implementando o no se están ejecutando de manera efectiva.  </t>
  </si>
  <si>
    <t xml:space="preserve">No hay evidencias </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</si>
  <si>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</si>
  <si>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</si>
  <si>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9 de 9</t>
    </r>
  </si>
  <si>
    <r>
      <rPr>
        <b/>
        <sz val="10"/>
        <color theme="1"/>
        <rFont val="Century Gothic"/>
      </rPr>
      <t>Vigente desde:</t>
    </r>
    <r>
      <rPr>
        <sz val="10"/>
        <color theme="1"/>
        <rFont val="Century Gothic"/>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</si>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</sst>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5" x14ac:knownFonts="1">
    <font>
      <sz val="11"/>
      <color theme="1"/>
      <name val="Calibri"/>
      <scheme val="minor"/>
    </font>
    <font>
      <b/>
      <sz val="22"/>
      <color theme="0"/>
      <name val="Century Gothic"/>
    </font>
    <font>
      <sz val="11"/>
      <name val="Calibri"/>
    </font>
    <font>
      <b/>
      <sz val="18"/>
      <color theme="1"/>
      <name val="Century Gothic"/>
    </font>
    <font>
      <sz val="10"/>
      <color theme="1"/>
      <name val="Century Gothic"/>
    </font>
    <font>
      <sz val="11"/>
      <color theme="1"/>
      <name val="Century Gothic"/>
    </font>
    <font>
      <b/>
      <sz val="12"/>
      <color theme="0"/>
      <name val="Century Gothic"/>
    </font>
    <font>
      <sz val="14"/>
      <color theme="1"/>
      <name val="Century Gothic"/>
    </font>
    <font>
      <b/>
      <sz val="12"/>
      <color theme="1"/>
      <name val="Century Gothic"/>
    </font>
    <font>
      <sz val="8"/>
      <color theme="1"/>
      <name val="Century Gothic"/>
    </font>
    <font>
      <b/>
      <sz val="11"/>
      <color theme="1"/>
      <name val="Century Gothic"/>
    </font>
    <font>
      <b/>
      <sz val="14"/>
      <color theme="1"/>
      <name val="Century Gothic"/>
    </font>
    <font>
      <b/>
      <sz val="13"/>
      <color theme="1"/>
      <name val="Century Gothic"/>
    </font>
    <font>
      <b/>
      <sz val="10"/>
      <color theme="0"/>
      <name val="Century Gothic"/>
    </font>
    <font>
      <b/>
      <sz val="10"/>
      <color theme="1"/>
      <name val="Century Gothic"/>
    </font>
    <font>
      <b/>
      <sz val="22"/>
      <color theme="1"/>
      <name val="Century Gothic"/>
    </font>
    <font>
      <b/>
      <sz val="11"/>
      <color theme="0"/>
      <name val="Century Gothic"/>
    </font>
    <font>
      <b/>
      <sz val="9"/>
      <color theme="0"/>
      <name val="Century Gothic"/>
    </font>
    <font>
      <sz val="11"/>
      <color rgb="FFC00000"/>
      <name val="Century Gothic"/>
    </font>
    <font>
      <sz val="12"/>
      <color theme="1"/>
      <name val="Century Gothic"/>
    </font>
    <font>
      <sz val="10"/>
      <color rgb="FF0563C1"/>
      <name val="Century Gothic"/>
    </font>
    <font>
      <b/>
      <sz val="16"/>
      <color theme="1"/>
      <name val="Century Gothic"/>
    </font>
    <font>
      <b/>
      <sz val="9"/>
      <color theme="1"/>
      <name val="Century Gothic"/>
    </font>
    <font>
      <sz val="7"/>
      <color theme="1"/>
      <name val="Century Gothic"/>
    </font>
    <font>
      <sz val="10"/>
      <color rgb="FFFF0000"/>
      <name val="Century Gothic"/>
    </font>
  </fonts>
  <fills count="11">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
      <patternFill patternType="solid">
        <fgColor rgb="FF00B0F0"/>
        <bgColor rgb="FF00B0F0"/>
      </patternFill>
    </fill>
    <fill>
      <patternFill patternType="solid">
        <fgColor rgb="FFFFC000"/>
        <bgColor rgb="FFFFC000"/>
      </patternFill>
    </fill>
    <fill>
      <patternFill patternType="solid">
        <fgColor rgb="FFFF0000"/>
        <bgColor rgb="FFFF0000"/>
      </patternFill>
    </fill>
    <fill>
      <patternFill patternType="solid">
        <fgColor rgb="FF00B050"/>
        <bgColor rgb="FF00B050"/>
      </patternFill>
    </fill>
  </fills>
  <borders count="33">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60">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9" fillId="0" borderId="0" xfId="0" applyFont="1" applyAlignment="1">
      <alignment horizontal="center"/>
    </xf>
    <xf numFmtId="0" fontId="10" fillId="0" borderId="0" xfId="0" applyFont="1" applyAlignment="1">
      <alignment horizontal="center" vertical="center" wrapText="1"/>
    </xf>
    <xf numFmtId="0" fontId="14" fillId="5" borderId="4" xfId="0" applyFont="1" applyFill="1" applyBorder="1" applyAlignment="1">
      <alignment horizontal="center" vertical="center" wrapText="1"/>
    </xf>
    <xf numFmtId="0" fontId="14"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5" fillId="2" borderId="5" xfId="0" applyFont="1" applyFill="1" applyBorder="1" applyAlignment="1">
      <alignment horizontal="center" vertical="center"/>
    </xf>
    <xf numFmtId="0" fontId="10"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4" fillId="0" borderId="19" xfId="0" applyFont="1" applyBorder="1" applyAlignment="1">
      <alignment horizontal="center" vertical="center" wrapText="1"/>
    </xf>
    <xf numFmtId="0" fontId="4" fillId="6" borderId="4" xfId="0" applyFont="1" applyFill="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5" fillId="6" borderId="4" xfId="0" applyFont="1" applyFill="1" applyBorder="1" applyAlignment="1">
      <alignment horizontal="center" vertical="center" wrapText="1"/>
    </xf>
    <xf numFmtId="0" fontId="12" fillId="5" borderId="27" xfId="0" applyFont="1" applyFill="1" applyBorder="1" applyAlignment="1">
      <alignment horizontal="center" vertical="center"/>
    </xf>
    <xf numFmtId="0" fontId="9" fillId="0" borderId="4" xfId="0" applyFont="1" applyBorder="1" applyAlignment="1">
      <alignment horizontal="center" vertical="center" wrapText="1"/>
    </xf>
    <xf numFmtId="0" fontId="9" fillId="0" borderId="4" xfId="0" applyFont="1" applyBorder="1" applyAlignment="1">
      <alignment horizontal="left" vertical="center" wrapText="1"/>
    </xf>
    <xf numFmtId="0" fontId="9" fillId="0" borderId="19" xfId="0" applyFont="1" applyBorder="1" applyAlignment="1">
      <alignment horizontal="left" vertical="center" wrapText="1"/>
    </xf>
    <xf numFmtId="0" fontId="4" fillId="0" borderId="4" xfId="0" applyFont="1" applyBorder="1" applyAlignment="1">
      <alignment horizontal="center" vertical="center" wrapText="1"/>
    </xf>
    <xf numFmtId="0" fontId="9" fillId="0" borderId="19" xfId="0" applyFont="1" applyBorder="1" applyAlignment="1">
      <alignment horizontal="center" vertical="center" wrapText="1"/>
    </xf>
    <xf numFmtId="0" fontId="4" fillId="0" borderId="19" xfId="0" applyFont="1" applyBorder="1" applyAlignment="1">
      <alignment horizontal="left" vertical="center" wrapText="1"/>
    </xf>
    <xf numFmtId="0" fontId="5" fillId="2" borderId="5" xfId="0" applyFont="1" applyFill="1" applyBorder="1" applyAlignment="1">
      <alignment horizontal="center"/>
    </xf>
    <xf numFmtId="0" fontId="8" fillId="5" borderId="28" xfId="0" applyFont="1" applyFill="1" applyBorder="1" applyAlignment="1">
      <alignment horizontal="center" vertical="center" wrapText="1"/>
    </xf>
    <xf numFmtId="0" fontId="19" fillId="2" borderId="5" xfId="0" applyFont="1" applyFill="1" applyBorder="1"/>
    <xf numFmtId="0" fontId="16" fillId="7"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16" fillId="8" borderId="31" xfId="0" applyFont="1" applyFill="1" applyBorder="1" applyAlignment="1">
      <alignment horizontal="center" vertical="center" wrapText="1"/>
    </xf>
    <xf numFmtId="0" fontId="8" fillId="2" borderId="5" xfId="0" applyFont="1" applyFill="1" applyBorder="1" applyAlignment="1">
      <alignment horizontal="center" vertical="center"/>
    </xf>
    <xf numFmtId="0" fontId="4" fillId="2" borderId="4" xfId="0" applyFont="1" applyFill="1" applyBorder="1" applyAlignment="1">
      <alignment vertical="center"/>
    </xf>
    <xf numFmtId="0" fontId="4" fillId="2" borderId="4" xfId="0" applyFont="1" applyFill="1" applyBorder="1"/>
    <xf numFmtId="0" fontId="4" fillId="0" borderId="4" xfId="0" applyFont="1" applyBorder="1"/>
    <xf numFmtId="0" fontId="10" fillId="0" borderId="0" xfId="0" applyFont="1" applyAlignment="1">
      <alignment horizontal="left" vertical="center"/>
    </xf>
    <xf numFmtId="9" fontId="11" fillId="10" borderId="32" xfId="0" applyNumberFormat="1" applyFont="1" applyFill="1" applyBorder="1" applyAlignment="1">
      <alignment horizontal="center" vertical="center"/>
    </xf>
    <xf numFmtId="9" fontId="10" fillId="5" borderId="4" xfId="0" applyNumberFormat="1" applyFont="1" applyFill="1" applyBorder="1" applyAlignment="1">
      <alignment horizontal="center" vertical="center"/>
    </xf>
    <xf numFmtId="10" fontId="10" fillId="5" borderId="4" xfId="0" applyNumberFormat="1" applyFont="1" applyFill="1" applyBorder="1" applyAlignment="1">
      <alignment horizontal="center" vertical="center"/>
    </xf>
    <xf numFmtId="0" fontId="22" fillId="5" borderId="4" xfId="0" applyFont="1" applyFill="1" applyBorder="1" applyAlignment="1">
      <alignment horizontal="center" vertical="center" wrapText="1"/>
    </xf>
    <xf numFmtId="0" fontId="22" fillId="5" borderId="4" xfId="0" applyFont="1" applyFill="1" applyBorder="1" applyAlignment="1">
      <alignment horizontal="center" vertical="center"/>
    </xf>
    <xf numFmtId="0" fontId="23" fillId="0" borderId="0" xfId="0" applyFont="1"/>
    <xf numFmtId="0" fontId="23" fillId="5" borderId="4" xfId="0" applyFont="1" applyFill="1" applyBorder="1" applyAlignment="1">
      <alignment horizontal="left" vertical="center" wrapText="1"/>
    </xf>
    <xf numFmtId="0" fontId="23" fillId="0" borderId="4" xfId="0" applyFont="1" applyBorder="1" applyAlignment="1">
      <alignment horizontal="left" vertical="center" wrapText="1"/>
    </xf>
    <xf numFmtId="0" fontId="23" fillId="0" borderId="0" xfId="0" applyFont="1" applyAlignment="1">
      <alignment horizontal="left"/>
    </xf>
    <xf numFmtId="0" fontId="23" fillId="0" borderId="4" xfId="0" applyFont="1" applyBorder="1" applyAlignment="1">
      <alignment horizontal="left" vertical="center"/>
    </xf>
    <xf numFmtId="0" fontId="23" fillId="0" borderId="0" xfId="0" applyFont="1" applyAlignment="1">
      <alignment wrapText="1"/>
    </xf>
    <xf numFmtId="0" fontId="4" fillId="0" borderId="13" xfId="0" applyFont="1" applyBorder="1" applyAlignment="1">
      <alignment horizontal="left" vertical="center" wrapText="1"/>
    </xf>
    <xf numFmtId="0" fontId="2" fillId="0" borderId="14" xfId="0" applyFont="1" applyBorder="1"/>
    <xf numFmtId="0" fontId="2" fillId="0" borderId="15" xfId="0" applyFont="1" applyBorder="1"/>
    <xf numFmtId="0" fontId="6" fillId="3" borderId="1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4" fillId="0" borderId="13" xfId="0" applyFont="1" applyBorder="1" applyAlignment="1">
      <alignment horizontal="center" vertical="center"/>
    </xf>
    <xf numFmtId="0" fontId="4"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8"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0"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10"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4"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5" borderId="19" xfId="0" applyFont="1" applyFill="1" applyBorder="1" applyAlignment="1">
      <alignment horizontal="center" vertical="center"/>
    </xf>
    <xf numFmtId="0" fontId="13" fillId="3" borderId="21" xfId="0" applyFont="1" applyFill="1" applyBorder="1" applyAlignment="1">
      <alignment horizontal="center" vertical="center" wrapText="1"/>
    </xf>
    <xf numFmtId="0" fontId="13" fillId="3" borderId="19" xfId="0" applyFont="1" applyFill="1" applyBorder="1" applyAlignment="1">
      <alignment horizontal="center" vertical="center"/>
    </xf>
    <xf numFmtId="0" fontId="13" fillId="3" borderId="19" xfId="0" applyFont="1" applyFill="1" applyBorder="1" applyAlignment="1">
      <alignment horizontal="center" vertical="center" wrapText="1"/>
    </xf>
    <xf numFmtId="0" fontId="9" fillId="0" borderId="1" xfId="0" applyFont="1" applyBorder="1" applyAlignment="1">
      <alignment horizontal="center"/>
    </xf>
    <xf numFmtId="0" fontId="3" fillId="0" borderId="1" xfId="0" applyFont="1" applyBorder="1" applyAlignment="1">
      <alignment horizontal="center" vertical="center" wrapText="1"/>
    </xf>
    <xf numFmtId="0" fontId="11" fillId="4" borderId="19" xfId="0" applyFont="1" applyFill="1" applyBorder="1" applyAlignment="1">
      <alignment horizontal="center" vertical="center" textRotation="90"/>
    </xf>
    <xf numFmtId="0" fontId="10" fillId="4" borderId="19" xfId="0" applyFont="1" applyFill="1" applyBorder="1" applyAlignment="1">
      <alignment horizontal="center" vertical="center"/>
    </xf>
    <xf numFmtId="0" fontId="12" fillId="4" borderId="13" xfId="0" applyFont="1" applyFill="1" applyBorder="1" applyAlignment="1">
      <alignment horizontal="center" vertical="center"/>
    </xf>
    <xf numFmtId="0" fontId="13" fillId="3" borderId="21" xfId="0" applyFont="1" applyFill="1" applyBorder="1" applyAlignment="1">
      <alignment horizontal="center" vertical="center"/>
    </xf>
    <xf numFmtId="0" fontId="5" fillId="0" borderId="19" xfId="0" applyFont="1" applyBorder="1" applyAlignment="1">
      <alignment horizontal="left" vertical="center" wrapText="1"/>
    </xf>
    <xf numFmtId="0" fontId="4" fillId="0" borderId="13" xfId="0" applyFont="1" applyBorder="1" applyAlignment="1">
      <alignment horizontal="left" vertical="center"/>
    </xf>
    <xf numFmtId="0" fontId="10" fillId="4" borderId="19"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5" fillId="0" borderId="1" xfId="0" applyFont="1" applyBorder="1" applyAlignment="1">
      <alignment horizontal="center" vertical="center"/>
    </xf>
    <xf numFmtId="0" fontId="17" fillId="3" borderId="19" xfId="0" applyFont="1" applyFill="1" applyBorder="1" applyAlignment="1">
      <alignment horizontal="center" vertical="center" wrapText="1"/>
    </xf>
    <xf numFmtId="0" fontId="4" fillId="0" borderId="19" xfId="0" applyFont="1" applyBorder="1" applyAlignment="1">
      <alignment horizontal="center" vertical="center" wrapText="1"/>
    </xf>
    <xf numFmtId="0" fontId="16" fillId="3" borderId="21" xfId="0" applyFont="1" applyFill="1" applyBorder="1" applyAlignment="1">
      <alignment horizontal="center" vertical="center" wrapText="1"/>
    </xf>
    <xf numFmtId="0" fontId="14" fillId="0" borderId="1" xfId="0" applyFont="1" applyBorder="1" applyAlignment="1">
      <alignment horizontal="center" vertical="center"/>
    </xf>
    <xf numFmtId="0" fontId="12" fillId="5" borderId="13" xfId="0" applyFont="1" applyFill="1" applyBorder="1" applyAlignment="1">
      <alignment horizontal="center" vertical="center"/>
    </xf>
    <xf numFmtId="0" fontId="10" fillId="5" borderId="13" xfId="0" applyFont="1" applyFill="1" applyBorder="1" applyAlignment="1">
      <alignment horizontal="center" vertical="center" wrapText="1"/>
    </xf>
    <xf numFmtId="0" fontId="2" fillId="0" borderId="26" xfId="0" applyFont="1" applyBorder="1"/>
    <xf numFmtId="0" fontId="10" fillId="5" borderId="21"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10" fillId="5"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1" fillId="5" borderId="19" xfId="0" applyFont="1" applyFill="1" applyBorder="1" applyAlignment="1">
      <alignment horizontal="center" vertical="center" textRotation="90"/>
    </xf>
    <xf numFmtId="0" fontId="10" fillId="5" borderId="19" xfId="0" applyFont="1" applyFill="1" applyBorder="1" applyAlignment="1">
      <alignment horizontal="center" vertical="center"/>
    </xf>
    <xf numFmtId="165" fontId="5" fillId="0" borderId="19" xfId="0" applyNumberFormat="1" applyFont="1" applyBorder="1" applyAlignment="1">
      <alignment horizontal="center" vertical="center" wrapText="1"/>
    </xf>
    <xf numFmtId="14" fontId="5" fillId="0" borderId="19" xfId="0" applyNumberFormat="1" applyFont="1" applyBorder="1" applyAlignment="1">
      <alignment horizontal="center" vertical="center" wrapText="1"/>
    </xf>
    <xf numFmtId="164" fontId="5" fillId="0" borderId="19" xfId="0" applyNumberFormat="1" applyFont="1" applyBorder="1" applyAlignment="1">
      <alignment horizontal="center" vertical="center" wrapText="1"/>
    </xf>
    <xf numFmtId="0" fontId="5" fillId="6" borderId="19" xfId="0" applyFont="1" applyFill="1" applyBorder="1" applyAlignment="1">
      <alignment horizontal="left" vertical="center" wrapText="1"/>
    </xf>
    <xf numFmtId="14" fontId="5" fillId="6" borderId="19" xfId="0" applyNumberFormat="1" applyFont="1" applyFill="1" applyBorder="1" applyAlignment="1">
      <alignment horizontal="center" vertical="center" wrapText="1"/>
    </xf>
    <xf numFmtId="14" fontId="18" fillId="6" borderId="19" xfId="0" applyNumberFormat="1" applyFont="1" applyFill="1" applyBorder="1" applyAlignment="1">
      <alignment horizontal="center" vertical="center" wrapText="1"/>
    </xf>
    <xf numFmtId="0" fontId="13" fillId="0" borderId="1" xfId="0" applyFont="1" applyBorder="1" applyAlignment="1">
      <alignment horizontal="center" vertical="center"/>
    </xf>
    <xf numFmtId="0" fontId="12" fillId="5" borderId="13" xfId="0" applyFont="1" applyFill="1" applyBorder="1" applyAlignment="1">
      <alignment horizontal="center" vertical="center" wrapText="1"/>
    </xf>
    <xf numFmtId="0" fontId="4" fillId="0" borderId="19" xfId="0" applyFont="1" applyBorder="1" applyAlignment="1">
      <alignment horizontal="left" vertical="center" wrapText="1"/>
    </xf>
    <xf numFmtId="14" fontId="4" fillId="0" borderId="19" xfId="0" applyNumberFormat="1" applyFont="1" applyBorder="1" applyAlignment="1">
      <alignment horizontal="left" vertical="center" wrapText="1"/>
    </xf>
    <xf numFmtId="0" fontId="4" fillId="0" borderId="19" xfId="0" applyFont="1" applyBorder="1" applyAlignment="1">
      <alignment vertical="center" wrapText="1"/>
    </xf>
    <xf numFmtId="0" fontId="20" fillId="0" borderId="19" xfId="0" applyFont="1" applyBorder="1" applyAlignment="1">
      <alignment horizontal="center" vertical="center" wrapText="1"/>
    </xf>
    <xf numFmtId="0" fontId="4" fillId="9" borderId="19" xfId="0" applyFont="1" applyFill="1" applyBorder="1" applyAlignment="1">
      <alignment horizontal="left" vertical="center" wrapText="1"/>
    </xf>
    <xf numFmtId="0" fontId="4" fillId="5" borderId="19" xfId="0" applyFont="1" applyFill="1" applyBorder="1" applyAlignment="1">
      <alignment horizontal="center" vertical="center"/>
    </xf>
    <xf numFmtId="0" fontId="4" fillId="2" borderId="19" xfId="0" applyFont="1" applyFill="1" applyBorder="1" applyAlignment="1">
      <alignment horizontal="left" vertical="center" wrapText="1"/>
    </xf>
    <xf numFmtId="0" fontId="8" fillId="5" borderId="19"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10" fillId="0" borderId="1" xfId="0" applyFont="1" applyBorder="1" applyAlignment="1">
      <alignment horizontal="center" vertical="center"/>
    </xf>
    <xf numFmtId="0" fontId="5" fillId="0" borderId="13" xfId="0" applyFont="1" applyBorder="1" applyAlignment="1">
      <alignment horizontal="left" vertical="center"/>
    </xf>
    <xf numFmtId="0" fontId="8" fillId="5" borderId="13"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8" fillId="5" borderId="19" xfId="0" applyFont="1" applyFill="1" applyBorder="1" applyAlignment="1">
      <alignment horizontal="center" vertical="center" textRotation="90"/>
    </xf>
    <xf numFmtId="0" fontId="8" fillId="5" borderId="19" xfId="0" applyFont="1" applyFill="1" applyBorder="1" applyAlignment="1">
      <alignment horizontal="center" vertical="center"/>
    </xf>
    <xf numFmtId="0" fontId="8" fillId="5" borderId="29" xfId="0" applyFont="1" applyFill="1" applyBorder="1" applyAlignment="1">
      <alignment horizontal="center" vertical="center"/>
    </xf>
    <xf numFmtId="0" fontId="2" fillId="0" borderId="30" xfId="0" applyFont="1" applyBorder="1"/>
    <xf numFmtId="0" fontId="8" fillId="5" borderId="29" xfId="0" applyFont="1" applyFill="1" applyBorder="1" applyAlignment="1">
      <alignment horizontal="center" vertical="center" wrapText="1"/>
    </xf>
    <xf numFmtId="9" fontId="5" fillId="0" borderId="20" xfId="0" applyNumberFormat="1" applyFont="1" applyBorder="1" applyAlignment="1">
      <alignment horizontal="center" vertical="center" wrapText="1"/>
    </xf>
    <xf numFmtId="0" fontId="21" fillId="0" borderId="1" xfId="0" applyFont="1" applyBorder="1" applyAlignment="1">
      <alignment horizontal="center" vertical="center"/>
    </xf>
    <xf numFmtId="0" fontId="10" fillId="4" borderId="13" xfId="0" applyFont="1" applyFill="1" applyBorder="1" applyAlignment="1">
      <alignment horizontal="center" vertical="center" wrapText="1"/>
    </xf>
    <xf numFmtId="0" fontId="14" fillId="4" borderId="13" xfId="0" applyFont="1" applyFill="1" applyBorder="1" applyAlignment="1">
      <alignment horizontal="center" vertical="center" wrapText="1"/>
    </xf>
    <xf numFmtId="0" fontId="13" fillId="8" borderId="19" xfId="0" applyFont="1" applyFill="1" applyBorder="1" applyAlignment="1">
      <alignment horizontal="center" vertical="center" wrapText="1"/>
    </xf>
    <xf numFmtId="0" fontId="13" fillId="7" borderId="19" xfId="0" applyFont="1" applyFill="1" applyBorder="1" applyAlignment="1">
      <alignment horizontal="center" vertical="center" wrapText="1"/>
    </xf>
    <xf numFmtId="0" fontId="10" fillId="4" borderId="19" xfId="0" applyFont="1" applyFill="1" applyBorder="1" applyAlignment="1">
      <alignment horizontal="center" vertical="center" textRotation="90"/>
    </xf>
    <xf numFmtId="0" fontId="10" fillId="4" borderId="29" xfId="0" applyFont="1" applyFill="1" applyBorder="1" applyAlignment="1">
      <alignment horizontal="center" vertical="center"/>
    </xf>
  </cellXfs>
  <cellStyles count="1">
    <cellStyle name="Normal" xfId="0" builtinId="0"/>
  </cellStyles>
  <dxfs count="28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Consolidado'!$A$9:$A$38</c:f>
              <c:numCache>
                <c:formatCode>General</c:formatCode>
                <c:ptCount val="30"/>
                <c:pt idx="0">
                  <c:v>1</c:v>
                </c:pt>
                <c:pt idx="3">
                  <c:v>2</c:v>
                </c:pt>
                <c:pt idx="6">
                  <c:v>3</c:v>
                </c:pt>
                <c:pt idx="9">
                  <c:v>4</c:v>
                </c:pt>
                <c:pt idx="12">
                  <c:v>5</c:v>
                </c:pt>
                <c:pt idx="15">
                  <c:v>6</c:v>
                </c:pt>
                <c:pt idx="18">
                  <c:v>7</c:v>
                </c:pt>
                <c:pt idx="21">
                  <c:v>8</c:v>
                </c:pt>
                <c:pt idx="24">
                  <c:v>9</c:v>
                </c:pt>
                <c:pt idx="27">
                  <c:v>10</c:v>
                </c:pt>
              </c:numCache>
            </c:numRef>
          </c:cat>
          <c:val>
            <c:numRef>
              <c:f>'9. Seguimiento Consolidado'!$E$8:$E$38</c:f>
              <c:numCache>
                <c:formatCode>0%</c:formatCode>
                <c:ptCount val="31"/>
                <c:pt idx="1">
                  <c:v>8.3299999999999999E-2</c:v>
                </c:pt>
                <c:pt idx="4">
                  <c:v>0.25</c:v>
                </c:pt>
                <c:pt idx="7">
                  <c:v>0.25</c:v>
                </c:pt>
                <c:pt idx="10">
                  <c:v>0.25</c:v>
                </c:pt>
                <c:pt idx="13">
                  <c:v>0.25</c:v>
                </c:pt>
                <c:pt idx="16">
                  <c:v>0.25</c:v>
                </c:pt>
                <c:pt idx="19">
                  <c:v>0.25</c:v>
                </c:pt>
                <c:pt idx="22">
                  <c:v>0.25</c:v>
                </c:pt>
                <c:pt idx="25">
                  <c:v>0.25</c:v>
                </c:pt>
                <c:pt idx="2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401-4F7F-9682-EA03A82E1FFF}"/>
            </c:ext>
          </c:extLst>
        </c:ser>
        <c:ser>
          <c:idx val="1"/>
          <c:order val="1"/>
          <c:tx>
            <c:v>% de Avance OCI</c:v>
          </c:tx>
          <c:spPr>
            <a:solidFill>
              <a:srgbClr val="ED7D31"/>
            </a:solidFill>
            <a:ln cmpd="sng">
              <a:solidFill>
                <a:srgbClr val="000000"/>
              </a:solidFill>
            </a:ln>
          </c:spPr>
          <c:invertIfNegative val="1"/>
          <c:cat>
            <c:numRef>
              <c:f>'9. Seguimiento Consolidado'!$A$9:$A$38</c:f>
              <c:numCache>
                <c:formatCode>General</c:formatCode>
                <c:ptCount val="30"/>
                <c:pt idx="0">
                  <c:v>1</c:v>
                </c:pt>
                <c:pt idx="3">
                  <c:v>2</c:v>
                </c:pt>
                <c:pt idx="6">
                  <c:v>3</c:v>
                </c:pt>
                <c:pt idx="9">
                  <c:v>4</c:v>
                </c:pt>
                <c:pt idx="12">
                  <c:v>5</c:v>
                </c:pt>
                <c:pt idx="15">
                  <c:v>6</c:v>
                </c:pt>
                <c:pt idx="18">
                  <c:v>7</c:v>
                </c:pt>
                <c:pt idx="21">
                  <c:v>8</c:v>
                </c:pt>
                <c:pt idx="24">
                  <c:v>9</c:v>
                </c:pt>
                <c:pt idx="27">
                  <c:v>10</c:v>
                </c:pt>
              </c:numCache>
            </c:numRef>
          </c:cat>
          <c:val>
            <c:numRef>
              <c:f>'9. Seguimiento Consolidado'!$G$8:$G$38</c:f>
              <c:numCache>
                <c:formatCode>0%</c:formatCode>
                <c:ptCount val="31"/>
                <c:pt idx="1">
                  <c:v>0</c:v>
                </c:pt>
                <c:pt idx="4">
                  <c:v>0</c:v>
                </c:pt>
                <c:pt idx="7">
                  <c:v>0</c:v>
                </c:pt>
                <c:pt idx="10">
                  <c:v>0.33</c:v>
                </c:pt>
                <c:pt idx="13">
                  <c:v>0</c:v>
                </c:pt>
                <c:pt idx="16">
                  <c:v>0.17</c:v>
                </c:pt>
                <c:pt idx="19">
                  <c:v>0.17</c:v>
                </c:pt>
                <c:pt idx="22">
                  <c:v>0</c:v>
                </c:pt>
                <c:pt idx="25">
                  <c:v>0</c:v>
                </c:pt>
                <c:pt idx="2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401-4F7F-9682-EA03A82E1FFF}"/>
            </c:ext>
          </c:extLst>
        </c:ser>
        <c:dLbls>
          <c:showLegendKey val="0"/>
          <c:showVal val="0"/>
          <c:showCatName val="0"/>
          <c:showSerName val="0"/>
          <c:showPercent val="0"/>
          <c:showBubbleSize val="0"/>
        </c:dLbls>
        <c:gapWidth val="150"/>
        <c:overlap val="100"/>
        <c:axId val="2129768020"/>
        <c:axId val="552258341"/>
      </c:barChart>
      <c:catAx>
        <c:axId val="212976802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552258341"/>
        <c:crosses val="autoZero"/>
        <c:auto val="1"/>
        <c:lblAlgn val="ctr"/>
        <c:lblOffset val="100"/>
        <c:noMultiLvlLbl val="1"/>
      </c:catAx>
      <c:valAx>
        <c:axId val="55225834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212976802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Consolidado'!$A$9:$A$38</c:f>
              <c:numCache>
                <c:formatCode>General</c:formatCode>
                <c:ptCount val="30"/>
                <c:pt idx="0">
                  <c:v>1</c:v>
                </c:pt>
                <c:pt idx="3">
                  <c:v>2</c:v>
                </c:pt>
                <c:pt idx="6">
                  <c:v>3</c:v>
                </c:pt>
                <c:pt idx="9">
                  <c:v>4</c:v>
                </c:pt>
                <c:pt idx="12">
                  <c:v>5</c:v>
                </c:pt>
                <c:pt idx="15">
                  <c:v>6</c:v>
                </c:pt>
                <c:pt idx="18">
                  <c:v>7</c:v>
                </c:pt>
                <c:pt idx="21">
                  <c:v>8</c:v>
                </c:pt>
                <c:pt idx="24">
                  <c:v>9</c:v>
                </c:pt>
                <c:pt idx="27">
                  <c:v>10</c:v>
                </c:pt>
              </c:numCache>
            </c:numRef>
          </c:cat>
          <c:val>
            <c:numRef>
              <c:f>'9. Seguimiento Consolidado'!$H$8:$H$38</c:f>
              <c:numCache>
                <c:formatCode>0%</c:formatCode>
                <c:ptCount val="31"/>
                <c:pt idx="1">
                  <c:v>0.67</c:v>
                </c:pt>
                <c:pt idx="4">
                  <c:v>0.67</c:v>
                </c:pt>
                <c:pt idx="7">
                  <c:v>0.67</c:v>
                </c:pt>
                <c:pt idx="10">
                  <c:v>0.67</c:v>
                </c:pt>
                <c:pt idx="13">
                  <c:v>0.67</c:v>
                </c:pt>
                <c:pt idx="16">
                  <c:v>0.67</c:v>
                </c:pt>
                <c:pt idx="19">
                  <c:v>0.67</c:v>
                </c:pt>
                <c:pt idx="22">
                  <c:v>0.67</c:v>
                </c:pt>
                <c:pt idx="25">
                  <c:v>1</c:v>
                </c:pt>
                <c:pt idx="28">
                  <c:v>0.67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F06-42F3-ADE1-CDF075107039}"/>
            </c:ext>
          </c:extLst>
        </c:ser>
        <c:ser>
          <c:idx val="1"/>
          <c:order val="1"/>
          <c:tx>
            <c:v>% de Avance OCI</c:v>
          </c:tx>
          <c:spPr>
            <a:solidFill>
              <a:srgbClr val="ED7D31"/>
            </a:solidFill>
            <a:ln cmpd="sng">
              <a:solidFill>
                <a:srgbClr val="000000"/>
              </a:solidFill>
            </a:ln>
          </c:spPr>
          <c:invertIfNegative val="1"/>
          <c:cat>
            <c:numRef>
              <c:f>'9. Seguimiento Consolidado'!$A$9:$A$38</c:f>
              <c:numCache>
                <c:formatCode>General</c:formatCode>
                <c:ptCount val="30"/>
                <c:pt idx="0">
                  <c:v>1</c:v>
                </c:pt>
                <c:pt idx="3">
                  <c:v>2</c:v>
                </c:pt>
                <c:pt idx="6">
                  <c:v>3</c:v>
                </c:pt>
                <c:pt idx="9">
                  <c:v>4</c:v>
                </c:pt>
                <c:pt idx="12">
                  <c:v>5</c:v>
                </c:pt>
                <c:pt idx="15">
                  <c:v>6</c:v>
                </c:pt>
                <c:pt idx="18">
                  <c:v>7</c:v>
                </c:pt>
                <c:pt idx="21">
                  <c:v>8</c:v>
                </c:pt>
                <c:pt idx="24">
                  <c:v>9</c:v>
                </c:pt>
                <c:pt idx="27">
                  <c:v>10</c:v>
                </c:pt>
              </c:numCache>
            </c:numRef>
          </c:cat>
          <c:val>
            <c:numRef>
              <c:f>'9. Seguimiento Consolidado'!$J$8:$J$38</c:f>
              <c:numCache>
                <c:formatCode>0%</c:formatCode>
                <c:ptCount val="31"/>
                <c:pt idx="1">
                  <c:v>0.33</c:v>
                </c:pt>
                <c:pt idx="4">
                  <c:v>0.33</c:v>
                </c:pt>
                <c:pt idx="7">
                  <c:v>0.33</c:v>
                </c:pt>
                <c:pt idx="10">
                  <c:v>0.33</c:v>
                </c:pt>
                <c:pt idx="13">
                  <c:v>0.33</c:v>
                </c:pt>
                <c:pt idx="16">
                  <c:v>0.33</c:v>
                </c:pt>
                <c:pt idx="19">
                  <c:v>0.33</c:v>
                </c:pt>
                <c:pt idx="22">
                  <c:v>0.33</c:v>
                </c:pt>
                <c:pt idx="25">
                  <c:v>0.33</c:v>
                </c:pt>
                <c:pt idx="2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F06-42F3-ADE1-CDF075107039}"/>
            </c:ext>
          </c:extLst>
        </c:ser>
        <c:dLbls>
          <c:showLegendKey val="0"/>
          <c:showVal val="0"/>
          <c:showCatName val="0"/>
          <c:showSerName val="0"/>
          <c:showPercent val="0"/>
          <c:showBubbleSize val="0"/>
        </c:dLbls>
        <c:gapWidth val="150"/>
        <c:overlap val="100"/>
        <c:axId val="1255332561"/>
        <c:axId val="2037461049"/>
      </c:barChart>
      <c:catAx>
        <c:axId val="125533256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037461049"/>
        <c:crosses val="autoZero"/>
        <c:auto val="1"/>
        <c:lblAlgn val="ctr"/>
        <c:lblOffset val="100"/>
        <c:noMultiLvlLbl val="1"/>
      </c:catAx>
      <c:valAx>
        <c:axId val="203746104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255332561"/>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Consolidado'!$A$9:$A$38</c:f>
              <c:numCache>
                <c:formatCode>General</c:formatCode>
                <c:ptCount val="30"/>
                <c:pt idx="0">
                  <c:v>1</c:v>
                </c:pt>
                <c:pt idx="3">
                  <c:v>2</c:v>
                </c:pt>
                <c:pt idx="6">
                  <c:v>3</c:v>
                </c:pt>
                <c:pt idx="9">
                  <c:v>4</c:v>
                </c:pt>
                <c:pt idx="12">
                  <c:v>5</c:v>
                </c:pt>
                <c:pt idx="15">
                  <c:v>6</c:v>
                </c:pt>
                <c:pt idx="18">
                  <c:v>7</c:v>
                </c:pt>
                <c:pt idx="21">
                  <c:v>8</c:v>
                </c:pt>
                <c:pt idx="24">
                  <c:v>9</c:v>
                </c:pt>
                <c:pt idx="27">
                  <c:v>10</c:v>
                </c:pt>
              </c:numCache>
            </c:numRef>
          </c:cat>
          <c:val>
            <c:numRef>
              <c:f>'9. Seguimiento Consolidado'!$K$8:$K$38</c:f>
              <c:numCache>
                <c:formatCode>0%</c:formatCode>
                <c:ptCount val="31"/>
                <c:pt idx="1">
                  <c:v>1</c:v>
                </c:pt>
                <c:pt idx="4">
                  <c:v>1</c:v>
                </c:pt>
                <c:pt idx="7">
                  <c:v>1</c:v>
                </c:pt>
                <c:pt idx="10">
                  <c:v>1</c:v>
                </c:pt>
                <c:pt idx="13">
                  <c:v>1</c:v>
                </c:pt>
                <c:pt idx="16">
                  <c:v>1</c:v>
                </c:pt>
                <c:pt idx="19">
                  <c:v>1</c:v>
                </c:pt>
                <c:pt idx="22">
                  <c:v>1</c:v>
                </c:pt>
                <c:pt idx="25">
                  <c:v>1</c:v>
                </c:pt>
                <c:pt idx="28">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1CF-40BE-89B2-A11F9D74E408}"/>
            </c:ext>
          </c:extLst>
        </c:ser>
        <c:ser>
          <c:idx val="1"/>
          <c:order val="1"/>
          <c:tx>
            <c:v>% de Avance OCI</c:v>
          </c:tx>
          <c:spPr>
            <a:solidFill>
              <a:srgbClr val="ED7D31"/>
            </a:solidFill>
            <a:ln cmpd="sng">
              <a:solidFill>
                <a:srgbClr val="000000"/>
              </a:solidFill>
            </a:ln>
          </c:spPr>
          <c:invertIfNegative val="1"/>
          <c:cat>
            <c:numRef>
              <c:f>'9. Seguimiento Consolidado'!$A$9:$A$38</c:f>
              <c:numCache>
                <c:formatCode>General</c:formatCode>
                <c:ptCount val="30"/>
                <c:pt idx="0">
                  <c:v>1</c:v>
                </c:pt>
                <c:pt idx="3">
                  <c:v>2</c:v>
                </c:pt>
                <c:pt idx="6">
                  <c:v>3</c:v>
                </c:pt>
                <c:pt idx="9">
                  <c:v>4</c:v>
                </c:pt>
                <c:pt idx="12">
                  <c:v>5</c:v>
                </c:pt>
                <c:pt idx="15">
                  <c:v>6</c:v>
                </c:pt>
                <c:pt idx="18">
                  <c:v>7</c:v>
                </c:pt>
                <c:pt idx="21">
                  <c:v>8</c:v>
                </c:pt>
                <c:pt idx="24">
                  <c:v>9</c:v>
                </c:pt>
                <c:pt idx="27">
                  <c:v>10</c:v>
                </c:pt>
              </c:numCache>
            </c:numRef>
          </c:cat>
          <c:val>
            <c:numRef>
              <c:f>'9. Seguimiento Consolidado'!$M$8:$M$38</c:f>
              <c:numCache>
                <c:formatCode>0%</c:formatCode>
                <c:ptCount val="31"/>
                <c:pt idx="1">
                  <c:v>0.33</c:v>
                </c:pt>
                <c:pt idx="4">
                  <c:v>0.33</c:v>
                </c:pt>
                <c:pt idx="7">
                  <c:v>0.33</c:v>
                </c:pt>
                <c:pt idx="10">
                  <c:v>0.33</c:v>
                </c:pt>
                <c:pt idx="13">
                  <c:v>0.33</c:v>
                </c:pt>
                <c:pt idx="16">
                  <c:v>0.33</c:v>
                </c:pt>
                <c:pt idx="19">
                  <c:v>0.33</c:v>
                </c:pt>
                <c:pt idx="22">
                  <c:v>0.33</c:v>
                </c:pt>
                <c:pt idx="25">
                  <c:v>0.33</c:v>
                </c:pt>
                <c:pt idx="2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1CF-40BE-89B2-A11F9D74E408}"/>
            </c:ext>
          </c:extLst>
        </c:ser>
        <c:dLbls>
          <c:showLegendKey val="0"/>
          <c:showVal val="0"/>
          <c:showCatName val="0"/>
          <c:showSerName val="0"/>
          <c:showPercent val="0"/>
          <c:showBubbleSize val="0"/>
        </c:dLbls>
        <c:gapWidth val="150"/>
        <c:overlap val="100"/>
        <c:axId val="630288903"/>
        <c:axId val="608976891"/>
      </c:barChart>
      <c:catAx>
        <c:axId val="63028890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608976891"/>
        <c:crosses val="autoZero"/>
        <c:auto val="1"/>
        <c:lblAlgn val="ctr"/>
        <c:lblOffset val="100"/>
        <c:noMultiLvlLbl val="1"/>
      </c:catAx>
      <c:valAx>
        <c:axId val="60897689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630288903"/>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495300</xdr:colOff>
      <xdr:row>0</xdr:row>
      <xdr:rowOff>85725</xdr:rowOff>
    </xdr:from>
    <xdr:ext cx="904875" cy="95250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2609850"/>
    <xdr:graphicFrame macro="">
      <xdr:nvGraphicFramePr>
        <xdr:cNvPr id="2131433204" name="Chart 1">
          <a:extLst>
            <a:ext uri="{FF2B5EF4-FFF2-40B4-BE49-F238E27FC236}">
              <a16:creationId xmlns:a16="http://schemas.microsoft.com/office/drawing/2014/main" id="{00000000-0008-0000-0900-0000F4160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13</xdr:col>
      <xdr:colOff>66675</xdr:colOff>
      <xdr:row>21</xdr:row>
      <xdr:rowOff>66675</xdr:rowOff>
    </xdr:from>
    <xdr:ext cx="5724525" cy="2600325"/>
    <xdr:graphicFrame macro="">
      <xdr:nvGraphicFramePr>
        <xdr:cNvPr id="1042437686" name="Chart 2">
          <a:extLst>
            <a:ext uri="{FF2B5EF4-FFF2-40B4-BE49-F238E27FC236}">
              <a16:creationId xmlns:a16="http://schemas.microsoft.com/office/drawing/2014/main" id="{00000000-0008-0000-0900-0000365622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13</xdr:col>
      <xdr:colOff>66675</xdr:colOff>
      <xdr:row>34</xdr:row>
      <xdr:rowOff>76200</xdr:rowOff>
    </xdr:from>
    <xdr:ext cx="5724525" cy="3219450"/>
    <xdr:graphicFrame macro="">
      <xdr:nvGraphicFramePr>
        <xdr:cNvPr id="611849477" name="Chart 3">
          <a:extLst>
            <a:ext uri="{FF2B5EF4-FFF2-40B4-BE49-F238E27FC236}">
              <a16:creationId xmlns:a16="http://schemas.microsoft.com/office/drawing/2014/main" id="{00000000-0008-0000-0900-0000051578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66675</xdr:colOff>
      <xdr:row>0</xdr:row>
      <xdr:rowOff>9525</xdr:rowOff>
    </xdr:from>
    <xdr:ext cx="733425" cy="876300"/>
    <xdr:pic>
      <xdr:nvPicPr>
        <xdr:cNvPr id="2" name="image1.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topLeftCell="A5" workbookViewId="0">
      <selection activeCell="B16" sqref="B16:C16"/>
    </sheetView>
  </sheetViews>
  <sheetFormatPr baseColWidth="10" defaultColWidth="14.44140625" defaultRowHeight="15" customHeight="1" x14ac:dyDescent="0.3"/>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21.75" customHeight="1" x14ac:dyDescent="0.3">
      <c r="A1" s="71"/>
      <c r="B1" s="72"/>
      <c r="C1" s="77" t="s">
        <v>0</v>
      </c>
      <c r="D1" s="78"/>
      <c r="E1" s="78"/>
      <c r="F1" s="78"/>
      <c r="G1" s="78"/>
      <c r="H1" s="78"/>
      <c r="I1" s="78"/>
      <c r="J1" s="78"/>
      <c r="K1" s="72"/>
      <c r="L1" s="1" t="s">
        <v>1</v>
      </c>
      <c r="M1" s="2"/>
      <c r="N1" s="3"/>
      <c r="O1" s="2"/>
      <c r="P1" s="2"/>
      <c r="Q1" s="2"/>
      <c r="R1" s="2"/>
      <c r="S1" s="2"/>
      <c r="T1" s="2"/>
      <c r="U1" s="2"/>
      <c r="V1" s="2"/>
      <c r="W1" s="2"/>
      <c r="X1" s="2"/>
      <c r="Y1" s="2"/>
      <c r="Z1" s="2"/>
    </row>
    <row r="2" spans="1:26" ht="21.75" customHeight="1" x14ac:dyDescent="0.3">
      <c r="A2" s="73"/>
      <c r="B2" s="74"/>
      <c r="C2" s="73"/>
      <c r="D2" s="79"/>
      <c r="E2" s="79"/>
      <c r="F2" s="79"/>
      <c r="G2" s="79"/>
      <c r="H2" s="79"/>
      <c r="I2" s="79"/>
      <c r="J2" s="79"/>
      <c r="K2" s="74"/>
      <c r="L2" s="1" t="s">
        <v>2</v>
      </c>
      <c r="M2" s="2"/>
      <c r="N2" s="3"/>
      <c r="O2" s="2"/>
      <c r="P2" s="2"/>
      <c r="Q2" s="2"/>
      <c r="R2" s="2"/>
      <c r="S2" s="2"/>
      <c r="T2" s="2"/>
      <c r="U2" s="2"/>
      <c r="V2" s="2"/>
      <c r="W2" s="2"/>
      <c r="X2" s="2"/>
      <c r="Y2" s="2"/>
      <c r="Z2" s="2"/>
    </row>
    <row r="3" spans="1:26" ht="21.75" customHeight="1" x14ac:dyDescent="0.3">
      <c r="A3" s="73"/>
      <c r="B3" s="74"/>
      <c r="C3" s="73"/>
      <c r="D3" s="79"/>
      <c r="E3" s="79"/>
      <c r="F3" s="79"/>
      <c r="G3" s="79"/>
      <c r="H3" s="79"/>
      <c r="I3" s="79"/>
      <c r="J3" s="79"/>
      <c r="K3" s="74"/>
      <c r="L3" s="4" t="s">
        <v>3</v>
      </c>
      <c r="M3" s="2"/>
      <c r="N3" s="2"/>
      <c r="O3" s="2"/>
      <c r="P3" s="2"/>
      <c r="Q3" s="2"/>
      <c r="R3" s="2"/>
      <c r="S3" s="2"/>
      <c r="T3" s="2"/>
      <c r="U3" s="2"/>
      <c r="V3" s="2"/>
      <c r="W3" s="2"/>
      <c r="X3" s="2"/>
      <c r="Y3" s="2"/>
      <c r="Z3" s="2"/>
    </row>
    <row r="4" spans="1:26" ht="21.75" customHeight="1" x14ac:dyDescent="0.3">
      <c r="A4" s="75"/>
      <c r="B4" s="76"/>
      <c r="C4" s="75"/>
      <c r="D4" s="80"/>
      <c r="E4" s="80"/>
      <c r="F4" s="80"/>
      <c r="G4" s="80"/>
      <c r="H4" s="80"/>
      <c r="I4" s="80"/>
      <c r="J4" s="80"/>
      <c r="K4" s="76"/>
      <c r="L4" s="5" t="s">
        <v>4</v>
      </c>
      <c r="M4" s="2"/>
      <c r="N4" s="2"/>
      <c r="O4" s="2"/>
      <c r="P4" s="2"/>
      <c r="Q4" s="2"/>
      <c r="R4" s="2"/>
      <c r="S4" s="2"/>
      <c r="T4" s="2"/>
      <c r="U4" s="2"/>
      <c r="V4" s="2"/>
      <c r="W4" s="2"/>
      <c r="X4" s="2"/>
      <c r="Y4" s="2"/>
      <c r="Z4" s="2"/>
    </row>
    <row r="5" spans="1:26" ht="13.5" customHeight="1" x14ac:dyDescent="0.3">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3">
      <c r="A6" s="81" t="s">
        <v>5</v>
      </c>
      <c r="B6" s="72"/>
      <c r="C6" s="82" t="s">
        <v>6</v>
      </c>
      <c r="D6" s="78"/>
      <c r="E6" s="78"/>
      <c r="F6" s="78"/>
      <c r="G6" s="78"/>
      <c r="H6" s="72"/>
      <c r="I6" s="83" t="s">
        <v>7</v>
      </c>
      <c r="J6" s="78"/>
      <c r="K6" s="78"/>
      <c r="L6" s="72"/>
      <c r="M6" s="2"/>
      <c r="N6" s="2"/>
      <c r="O6" s="2"/>
      <c r="P6" s="2"/>
      <c r="Q6" s="2"/>
      <c r="R6" s="2"/>
      <c r="S6" s="2"/>
      <c r="T6" s="2"/>
      <c r="U6" s="2"/>
      <c r="V6" s="2"/>
      <c r="W6" s="2"/>
      <c r="X6" s="2"/>
      <c r="Y6" s="2"/>
      <c r="Z6" s="2"/>
    </row>
    <row r="7" spans="1:26" ht="12.75" customHeight="1" x14ac:dyDescent="0.3">
      <c r="A7" s="75"/>
      <c r="B7" s="76"/>
      <c r="C7" s="75"/>
      <c r="D7" s="80"/>
      <c r="E7" s="80"/>
      <c r="F7" s="80"/>
      <c r="G7" s="80"/>
      <c r="H7" s="76"/>
      <c r="I7" s="75"/>
      <c r="J7" s="80"/>
      <c r="K7" s="80"/>
      <c r="L7" s="76"/>
      <c r="M7" s="2"/>
      <c r="N7" s="2"/>
      <c r="O7" s="2"/>
      <c r="P7" s="2"/>
      <c r="Q7" s="2"/>
      <c r="R7" s="2"/>
      <c r="S7" s="2"/>
      <c r="T7" s="2"/>
      <c r="U7" s="2"/>
      <c r="V7" s="2"/>
      <c r="W7" s="2"/>
      <c r="X7" s="2"/>
      <c r="Y7" s="2"/>
      <c r="Z7" s="2"/>
    </row>
    <row r="8" spans="1:26" ht="27" customHeight="1" x14ac:dyDescent="0.3">
      <c r="A8" s="86" t="s">
        <v>8</v>
      </c>
      <c r="B8" s="72"/>
      <c r="C8" s="84" t="str">
        <f>IFERROR(VLOOKUP(C6,'Datos Hoja 1'!$A$1:$D$17,2,FALSE),"")</f>
        <v>Gestionar la adquisición de bienes y servicios para cumplir la misión y objetivos institucionales establecidos en los planes, programas y proyectos del IDIGER de acuerdo con la normatividad vigente.</v>
      </c>
      <c r="D8" s="78"/>
      <c r="E8" s="78"/>
      <c r="F8" s="78"/>
      <c r="G8" s="78"/>
      <c r="H8" s="72"/>
      <c r="I8" s="85" t="str">
        <f>IFERROR(VLOOKUP(C6,'Datos Hoja 1'!$A$1:$D$17,3,FALSE),"")</f>
        <v>Inicia con la planeación de la contratación, continua con la selección, contratación, ejecución y finaliza con el cierre del expediente.</v>
      </c>
      <c r="J8" s="78"/>
      <c r="K8" s="78"/>
      <c r="L8" s="72"/>
      <c r="M8" s="2"/>
      <c r="N8" s="2"/>
      <c r="O8" s="2"/>
      <c r="P8" s="2"/>
      <c r="Q8" s="2"/>
      <c r="R8" s="2"/>
      <c r="S8" s="2"/>
      <c r="T8" s="2"/>
      <c r="U8" s="2"/>
      <c r="V8" s="2"/>
      <c r="W8" s="2"/>
      <c r="X8" s="2"/>
      <c r="Y8" s="2"/>
      <c r="Z8" s="2"/>
    </row>
    <row r="9" spans="1:26" ht="27" customHeight="1" x14ac:dyDescent="0.3">
      <c r="A9" s="75"/>
      <c r="B9" s="76"/>
      <c r="C9" s="75"/>
      <c r="D9" s="80"/>
      <c r="E9" s="80"/>
      <c r="F9" s="80"/>
      <c r="G9" s="80"/>
      <c r="H9" s="76"/>
      <c r="I9" s="73"/>
      <c r="J9" s="79"/>
      <c r="K9" s="79"/>
      <c r="L9" s="74"/>
      <c r="M9" s="2"/>
      <c r="N9" s="2"/>
      <c r="O9" s="2"/>
      <c r="P9" s="2"/>
      <c r="Q9" s="2"/>
      <c r="R9" s="2"/>
      <c r="S9" s="2"/>
      <c r="T9" s="2"/>
      <c r="U9" s="2"/>
      <c r="V9" s="2"/>
      <c r="W9" s="2"/>
      <c r="X9" s="2"/>
      <c r="Y9" s="2"/>
      <c r="Z9" s="2"/>
    </row>
    <row r="10" spans="1:26" ht="27" customHeight="1" x14ac:dyDescent="0.3">
      <c r="A10" s="86" t="s">
        <v>9</v>
      </c>
      <c r="B10" s="72"/>
      <c r="C10" s="84" t="str">
        <f>IFERROR(VLOOKUP(C6,'Datos Hoja 1'!$A$1:$D$17,4,FALSE),"")</f>
        <v>No. 7. Implementación de acciones de fortalecimiento institucional para mejorar el desempeño del IDIGER en el Distrito Capital Bogotá D.C.</v>
      </c>
      <c r="D10" s="78"/>
      <c r="E10" s="78"/>
      <c r="F10" s="78"/>
      <c r="G10" s="78"/>
      <c r="H10" s="72"/>
      <c r="I10" s="73"/>
      <c r="J10" s="79"/>
      <c r="K10" s="79"/>
      <c r="L10" s="74"/>
      <c r="M10" s="2"/>
      <c r="N10" s="2"/>
      <c r="O10" s="2"/>
      <c r="P10" s="2"/>
      <c r="Q10" s="2"/>
      <c r="R10" s="2"/>
      <c r="S10" s="2"/>
      <c r="T10" s="2"/>
      <c r="U10" s="2"/>
      <c r="V10" s="2"/>
      <c r="W10" s="2"/>
      <c r="X10" s="2"/>
      <c r="Y10" s="2"/>
      <c r="Z10" s="2"/>
    </row>
    <row r="11" spans="1:26" ht="27" customHeight="1" x14ac:dyDescent="0.3">
      <c r="A11" s="87"/>
      <c r="B11" s="88"/>
      <c r="C11" s="75"/>
      <c r="D11" s="80"/>
      <c r="E11" s="80"/>
      <c r="F11" s="80"/>
      <c r="G11" s="80"/>
      <c r="H11" s="76"/>
      <c r="I11" s="75"/>
      <c r="J11" s="80"/>
      <c r="K11" s="80"/>
      <c r="L11" s="76"/>
      <c r="M11" s="2"/>
      <c r="N11" s="2"/>
      <c r="O11" s="2"/>
      <c r="P11" s="2"/>
      <c r="Q11" s="2"/>
      <c r="R11" s="2"/>
      <c r="S11" s="2"/>
      <c r="T11" s="2"/>
      <c r="U11" s="2"/>
      <c r="V11" s="2"/>
      <c r="W11" s="2"/>
      <c r="X11" s="2"/>
      <c r="Y11" s="2"/>
      <c r="Z11" s="2"/>
    </row>
    <row r="12" spans="1:26" ht="21" customHeight="1" x14ac:dyDescent="0.3">
      <c r="A12" s="65" t="s">
        <v>10</v>
      </c>
      <c r="B12" s="63"/>
      <c r="C12" s="63"/>
      <c r="D12" s="63"/>
      <c r="E12" s="63"/>
      <c r="F12" s="63"/>
      <c r="G12" s="63"/>
      <c r="H12" s="63"/>
      <c r="I12" s="63"/>
      <c r="J12" s="63"/>
      <c r="K12" s="63"/>
      <c r="L12" s="64"/>
      <c r="M12" s="2"/>
      <c r="N12" s="2"/>
      <c r="O12" s="2"/>
      <c r="P12" s="2"/>
      <c r="Q12" s="2"/>
      <c r="R12" s="2"/>
      <c r="S12" s="2"/>
      <c r="T12" s="2"/>
      <c r="U12" s="2"/>
      <c r="V12" s="2"/>
      <c r="W12" s="2"/>
      <c r="X12" s="2"/>
      <c r="Y12" s="2"/>
      <c r="Z12" s="2"/>
    </row>
    <row r="13" spans="1:26" ht="19.5" customHeight="1" x14ac:dyDescent="0.3">
      <c r="A13" s="8"/>
      <c r="B13" s="69" t="s">
        <v>11</v>
      </c>
      <c r="C13" s="64"/>
      <c r="D13" s="9" t="s">
        <v>12</v>
      </c>
      <c r="E13" s="69" t="s">
        <v>13</v>
      </c>
      <c r="F13" s="64"/>
      <c r="G13" s="8"/>
      <c r="H13" s="69" t="s">
        <v>14</v>
      </c>
      <c r="I13" s="64"/>
      <c r="J13" s="9" t="s">
        <v>12</v>
      </c>
      <c r="K13" s="69" t="s">
        <v>15</v>
      </c>
      <c r="L13" s="64"/>
      <c r="M13" s="2"/>
      <c r="N13" s="2"/>
      <c r="O13" s="2"/>
      <c r="P13" s="2"/>
      <c r="Q13" s="2"/>
      <c r="R13" s="2"/>
      <c r="S13" s="2"/>
      <c r="T13" s="2"/>
      <c r="U13" s="2"/>
      <c r="V13" s="2"/>
      <c r="W13" s="2"/>
      <c r="X13" s="2"/>
      <c r="Y13" s="2"/>
      <c r="Z13" s="2"/>
    </row>
    <row r="14" spans="1:26" ht="19.5" customHeight="1" x14ac:dyDescent="0.3">
      <c r="A14" s="8" t="s">
        <v>12</v>
      </c>
      <c r="B14" s="69" t="s">
        <v>16</v>
      </c>
      <c r="C14" s="64"/>
      <c r="D14" s="9"/>
      <c r="E14" s="69" t="s">
        <v>17</v>
      </c>
      <c r="F14" s="64"/>
      <c r="G14" s="8"/>
      <c r="H14" s="69" t="s">
        <v>18</v>
      </c>
      <c r="I14" s="64"/>
      <c r="J14" s="9"/>
      <c r="K14" s="69" t="s">
        <v>19</v>
      </c>
      <c r="L14" s="64"/>
      <c r="M14" s="2"/>
      <c r="N14" s="2"/>
      <c r="O14" s="2"/>
      <c r="P14" s="2"/>
      <c r="Q14" s="2"/>
      <c r="R14" s="2"/>
      <c r="S14" s="2"/>
      <c r="T14" s="2"/>
      <c r="U14" s="2"/>
      <c r="V14" s="2"/>
      <c r="W14" s="2"/>
      <c r="X14" s="2"/>
      <c r="Y14" s="2"/>
      <c r="Z14" s="2"/>
    </row>
    <row r="15" spans="1:26" ht="30" customHeight="1" x14ac:dyDescent="0.3">
      <c r="A15" s="8" t="s">
        <v>12</v>
      </c>
      <c r="B15" s="69" t="s">
        <v>20</v>
      </c>
      <c r="C15" s="64"/>
      <c r="D15" s="9"/>
      <c r="E15" s="70" t="s">
        <v>21</v>
      </c>
      <c r="F15" s="64"/>
      <c r="G15" s="8"/>
      <c r="H15" s="69" t="s">
        <v>22</v>
      </c>
      <c r="I15" s="64"/>
      <c r="J15" s="9"/>
      <c r="K15" s="70" t="s">
        <v>23</v>
      </c>
      <c r="L15" s="64"/>
      <c r="M15" s="2"/>
      <c r="N15" s="2"/>
      <c r="O15" s="2"/>
      <c r="P15" s="2"/>
      <c r="Q15" s="2"/>
      <c r="R15" s="2"/>
      <c r="S15" s="2"/>
      <c r="T15" s="2"/>
      <c r="U15" s="2"/>
      <c r="V15" s="2"/>
      <c r="W15" s="2"/>
      <c r="X15" s="2"/>
      <c r="Y15" s="2"/>
      <c r="Z15" s="2"/>
    </row>
    <row r="16" spans="1:26" ht="19.5" customHeight="1" x14ac:dyDescent="0.3">
      <c r="A16" s="8"/>
      <c r="B16" s="69" t="s">
        <v>24</v>
      </c>
      <c r="C16" s="64"/>
      <c r="D16" s="9"/>
      <c r="E16" s="69" t="s">
        <v>25</v>
      </c>
      <c r="F16" s="64"/>
      <c r="G16" s="8"/>
      <c r="H16" s="69" t="s">
        <v>26</v>
      </c>
      <c r="I16" s="64"/>
      <c r="J16" s="9"/>
      <c r="K16" s="69" t="s">
        <v>27</v>
      </c>
      <c r="L16" s="64"/>
      <c r="M16" s="2"/>
      <c r="N16" s="2"/>
      <c r="O16" s="2"/>
      <c r="P16" s="2"/>
      <c r="Q16" s="2"/>
      <c r="R16" s="2"/>
      <c r="S16" s="2"/>
      <c r="T16" s="2"/>
      <c r="U16" s="2"/>
      <c r="V16" s="2"/>
      <c r="W16" s="2"/>
      <c r="X16" s="2"/>
      <c r="Y16" s="2"/>
      <c r="Z16" s="2"/>
    </row>
    <row r="17" spans="1:26" ht="19.5" customHeight="1" x14ac:dyDescent="0.3">
      <c r="A17" s="8"/>
      <c r="B17" s="69" t="s">
        <v>28</v>
      </c>
      <c r="C17" s="64"/>
      <c r="D17" s="9"/>
      <c r="E17" s="69" t="s">
        <v>29</v>
      </c>
      <c r="F17" s="64"/>
      <c r="G17" s="8" t="s">
        <v>12</v>
      </c>
      <c r="H17" s="69" t="s">
        <v>30</v>
      </c>
      <c r="I17" s="64"/>
      <c r="J17" s="9"/>
      <c r="K17" s="69" t="s">
        <v>31</v>
      </c>
      <c r="L17" s="64"/>
      <c r="M17" s="2"/>
      <c r="N17" s="2"/>
      <c r="O17" s="2"/>
      <c r="P17" s="2"/>
      <c r="Q17" s="2"/>
      <c r="R17" s="2"/>
      <c r="S17" s="2"/>
      <c r="T17" s="2"/>
      <c r="U17" s="2"/>
      <c r="V17" s="2"/>
      <c r="W17" s="2"/>
      <c r="X17" s="2"/>
      <c r="Y17" s="2"/>
      <c r="Z17" s="2"/>
    </row>
    <row r="18" spans="1:26" ht="30" customHeight="1" x14ac:dyDescent="0.3">
      <c r="A18" s="8"/>
      <c r="B18" s="69" t="s">
        <v>32</v>
      </c>
      <c r="C18" s="64"/>
      <c r="D18" s="9"/>
      <c r="E18" s="70" t="s">
        <v>33</v>
      </c>
      <c r="F18" s="64"/>
      <c r="G18" s="8"/>
      <c r="H18" s="70" t="s">
        <v>34</v>
      </c>
      <c r="I18" s="64"/>
      <c r="J18" s="9"/>
      <c r="K18" s="69" t="s">
        <v>35</v>
      </c>
      <c r="L18" s="64"/>
      <c r="M18" s="2"/>
      <c r="N18" s="2"/>
      <c r="O18" s="2"/>
      <c r="P18" s="2"/>
      <c r="Q18" s="2"/>
      <c r="R18" s="2"/>
      <c r="S18" s="2"/>
      <c r="T18" s="2"/>
      <c r="U18" s="2"/>
      <c r="V18" s="2"/>
      <c r="W18" s="2"/>
      <c r="X18" s="2"/>
      <c r="Y18" s="2"/>
      <c r="Z18" s="2"/>
    </row>
    <row r="19" spans="1:26" ht="30" customHeight="1" x14ac:dyDescent="0.3">
      <c r="A19" s="8"/>
      <c r="B19" s="69" t="s">
        <v>36</v>
      </c>
      <c r="C19" s="64"/>
      <c r="D19" s="9"/>
      <c r="E19" s="70" t="s">
        <v>37</v>
      </c>
      <c r="F19" s="64"/>
      <c r="G19" s="8"/>
      <c r="H19" s="70" t="s">
        <v>38</v>
      </c>
      <c r="I19" s="64"/>
      <c r="J19" s="9"/>
      <c r="K19" s="62" t="s">
        <v>39</v>
      </c>
      <c r="L19" s="64"/>
      <c r="M19" s="2"/>
      <c r="N19" s="2"/>
      <c r="O19" s="2"/>
      <c r="P19" s="2"/>
      <c r="Q19" s="2"/>
      <c r="R19" s="2"/>
      <c r="S19" s="2"/>
      <c r="T19" s="2"/>
      <c r="U19" s="2"/>
      <c r="V19" s="2"/>
      <c r="W19" s="2"/>
      <c r="X19" s="2"/>
      <c r="Y19" s="2"/>
      <c r="Z19" s="2"/>
    </row>
    <row r="20" spans="1:26" ht="19.5" customHeight="1" x14ac:dyDescent="0.3">
      <c r="A20" s="8"/>
      <c r="B20" s="62" t="s">
        <v>39</v>
      </c>
      <c r="C20" s="64"/>
      <c r="D20" s="9"/>
      <c r="E20" s="62" t="s">
        <v>39</v>
      </c>
      <c r="F20" s="64"/>
      <c r="G20" s="8"/>
      <c r="H20" s="62" t="s">
        <v>39</v>
      </c>
      <c r="I20" s="64"/>
      <c r="J20" s="9"/>
      <c r="K20" s="62" t="s">
        <v>40</v>
      </c>
      <c r="L20" s="64"/>
      <c r="M20" s="2"/>
      <c r="N20" s="2"/>
      <c r="O20" s="2"/>
      <c r="P20" s="2"/>
      <c r="Q20" s="2"/>
      <c r="R20" s="2"/>
      <c r="S20" s="2"/>
      <c r="T20" s="2"/>
      <c r="U20" s="2"/>
      <c r="V20" s="2"/>
      <c r="W20" s="2"/>
      <c r="X20" s="2"/>
      <c r="Y20" s="2"/>
      <c r="Z20" s="2"/>
    </row>
    <row r="21" spans="1:26" ht="24" customHeight="1" x14ac:dyDescent="0.3">
      <c r="A21" s="65" t="s">
        <v>41</v>
      </c>
      <c r="B21" s="63"/>
      <c r="C21" s="63"/>
      <c r="D21" s="63"/>
      <c r="E21" s="63"/>
      <c r="F21" s="63"/>
      <c r="G21" s="63"/>
      <c r="H21" s="63"/>
      <c r="I21" s="63"/>
      <c r="J21" s="63"/>
      <c r="K21" s="63"/>
      <c r="L21" s="64"/>
      <c r="M21" s="6"/>
      <c r="N21" s="6"/>
      <c r="O21" s="6"/>
      <c r="P21" s="6"/>
      <c r="Q21" s="6"/>
      <c r="R21" s="6"/>
      <c r="S21" s="6"/>
      <c r="T21" s="6"/>
      <c r="U21" s="6"/>
      <c r="V21" s="6"/>
      <c r="W21" s="6"/>
      <c r="X21" s="6"/>
      <c r="Y21" s="6"/>
      <c r="Z21" s="6"/>
    </row>
    <row r="22" spans="1:26" ht="24" customHeight="1" x14ac:dyDescent="0.3">
      <c r="A22" s="66" t="s">
        <v>42</v>
      </c>
      <c r="B22" s="67"/>
      <c r="C22" s="67"/>
      <c r="D22" s="67"/>
      <c r="E22" s="67"/>
      <c r="F22" s="68"/>
      <c r="G22" s="65" t="s">
        <v>43</v>
      </c>
      <c r="H22" s="63"/>
      <c r="I22" s="63"/>
      <c r="J22" s="63"/>
      <c r="K22" s="63"/>
      <c r="L22" s="64"/>
      <c r="M22" s="6"/>
      <c r="N22" s="6"/>
      <c r="O22" s="6"/>
      <c r="P22" s="6"/>
      <c r="Q22" s="6"/>
      <c r="R22" s="6"/>
      <c r="S22" s="6"/>
      <c r="T22" s="6"/>
      <c r="U22" s="6"/>
      <c r="V22" s="6"/>
      <c r="W22" s="6"/>
      <c r="X22" s="6"/>
      <c r="Y22" s="6"/>
      <c r="Z22" s="6"/>
    </row>
    <row r="23" spans="1:26" ht="31.5" customHeight="1" x14ac:dyDescent="0.3">
      <c r="A23" s="10">
        <v>1</v>
      </c>
      <c r="B23" s="62" t="s">
        <v>44</v>
      </c>
      <c r="C23" s="63"/>
      <c r="D23" s="63"/>
      <c r="E23" s="63"/>
      <c r="F23" s="64"/>
      <c r="G23" s="10">
        <v>1</v>
      </c>
      <c r="H23" s="62" t="s">
        <v>45</v>
      </c>
      <c r="I23" s="63"/>
      <c r="J23" s="63"/>
      <c r="K23" s="63"/>
      <c r="L23" s="64"/>
      <c r="M23" s="2"/>
      <c r="N23" s="2"/>
      <c r="O23" s="2"/>
      <c r="P23" s="2"/>
      <c r="Q23" s="2"/>
      <c r="R23" s="2"/>
      <c r="S23" s="2"/>
      <c r="T23" s="2"/>
      <c r="U23" s="2"/>
      <c r="V23" s="2"/>
      <c r="W23" s="2"/>
      <c r="X23" s="2"/>
      <c r="Y23" s="2"/>
      <c r="Z23" s="2"/>
    </row>
    <row r="24" spans="1:26" ht="31.5" customHeight="1" x14ac:dyDescent="0.3">
      <c r="A24" s="10">
        <v>2</v>
      </c>
      <c r="B24" s="62" t="s">
        <v>46</v>
      </c>
      <c r="C24" s="63"/>
      <c r="D24" s="63"/>
      <c r="E24" s="63"/>
      <c r="F24" s="64"/>
      <c r="G24" s="10">
        <v>2</v>
      </c>
      <c r="H24" s="62" t="s">
        <v>47</v>
      </c>
      <c r="I24" s="63"/>
      <c r="J24" s="63"/>
      <c r="K24" s="63"/>
      <c r="L24" s="64"/>
      <c r="M24" s="2"/>
      <c r="N24" s="2"/>
      <c r="O24" s="2"/>
      <c r="P24" s="2"/>
      <c r="Q24" s="2"/>
      <c r="R24" s="2"/>
      <c r="S24" s="2"/>
      <c r="T24" s="2"/>
      <c r="U24" s="2"/>
      <c r="V24" s="2"/>
      <c r="W24" s="2"/>
      <c r="X24" s="2"/>
      <c r="Y24" s="2"/>
      <c r="Z24" s="2"/>
    </row>
    <row r="25" spans="1:26" ht="44.25" customHeight="1" x14ac:dyDescent="0.3">
      <c r="A25" s="10">
        <v>3</v>
      </c>
      <c r="B25" s="62" t="s">
        <v>48</v>
      </c>
      <c r="C25" s="63"/>
      <c r="D25" s="63"/>
      <c r="E25" s="63"/>
      <c r="F25" s="64"/>
      <c r="G25" s="10">
        <v>3</v>
      </c>
      <c r="H25" s="62" t="s">
        <v>49</v>
      </c>
      <c r="I25" s="63"/>
      <c r="J25" s="63"/>
      <c r="K25" s="63"/>
      <c r="L25" s="64"/>
      <c r="M25" s="2"/>
      <c r="N25" s="2"/>
      <c r="O25" s="2"/>
      <c r="P25" s="2"/>
      <c r="Q25" s="2"/>
      <c r="R25" s="2"/>
      <c r="S25" s="2"/>
      <c r="T25" s="2"/>
      <c r="U25" s="2"/>
      <c r="V25" s="2"/>
      <c r="W25" s="2"/>
      <c r="X25" s="2"/>
      <c r="Y25" s="2"/>
      <c r="Z25" s="2"/>
    </row>
    <row r="26" spans="1:26" ht="42.75" customHeight="1" x14ac:dyDescent="0.3">
      <c r="A26" s="10">
        <v>4</v>
      </c>
      <c r="B26" s="62" t="s">
        <v>50</v>
      </c>
      <c r="C26" s="63"/>
      <c r="D26" s="63"/>
      <c r="E26" s="63"/>
      <c r="F26" s="64"/>
      <c r="G26" s="10">
        <v>4</v>
      </c>
      <c r="H26" s="62" t="s">
        <v>51</v>
      </c>
      <c r="I26" s="63"/>
      <c r="J26" s="63"/>
      <c r="K26" s="63"/>
      <c r="L26" s="64"/>
      <c r="M26" s="2"/>
      <c r="N26" s="2"/>
      <c r="O26" s="2"/>
      <c r="P26" s="2"/>
      <c r="Q26" s="2"/>
      <c r="R26" s="2"/>
      <c r="S26" s="2"/>
      <c r="T26" s="2"/>
      <c r="U26" s="2"/>
      <c r="V26" s="2"/>
      <c r="W26" s="2"/>
      <c r="X26" s="2"/>
      <c r="Y26" s="2"/>
      <c r="Z26" s="2"/>
    </row>
    <row r="27" spans="1:26" ht="42.75" customHeight="1" x14ac:dyDescent="0.3">
      <c r="A27" s="10">
        <v>5</v>
      </c>
      <c r="B27" s="62" t="s">
        <v>52</v>
      </c>
      <c r="C27" s="63"/>
      <c r="D27" s="63"/>
      <c r="E27" s="63"/>
      <c r="F27" s="64"/>
      <c r="G27" s="10">
        <v>5</v>
      </c>
      <c r="H27" s="62" t="s">
        <v>53</v>
      </c>
      <c r="I27" s="63"/>
      <c r="J27" s="63"/>
      <c r="K27" s="63"/>
      <c r="L27" s="64"/>
      <c r="M27" s="2"/>
      <c r="N27" s="2"/>
      <c r="O27" s="2"/>
      <c r="P27" s="2"/>
      <c r="Q27" s="2"/>
      <c r="R27" s="2"/>
      <c r="S27" s="2"/>
      <c r="T27" s="2"/>
      <c r="U27" s="2"/>
      <c r="V27" s="2"/>
      <c r="W27" s="2"/>
      <c r="X27" s="2"/>
      <c r="Y27" s="2"/>
      <c r="Z27" s="2"/>
    </row>
    <row r="28" spans="1:26" ht="31.5" customHeight="1" x14ac:dyDescent="0.3">
      <c r="A28" s="10">
        <v>6</v>
      </c>
      <c r="B28" s="62" t="s">
        <v>54</v>
      </c>
      <c r="C28" s="63"/>
      <c r="D28" s="63"/>
      <c r="E28" s="63"/>
      <c r="F28" s="64"/>
      <c r="G28" s="10">
        <v>6</v>
      </c>
      <c r="H28" s="62" t="s">
        <v>55</v>
      </c>
      <c r="I28" s="63"/>
      <c r="J28" s="63"/>
      <c r="K28" s="63"/>
      <c r="L28" s="64"/>
      <c r="M28" s="2"/>
      <c r="N28" s="2"/>
      <c r="O28" s="2"/>
      <c r="P28" s="2"/>
      <c r="Q28" s="2"/>
      <c r="R28" s="2"/>
      <c r="S28" s="2"/>
      <c r="T28" s="2"/>
      <c r="U28" s="2"/>
      <c r="V28" s="2"/>
      <c r="W28" s="2"/>
      <c r="X28" s="2"/>
      <c r="Y28" s="2"/>
      <c r="Z28" s="2"/>
    </row>
    <row r="29" spans="1:26" ht="31.5" customHeight="1" x14ac:dyDescent="0.3">
      <c r="A29" s="10">
        <v>7</v>
      </c>
      <c r="B29" s="62" t="s">
        <v>56</v>
      </c>
      <c r="C29" s="63"/>
      <c r="D29" s="63"/>
      <c r="E29" s="63"/>
      <c r="F29" s="64"/>
      <c r="G29" s="10">
        <v>7</v>
      </c>
      <c r="H29" s="62" t="s">
        <v>57</v>
      </c>
      <c r="I29" s="63"/>
      <c r="J29" s="63"/>
      <c r="K29" s="63"/>
      <c r="L29" s="64"/>
      <c r="M29" s="2"/>
      <c r="N29" s="2"/>
      <c r="O29" s="2"/>
      <c r="P29" s="2"/>
      <c r="Q29" s="2"/>
      <c r="R29" s="2"/>
      <c r="S29" s="2"/>
      <c r="T29" s="2"/>
      <c r="U29" s="2"/>
      <c r="V29" s="2"/>
      <c r="W29" s="2"/>
      <c r="X29" s="2"/>
      <c r="Y29" s="2"/>
      <c r="Z29" s="2"/>
    </row>
    <row r="30" spans="1:26" ht="42" customHeight="1" x14ac:dyDescent="0.3">
      <c r="A30" s="10">
        <v>8</v>
      </c>
      <c r="B30" s="62" t="s">
        <v>58</v>
      </c>
      <c r="C30" s="63"/>
      <c r="D30" s="63"/>
      <c r="E30" s="63"/>
      <c r="F30" s="64"/>
      <c r="G30" s="10">
        <v>8</v>
      </c>
      <c r="H30" s="62" t="s">
        <v>59</v>
      </c>
      <c r="I30" s="63"/>
      <c r="J30" s="63"/>
      <c r="K30" s="63"/>
      <c r="L30" s="64"/>
      <c r="M30" s="2"/>
      <c r="N30" s="2"/>
      <c r="O30" s="2"/>
      <c r="P30" s="2"/>
      <c r="Q30" s="2"/>
      <c r="R30" s="2"/>
      <c r="S30" s="2"/>
      <c r="T30" s="2"/>
      <c r="U30" s="2"/>
      <c r="V30" s="2"/>
      <c r="W30" s="2"/>
      <c r="X30" s="2"/>
      <c r="Y30" s="2"/>
      <c r="Z30" s="2"/>
    </row>
    <row r="31" spans="1:26" ht="42" customHeight="1" x14ac:dyDescent="0.3">
      <c r="A31" s="10">
        <v>9</v>
      </c>
      <c r="B31" s="62" t="s">
        <v>60</v>
      </c>
      <c r="C31" s="63"/>
      <c r="D31" s="63"/>
      <c r="E31" s="63"/>
      <c r="F31" s="64"/>
      <c r="G31" s="10">
        <v>9</v>
      </c>
      <c r="H31" s="62" t="s">
        <v>61</v>
      </c>
      <c r="I31" s="63"/>
      <c r="J31" s="63"/>
      <c r="K31" s="63"/>
      <c r="L31" s="64"/>
      <c r="M31" s="2"/>
      <c r="N31" s="2"/>
      <c r="O31" s="2"/>
      <c r="P31" s="2"/>
      <c r="Q31" s="2"/>
      <c r="R31" s="2"/>
      <c r="S31" s="2"/>
      <c r="T31" s="2"/>
      <c r="U31" s="2"/>
      <c r="V31" s="2"/>
      <c r="W31" s="2"/>
      <c r="X31" s="2"/>
      <c r="Y31" s="2"/>
      <c r="Z31" s="2"/>
    </row>
    <row r="32" spans="1:26" ht="31.5" customHeight="1" x14ac:dyDescent="0.3">
      <c r="A32" s="10">
        <v>10</v>
      </c>
      <c r="B32" s="62" t="s">
        <v>62</v>
      </c>
      <c r="C32" s="63"/>
      <c r="D32" s="63"/>
      <c r="E32" s="63"/>
      <c r="F32" s="64"/>
      <c r="G32" s="10">
        <v>10</v>
      </c>
      <c r="H32" s="62" t="s">
        <v>63</v>
      </c>
      <c r="I32" s="63"/>
      <c r="J32" s="63"/>
      <c r="K32" s="63"/>
      <c r="L32" s="64"/>
      <c r="M32" s="2"/>
      <c r="N32" s="2"/>
      <c r="O32" s="2"/>
      <c r="P32" s="2"/>
      <c r="Q32" s="2"/>
      <c r="R32" s="2"/>
      <c r="S32" s="2"/>
      <c r="T32" s="2"/>
      <c r="U32" s="2"/>
      <c r="V32" s="2"/>
      <c r="W32" s="2"/>
      <c r="X32" s="2"/>
      <c r="Y32" s="2"/>
      <c r="Z32" s="2"/>
    </row>
    <row r="33" spans="1:26" ht="18" customHeight="1" x14ac:dyDescent="0.3">
      <c r="A33" s="10">
        <v>11</v>
      </c>
      <c r="B33" s="62"/>
      <c r="C33" s="63"/>
      <c r="D33" s="63"/>
      <c r="E33" s="63"/>
      <c r="F33" s="64"/>
      <c r="G33" s="10">
        <v>11</v>
      </c>
      <c r="H33" s="62"/>
      <c r="I33" s="63"/>
      <c r="J33" s="63"/>
      <c r="K33" s="63"/>
      <c r="L33" s="64"/>
      <c r="M33" s="2"/>
      <c r="N33" s="2"/>
      <c r="O33" s="2"/>
      <c r="P33" s="2"/>
      <c r="Q33" s="2"/>
      <c r="R33" s="2"/>
      <c r="S33" s="2"/>
      <c r="T33" s="2"/>
      <c r="U33" s="2"/>
      <c r="V33" s="2"/>
      <c r="W33" s="2"/>
      <c r="X33" s="2"/>
      <c r="Y33" s="2"/>
      <c r="Z33" s="2"/>
    </row>
    <row r="34" spans="1:26" ht="18" customHeight="1" x14ac:dyDescent="0.3">
      <c r="A34" s="10">
        <v>12</v>
      </c>
      <c r="B34" s="62"/>
      <c r="C34" s="63"/>
      <c r="D34" s="63"/>
      <c r="E34" s="63"/>
      <c r="F34" s="64"/>
      <c r="G34" s="10">
        <v>12</v>
      </c>
      <c r="H34" s="62"/>
      <c r="I34" s="63"/>
      <c r="J34" s="63"/>
      <c r="K34" s="63"/>
      <c r="L34" s="64"/>
      <c r="M34" s="2"/>
      <c r="N34" s="2"/>
      <c r="O34" s="2"/>
      <c r="P34" s="2"/>
      <c r="Q34" s="2"/>
      <c r="R34" s="2"/>
      <c r="S34" s="2"/>
      <c r="T34" s="2"/>
      <c r="U34" s="2"/>
      <c r="V34" s="2"/>
      <c r="W34" s="2"/>
      <c r="X34" s="2"/>
      <c r="Y34" s="2"/>
      <c r="Z34" s="2"/>
    </row>
    <row r="35" spans="1:26" ht="18" customHeight="1" x14ac:dyDescent="0.3">
      <c r="A35" s="10">
        <v>13</v>
      </c>
      <c r="B35" s="62"/>
      <c r="C35" s="63"/>
      <c r="D35" s="63"/>
      <c r="E35" s="63"/>
      <c r="F35" s="64"/>
      <c r="G35" s="10">
        <v>13</v>
      </c>
      <c r="H35" s="62"/>
      <c r="I35" s="63"/>
      <c r="J35" s="63"/>
      <c r="K35" s="63"/>
      <c r="L35" s="64"/>
      <c r="M35" s="2"/>
      <c r="N35" s="2"/>
      <c r="O35" s="2"/>
      <c r="P35" s="2"/>
      <c r="Q35" s="2"/>
      <c r="R35" s="2"/>
      <c r="S35" s="2"/>
      <c r="T35" s="2"/>
      <c r="U35" s="2"/>
      <c r="V35" s="2"/>
      <c r="W35" s="2"/>
      <c r="X35" s="2"/>
      <c r="Y35" s="2"/>
      <c r="Z35" s="2"/>
    </row>
    <row r="36" spans="1:26" ht="18" customHeight="1" x14ac:dyDescent="0.3">
      <c r="A36" s="10">
        <v>14</v>
      </c>
      <c r="B36" s="62"/>
      <c r="C36" s="63"/>
      <c r="D36" s="63"/>
      <c r="E36" s="63"/>
      <c r="F36" s="64"/>
      <c r="G36" s="10">
        <v>14</v>
      </c>
      <c r="H36" s="62"/>
      <c r="I36" s="63"/>
      <c r="J36" s="63"/>
      <c r="K36" s="63"/>
      <c r="L36" s="64"/>
      <c r="M36" s="2"/>
      <c r="N36" s="2"/>
      <c r="O36" s="2"/>
      <c r="P36" s="2"/>
      <c r="Q36" s="2"/>
      <c r="R36" s="2"/>
      <c r="S36" s="2"/>
      <c r="T36" s="2"/>
      <c r="U36" s="2"/>
      <c r="V36" s="2"/>
      <c r="W36" s="2"/>
      <c r="X36" s="2"/>
      <c r="Y36" s="2"/>
      <c r="Z36" s="2"/>
    </row>
    <row r="37" spans="1:26" ht="18" customHeight="1" x14ac:dyDescent="0.3">
      <c r="A37" s="10">
        <v>15</v>
      </c>
      <c r="B37" s="62"/>
      <c r="C37" s="63"/>
      <c r="D37" s="63"/>
      <c r="E37" s="63"/>
      <c r="F37" s="64"/>
      <c r="G37" s="10">
        <v>15</v>
      </c>
      <c r="H37" s="62"/>
      <c r="I37" s="63"/>
      <c r="J37" s="63"/>
      <c r="K37" s="63"/>
      <c r="L37" s="64"/>
      <c r="M37" s="2"/>
      <c r="N37" s="2"/>
      <c r="O37" s="2"/>
      <c r="P37" s="2"/>
      <c r="Q37" s="2"/>
      <c r="R37" s="2"/>
      <c r="S37" s="2"/>
      <c r="T37" s="2"/>
      <c r="U37" s="2"/>
      <c r="V37" s="2"/>
      <c r="W37" s="2"/>
      <c r="X37" s="2"/>
      <c r="Y37" s="2"/>
      <c r="Z37" s="2"/>
    </row>
    <row r="38" spans="1:26" ht="24" customHeight="1" x14ac:dyDescent="0.3">
      <c r="A38" s="65" t="s">
        <v>64</v>
      </c>
      <c r="B38" s="63"/>
      <c r="C38" s="63"/>
      <c r="D38" s="63"/>
      <c r="E38" s="63"/>
      <c r="F38" s="63"/>
      <c r="G38" s="63"/>
      <c r="H38" s="63"/>
      <c r="I38" s="63"/>
      <c r="J38" s="63"/>
      <c r="K38" s="63"/>
      <c r="L38" s="64"/>
      <c r="M38" s="2"/>
      <c r="N38" s="2"/>
      <c r="O38" s="2"/>
      <c r="P38" s="2"/>
      <c r="Q38" s="2"/>
      <c r="R38" s="2"/>
      <c r="S38" s="2"/>
      <c r="T38" s="2"/>
      <c r="U38" s="2"/>
      <c r="V38" s="2"/>
      <c r="W38" s="2"/>
      <c r="X38" s="2"/>
      <c r="Y38" s="2"/>
      <c r="Z38" s="2"/>
    </row>
    <row r="39" spans="1:26" ht="24" customHeight="1" x14ac:dyDescent="0.3">
      <c r="A39" s="66" t="s">
        <v>65</v>
      </c>
      <c r="B39" s="67"/>
      <c r="C39" s="67"/>
      <c r="D39" s="67"/>
      <c r="E39" s="67"/>
      <c r="F39" s="68"/>
      <c r="G39" s="65" t="s">
        <v>66</v>
      </c>
      <c r="H39" s="63"/>
      <c r="I39" s="63"/>
      <c r="J39" s="63"/>
      <c r="K39" s="63"/>
      <c r="L39" s="64"/>
      <c r="M39" s="2"/>
      <c r="N39" s="2"/>
      <c r="O39" s="2"/>
      <c r="P39" s="2"/>
      <c r="Q39" s="2"/>
      <c r="R39" s="2"/>
      <c r="S39" s="2"/>
      <c r="T39" s="2"/>
      <c r="U39" s="2"/>
      <c r="V39" s="2"/>
      <c r="W39" s="2"/>
      <c r="X39" s="2"/>
      <c r="Y39" s="2"/>
      <c r="Z39" s="2"/>
    </row>
    <row r="40" spans="1:26" ht="30" customHeight="1" x14ac:dyDescent="0.3">
      <c r="A40" s="10">
        <v>1</v>
      </c>
      <c r="B40" s="62" t="s">
        <v>67</v>
      </c>
      <c r="C40" s="63"/>
      <c r="D40" s="63"/>
      <c r="E40" s="63"/>
      <c r="F40" s="64"/>
      <c r="G40" s="10">
        <v>1</v>
      </c>
      <c r="H40" s="62" t="s">
        <v>68</v>
      </c>
      <c r="I40" s="63"/>
      <c r="J40" s="63"/>
      <c r="K40" s="63"/>
      <c r="L40" s="64"/>
      <c r="M40" s="2"/>
      <c r="N40" s="2"/>
      <c r="O40" s="2"/>
      <c r="P40" s="2"/>
      <c r="Q40" s="2"/>
      <c r="R40" s="2"/>
      <c r="S40" s="2"/>
      <c r="T40" s="2"/>
      <c r="U40" s="2"/>
      <c r="V40" s="2"/>
      <c r="W40" s="2"/>
      <c r="X40" s="2"/>
      <c r="Y40" s="2"/>
      <c r="Z40" s="2"/>
    </row>
    <row r="41" spans="1:26" ht="30" customHeight="1" x14ac:dyDescent="0.3">
      <c r="A41" s="10">
        <v>2</v>
      </c>
      <c r="B41" s="62" t="s">
        <v>69</v>
      </c>
      <c r="C41" s="63"/>
      <c r="D41" s="63"/>
      <c r="E41" s="63"/>
      <c r="F41" s="64"/>
      <c r="G41" s="10">
        <v>2</v>
      </c>
      <c r="H41" s="62" t="s">
        <v>70</v>
      </c>
      <c r="I41" s="63"/>
      <c r="J41" s="63"/>
      <c r="K41" s="63"/>
      <c r="L41" s="64"/>
      <c r="M41" s="2"/>
      <c r="N41" s="2"/>
      <c r="O41" s="2"/>
      <c r="P41" s="2"/>
      <c r="Q41" s="2"/>
      <c r="R41" s="2"/>
      <c r="S41" s="2"/>
      <c r="T41" s="2"/>
      <c r="U41" s="2"/>
      <c r="V41" s="2"/>
      <c r="W41" s="2"/>
      <c r="X41" s="2"/>
      <c r="Y41" s="2"/>
      <c r="Z41" s="2"/>
    </row>
    <row r="42" spans="1:26" ht="59.25" customHeight="1" x14ac:dyDescent="0.3">
      <c r="A42" s="10">
        <v>3</v>
      </c>
      <c r="B42" s="62" t="s">
        <v>71</v>
      </c>
      <c r="C42" s="63"/>
      <c r="D42" s="63"/>
      <c r="E42" s="63"/>
      <c r="F42" s="64"/>
      <c r="G42" s="10">
        <v>3</v>
      </c>
      <c r="H42" s="62" t="s">
        <v>72</v>
      </c>
      <c r="I42" s="63"/>
      <c r="J42" s="63"/>
      <c r="K42" s="63"/>
      <c r="L42" s="64"/>
      <c r="M42" s="2"/>
      <c r="N42" s="2"/>
      <c r="O42" s="2"/>
      <c r="P42" s="2"/>
      <c r="Q42" s="2"/>
      <c r="R42" s="2"/>
      <c r="S42" s="2"/>
      <c r="T42" s="2"/>
      <c r="U42" s="2"/>
      <c r="V42" s="2"/>
      <c r="W42" s="2"/>
      <c r="X42" s="2"/>
      <c r="Y42" s="2"/>
      <c r="Z42" s="2"/>
    </row>
    <row r="43" spans="1:26" ht="45" customHeight="1" x14ac:dyDescent="0.3">
      <c r="A43" s="10">
        <v>4</v>
      </c>
      <c r="B43" s="62" t="s">
        <v>73</v>
      </c>
      <c r="C43" s="63"/>
      <c r="D43" s="63"/>
      <c r="E43" s="63"/>
      <c r="F43" s="64"/>
      <c r="G43" s="10">
        <v>4</v>
      </c>
      <c r="H43" s="62" t="s">
        <v>74</v>
      </c>
      <c r="I43" s="63"/>
      <c r="J43" s="63"/>
      <c r="K43" s="63"/>
      <c r="L43" s="64"/>
      <c r="M43" s="2"/>
      <c r="N43" s="2"/>
      <c r="O43" s="2"/>
      <c r="P43" s="2"/>
      <c r="Q43" s="2"/>
      <c r="R43" s="2"/>
      <c r="S43" s="2"/>
      <c r="T43" s="2"/>
      <c r="U43" s="2"/>
      <c r="V43" s="2"/>
      <c r="W43" s="2"/>
      <c r="X43" s="2"/>
      <c r="Y43" s="2"/>
      <c r="Z43" s="2"/>
    </row>
    <row r="44" spans="1:26" ht="45" customHeight="1" x14ac:dyDescent="0.3">
      <c r="A44" s="10">
        <v>5</v>
      </c>
      <c r="B44" s="62" t="s">
        <v>75</v>
      </c>
      <c r="C44" s="63"/>
      <c r="D44" s="63"/>
      <c r="E44" s="63"/>
      <c r="F44" s="64"/>
      <c r="G44" s="10">
        <v>5</v>
      </c>
      <c r="H44" s="62" t="s">
        <v>76</v>
      </c>
      <c r="I44" s="63"/>
      <c r="J44" s="63"/>
      <c r="K44" s="63"/>
      <c r="L44" s="64"/>
      <c r="M44" s="2"/>
      <c r="N44" s="2"/>
      <c r="O44" s="2"/>
      <c r="P44" s="2"/>
      <c r="Q44" s="2"/>
      <c r="R44" s="2"/>
      <c r="S44" s="2"/>
      <c r="T44" s="2"/>
      <c r="U44" s="2"/>
      <c r="V44" s="2"/>
      <c r="W44" s="2"/>
      <c r="X44" s="2"/>
      <c r="Y44" s="2"/>
      <c r="Z44" s="2"/>
    </row>
    <row r="45" spans="1:26" ht="48" customHeight="1" x14ac:dyDescent="0.3">
      <c r="A45" s="10">
        <v>6</v>
      </c>
      <c r="B45" s="62" t="s">
        <v>77</v>
      </c>
      <c r="C45" s="63"/>
      <c r="D45" s="63"/>
      <c r="E45" s="63"/>
      <c r="F45" s="64"/>
      <c r="G45" s="10">
        <v>6</v>
      </c>
      <c r="H45" s="62" t="s">
        <v>78</v>
      </c>
      <c r="I45" s="63"/>
      <c r="J45" s="63"/>
      <c r="K45" s="63"/>
      <c r="L45" s="64"/>
      <c r="M45" s="2"/>
      <c r="N45" s="2"/>
      <c r="O45" s="2"/>
      <c r="P45" s="2"/>
      <c r="Q45" s="2"/>
      <c r="R45" s="2"/>
      <c r="S45" s="2"/>
      <c r="T45" s="2"/>
      <c r="U45" s="2"/>
      <c r="V45" s="2"/>
      <c r="W45" s="2"/>
      <c r="X45" s="2"/>
      <c r="Y45" s="2"/>
      <c r="Z45" s="2"/>
    </row>
    <row r="46" spans="1:26" ht="30" customHeight="1" x14ac:dyDescent="0.3">
      <c r="A46" s="10">
        <v>7</v>
      </c>
      <c r="B46" s="62" t="s">
        <v>79</v>
      </c>
      <c r="C46" s="63"/>
      <c r="D46" s="63"/>
      <c r="E46" s="63"/>
      <c r="F46" s="64"/>
      <c r="G46" s="10">
        <v>7</v>
      </c>
      <c r="H46" s="62" t="s">
        <v>80</v>
      </c>
      <c r="I46" s="63"/>
      <c r="J46" s="63"/>
      <c r="K46" s="63"/>
      <c r="L46" s="64"/>
      <c r="M46" s="2"/>
      <c r="N46" s="2"/>
      <c r="O46" s="2"/>
      <c r="P46" s="2"/>
      <c r="Q46" s="2"/>
      <c r="R46" s="2"/>
      <c r="S46" s="2"/>
      <c r="T46" s="2"/>
      <c r="U46" s="2"/>
      <c r="V46" s="2"/>
      <c r="W46" s="2"/>
      <c r="X46" s="2"/>
      <c r="Y46" s="2"/>
      <c r="Z46" s="2"/>
    </row>
    <row r="47" spans="1:26" ht="30" customHeight="1" x14ac:dyDescent="0.3">
      <c r="A47" s="10">
        <v>8</v>
      </c>
      <c r="B47" s="62" t="s">
        <v>81</v>
      </c>
      <c r="C47" s="63"/>
      <c r="D47" s="63"/>
      <c r="E47" s="63"/>
      <c r="F47" s="64"/>
      <c r="G47" s="10">
        <v>8</v>
      </c>
      <c r="H47" s="62"/>
      <c r="I47" s="63"/>
      <c r="J47" s="63"/>
      <c r="K47" s="63"/>
      <c r="L47" s="64"/>
      <c r="M47" s="2"/>
      <c r="N47" s="2"/>
      <c r="O47" s="2"/>
      <c r="P47" s="2"/>
      <c r="Q47" s="2"/>
      <c r="R47" s="2"/>
      <c r="S47" s="2"/>
      <c r="T47" s="2"/>
      <c r="U47" s="2"/>
      <c r="V47" s="2"/>
      <c r="W47" s="2"/>
      <c r="X47" s="2"/>
      <c r="Y47" s="2"/>
      <c r="Z47" s="2"/>
    </row>
    <row r="48" spans="1:26" ht="30" customHeight="1" x14ac:dyDescent="0.3">
      <c r="A48" s="10">
        <v>9</v>
      </c>
      <c r="B48" s="62" t="s">
        <v>82</v>
      </c>
      <c r="C48" s="63"/>
      <c r="D48" s="63"/>
      <c r="E48" s="63"/>
      <c r="F48" s="64"/>
      <c r="G48" s="10">
        <v>9</v>
      </c>
      <c r="H48" s="62"/>
      <c r="I48" s="63"/>
      <c r="J48" s="63"/>
      <c r="K48" s="63"/>
      <c r="L48" s="64"/>
      <c r="M48" s="2"/>
      <c r="N48" s="2"/>
      <c r="O48" s="2"/>
      <c r="P48" s="2"/>
      <c r="Q48" s="2"/>
      <c r="R48" s="2"/>
      <c r="S48" s="2"/>
      <c r="T48" s="2"/>
      <c r="U48" s="2"/>
      <c r="V48" s="2"/>
      <c r="W48" s="2"/>
      <c r="X48" s="2"/>
      <c r="Y48" s="2"/>
      <c r="Z48" s="2"/>
    </row>
    <row r="49" spans="1:26" ht="18" customHeight="1" x14ac:dyDescent="0.3">
      <c r="A49" s="10">
        <v>10</v>
      </c>
      <c r="B49" s="62"/>
      <c r="C49" s="63"/>
      <c r="D49" s="63"/>
      <c r="E49" s="63"/>
      <c r="F49" s="64"/>
      <c r="G49" s="10">
        <v>10</v>
      </c>
      <c r="H49" s="62"/>
      <c r="I49" s="63"/>
      <c r="J49" s="63"/>
      <c r="K49" s="63"/>
      <c r="L49" s="64"/>
      <c r="M49" s="2"/>
      <c r="N49" s="2"/>
      <c r="O49" s="2"/>
      <c r="P49" s="2"/>
      <c r="Q49" s="2"/>
      <c r="R49" s="2"/>
      <c r="S49" s="2"/>
      <c r="T49" s="2"/>
      <c r="U49" s="2"/>
      <c r="V49" s="2"/>
      <c r="W49" s="2"/>
      <c r="X49" s="2"/>
      <c r="Y49" s="2"/>
      <c r="Z49" s="2"/>
    </row>
    <row r="50" spans="1:26" ht="18" customHeight="1" x14ac:dyDescent="0.3">
      <c r="A50" s="10">
        <v>11</v>
      </c>
      <c r="B50" s="62"/>
      <c r="C50" s="63"/>
      <c r="D50" s="63"/>
      <c r="E50" s="63"/>
      <c r="F50" s="64"/>
      <c r="G50" s="10">
        <v>11</v>
      </c>
      <c r="H50" s="62"/>
      <c r="I50" s="63"/>
      <c r="J50" s="63"/>
      <c r="K50" s="63"/>
      <c r="L50" s="64"/>
      <c r="M50" s="2"/>
      <c r="N50" s="2"/>
      <c r="O50" s="2"/>
      <c r="P50" s="2"/>
      <c r="Q50" s="2"/>
      <c r="R50" s="2"/>
      <c r="S50" s="2"/>
      <c r="T50" s="2"/>
      <c r="U50" s="2"/>
      <c r="V50" s="2"/>
      <c r="W50" s="2"/>
      <c r="X50" s="2"/>
      <c r="Y50" s="2"/>
      <c r="Z50" s="2"/>
    </row>
    <row r="51" spans="1:26" ht="18" customHeight="1" x14ac:dyDescent="0.3">
      <c r="A51" s="10">
        <v>12</v>
      </c>
      <c r="B51" s="62"/>
      <c r="C51" s="63"/>
      <c r="D51" s="63"/>
      <c r="E51" s="63"/>
      <c r="F51" s="64"/>
      <c r="G51" s="10">
        <v>12</v>
      </c>
      <c r="H51" s="62"/>
      <c r="I51" s="63"/>
      <c r="J51" s="63"/>
      <c r="K51" s="63"/>
      <c r="L51" s="64"/>
      <c r="M51" s="2"/>
      <c r="N51" s="2"/>
      <c r="O51" s="2"/>
      <c r="P51" s="2"/>
      <c r="Q51" s="2"/>
      <c r="R51" s="2"/>
      <c r="S51" s="2"/>
      <c r="T51" s="2"/>
      <c r="U51" s="2"/>
      <c r="V51" s="2"/>
      <c r="W51" s="2"/>
      <c r="X51" s="2"/>
      <c r="Y51" s="2"/>
      <c r="Z51" s="2"/>
    </row>
    <row r="52" spans="1:26" ht="18" customHeight="1" x14ac:dyDescent="0.3">
      <c r="A52" s="10">
        <v>13</v>
      </c>
      <c r="B52" s="62"/>
      <c r="C52" s="63"/>
      <c r="D52" s="63"/>
      <c r="E52" s="63"/>
      <c r="F52" s="64"/>
      <c r="G52" s="10">
        <v>13</v>
      </c>
      <c r="H52" s="62"/>
      <c r="I52" s="63"/>
      <c r="J52" s="63"/>
      <c r="K52" s="63"/>
      <c r="L52" s="64"/>
      <c r="M52" s="2"/>
      <c r="N52" s="2"/>
      <c r="O52" s="2"/>
      <c r="P52" s="2"/>
      <c r="Q52" s="2"/>
      <c r="R52" s="2"/>
      <c r="S52" s="2"/>
      <c r="T52" s="2"/>
      <c r="U52" s="2"/>
      <c r="V52" s="2"/>
      <c r="W52" s="2"/>
      <c r="X52" s="2"/>
      <c r="Y52" s="2"/>
      <c r="Z52" s="2"/>
    </row>
    <row r="53" spans="1:26" ht="18" customHeight="1" x14ac:dyDescent="0.3">
      <c r="A53" s="10">
        <v>14</v>
      </c>
      <c r="B53" s="62"/>
      <c r="C53" s="63"/>
      <c r="D53" s="63"/>
      <c r="E53" s="63"/>
      <c r="F53" s="64"/>
      <c r="G53" s="10">
        <v>14</v>
      </c>
      <c r="H53" s="62"/>
      <c r="I53" s="63"/>
      <c r="J53" s="63"/>
      <c r="K53" s="63"/>
      <c r="L53" s="64"/>
      <c r="M53" s="2"/>
      <c r="N53" s="2"/>
      <c r="O53" s="2"/>
      <c r="P53" s="2"/>
      <c r="Q53" s="2"/>
      <c r="R53" s="2"/>
      <c r="S53" s="2"/>
      <c r="T53" s="2"/>
      <c r="U53" s="2"/>
      <c r="V53" s="2"/>
      <c r="W53" s="2"/>
      <c r="X53" s="2"/>
      <c r="Y53" s="2"/>
      <c r="Z53" s="2"/>
    </row>
    <row r="54" spans="1:26" ht="18" customHeight="1" x14ac:dyDescent="0.3">
      <c r="A54" s="10">
        <v>15</v>
      </c>
      <c r="B54" s="62"/>
      <c r="C54" s="63"/>
      <c r="D54" s="63"/>
      <c r="E54" s="63"/>
      <c r="F54" s="64"/>
      <c r="G54" s="10">
        <v>15</v>
      </c>
      <c r="H54" s="62"/>
      <c r="I54" s="63"/>
      <c r="J54" s="63"/>
      <c r="K54" s="63"/>
      <c r="L54" s="64"/>
      <c r="M54" s="2"/>
      <c r="N54" s="2"/>
      <c r="O54" s="2"/>
      <c r="P54" s="2"/>
      <c r="Q54" s="2"/>
      <c r="R54" s="2"/>
      <c r="S54" s="2"/>
      <c r="T54" s="2"/>
      <c r="U54" s="2"/>
      <c r="V54" s="2"/>
      <c r="W54" s="2"/>
      <c r="X54" s="2"/>
      <c r="Y54" s="2"/>
      <c r="Z54" s="2"/>
    </row>
    <row r="55" spans="1:26" ht="13.5" customHeight="1" x14ac:dyDescent="0.3">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3.5" customHeight="1" x14ac:dyDescent="0.3">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3.5" customHeight="1" x14ac:dyDescent="0.3">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3.5" customHeight="1" x14ac:dyDescent="0.3">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3.5" customHeight="1" x14ac:dyDescent="0.3">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3.5" customHeight="1" x14ac:dyDescent="0.3">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3.5" customHeight="1" x14ac:dyDescent="0.3">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3.5" customHeight="1" x14ac:dyDescent="0.3">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3.5" customHeight="1" x14ac:dyDescent="0.3">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3.5" customHeight="1" x14ac:dyDescent="0.3">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3.5" customHeight="1" x14ac:dyDescent="0.3">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3.5" customHeight="1" x14ac:dyDescent="0.3">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3.5" customHeight="1" x14ac:dyDescent="0.3">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3.5" customHeight="1" x14ac:dyDescent="0.3">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3.5" customHeight="1" x14ac:dyDescent="0.3">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3.5" customHeight="1" x14ac:dyDescent="0.3">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3.5" customHeight="1" x14ac:dyDescent="0.3">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3.5" customHeight="1" x14ac:dyDescent="0.3">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3.5" customHeight="1" x14ac:dyDescent="0.3">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3.5" customHeight="1" x14ac:dyDescent="0.3">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3.5" customHeight="1" x14ac:dyDescent="0.3">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3.5" customHeight="1" x14ac:dyDescent="0.3">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3.5" customHeight="1" x14ac:dyDescent="0.3">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3.5" customHeight="1" x14ac:dyDescent="0.3">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3.5" customHeight="1" x14ac:dyDescent="0.3">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3.5" customHeight="1" x14ac:dyDescent="0.3">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3.5" customHeight="1" x14ac:dyDescent="0.3">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3.5" customHeight="1" x14ac:dyDescent="0.3">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3.5" customHeight="1" x14ac:dyDescent="0.3">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3.5" customHeight="1" x14ac:dyDescent="0.3">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3.5" customHeight="1" x14ac:dyDescent="0.3">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3.5" customHeight="1" x14ac:dyDescent="0.3">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3.5" customHeight="1" x14ac:dyDescent="0.3">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3.5" customHeight="1" x14ac:dyDescent="0.3">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3.5" customHeight="1" x14ac:dyDescent="0.3">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3.5" customHeight="1" x14ac:dyDescent="0.3">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3.5" customHeight="1" x14ac:dyDescent="0.3">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3.5" customHeight="1" x14ac:dyDescent="0.3">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3.5" customHeight="1" x14ac:dyDescent="0.3">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3.5" customHeight="1" x14ac:dyDescent="0.3">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3.5" customHeight="1" x14ac:dyDescent="0.3">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3.5" customHeight="1" x14ac:dyDescent="0.3">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3.5" customHeight="1" x14ac:dyDescent="0.3">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3.5" customHeight="1" x14ac:dyDescent="0.3">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3.5" customHeight="1" x14ac:dyDescent="0.3">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3.5" customHeight="1" x14ac:dyDescent="0.3">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MMWMtkuCS1kMJIfGGL7f1qKMe83hY0U0QK/gDxbsW8awA9P8pagx5yu02pb/Znoifcc5ac8yzYdNE/NBRX5Ivg==" saltValue="5W+pfX+pnpqhEYiMDCyu3Q==" spinCount="100000" sheet="1" objects="1" scenarios="1" selectLockedCells="1" selectUnlockedCells="1"/>
  <mergeCells count="109">
    <mergeCell ref="B20:C20"/>
    <mergeCell ref="K18:L18"/>
    <mergeCell ref="K19:L19"/>
    <mergeCell ref="K20:L20"/>
    <mergeCell ref="A21:L21"/>
    <mergeCell ref="A22:F22"/>
    <mergeCell ref="G22:L22"/>
    <mergeCell ref="H20:I20"/>
    <mergeCell ref="E20:F20"/>
    <mergeCell ref="H23:L23"/>
    <mergeCell ref="H26:L26"/>
    <mergeCell ref="H27:L27"/>
    <mergeCell ref="B23:F23"/>
    <mergeCell ref="B24:F24"/>
    <mergeCell ref="H24:L24"/>
    <mergeCell ref="B25:F25"/>
    <mergeCell ref="H25:L25"/>
    <mergeCell ref="B26:F26"/>
    <mergeCell ref="B27:F2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3:L43"/>
    <mergeCell ref="B44:F44"/>
    <mergeCell ref="H44:L44"/>
    <mergeCell ref="H45:L45"/>
    <mergeCell ref="H53:L53"/>
    <mergeCell ref="H54:L54"/>
    <mergeCell ref="H46:L46"/>
    <mergeCell ref="H47:L47"/>
    <mergeCell ref="H48:L48"/>
    <mergeCell ref="H49:L49"/>
    <mergeCell ref="H50:L50"/>
    <mergeCell ref="H51:L51"/>
    <mergeCell ref="H52:L52"/>
    <mergeCell ref="B52:F52"/>
    <mergeCell ref="B53:F53"/>
    <mergeCell ref="B54:F54"/>
    <mergeCell ref="B45:F45"/>
    <mergeCell ref="B46:F46"/>
    <mergeCell ref="B47:F47"/>
    <mergeCell ref="B48:F48"/>
    <mergeCell ref="B49:F49"/>
    <mergeCell ref="B50:F50"/>
    <mergeCell ref="B51:F51"/>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1000"/>
  <sheetViews>
    <sheetView showGridLines="0" workbookViewId="0">
      <pane ySplit="8" topLeftCell="A9" activePane="bottomLeft" state="frozen"/>
      <selection activeCell="C6" sqref="C6:H7"/>
      <selection pane="bottomLeft" activeCell="A6" sqref="A6:J8"/>
    </sheetView>
  </sheetViews>
  <sheetFormatPr baseColWidth="10" defaultColWidth="14.44140625" defaultRowHeight="15" customHeight="1" x14ac:dyDescent="0.3"/>
  <cols>
    <col min="1" max="1" width="4" customWidth="1"/>
    <col min="2" max="2" width="18.109375" customWidth="1"/>
    <col min="3" max="3" width="30.88671875" customWidth="1"/>
    <col min="4" max="4" width="21.33203125" customWidth="1"/>
    <col min="5" max="6" width="12.6640625" customWidth="1"/>
    <col min="7" max="7" width="10.88671875" customWidth="1"/>
    <col min="8" max="9" width="12.6640625" customWidth="1"/>
    <col min="10" max="10" width="10.88671875" customWidth="1"/>
    <col min="11" max="12" width="12.6640625" customWidth="1"/>
    <col min="13" max="13" width="13.5546875" customWidth="1"/>
    <col min="14" max="28" width="11.44140625" customWidth="1"/>
  </cols>
  <sheetData>
    <row r="1" spans="1:28" ht="18.75" customHeight="1" x14ac:dyDescent="0.3">
      <c r="A1" s="115"/>
      <c r="B1" s="72"/>
      <c r="C1" s="153" t="s">
        <v>0</v>
      </c>
      <c r="D1" s="78"/>
      <c r="E1" s="78"/>
      <c r="F1" s="78"/>
      <c r="G1" s="78"/>
      <c r="H1" s="78"/>
      <c r="I1" s="78"/>
      <c r="J1" s="72"/>
      <c r="K1" s="108" t="s">
        <v>648</v>
      </c>
      <c r="L1" s="63"/>
      <c r="M1" s="64"/>
      <c r="N1" s="3"/>
      <c r="O1" s="3"/>
      <c r="P1" s="3"/>
      <c r="Q1" s="3"/>
      <c r="R1" s="3"/>
      <c r="S1" s="3"/>
      <c r="T1" s="3"/>
      <c r="U1" s="3"/>
      <c r="V1" s="3"/>
      <c r="W1" s="3"/>
      <c r="X1" s="3"/>
      <c r="Y1" s="3"/>
      <c r="Z1" s="3"/>
      <c r="AA1" s="3"/>
      <c r="AB1" s="3"/>
    </row>
    <row r="2" spans="1:28" ht="18.75" customHeight="1" x14ac:dyDescent="0.3">
      <c r="A2" s="73"/>
      <c r="B2" s="74"/>
      <c r="C2" s="73"/>
      <c r="D2" s="79"/>
      <c r="E2" s="79"/>
      <c r="F2" s="79"/>
      <c r="G2" s="79"/>
      <c r="H2" s="79"/>
      <c r="I2" s="79"/>
      <c r="J2" s="74"/>
      <c r="K2" s="108" t="s">
        <v>649</v>
      </c>
      <c r="L2" s="63"/>
      <c r="M2" s="64"/>
      <c r="N2" s="3"/>
      <c r="O2" s="3"/>
      <c r="P2" s="3"/>
      <c r="Q2" s="3"/>
      <c r="R2" s="3"/>
      <c r="S2" s="3"/>
      <c r="T2" s="3"/>
      <c r="U2" s="3"/>
      <c r="V2" s="3"/>
      <c r="W2" s="3"/>
      <c r="X2" s="3"/>
      <c r="Y2" s="3"/>
      <c r="Z2" s="3"/>
      <c r="AA2" s="3"/>
      <c r="AB2" s="3"/>
    </row>
    <row r="3" spans="1:28" ht="18.75" customHeight="1" x14ac:dyDescent="0.3">
      <c r="A3" s="73"/>
      <c r="B3" s="74"/>
      <c r="C3" s="73"/>
      <c r="D3" s="79"/>
      <c r="E3" s="79"/>
      <c r="F3" s="79"/>
      <c r="G3" s="79"/>
      <c r="H3" s="79"/>
      <c r="I3" s="79"/>
      <c r="J3" s="74"/>
      <c r="K3" s="108" t="s">
        <v>650</v>
      </c>
      <c r="L3" s="63"/>
      <c r="M3" s="64"/>
      <c r="N3" s="3"/>
      <c r="O3" s="3"/>
      <c r="P3" s="3"/>
      <c r="Q3" s="3"/>
      <c r="R3" s="3"/>
      <c r="S3" s="3"/>
      <c r="T3" s="3"/>
      <c r="U3" s="3"/>
      <c r="V3" s="3"/>
      <c r="W3" s="3"/>
      <c r="X3" s="3"/>
      <c r="Y3" s="3"/>
      <c r="Z3" s="3"/>
      <c r="AA3" s="3"/>
      <c r="AB3" s="3"/>
    </row>
    <row r="4" spans="1:28" ht="18.75" customHeight="1" x14ac:dyDescent="0.3">
      <c r="A4" s="75"/>
      <c r="B4" s="76"/>
      <c r="C4" s="75"/>
      <c r="D4" s="80"/>
      <c r="E4" s="80"/>
      <c r="F4" s="80"/>
      <c r="G4" s="80"/>
      <c r="H4" s="80"/>
      <c r="I4" s="80"/>
      <c r="J4" s="76"/>
      <c r="K4" s="108" t="s">
        <v>651</v>
      </c>
      <c r="L4" s="63"/>
      <c r="M4" s="64"/>
      <c r="N4" s="3"/>
      <c r="O4" s="3"/>
      <c r="P4" s="3"/>
      <c r="Q4" s="3"/>
      <c r="R4" s="3"/>
      <c r="S4" s="3"/>
      <c r="T4" s="3"/>
      <c r="U4" s="3"/>
      <c r="V4" s="3"/>
      <c r="W4" s="3"/>
      <c r="X4" s="3"/>
      <c r="Y4" s="3"/>
      <c r="Z4" s="3"/>
      <c r="AA4" s="3"/>
      <c r="AB4" s="3"/>
    </row>
    <row r="5" spans="1:28" ht="14.4" x14ac:dyDescent="0.3">
      <c r="A5" s="20"/>
      <c r="B5" s="23"/>
      <c r="C5" s="20"/>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3">
      <c r="A6" s="154" t="s">
        <v>89</v>
      </c>
      <c r="B6" s="63"/>
      <c r="C6" s="63"/>
      <c r="D6" s="118"/>
      <c r="E6" s="155" t="s">
        <v>652</v>
      </c>
      <c r="F6" s="63"/>
      <c r="G6" s="64"/>
      <c r="H6" s="155" t="s">
        <v>653</v>
      </c>
      <c r="I6" s="63"/>
      <c r="J6" s="64"/>
      <c r="K6" s="155" t="s">
        <v>654</v>
      </c>
      <c r="L6" s="63"/>
      <c r="M6" s="64"/>
      <c r="N6" s="3"/>
      <c r="O6" s="3"/>
      <c r="P6" s="3"/>
      <c r="Q6" s="3"/>
      <c r="R6" s="3"/>
      <c r="S6" s="3"/>
      <c r="T6" s="3"/>
      <c r="U6" s="3"/>
      <c r="V6" s="3"/>
      <c r="W6" s="3"/>
      <c r="X6" s="3"/>
      <c r="Y6" s="3"/>
      <c r="Z6" s="3"/>
      <c r="AA6" s="3"/>
      <c r="AB6" s="3"/>
    </row>
    <row r="7" spans="1:28" ht="22.5" customHeight="1" x14ac:dyDescent="0.3">
      <c r="A7" s="158" t="s">
        <v>87</v>
      </c>
      <c r="B7" s="104" t="s">
        <v>88</v>
      </c>
      <c r="C7" s="109" t="s">
        <v>96</v>
      </c>
      <c r="D7" s="159" t="s">
        <v>97</v>
      </c>
      <c r="E7" s="157" t="s">
        <v>655</v>
      </c>
      <c r="F7" s="100" t="s">
        <v>656</v>
      </c>
      <c r="G7" s="156" t="s">
        <v>657</v>
      </c>
      <c r="H7" s="157" t="s">
        <v>655</v>
      </c>
      <c r="I7" s="100" t="s">
        <v>656</v>
      </c>
      <c r="J7" s="156" t="s">
        <v>657</v>
      </c>
      <c r="K7" s="157" t="s">
        <v>655</v>
      </c>
      <c r="L7" s="100" t="s">
        <v>656</v>
      </c>
      <c r="M7" s="156" t="s">
        <v>657</v>
      </c>
      <c r="N7" s="3"/>
      <c r="O7" s="3"/>
      <c r="P7" s="3"/>
      <c r="Q7" s="3"/>
      <c r="R7" s="3"/>
      <c r="S7" s="3"/>
      <c r="T7" s="3"/>
      <c r="U7" s="3"/>
      <c r="V7" s="3"/>
      <c r="W7" s="3"/>
      <c r="X7" s="3"/>
      <c r="Y7" s="3"/>
      <c r="Z7" s="3"/>
      <c r="AA7" s="3"/>
      <c r="AB7" s="3"/>
    </row>
    <row r="8" spans="1:28" ht="22.5" customHeight="1" x14ac:dyDescent="0.3">
      <c r="A8" s="91"/>
      <c r="B8" s="91"/>
      <c r="C8" s="91"/>
      <c r="D8" s="150"/>
      <c r="E8" s="91"/>
      <c r="F8" s="91"/>
      <c r="G8" s="91"/>
      <c r="H8" s="91"/>
      <c r="I8" s="91"/>
      <c r="J8" s="91"/>
      <c r="K8" s="91"/>
      <c r="L8" s="91"/>
      <c r="M8" s="91"/>
      <c r="N8" s="21"/>
      <c r="O8" s="21"/>
      <c r="P8" s="21"/>
      <c r="Q8" s="21"/>
      <c r="R8" s="21"/>
      <c r="S8" s="21"/>
      <c r="T8" s="21"/>
      <c r="U8" s="21"/>
      <c r="V8" s="21"/>
      <c r="W8" s="21"/>
      <c r="X8" s="21"/>
      <c r="Y8" s="21"/>
      <c r="Z8" s="21"/>
      <c r="AA8" s="21"/>
      <c r="AB8" s="21"/>
    </row>
    <row r="9" spans="1:28" ht="16.5" customHeight="1" x14ac:dyDescent="0.3">
      <c r="A9" s="97">
        <v>1</v>
      </c>
      <c r="B9" s="113" t="str">
        <f>IF('8. Seguimiento Cuatrimestral'!B9:B11="","",'8. Seguimiento Cuatrimestral'!B9:B11)</f>
        <v>Gestión Contractual</v>
      </c>
      <c r="C9" s="113" t="str">
        <f>IF('8. Seguimiento Cuatrimestral'!C9:C11="","",'8. Seguimiento Cuatrimestral'!C9:C11)</f>
        <v>Posibilidad de afectacion económica y reputacional por el Incumplimiento legal, en la aplicación de requisitos juridicos debido a la falta de conocimientos jurídicos y experiencia por parte de los abogados encargados de llevar los procesos</v>
      </c>
      <c r="D9" s="113" t="str">
        <f>IF('8. Seguimiento Cuatrimestral'!D9:D11="","",'8. Seguimiento Cuatrimestral'!D9:D11)</f>
        <v>Gestión - Incumplimiento Normativo</v>
      </c>
      <c r="E9" s="152">
        <f>'8. Seguimiento Cuatrimestral'!G9:G11</f>
        <v>8.3299999999999999E-2</v>
      </c>
      <c r="F9" s="152" t="str">
        <f>'8. Seguimiento Cuatrimestral'!K9:K11</f>
        <v>Campo no disponible en este periodo</v>
      </c>
      <c r="G9" s="152">
        <f>'8. Seguimiento Cuatrimestral'!M9:M11</f>
        <v>0</v>
      </c>
      <c r="H9" s="152">
        <f>'8. Seguimiento Cuatrimestral'!P9:P11</f>
        <v>0.67</v>
      </c>
      <c r="I9" s="152" t="str">
        <f>'8. Seguimiento Cuatrimestral'!T9:T11</f>
        <v>Campo no disponible en este periodo</v>
      </c>
      <c r="J9" s="152">
        <f>'8. Seguimiento Cuatrimestral'!V9:V11</f>
        <v>0.33</v>
      </c>
      <c r="K9" s="152">
        <f>'8. Seguimiento Cuatrimestral'!Y9:Y11</f>
        <v>1</v>
      </c>
      <c r="L9" s="152">
        <f>'8. Seguimiento Cuatrimestral'!AC9:AC11</f>
        <v>1</v>
      </c>
      <c r="M9" s="152">
        <f>'8. Seguimiento Cuatrimestral'!AE9:AE11</f>
        <v>0.33</v>
      </c>
      <c r="N9" s="22"/>
      <c r="O9" s="22"/>
      <c r="P9" s="22"/>
      <c r="Q9" s="22"/>
      <c r="R9" s="22"/>
      <c r="S9" s="22"/>
      <c r="T9" s="22"/>
      <c r="U9" s="22"/>
      <c r="V9" s="22"/>
      <c r="W9" s="22"/>
      <c r="X9" s="22"/>
      <c r="Y9" s="22"/>
      <c r="Z9" s="22"/>
      <c r="AA9" s="22"/>
      <c r="AB9" s="22"/>
    </row>
    <row r="10" spans="1:28" ht="14.4" x14ac:dyDescent="0.3">
      <c r="A10" s="90"/>
      <c r="B10" s="90"/>
      <c r="C10" s="90"/>
      <c r="D10" s="90"/>
      <c r="E10" s="90"/>
      <c r="F10" s="90"/>
      <c r="G10" s="90"/>
      <c r="H10" s="90"/>
      <c r="I10" s="90"/>
      <c r="J10" s="90"/>
      <c r="K10" s="90"/>
      <c r="L10" s="90"/>
      <c r="M10" s="90"/>
      <c r="N10" s="3"/>
      <c r="O10" s="3"/>
      <c r="P10" s="3"/>
      <c r="Q10" s="3"/>
      <c r="R10" s="3"/>
      <c r="S10" s="3"/>
      <c r="T10" s="3"/>
      <c r="U10" s="3"/>
      <c r="V10" s="3"/>
      <c r="W10" s="3"/>
      <c r="X10" s="3"/>
      <c r="Y10" s="3"/>
      <c r="Z10" s="3"/>
      <c r="AA10" s="3"/>
      <c r="AB10" s="3"/>
    </row>
    <row r="11" spans="1:28" ht="14.4" x14ac:dyDescent="0.3">
      <c r="A11" s="91"/>
      <c r="B11" s="91"/>
      <c r="C11" s="91"/>
      <c r="D11" s="91"/>
      <c r="E11" s="91"/>
      <c r="F11" s="91"/>
      <c r="G11" s="91"/>
      <c r="H11" s="91"/>
      <c r="I11" s="91"/>
      <c r="J11" s="91"/>
      <c r="K11" s="91"/>
      <c r="L11" s="91"/>
      <c r="M11" s="91"/>
      <c r="N11" s="3"/>
      <c r="O11" s="3"/>
      <c r="P11" s="3"/>
      <c r="Q11" s="3"/>
      <c r="R11" s="3"/>
      <c r="S11" s="3"/>
      <c r="T11" s="3"/>
      <c r="U11" s="3"/>
      <c r="V11" s="3"/>
      <c r="W11" s="3"/>
      <c r="X11" s="3"/>
      <c r="Y11" s="3"/>
      <c r="Z11" s="3"/>
      <c r="AA11" s="3"/>
      <c r="AB11" s="3"/>
    </row>
    <row r="12" spans="1:28" ht="16.5" customHeight="1" x14ac:dyDescent="0.3">
      <c r="A12" s="97">
        <v>2</v>
      </c>
      <c r="B12" s="113" t="str">
        <f>IF('8. Seguimiento Cuatrimestral'!B12:B14="","",'8. Seguimiento Cuatrimestral'!B12:B14)</f>
        <v>Gestión Contractual</v>
      </c>
      <c r="C12" s="113" t="str">
        <f>IF('8. Seguimiento Cuatrimestral'!C12:C14="","",'8. Seguimiento Cuatrimestral'!C12:C14)</f>
        <v>Posibilidad de afectacion reputacional por la Publicacion extemporanea o no publicacion en el portal SECOP II de la informacion de la gestion contractual de responsabilidad de la Oficina Jurídica o por la aprobación de pólizas que no cumplen con las condiciones legalmente establecidas, debido a la falta de conocimientos juridicos y experiencia por parte de los abogado contratistas definido por la Driección, encargados de llevar los procesos y de los supervisores que tambien son sujeto activo dentro de la ejecución contractual y tienen el deber de efectuar las publicaciones</v>
      </c>
      <c r="D12" s="113" t="str">
        <f>IF('8. Seguimiento Cuatrimestral'!D12:D14="","",'8. Seguimiento Cuatrimestral'!D12:D14)</f>
        <v>Gestión - Incumplimiento Normativo</v>
      </c>
      <c r="E12" s="94">
        <f>'8. Seguimiento Cuatrimestral'!G12:G14</f>
        <v>0.25</v>
      </c>
      <c r="F12" s="152" t="str">
        <f>'8. Seguimiento Cuatrimestral'!K12:K14</f>
        <v>Campo no disponible en este periodo</v>
      </c>
      <c r="G12" s="152">
        <f>'8. Seguimiento Cuatrimestral'!M12:M14</f>
        <v>0</v>
      </c>
      <c r="H12" s="152">
        <f>'8. Seguimiento Cuatrimestral'!P12:P14</f>
        <v>0.67</v>
      </c>
      <c r="I12" s="152" t="str">
        <f>'8. Seguimiento Cuatrimestral'!T12:T14</f>
        <v>Campo no disponible en este periodo</v>
      </c>
      <c r="J12" s="152">
        <f>'8. Seguimiento Cuatrimestral'!V12:V14</f>
        <v>0.33</v>
      </c>
      <c r="K12" s="152">
        <f>'8. Seguimiento Cuatrimestral'!Y12:Y14</f>
        <v>1</v>
      </c>
      <c r="L12" s="152">
        <f>'8. Seguimiento Cuatrimestral'!AC12:AC14</f>
        <v>0.66</v>
      </c>
      <c r="M12" s="152">
        <f>'8. Seguimiento Cuatrimestral'!AE12:AE14</f>
        <v>0.33</v>
      </c>
      <c r="N12" s="3"/>
      <c r="O12" s="3"/>
      <c r="P12" s="3"/>
      <c r="Q12" s="3"/>
      <c r="R12" s="3"/>
      <c r="S12" s="3"/>
      <c r="T12" s="3"/>
      <c r="U12" s="3"/>
      <c r="V12" s="3"/>
      <c r="W12" s="3"/>
      <c r="X12" s="3"/>
      <c r="Y12" s="3"/>
      <c r="Z12" s="3"/>
      <c r="AA12" s="3"/>
      <c r="AB12" s="3"/>
    </row>
    <row r="13" spans="1:28" ht="14.4" x14ac:dyDescent="0.3">
      <c r="A13" s="90"/>
      <c r="B13" s="90"/>
      <c r="C13" s="90"/>
      <c r="D13" s="90"/>
      <c r="E13" s="90"/>
      <c r="F13" s="90"/>
      <c r="G13" s="90"/>
      <c r="H13" s="90"/>
      <c r="I13" s="90"/>
      <c r="J13" s="90"/>
      <c r="K13" s="90"/>
      <c r="L13" s="90"/>
      <c r="M13" s="90"/>
      <c r="N13" s="3"/>
      <c r="O13" s="3"/>
      <c r="P13" s="3"/>
      <c r="Q13" s="3"/>
      <c r="R13" s="3"/>
      <c r="S13" s="3"/>
      <c r="T13" s="3"/>
      <c r="U13" s="3"/>
      <c r="V13" s="3"/>
      <c r="W13" s="3"/>
      <c r="X13" s="3"/>
      <c r="Y13" s="3"/>
      <c r="Z13" s="3"/>
      <c r="AA13" s="3"/>
      <c r="AB13" s="3"/>
    </row>
    <row r="14" spans="1:28" ht="14.4" x14ac:dyDescent="0.3">
      <c r="A14" s="91"/>
      <c r="B14" s="91"/>
      <c r="C14" s="91"/>
      <c r="D14" s="91"/>
      <c r="E14" s="91"/>
      <c r="F14" s="91"/>
      <c r="G14" s="91"/>
      <c r="H14" s="91"/>
      <c r="I14" s="91"/>
      <c r="J14" s="91"/>
      <c r="K14" s="91"/>
      <c r="L14" s="91"/>
      <c r="M14" s="91"/>
      <c r="N14" s="3"/>
      <c r="O14" s="3"/>
      <c r="P14" s="3"/>
      <c r="Q14" s="3"/>
      <c r="R14" s="3"/>
      <c r="S14" s="3"/>
      <c r="T14" s="3"/>
      <c r="U14" s="3"/>
      <c r="V14" s="3"/>
      <c r="W14" s="3"/>
      <c r="X14" s="3"/>
      <c r="Y14" s="3"/>
      <c r="Z14" s="3"/>
      <c r="AA14" s="3"/>
      <c r="AB14" s="3"/>
    </row>
    <row r="15" spans="1:28" ht="16.5" customHeight="1" x14ac:dyDescent="0.3">
      <c r="A15" s="97">
        <v>3</v>
      </c>
      <c r="B15" s="113" t="str">
        <f>IF('8. Seguimiento Cuatrimestral'!B15:B17="","",'8. Seguimiento Cuatrimestral'!B15:B17)</f>
        <v>Gestión Contractual</v>
      </c>
      <c r="C15" s="113" t="str">
        <f>IF('8. Seguimiento Cuatrimestral'!C15:C17="","",'8. Seguimiento Cuatrimestral'!C15:C17)</f>
        <v>Posibilidad de afectacion reputacional por la aprobacion de polizas que no cumplen con las condiciones legalmente establecidas debido a la falta de conocimientos contractuales de los abogados contratistas que apoyan el proceso contractual</v>
      </c>
      <c r="D15" s="113" t="str">
        <f>IF('8. Seguimiento Cuatrimestral'!D15:D17="","",'8. Seguimiento Cuatrimestral'!D15:D17)</f>
        <v>Gestión - Incumplimiento Normativo</v>
      </c>
      <c r="E15" s="94">
        <f>'8. Seguimiento Cuatrimestral'!G15:G17</f>
        <v>0.25</v>
      </c>
      <c r="F15" s="152" t="str">
        <f>'8. Seguimiento Cuatrimestral'!K15:K17</f>
        <v>Campo no disponible en este periodo</v>
      </c>
      <c r="G15" s="152">
        <f>'8. Seguimiento Cuatrimestral'!M15:M17</f>
        <v>0</v>
      </c>
      <c r="H15" s="152">
        <f>'8. Seguimiento Cuatrimestral'!P15:P17</f>
        <v>0.67</v>
      </c>
      <c r="I15" s="152" t="str">
        <f>'8. Seguimiento Cuatrimestral'!T15:T17</f>
        <v>Campo no disponible en este periodo</v>
      </c>
      <c r="J15" s="152">
        <f>'8. Seguimiento Cuatrimestral'!V15:V17</f>
        <v>0.33</v>
      </c>
      <c r="K15" s="152">
        <f>'8. Seguimiento Cuatrimestral'!Y15:Y17</f>
        <v>1</v>
      </c>
      <c r="L15" s="152">
        <f>'8. Seguimiento Cuatrimestral'!AC15:AC17</f>
        <v>1</v>
      </c>
      <c r="M15" s="152">
        <f>'8. Seguimiento Cuatrimestral'!AE15:AE17</f>
        <v>0.33</v>
      </c>
      <c r="N15" s="3"/>
      <c r="O15" s="3"/>
      <c r="P15" s="3"/>
      <c r="Q15" s="3"/>
      <c r="R15" s="3"/>
      <c r="S15" s="3"/>
      <c r="T15" s="3"/>
      <c r="U15" s="3"/>
      <c r="V15" s="3"/>
      <c r="W15" s="3"/>
      <c r="X15" s="3"/>
      <c r="Y15" s="3"/>
      <c r="Z15" s="3"/>
      <c r="AA15" s="3"/>
      <c r="AB15" s="3"/>
    </row>
    <row r="16" spans="1:28" ht="14.4" x14ac:dyDescent="0.3">
      <c r="A16" s="90"/>
      <c r="B16" s="90"/>
      <c r="C16" s="90"/>
      <c r="D16" s="90"/>
      <c r="E16" s="90"/>
      <c r="F16" s="90"/>
      <c r="G16" s="90"/>
      <c r="H16" s="90"/>
      <c r="I16" s="90"/>
      <c r="J16" s="90"/>
      <c r="K16" s="90"/>
      <c r="L16" s="90"/>
      <c r="M16" s="90"/>
      <c r="N16" s="3"/>
      <c r="O16" s="3"/>
      <c r="P16" s="3"/>
      <c r="Q16" s="3"/>
      <c r="R16" s="3"/>
      <c r="S16" s="3"/>
      <c r="T16" s="3"/>
      <c r="U16" s="3"/>
      <c r="V16" s="3"/>
      <c r="W16" s="3"/>
      <c r="X16" s="3"/>
      <c r="Y16" s="3"/>
      <c r="Z16" s="3"/>
      <c r="AA16" s="3"/>
      <c r="AB16" s="3"/>
    </row>
    <row r="17" spans="1:28" ht="14.4" x14ac:dyDescent="0.3">
      <c r="A17" s="91"/>
      <c r="B17" s="91"/>
      <c r="C17" s="91"/>
      <c r="D17" s="91"/>
      <c r="E17" s="91"/>
      <c r="F17" s="91"/>
      <c r="G17" s="91"/>
      <c r="H17" s="91"/>
      <c r="I17" s="91"/>
      <c r="J17" s="91"/>
      <c r="K17" s="91"/>
      <c r="L17" s="91"/>
      <c r="M17" s="91"/>
      <c r="N17" s="3"/>
      <c r="O17" s="3"/>
      <c r="P17" s="3"/>
      <c r="Q17" s="3"/>
      <c r="R17" s="3"/>
      <c r="S17" s="3"/>
      <c r="T17" s="3"/>
      <c r="U17" s="3"/>
      <c r="V17" s="3"/>
      <c r="W17" s="3"/>
      <c r="X17" s="3"/>
      <c r="Y17" s="3"/>
      <c r="Z17" s="3"/>
      <c r="AA17" s="3"/>
      <c r="AB17" s="3"/>
    </row>
    <row r="18" spans="1:28" ht="16.5" customHeight="1" x14ac:dyDescent="0.3">
      <c r="A18" s="97">
        <v>4</v>
      </c>
      <c r="B18" s="113" t="str">
        <f>IF('8. Seguimiento Cuatrimestral'!B18:B20="","",'8. Seguimiento Cuatrimestral'!B18:B20)</f>
        <v>Gestión Contractual</v>
      </c>
      <c r="C18" s="113" t="str">
        <f>IF('8. Seguimiento Cuatrimestral'!C18:C20="","",'8. Seguimiento Cuatrimestral'!C18:C20)</f>
        <v>Posibilidad de afectacion reputacional por la perdida de competencia para liquidar contratos por parte de la entidad debido a la Falta de conocimientos de supervisores en los tiempos para radicar liquidaciones de contratos y a los excesivos filtros para proceder a una firma</v>
      </c>
      <c r="D18" s="113" t="str">
        <f>IF('8. Seguimiento Cuatrimestral'!D18:D20="","",'8. Seguimiento Cuatrimestral'!D18:D20)</f>
        <v>Gestión</v>
      </c>
      <c r="E18" s="94">
        <f>'8. Seguimiento Cuatrimestral'!G18:G20</f>
        <v>0.25</v>
      </c>
      <c r="F18" s="152" t="str">
        <f>'8. Seguimiento Cuatrimestral'!K18:K20</f>
        <v>Campo no disponible en este periodo</v>
      </c>
      <c r="G18" s="152">
        <f>'8. Seguimiento Cuatrimestral'!M18:M20</f>
        <v>0.33</v>
      </c>
      <c r="H18" s="152">
        <f>'8. Seguimiento Cuatrimestral'!P18:P20</f>
        <v>0.67</v>
      </c>
      <c r="I18" s="152" t="str">
        <f>'8. Seguimiento Cuatrimestral'!T18:T20</f>
        <v>Campo no disponible en este periodo</v>
      </c>
      <c r="J18" s="152">
        <f>'8. Seguimiento Cuatrimestral'!V18:V20</f>
        <v>0.33</v>
      </c>
      <c r="K18" s="152">
        <f>'8. Seguimiento Cuatrimestral'!Y18:Y20</f>
        <v>1</v>
      </c>
      <c r="L18" s="152">
        <f>'8. Seguimiento Cuatrimestral'!AC18:AC20</f>
        <v>1</v>
      </c>
      <c r="M18" s="152">
        <f>'8. Seguimiento Cuatrimestral'!AE18:AE20</f>
        <v>0.33</v>
      </c>
      <c r="N18" s="3"/>
      <c r="O18" s="3"/>
      <c r="P18" s="3"/>
      <c r="Q18" s="3"/>
      <c r="R18" s="3"/>
      <c r="S18" s="3"/>
      <c r="T18" s="3"/>
      <c r="U18" s="3"/>
      <c r="V18" s="3"/>
      <c r="W18" s="3"/>
      <c r="X18" s="3"/>
      <c r="Y18" s="3"/>
      <c r="Z18" s="3"/>
      <c r="AA18" s="3"/>
      <c r="AB18" s="3"/>
    </row>
    <row r="19" spans="1:28" ht="14.4" x14ac:dyDescent="0.3">
      <c r="A19" s="90"/>
      <c r="B19" s="90"/>
      <c r="C19" s="90"/>
      <c r="D19" s="90"/>
      <c r="E19" s="90"/>
      <c r="F19" s="90"/>
      <c r="G19" s="90"/>
      <c r="H19" s="90"/>
      <c r="I19" s="90"/>
      <c r="J19" s="90"/>
      <c r="K19" s="90"/>
      <c r="L19" s="90"/>
      <c r="M19" s="90"/>
      <c r="N19" s="3"/>
      <c r="O19" s="3"/>
      <c r="P19" s="3"/>
      <c r="Q19" s="3"/>
      <c r="R19" s="3"/>
      <c r="S19" s="3"/>
      <c r="T19" s="3"/>
      <c r="U19" s="3"/>
      <c r="V19" s="3"/>
      <c r="W19" s="3"/>
      <c r="X19" s="3"/>
      <c r="Y19" s="3"/>
      <c r="Z19" s="3"/>
      <c r="AA19" s="3"/>
      <c r="AB19" s="3"/>
    </row>
    <row r="20" spans="1:28" ht="14.4" x14ac:dyDescent="0.3">
      <c r="A20" s="91"/>
      <c r="B20" s="91"/>
      <c r="C20" s="91"/>
      <c r="D20" s="91"/>
      <c r="E20" s="91"/>
      <c r="F20" s="91"/>
      <c r="G20" s="91"/>
      <c r="H20" s="91"/>
      <c r="I20" s="91"/>
      <c r="J20" s="91"/>
      <c r="K20" s="91"/>
      <c r="L20" s="91"/>
      <c r="M20" s="91"/>
      <c r="N20" s="3"/>
      <c r="O20" s="3"/>
      <c r="P20" s="3"/>
      <c r="Q20" s="3"/>
      <c r="R20" s="3"/>
      <c r="S20" s="3"/>
      <c r="T20" s="3"/>
      <c r="U20" s="3"/>
      <c r="V20" s="3"/>
      <c r="W20" s="3"/>
      <c r="X20" s="3"/>
      <c r="Y20" s="3"/>
      <c r="Z20" s="3"/>
      <c r="AA20" s="3"/>
      <c r="AB20" s="3"/>
    </row>
    <row r="21" spans="1:28" ht="16.5" customHeight="1" x14ac:dyDescent="0.3">
      <c r="A21" s="97">
        <v>5</v>
      </c>
      <c r="B21" s="113" t="str">
        <f>IF('8. Seguimiento Cuatrimestral'!B21:B23="","",'8. Seguimiento Cuatrimestral'!B21:B23)</f>
        <v>Gestión Contractual</v>
      </c>
      <c r="C21" s="113" t="str">
        <f>IF('8. Seguimiento Cuatrimestral'!C21:C23="","",'8. Seguimiento Cuatrimestral'!C21:C23)</f>
        <v>Posibilidad de afectacion reputacional debido a una Inadecuada revision juridica (de forma) de los estudios previos y documentos soportes que hace parte de los procesos de adquisicion de bienes y servicios que tiene a cargo la OJ, como consecuencia de la falta de rigurosidad en la revision por parte del abogado contratista definido por la dirección encargado del proceso, una alta carga de asignacion de procesos a los abogados, y que, el abogado encargado no realiza las observaciones y/o falencias encontradas en los estudios  previos de manera oportuna al area encargada .</v>
      </c>
      <c r="D21" s="113" t="str">
        <f>IF('8. Seguimiento Cuatrimestral'!D21:D23="","",'8. Seguimiento Cuatrimestral'!D21:D23)</f>
        <v>Gestión</v>
      </c>
      <c r="E21" s="94">
        <f>'8. Seguimiento Cuatrimestral'!G21:G23</f>
        <v>0.25</v>
      </c>
      <c r="F21" s="152" t="str">
        <f>'8. Seguimiento Cuatrimestral'!K21:K23</f>
        <v>Campo no disponible en este periodo</v>
      </c>
      <c r="G21" s="152">
        <f>'8. Seguimiento Cuatrimestral'!M21:M23</f>
        <v>0</v>
      </c>
      <c r="H21" s="152">
        <f>'8. Seguimiento Cuatrimestral'!P21:P23</f>
        <v>0.67</v>
      </c>
      <c r="I21" s="152" t="str">
        <f>'8. Seguimiento Cuatrimestral'!T21:T23</f>
        <v>Campo no disponible en este periodo</v>
      </c>
      <c r="J21" s="152">
        <f>'8. Seguimiento Cuatrimestral'!V21:V23</f>
        <v>0.33</v>
      </c>
      <c r="K21" s="152">
        <f>'8. Seguimiento Cuatrimestral'!Y21:Y23</f>
        <v>1</v>
      </c>
      <c r="L21" s="152">
        <f>'8. Seguimiento Cuatrimestral'!AC21:AC23</f>
        <v>1</v>
      </c>
      <c r="M21" s="152">
        <f>'8. Seguimiento Cuatrimestral'!AE21:AE23</f>
        <v>0.33</v>
      </c>
      <c r="N21" s="3"/>
      <c r="O21" s="3"/>
      <c r="P21" s="3"/>
      <c r="Q21" s="3"/>
      <c r="R21" s="3"/>
      <c r="S21" s="3"/>
      <c r="T21" s="3"/>
      <c r="U21" s="3"/>
      <c r="V21" s="3"/>
      <c r="W21" s="3"/>
      <c r="X21" s="3"/>
      <c r="Y21" s="3"/>
      <c r="Z21" s="3"/>
      <c r="AA21" s="3"/>
      <c r="AB21" s="3"/>
    </row>
    <row r="22" spans="1:28" ht="15.75" customHeight="1" x14ac:dyDescent="0.3">
      <c r="A22" s="90"/>
      <c r="B22" s="90"/>
      <c r="C22" s="90"/>
      <c r="D22" s="90"/>
      <c r="E22" s="90"/>
      <c r="F22" s="90"/>
      <c r="G22" s="90"/>
      <c r="H22" s="90"/>
      <c r="I22" s="90"/>
      <c r="J22" s="90"/>
      <c r="K22" s="90"/>
      <c r="L22" s="90"/>
      <c r="M22" s="90"/>
      <c r="N22" s="3"/>
      <c r="O22" s="3"/>
      <c r="P22" s="3"/>
      <c r="Q22" s="3"/>
      <c r="R22" s="3"/>
      <c r="S22" s="3"/>
      <c r="T22" s="3"/>
      <c r="U22" s="3"/>
      <c r="V22" s="3"/>
      <c r="W22" s="3"/>
      <c r="X22" s="3"/>
      <c r="Y22" s="3"/>
      <c r="Z22" s="3"/>
      <c r="AA22" s="3"/>
      <c r="AB22" s="3"/>
    </row>
    <row r="23" spans="1:28" ht="15.75" customHeight="1" x14ac:dyDescent="0.3">
      <c r="A23" s="91"/>
      <c r="B23" s="91"/>
      <c r="C23" s="91"/>
      <c r="D23" s="91"/>
      <c r="E23" s="91"/>
      <c r="F23" s="91"/>
      <c r="G23" s="91"/>
      <c r="H23" s="91"/>
      <c r="I23" s="91"/>
      <c r="J23" s="91"/>
      <c r="K23" s="91"/>
      <c r="L23" s="91"/>
      <c r="M23" s="91"/>
      <c r="N23" s="3"/>
      <c r="O23" s="3"/>
      <c r="P23" s="3"/>
      <c r="Q23" s="3"/>
      <c r="R23" s="3"/>
      <c r="S23" s="3"/>
      <c r="T23" s="3"/>
      <c r="U23" s="3"/>
      <c r="V23" s="3"/>
      <c r="W23" s="3"/>
      <c r="X23" s="3"/>
      <c r="Y23" s="3"/>
      <c r="Z23" s="3"/>
      <c r="AA23" s="3"/>
      <c r="AB23" s="3"/>
    </row>
    <row r="24" spans="1:28" ht="16.5" customHeight="1" x14ac:dyDescent="0.3">
      <c r="A24" s="97">
        <v>6</v>
      </c>
      <c r="B24" s="113" t="str">
        <f>IF('8. Seguimiento Cuatrimestral'!B24:B26="","",'8. Seguimiento Cuatrimestral'!B24:B26)</f>
        <v>Gestión Contractual</v>
      </c>
      <c r="C24" s="113" t="str">
        <f>IF('8. Seguimiento Cuatrimestral'!C24:C26="","",'8. Seguimiento Cuatrimestral'!C24:C26)</f>
        <v>Posibilidad de afectación economica y reputacional al recibir o solicitar dadivas o beneficios a nombre propio o de terceros, mediante el direccionamiento de los requisitos técnicos, por parte del nivel directivo durante la estructuración contractual.</v>
      </c>
      <c r="D24" s="113" t="str">
        <f>IF('8. Seguimiento Cuatrimestral'!D24:D26="","",'8. Seguimiento Cuatrimestral'!D24:D26)</f>
        <v>Corrupción - LA/FT/FPADM</v>
      </c>
      <c r="E24" s="94">
        <f>'8. Seguimiento Cuatrimestral'!G24:G26</f>
        <v>0.25</v>
      </c>
      <c r="F24" s="152" t="str">
        <f>'8. Seguimiento Cuatrimestral'!K24:K26</f>
        <v>Campo no disponible en este periodo</v>
      </c>
      <c r="G24" s="152">
        <f>'8. Seguimiento Cuatrimestral'!M24:M26</f>
        <v>0.17</v>
      </c>
      <c r="H24" s="152">
        <f>'8. Seguimiento Cuatrimestral'!P24:P26</f>
        <v>0.67</v>
      </c>
      <c r="I24" s="152" t="str">
        <f>'8. Seguimiento Cuatrimestral'!T24:T26</f>
        <v>Campo no disponible en este periodo</v>
      </c>
      <c r="J24" s="152">
        <f>'8. Seguimiento Cuatrimestral'!V24:V26</f>
        <v>0.33</v>
      </c>
      <c r="K24" s="152">
        <f>'8. Seguimiento Cuatrimestral'!Y24:Y26</f>
        <v>1</v>
      </c>
      <c r="L24" s="152">
        <f>'8. Seguimiento Cuatrimestral'!AC24:AC26</f>
        <v>0.9</v>
      </c>
      <c r="M24" s="152">
        <f>'8. Seguimiento Cuatrimestral'!AE24:AE26</f>
        <v>0.33</v>
      </c>
      <c r="N24" s="3"/>
      <c r="O24" s="3"/>
      <c r="P24" s="3"/>
      <c r="Q24" s="3"/>
      <c r="R24" s="3"/>
      <c r="S24" s="3"/>
      <c r="T24" s="3"/>
      <c r="U24" s="3"/>
      <c r="V24" s="3"/>
      <c r="W24" s="3"/>
      <c r="X24" s="3"/>
      <c r="Y24" s="3"/>
      <c r="Z24" s="3"/>
      <c r="AA24" s="3"/>
      <c r="AB24" s="3"/>
    </row>
    <row r="25" spans="1:28" ht="15.75" customHeight="1" x14ac:dyDescent="0.3">
      <c r="A25" s="90"/>
      <c r="B25" s="90"/>
      <c r="C25" s="90"/>
      <c r="D25" s="90"/>
      <c r="E25" s="90"/>
      <c r="F25" s="90"/>
      <c r="G25" s="90"/>
      <c r="H25" s="90"/>
      <c r="I25" s="90"/>
      <c r="J25" s="90"/>
      <c r="K25" s="90"/>
      <c r="L25" s="90"/>
      <c r="M25" s="90"/>
      <c r="N25" s="3"/>
      <c r="O25" s="3"/>
      <c r="P25" s="3"/>
      <c r="Q25" s="3"/>
      <c r="R25" s="3"/>
      <c r="S25" s="3"/>
      <c r="T25" s="3"/>
      <c r="U25" s="3"/>
      <c r="V25" s="3"/>
      <c r="W25" s="3"/>
      <c r="X25" s="3"/>
      <c r="Y25" s="3"/>
      <c r="Z25" s="3"/>
      <c r="AA25" s="3"/>
      <c r="AB25" s="3"/>
    </row>
    <row r="26" spans="1:28" ht="15.75" customHeight="1" x14ac:dyDescent="0.3">
      <c r="A26" s="91"/>
      <c r="B26" s="91"/>
      <c r="C26" s="91"/>
      <c r="D26" s="91"/>
      <c r="E26" s="91"/>
      <c r="F26" s="91"/>
      <c r="G26" s="91"/>
      <c r="H26" s="91"/>
      <c r="I26" s="91"/>
      <c r="J26" s="91"/>
      <c r="K26" s="91"/>
      <c r="L26" s="91"/>
      <c r="M26" s="91"/>
      <c r="N26" s="3"/>
      <c r="O26" s="3"/>
      <c r="P26" s="3"/>
      <c r="Q26" s="3"/>
      <c r="R26" s="3"/>
      <c r="S26" s="3"/>
      <c r="T26" s="3"/>
      <c r="U26" s="3"/>
      <c r="V26" s="3"/>
      <c r="W26" s="3"/>
      <c r="X26" s="3"/>
      <c r="Y26" s="3"/>
      <c r="Z26" s="3"/>
      <c r="AA26" s="3"/>
      <c r="AB26" s="3"/>
    </row>
    <row r="27" spans="1:28" ht="16.5" customHeight="1" x14ac:dyDescent="0.3">
      <c r="A27" s="97">
        <v>7</v>
      </c>
      <c r="B27" s="113" t="str">
        <f>IF('8. Seguimiento Cuatrimestral'!B27:B29="","",'8. Seguimiento Cuatrimestral'!B27:B29)</f>
        <v>Gestión Contractual</v>
      </c>
      <c r="C27" s="113" t="str">
        <f>IF('8. Seguimiento Cuatrimestral'!C27:C29="","",'8. Seguimiento Cuatrimestral'!C27:C29)</f>
        <v>Posibilidad de afectación economica y reputacional al recibir o solicitar dadivas o beneficios a nombre propio o de terceros, mediante la evaluación contractual direccionada y permisiva de los requisitos técnicos, definidos por el nivel directivo</v>
      </c>
      <c r="D27" s="113" t="str">
        <f>IF('8. Seguimiento Cuatrimestral'!D27:D29="","",'8. Seguimiento Cuatrimestral'!D27:D29)</f>
        <v>Corrupción - LA/FT/FPADM</v>
      </c>
      <c r="E27" s="94">
        <f>'8. Seguimiento Cuatrimestral'!G27:G29</f>
        <v>0.25</v>
      </c>
      <c r="F27" s="152" t="str">
        <f>'8. Seguimiento Cuatrimestral'!K27:K29</f>
        <v>Campo no disponible en este periodo</v>
      </c>
      <c r="G27" s="152">
        <f>'8. Seguimiento Cuatrimestral'!M27:M29</f>
        <v>0.17</v>
      </c>
      <c r="H27" s="152">
        <f>'8. Seguimiento Cuatrimestral'!P27:P29</f>
        <v>0.67</v>
      </c>
      <c r="I27" s="152" t="str">
        <f>'8. Seguimiento Cuatrimestral'!T27:T29</f>
        <v>Campo no disponible en este periodo</v>
      </c>
      <c r="J27" s="152">
        <f>'8. Seguimiento Cuatrimestral'!V27:V29</f>
        <v>0.33</v>
      </c>
      <c r="K27" s="152">
        <f>'8. Seguimiento Cuatrimestral'!Y27:Y29</f>
        <v>1</v>
      </c>
      <c r="L27" s="152">
        <f>'8. Seguimiento Cuatrimestral'!AC27:AC29</f>
        <v>1</v>
      </c>
      <c r="M27" s="152">
        <f>'8. Seguimiento Cuatrimestral'!AE27:AE29</f>
        <v>0.33</v>
      </c>
      <c r="N27" s="3"/>
      <c r="O27" s="3"/>
      <c r="P27" s="3"/>
      <c r="Q27" s="3"/>
      <c r="R27" s="3"/>
      <c r="S27" s="3"/>
      <c r="T27" s="3"/>
      <c r="U27" s="3"/>
      <c r="V27" s="3"/>
      <c r="W27" s="3"/>
      <c r="X27" s="3"/>
      <c r="Y27" s="3"/>
      <c r="Z27" s="3"/>
      <c r="AA27" s="3"/>
      <c r="AB27" s="3"/>
    </row>
    <row r="28" spans="1:28" ht="15.75" customHeight="1" x14ac:dyDescent="0.3">
      <c r="A28" s="90"/>
      <c r="B28" s="90"/>
      <c r="C28" s="90"/>
      <c r="D28" s="90"/>
      <c r="E28" s="90"/>
      <c r="F28" s="90"/>
      <c r="G28" s="90"/>
      <c r="H28" s="90"/>
      <c r="I28" s="90"/>
      <c r="J28" s="90"/>
      <c r="K28" s="90"/>
      <c r="L28" s="90"/>
      <c r="M28" s="90"/>
      <c r="N28" s="3"/>
      <c r="O28" s="3"/>
      <c r="P28" s="3"/>
      <c r="Q28" s="3"/>
      <c r="R28" s="3"/>
      <c r="S28" s="3"/>
      <c r="T28" s="3"/>
      <c r="U28" s="3"/>
      <c r="V28" s="3"/>
      <c r="W28" s="3"/>
      <c r="X28" s="3"/>
      <c r="Y28" s="3"/>
      <c r="Z28" s="3"/>
      <c r="AA28" s="3"/>
      <c r="AB28" s="3"/>
    </row>
    <row r="29" spans="1:28" ht="15.75" customHeight="1" x14ac:dyDescent="0.3">
      <c r="A29" s="91"/>
      <c r="B29" s="91"/>
      <c r="C29" s="91"/>
      <c r="D29" s="91"/>
      <c r="E29" s="91"/>
      <c r="F29" s="91"/>
      <c r="G29" s="91"/>
      <c r="H29" s="91"/>
      <c r="I29" s="91"/>
      <c r="J29" s="91"/>
      <c r="K29" s="91"/>
      <c r="L29" s="91"/>
      <c r="M29" s="91"/>
      <c r="N29" s="3"/>
      <c r="O29" s="3"/>
      <c r="P29" s="3"/>
      <c r="Q29" s="3"/>
      <c r="R29" s="3"/>
      <c r="S29" s="3"/>
      <c r="T29" s="3"/>
      <c r="U29" s="3"/>
      <c r="V29" s="3"/>
      <c r="W29" s="3"/>
      <c r="X29" s="3"/>
      <c r="Y29" s="3"/>
      <c r="Z29" s="3"/>
      <c r="AA29" s="3"/>
      <c r="AB29" s="3"/>
    </row>
    <row r="30" spans="1:28" ht="16.5" customHeight="1" x14ac:dyDescent="0.3">
      <c r="A30" s="97">
        <v>8</v>
      </c>
      <c r="B30" s="113" t="str">
        <f>IF('8. Seguimiento Cuatrimestral'!B30:B32="","",'8. Seguimiento Cuatrimestral'!B30:B32)</f>
        <v>Gestión Contractual</v>
      </c>
      <c r="C30" s="113" t="str">
        <f>IF('8. Seguimiento Cuatrimestral'!C30:C32="","",'8. Seguimiento Cuatrimestral'!C30:C32)</f>
        <v>Posibilidad de afectación economica y reputacional al recibir o solicitar dadivas o beneficios a nombre propio o de terceros, mediante una supervisión o interventoria que avale obligaciones contractuales incumplidas, mayores y menores cantidades, items no previstos, hechos cumplidos y requisitos técnicos incumplidos.</v>
      </c>
      <c r="D30" s="113" t="str">
        <f>IF('8. Seguimiento Cuatrimestral'!D30:D32="","",'8. Seguimiento Cuatrimestral'!D30:D32)</f>
        <v>Corrupción - LA/FT/FPADM</v>
      </c>
      <c r="E30" s="94">
        <f>'8. Seguimiento Cuatrimestral'!G30:G32</f>
        <v>0.25</v>
      </c>
      <c r="F30" s="152" t="str">
        <f>'8. Seguimiento Cuatrimestral'!K30:K32</f>
        <v>Campo no disponible en este periodo</v>
      </c>
      <c r="G30" s="152">
        <f>'8. Seguimiento Cuatrimestral'!M30:M32</f>
        <v>0</v>
      </c>
      <c r="H30" s="152">
        <f>'8. Seguimiento Cuatrimestral'!P30:P32</f>
        <v>0.67</v>
      </c>
      <c r="I30" s="152" t="str">
        <f>'8. Seguimiento Cuatrimestral'!T30:T32</f>
        <v>Campo no disponible en este periodo</v>
      </c>
      <c r="J30" s="152">
        <f>'8. Seguimiento Cuatrimestral'!V30:V32</f>
        <v>0.33</v>
      </c>
      <c r="K30" s="152">
        <f>'8. Seguimiento Cuatrimestral'!Y30:Y32</f>
        <v>1</v>
      </c>
      <c r="L30" s="152">
        <f>'8. Seguimiento Cuatrimestral'!AC30:AC32</f>
        <v>1</v>
      </c>
      <c r="M30" s="152">
        <f>'8. Seguimiento Cuatrimestral'!AE30:AE32</f>
        <v>0.33</v>
      </c>
      <c r="N30" s="3"/>
      <c r="O30" s="3"/>
      <c r="P30" s="3"/>
      <c r="Q30" s="3"/>
      <c r="R30" s="3"/>
      <c r="S30" s="3"/>
      <c r="T30" s="3"/>
      <c r="U30" s="3"/>
      <c r="V30" s="3"/>
      <c r="W30" s="3"/>
      <c r="X30" s="3"/>
      <c r="Y30" s="3"/>
      <c r="Z30" s="3"/>
      <c r="AA30" s="3"/>
      <c r="AB30" s="3"/>
    </row>
    <row r="31" spans="1:28" ht="15.75" customHeight="1" x14ac:dyDescent="0.3">
      <c r="A31" s="90"/>
      <c r="B31" s="90"/>
      <c r="C31" s="90"/>
      <c r="D31" s="90"/>
      <c r="E31" s="90"/>
      <c r="F31" s="90"/>
      <c r="G31" s="90"/>
      <c r="H31" s="90"/>
      <c r="I31" s="90"/>
      <c r="J31" s="90"/>
      <c r="K31" s="90"/>
      <c r="L31" s="90"/>
      <c r="M31" s="90"/>
      <c r="N31" s="3"/>
      <c r="O31" s="3"/>
      <c r="P31" s="3"/>
      <c r="Q31" s="3"/>
      <c r="R31" s="3"/>
      <c r="S31" s="3"/>
      <c r="T31" s="3"/>
      <c r="U31" s="3"/>
      <c r="V31" s="3"/>
      <c r="W31" s="3"/>
      <c r="X31" s="3"/>
      <c r="Y31" s="3"/>
      <c r="Z31" s="3"/>
      <c r="AA31" s="3"/>
      <c r="AB31" s="3"/>
    </row>
    <row r="32" spans="1:28" ht="15.75" customHeight="1" x14ac:dyDescent="0.3">
      <c r="A32" s="91"/>
      <c r="B32" s="91"/>
      <c r="C32" s="91"/>
      <c r="D32" s="91"/>
      <c r="E32" s="91"/>
      <c r="F32" s="91"/>
      <c r="G32" s="91"/>
      <c r="H32" s="91"/>
      <c r="I32" s="91"/>
      <c r="J32" s="91"/>
      <c r="K32" s="91"/>
      <c r="L32" s="91"/>
      <c r="M32" s="91"/>
      <c r="N32" s="3"/>
      <c r="O32" s="3"/>
      <c r="P32" s="3"/>
      <c r="Q32" s="3"/>
      <c r="R32" s="3"/>
      <c r="S32" s="3"/>
      <c r="T32" s="3"/>
      <c r="U32" s="3"/>
      <c r="V32" s="3"/>
      <c r="W32" s="3"/>
      <c r="X32" s="3"/>
      <c r="Y32" s="3"/>
      <c r="Z32" s="3"/>
      <c r="AA32" s="3"/>
      <c r="AB32" s="3"/>
    </row>
    <row r="33" spans="1:28" ht="16.5" customHeight="1" x14ac:dyDescent="0.3">
      <c r="A33" s="97">
        <v>9</v>
      </c>
      <c r="B33" s="113" t="str">
        <f>IF('8. Seguimiento Cuatrimestral'!B33:B35="","",'8. Seguimiento Cuatrimestral'!B33:B35)</f>
        <v>Gestión Contractual</v>
      </c>
      <c r="C33" s="113" t="str">
        <f>IF('8. Seguimiento Cuatrimestral'!C33:C35="","",'8. Seguimiento Cuatrimestral'!C33:C35)</f>
        <v>Posibilidad de afectación economica y reputacional al recibir o solicitar dadivas o beneficios a nombre propio o de terceros,  parte de los interventores por la liquidación sin el cumplimiento de los requisitos establecidos contractualmente, asi como la liquidación permisiva de mayores y menores cantidades, items no previstos, hechos cumplidos y requisitos técnicos.</v>
      </c>
      <c r="D33" s="113" t="str">
        <f>IF('8. Seguimiento Cuatrimestral'!D33:D35="","",'8. Seguimiento Cuatrimestral'!D33:D35)</f>
        <v>Corrupción - LA/FT/FPADM</v>
      </c>
      <c r="E33" s="94">
        <f>'8. Seguimiento Cuatrimestral'!G33:G35</f>
        <v>0.25</v>
      </c>
      <c r="F33" s="152" t="str">
        <f>'8. Seguimiento Cuatrimestral'!K33:K35</f>
        <v>Campo no disponible en este periodo</v>
      </c>
      <c r="G33" s="152">
        <f>'8. Seguimiento Cuatrimestral'!M33:M35</f>
        <v>0</v>
      </c>
      <c r="H33" s="152">
        <f>'8. Seguimiento Cuatrimestral'!P33:P35</f>
        <v>1</v>
      </c>
      <c r="I33" s="152" t="str">
        <f>'8. Seguimiento Cuatrimestral'!T33:T35</f>
        <v>Campo no disponible en este periodo</v>
      </c>
      <c r="J33" s="152">
        <f>'8. Seguimiento Cuatrimestral'!V33:V35</f>
        <v>0.33</v>
      </c>
      <c r="K33" s="152">
        <f>'8. Seguimiento Cuatrimestral'!Y33:Y35</f>
        <v>1</v>
      </c>
      <c r="L33" s="152">
        <f>'8. Seguimiento Cuatrimestral'!AC33:AC35</f>
        <v>0.9</v>
      </c>
      <c r="M33" s="152">
        <f>'8. Seguimiento Cuatrimestral'!AE33:AE35</f>
        <v>0.33</v>
      </c>
      <c r="N33" s="3"/>
      <c r="O33" s="3"/>
      <c r="P33" s="3"/>
      <c r="Q33" s="3"/>
      <c r="R33" s="3"/>
      <c r="S33" s="3"/>
      <c r="T33" s="3"/>
      <c r="U33" s="3"/>
      <c r="V33" s="3"/>
      <c r="W33" s="3"/>
      <c r="X33" s="3"/>
      <c r="Y33" s="3"/>
      <c r="Z33" s="3"/>
      <c r="AA33" s="3"/>
      <c r="AB33" s="3"/>
    </row>
    <row r="34" spans="1:28" ht="15.75" customHeight="1" x14ac:dyDescent="0.3">
      <c r="A34" s="90"/>
      <c r="B34" s="90"/>
      <c r="C34" s="90"/>
      <c r="D34" s="90"/>
      <c r="E34" s="90"/>
      <c r="F34" s="90"/>
      <c r="G34" s="90"/>
      <c r="H34" s="90"/>
      <c r="I34" s="90"/>
      <c r="J34" s="90"/>
      <c r="K34" s="90"/>
      <c r="L34" s="90"/>
      <c r="M34" s="90"/>
      <c r="N34" s="3"/>
      <c r="O34" s="3"/>
      <c r="P34" s="3"/>
      <c r="Q34" s="3"/>
      <c r="R34" s="3"/>
      <c r="S34" s="3"/>
      <c r="T34" s="3"/>
      <c r="U34" s="3"/>
      <c r="V34" s="3"/>
      <c r="W34" s="3"/>
      <c r="X34" s="3"/>
      <c r="Y34" s="3"/>
      <c r="Z34" s="3"/>
      <c r="AA34" s="3"/>
      <c r="AB34" s="3"/>
    </row>
    <row r="35" spans="1:28" ht="15.75" customHeight="1" x14ac:dyDescent="0.3">
      <c r="A35" s="91"/>
      <c r="B35" s="91"/>
      <c r="C35" s="91"/>
      <c r="D35" s="91"/>
      <c r="E35" s="91"/>
      <c r="F35" s="91"/>
      <c r="G35" s="91"/>
      <c r="H35" s="91"/>
      <c r="I35" s="91"/>
      <c r="J35" s="91"/>
      <c r="K35" s="91"/>
      <c r="L35" s="91"/>
      <c r="M35" s="91"/>
      <c r="N35" s="3"/>
      <c r="O35" s="3"/>
      <c r="P35" s="3"/>
      <c r="Q35" s="3"/>
      <c r="R35" s="3"/>
      <c r="S35" s="3"/>
      <c r="T35" s="3"/>
      <c r="U35" s="3"/>
      <c r="V35" s="3"/>
      <c r="W35" s="3"/>
      <c r="X35" s="3"/>
      <c r="Y35" s="3"/>
      <c r="Z35" s="3"/>
      <c r="AA35" s="3"/>
      <c r="AB35" s="3"/>
    </row>
    <row r="36" spans="1:28" ht="16.5" customHeight="1" x14ac:dyDescent="0.3">
      <c r="A36" s="97">
        <v>10</v>
      </c>
      <c r="B36" s="113" t="str">
        <f>IF('8. Seguimiento Cuatrimestral'!B36:B38="","",'8. Seguimiento Cuatrimestral'!B36:B38)</f>
        <v>Gestión Contractual</v>
      </c>
      <c r="C36" s="113" t="str">
        <f>IF('8. Seguimiento Cuatrimestral'!C36:C38="","",'8. Seguimiento Cuatrimestral'!C36:C38)</f>
        <v>Asignación de contratos de prestación de servicios profesionales y apoyo a la gestión basada en criterios políticos en lugar de méritos técnicos y operativos y disponiblidad de tiempo, generando productos sin calidad que no permitan dar respuesta de fondo a los tramites y solicitudes de las diferentes áreas de la Entidad, promoviendo retrocesos en general de diferentes equipos de trabajo generando falta de disponibilidad del personal contratado para realizar actividades en tiempos oportunos y creando mas carga laboral para los funcionarios de planta</v>
      </c>
      <c r="D36" s="113" t="str">
        <f>IF('8. Seguimiento Cuatrimestral'!D36:D38="","",'8. Seguimiento Cuatrimestral'!D36:D38)</f>
        <v>Corrupción</v>
      </c>
      <c r="E36" s="94">
        <f>'8. Seguimiento Cuatrimestral'!G36:G38</f>
        <v>0</v>
      </c>
      <c r="F36" s="152" t="str">
        <f>'8. Seguimiento Cuatrimestral'!K36:K38</f>
        <v>Campo no disponible en este periodo</v>
      </c>
      <c r="G36" s="152">
        <f>'8. Seguimiento Cuatrimestral'!M36:M38</f>
        <v>0</v>
      </c>
      <c r="H36" s="152">
        <f>'8. Seguimiento Cuatrimestral'!P36:P38</f>
        <v>0.67</v>
      </c>
      <c r="I36" s="152" t="str">
        <f>'8. Seguimiento Cuatrimestral'!T36:T38</f>
        <v>Campo no disponible en este periodo</v>
      </c>
      <c r="J36" s="152">
        <f>'8. Seguimiento Cuatrimestral'!V36:V38</f>
        <v>0</v>
      </c>
      <c r="K36" s="152">
        <f>'8. Seguimiento Cuatrimestral'!Y36:Y38</f>
        <v>1</v>
      </c>
      <c r="L36" s="152">
        <f>'8. Seguimiento Cuatrimestral'!AC36:AC38</f>
        <v>0</v>
      </c>
      <c r="M36" s="152">
        <f>'8. Seguimiento Cuatrimestral'!AE36:AE38</f>
        <v>0</v>
      </c>
      <c r="N36" s="3"/>
      <c r="O36" s="3"/>
      <c r="P36" s="3"/>
      <c r="Q36" s="3"/>
      <c r="R36" s="3"/>
      <c r="S36" s="3"/>
      <c r="T36" s="3"/>
      <c r="U36" s="3"/>
      <c r="V36" s="3"/>
      <c r="W36" s="3"/>
      <c r="X36" s="3"/>
      <c r="Y36" s="3"/>
      <c r="Z36" s="3"/>
      <c r="AA36" s="3"/>
      <c r="AB36" s="3"/>
    </row>
    <row r="37" spans="1:28" ht="15.75" customHeight="1" x14ac:dyDescent="0.3">
      <c r="A37" s="90"/>
      <c r="B37" s="90"/>
      <c r="C37" s="90"/>
      <c r="D37" s="90"/>
      <c r="E37" s="90"/>
      <c r="F37" s="90"/>
      <c r="G37" s="90"/>
      <c r="H37" s="90"/>
      <c r="I37" s="90"/>
      <c r="J37" s="90"/>
      <c r="K37" s="90"/>
      <c r="L37" s="90"/>
      <c r="M37" s="90"/>
      <c r="N37" s="3"/>
      <c r="O37" s="3"/>
      <c r="P37" s="3"/>
      <c r="Q37" s="3"/>
      <c r="R37" s="3"/>
      <c r="S37" s="3"/>
      <c r="T37" s="3"/>
      <c r="U37" s="3"/>
      <c r="V37" s="3"/>
      <c r="W37" s="3"/>
      <c r="X37" s="3"/>
      <c r="Y37" s="3"/>
      <c r="Z37" s="3"/>
      <c r="AA37" s="3"/>
      <c r="AB37" s="3"/>
    </row>
    <row r="38" spans="1:28" ht="15.75" customHeight="1" x14ac:dyDescent="0.3">
      <c r="A38" s="91"/>
      <c r="B38" s="91"/>
      <c r="C38" s="91"/>
      <c r="D38" s="91"/>
      <c r="E38" s="91"/>
      <c r="F38" s="91"/>
      <c r="G38" s="91"/>
      <c r="H38" s="91"/>
      <c r="I38" s="91"/>
      <c r="J38" s="91"/>
      <c r="K38" s="91"/>
      <c r="L38" s="91"/>
      <c r="M38" s="91"/>
      <c r="N38" s="3"/>
      <c r="O38" s="3"/>
      <c r="P38" s="3"/>
      <c r="Q38" s="3"/>
      <c r="R38" s="3"/>
      <c r="S38" s="3"/>
      <c r="T38" s="3"/>
      <c r="U38" s="3"/>
      <c r="V38" s="3"/>
      <c r="W38" s="3"/>
      <c r="X38" s="3"/>
      <c r="Y38" s="3"/>
      <c r="Z38" s="3"/>
      <c r="AA38" s="3"/>
      <c r="AB38" s="3"/>
    </row>
    <row r="39" spans="1:28" ht="23.25" customHeight="1" x14ac:dyDescent="0.3">
      <c r="A39" s="2"/>
      <c r="B39" s="117" t="s">
        <v>658</v>
      </c>
      <c r="C39" s="63"/>
      <c r="D39" s="64"/>
      <c r="E39" s="52">
        <f t="shared" ref="E39:M39" si="0">IFERROR(AVERAGE(E9:E38),"")</f>
        <v>0.20832999999999999</v>
      </c>
      <c r="F39" s="52" t="str">
        <f t="shared" si="0"/>
        <v/>
      </c>
      <c r="G39" s="52">
        <f t="shared" si="0"/>
        <v>6.7000000000000004E-2</v>
      </c>
      <c r="H39" s="52">
        <f t="shared" si="0"/>
        <v>0.70300000000000007</v>
      </c>
      <c r="I39" s="52" t="str">
        <f t="shared" si="0"/>
        <v/>
      </c>
      <c r="J39" s="52">
        <f t="shared" si="0"/>
        <v>0.29700000000000004</v>
      </c>
      <c r="K39" s="52">
        <f t="shared" si="0"/>
        <v>1</v>
      </c>
      <c r="L39" s="52">
        <f t="shared" si="0"/>
        <v>0.84600000000000009</v>
      </c>
      <c r="M39" s="52">
        <f t="shared" si="0"/>
        <v>0.29700000000000004</v>
      </c>
      <c r="N39" s="2"/>
      <c r="O39" s="2"/>
      <c r="P39" s="2"/>
      <c r="Q39" s="2"/>
      <c r="R39" s="2"/>
      <c r="S39" s="2"/>
      <c r="T39" s="2"/>
      <c r="U39" s="2"/>
      <c r="V39" s="2"/>
      <c r="W39" s="2"/>
      <c r="X39" s="2"/>
      <c r="Y39" s="2"/>
      <c r="Z39" s="2"/>
      <c r="AA39" s="2"/>
      <c r="AB39" s="2"/>
    </row>
    <row r="40" spans="1:28" ht="23.25" customHeight="1" x14ac:dyDescent="0.3">
      <c r="A40" s="6"/>
      <c r="B40" s="117" t="s">
        <v>659</v>
      </c>
      <c r="C40" s="63"/>
      <c r="D40" s="64"/>
      <c r="E40" s="53">
        <v>0.33333333333333337</v>
      </c>
      <c r="F40" s="53">
        <v>0.33333333333333337</v>
      </c>
      <c r="G40" s="53">
        <v>0.33333333333333337</v>
      </c>
      <c r="H40" s="53">
        <v>0.66666666666666596</v>
      </c>
      <c r="I40" s="53">
        <v>0.66666666666666596</v>
      </c>
      <c r="J40" s="53">
        <v>0.66666666666666596</v>
      </c>
      <c r="K40" s="53">
        <v>1</v>
      </c>
      <c r="L40" s="53">
        <v>1</v>
      </c>
      <c r="M40" s="53">
        <v>1</v>
      </c>
      <c r="N40" s="2"/>
      <c r="O40" s="2"/>
      <c r="P40" s="2"/>
      <c r="Q40" s="2"/>
      <c r="R40" s="2"/>
      <c r="S40" s="2"/>
      <c r="T40" s="2"/>
      <c r="U40" s="2"/>
      <c r="V40" s="2"/>
      <c r="W40" s="2"/>
      <c r="X40" s="2"/>
      <c r="Y40" s="2"/>
      <c r="Z40" s="2"/>
      <c r="AA40" s="2"/>
      <c r="AB40" s="2"/>
    </row>
    <row r="41" spans="1:28" ht="23.25" customHeight="1" x14ac:dyDescent="0.3">
      <c r="A41" s="6"/>
      <c r="B41" s="117" t="s">
        <v>660</v>
      </c>
      <c r="C41" s="63"/>
      <c r="D41" s="64"/>
      <c r="E41" s="52">
        <f t="shared" ref="E41:M41" si="1">IFERROR(E39/E40,"")</f>
        <v>0.62498999999999993</v>
      </c>
      <c r="F41" s="52" t="str">
        <f t="shared" si="1"/>
        <v/>
      </c>
      <c r="G41" s="52">
        <f t="shared" si="1"/>
        <v>0.20099999999999998</v>
      </c>
      <c r="H41" s="52">
        <f t="shared" si="1"/>
        <v>1.0545000000000013</v>
      </c>
      <c r="I41" s="52" t="str">
        <f t="shared" si="1"/>
        <v/>
      </c>
      <c r="J41" s="52">
        <f t="shared" si="1"/>
        <v>0.44550000000000051</v>
      </c>
      <c r="K41" s="52">
        <f t="shared" si="1"/>
        <v>1</v>
      </c>
      <c r="L41" s="52">
        <f t="shared" si="1"/>
        <v>0.84600000000000009</v>
      </c>
      <c r="M41" s="52">
        <f t="shared" si="1"/>
        <v>0.29700000000000004</v>
      </c>
      <c r="N41" s="2"/>
      <c r="O41" s="2"/>
      <c r="P41" s="2"/>
      <c r="Q41" s="2"/>
      <c r="R41" s="2"/>
      <c r="S41" s="2"/>
      <c r="T41" s="2"/>
      <c r="U41" s="2"/>
      <c r="V41" s="2"/>
      <c r="W41" s="2"/>
      <c r="X41" s="2"/>
      <c r="Y41" s="2"/>
      <c r="Z41" s="2"/>
      <c r="AA41" s="2"/>
      <c r="AB41" s="2"/>
    </row>
    <row r="42" spans="1:28" ht="15.75" customHeight="1" x14ac:dyDescent="0.3">
      <c r="A42" s="6"/>
      <c r="B42" s="6"/>
      <c r="C42" s="6"/>
      <c r="D42" s="2"/>
      <c r="E42" s="2"/>
      <c r="F42" s="2"/>
      <c r="G42" s="2"/>
      <c r="H42" s="2"/>
      <c r="I42" s="2"/>
      <c r="J42" s="2"/>
      <c r="K42" s="2"/>
      <c r="L42" s="2"/>
      <c r="M42" s="2"/>
      <c r="N42" s="2"/>
      <c r="O42" s="2"/>
      <c r="P42" s="2"/>
      <c r="Q42" s="2"/>
      <c r="R42" s="2"/>
      <c r="S42" s="2"/>
      <c r="T42" s="2"/>
      <c r="U42" s="2"/>
      <c r="V42" s="2"/>
      <c r="W42" s="2"/>
      <c r="X42" s="2"/>
      <c r="Y42" s="2"/>
      <c r="Z42" s="2"/>
      <c r="AA42" s="2"/>
      <c r="AB42" s="2"/>
    </row>
    <row r="43" spans="1:28" ht="15.75" customHeight="1" x14ac:dyDescent="0.3">
      <c r="A43" s="6"/>
      <c r="B43" s="6"/>
      <c r="C43" s="6"/>
      <c r="D43" s="2"/>
      <c r="E43" s="2"/>
      <c r="F43" s="2"/>
      <c r="G43" s="2"/>
      <c r="H43" s="2"/>
      <c r="I43" s="2"/>
      <c r="J43" s="2"/>
      <c r="K43" s="2"/>
      <c r="L43" s="2"/>
      <c r="M43" s="2"/>
      <c r="N43" s="2"/>
      <c r="O43" s="2"/>
      <c r="P43" s="2"/>
      <c r="Q43" s="2"/>
      <c r="R43" s="2"/>
      <c r="S43" s="2"/>
      <c r="T43" s="2"/>
      <c r="U43" s="2"/>
      <c r="V43" s="2"/>
      <c r="W43" s="2"/>
      <c r="X43" s="2"/>
      <c r="Y43" s="2"/>
      <c r="Z43" s="2"/>
      <c r="AA43" s="2"/>
      <c r="AB43" s="2"/>
    </row>
    <row r="44" spans="1:28" ht="15.75" customHeight="1" x14ac:dyDescent="0.3">
      <c r="A44" s="6"/>
      <c r="B44" s="6"/>
      <c r="C44" s="6"/>
      <c r="D44" s="2"/>
      <c r="E44" s="2"/>
      <c r="F44" s="2"/>
      <c r="G44" s="2"/>
      <c r="H44" s="2"/>
      <c r="I44" s="2"/>
      <c r="J44" s="2"/>
      <c r="K44" s="2"/>
      <c r="L44" s="2"/>
      <c r="M44" s="2"/>
      <c r="N44" s="2"/>
      <c r="O44" s="2"/>
      <c r="P44" s="2"/>
      <c r="Q44" s="2"/>
      <c r="R44" s="2"/>
      <c r="S44" s="2"/>
      <c r="T44" s="2"/>
      <c r="U44" s="2"/>
      <c r="V44" s="2"/>
      <c r="W44" s="2"/>
      <c r="X44" s="2"/>
      <c r="Y44" s="2"/>
      <c r="Z44" s="2"/>
      <c r="AA44" s="2"/>
      <c r="AB44" s="2"/>
    </row>
    <row r="45" spans="1:28" ht="15.75" customHeight="1" x14ac:dyDescent="0.3">
      <c r="A45" s="6"/>
      <c r="B45" s="6"/>
      <c r="C45" s="6"/>
      <c r="D45" s="2"/>
      <c r="E45" s="2"/>
      <c r="F45" s="2"/>
      <c r="G45" s="2"/>
      <c r="H45" s="2"/>
      <c r="I45" s="2"/>
      <c r="J45" s="2"/>
      <c r="K45" s="2"/>
      <c r="L45" s="2"/>
      <c r="M45" s="2"/>
      <c r="N45" s="2"/>
      <c r="O45" s="2"/>
      <c r="P45" s="2"/>
      <c r="Q45" s="2"/>
      <c r="R45" s="2"/>
      <c r="S45" s="2"/>
      <c r="T45" s="2"/>
      <c r="U45" s="2"/>
      <c r="V45" s="2"/>
      <c r="W45" s="2"/>
      <c r="X45" s="2"/>
      <c r="Y45" s="2"/>
      <c r="Z45" s="2"/>
      <c r="AA45" s="2"/>
      <c r="AB45" s="2"/>
    </row>
    <row r="46" spans="1:28" ht="15.75" customHeight="1" x14ac:dyDescent="0.3">
      <c r="A46" s="6"/>
      <c r="B46" s="6"/>
      <c r="C46" s="6"/>
      <c r="D46" s="2"/>
      <c r="E46" s="2"/>
      <c r="F46" s="2"/>
      <c r="G46" s="2"/>
      <c r="H46" s="2"/>
      <c r="I46" s="2"/>
      <c r="J46" s="2"/>
      <c r="K46" s="2"/>
      <c r="L46" s="2"/>
      <c r="M46" s="2"/>
      <c r="N46" s="2"/>
      <c r="O46" s="2"/>
      <c r="P46" s="2"/>
      <c r="Q46" s="2"/>
      <c r="R46" s="2"/>
      <c r="S46" s="2"/>
      <c r="T46" s="2"/>
      <c r="U46" s="2"/>
      <c r="V46" s="2"/>
      <c r="W46" s="2"/>
      <c r="X46" s="2"/>
      <c r="Y46" s="2"/>
      <c r="Z46" s="2"/>
      <c r="AA46" s="2"/>
      <c r="AB46" s="2"/>
    </row>
    <row r="47" spans="1:28" ht="15.75" customHeight="1" x14ac:dyDescent="0.3">
      <c r="A47" s="6"/>
      <c r="B47" s="6"/>
      <c r="C47" s="6"/>
      <c r="D47" s="2"/>
      <c r="E47" s="2"/>
      <c r="F47" s="2"/>
      <c r="G47" s="2"/>
      <c r="H47" s="2"/>
      <c r="I47" s="2"/>
      <c r="J47" s="2"/>
      <c r="K47" s="2"/>
      <c r="L47" s="2"/>
      <c r="M47" s="2"/>
      <c r="N47" s="2"/>
      <c r="O47" s="2"/>
      <c r="P47" s="2"/>
      <c r="Q47" s="2"/>
      <c r="R47" s="2"/>
      <c r="S47" s="2"/>
      <c r="T47" s="2"/>
      <c r="U47" s="2"/>
      <c r="V47" s="2"/>
      <c r="W47" s="2"/>
      <c r="X47" s="2"/>
      <c r="Y47" s="2"/>
      <c r="Z47" s="2"/>
      <c r="AA47" s="2"/>
      <c r="AB47" s="2"/>
    </row>
    <row r="48" spans="1:28" ht="15.75" customHeight="1" x14ac:dyDescent="0.3">
      <c r="A48" s="6"/>
      <c r="B48" s="6"/>
      <c r="C48" s="6"/>
      <c r="D48" s="2"/>
      <c r="E48" s="2"/>
      <c r="F48" s="2"/>
      <c r="G48" s="2"/>
      <c r="H48" s="2"/>
      <c r="I48" s="2"/>
      <c r="J48" s="2"/>
      <c r="K48" s="2"/>
      <c r="L48" s="2"/>
      <c r="M48" s="2"/>
      <c r="N48" s="2"/>
      <c r="O48" s="2"/>
      <c r="P48" s="2"/>
      <c r="Q48" s="2"/>
      <c r="R48" s="2"/>
      <c r="S48" s="2"/>
      <c r="T48" s="2"/>
      <c r="U48" s="2"/>
      <c r="V48" s="2"/>
      <c r="W48" s="2"/>
      <c r="X48" s="2"/>
      <c r="Y48" s="2"/>
      <c r="Z48" s="2"/>
      <c r="AA48" s="2"/>
      <c r="AB48" s="2"/>
    </row>
    <row r="49" spans="1:28" ht="15.75" customHeight="1" x14ac:dyDescent="0.3">
      <c r="A49" s="6"/>
      <c r="B49" s="6"/>
      <c r="C49" s="6"/>
      <c r="D49" s="2"/>
      <c r="E49" s="2"/>
      <c r="F49" s="2"/>
      <c r="G49" s="2"/>
      <c r="H49" s="2"/>
      <c r="I49" s="2"/>
      <c r="J49" s="2"/>
      <c r="K49" s="2"/>
      <c r="L49" s="2"/>
      <c r="M49" s="2"/>
      <c r="N49" s="2"/>
      <c r="O49" s="2"/>
      <c r="P49" s="2"/>
      <c r="Q49" s="2"/>
      <c r="R49" s="2"/>
      <c r="S49" s="2"/>
      <c r="T49" s="2"/>
      <c r="U49" s="2"/>
      <c r="V49" s="2"/>
      <c r="W49" s="2"/>
      <c r="X49" s="2"/>
      <c r="Y49" s="2"/>
      <c r="Z49" s="2"/>
      <c r="AA49" s="2"/>
      <c r="AB49" s="2"/>
    </row>
    <row r="50" spans="1:28" ht="15.75" customHeight="1" x14ac:dyDescent="0.3">
      <c r="A50" s="6"/>
      <c r="B50" s="6"/>
      <c r="C50" s="6"/>
      <c r="D50" s="2"/>
      <c r="E50" s="2"/>
      <c r="F50" s="2"/>
      <c r="G50" s="2"/>
      <c r="H50" s="2"/>
      <c r="I50" s="2"/>
      <c r="J50" s="2"/>
      <c r="K50" s="2"/>
      <c r="L50" s="2"/>
      <c r="M50" s="2"/>
      <c r="N50" s="2"/>
      <c r="O50" s="2"/>
      <c r="P50" s="2"/>
      <c r="Q50" s="2"/>
      <c r="R50" s="2"/>
      <c r="S50" s="2"/>
      <c r="T50" s="2"/>
      <c r="U50" s="2"/>
      <c r="V50" s="2"/>
      <c r="W50" s="2"/>
      <c r="X50" s="2"/>
      <c r="Y50" s="2"/>
      <c r="Z50" s="2"/>
      <c r="AA50" s="2"/>
      <c r="AB50" s="2"/>
    </row>
    <row r="51" spans="1:28" ht="15.75" customHeight="1" x14ac:dyDescent="0.3">
      <c r="A51" s="6"/>
      <c r="B51" s="6"/>
      <c r="C51" s="6"/>
      <c r="D51" s="2"/>
      <c r="E51" s="2"/>
      <c r="F51" s="2"/>
      <c r="G51" s="2"/>
      <c r="H51" s="2"/>
      <c r="I51" s="2"/>
      <c r="J51" s="2"/>
      <c r="K51" s="2"/>
      <c r="L51" s="2"/>
      <c r="M51" s="2"/>
      <c r="N51" s="2"/>
      <c r="O51" s="2"/>
      <c r="P51" s="2"/>
      <c r="Q51" s="2"/>
      <c r="R51" s="2"/>
      <c r="S51" s="2"/>
      <c r="T51" s="2"/>
      <c r="U51" s="2"/>
      <c r="V51" s="2"/>
      <c r="W51" s="2"/>
      <c r="X51" s="2"/>
      <c r="Y51" s="2"/>
      <c r="Z51" s="2"/>
      <c r="AA51" s="2"/>
      <c r="AB51" s="2"/>
    </row>
    <row r="52" spans="1:28" ht="15.75" customHeight="1" x14ac:dyDescent="0.3">
      <c r="A52" s="6"/>
      <c r="B52" s="6"/>
      <c r="C52" s="6"/>
      <c r="D52" s="2"/>
      <c r="E52" s="2"/>
      <c r="F52" s="2"/>
      <c r="G52" s="2"/>
      <c r="H52" s="2"/>
      <c r="I52" s="2"/>
      <c r="J52" s="2"/>
      <c r="K52" s="2"/>
      <c r="L52" s="2"/>
      <c r="M52" s="2"/>
      <c r="N52" s="2"/>
      <c r="O52" s="2"/>
      <c r="P52" s="2"/>
      <c r="Q52" s="2"/>
      <c r="R52" s="2"/>
      <c r="S52" s="2"/>
      <c r="T52" s="2"/>
      <c r="U52" s="2"/>
      <c r="V52" s="2"/>
      <c r="W52" s="2"/>
      <c r="X52" s="2"/>
      <c r="Y52" s="2"/>
      <c r="Z52" s="2"/>
      <c r="AA52" s="2"/>
      <c r="AB52" s="2"/>
    </row>
    <row r="53" spans="1:28" ht="15.75" customHeight="1" x14ac:dyDescent="0.3">
      <c r="A53" s="6"/>
      <c r="B53" s="6"/>
      <c r="C53" s="6"/>
      <c r="D53" s="2"/>
      <c r="E53" s="2"/>
      <c r="F53" s="2"/>
      <c r="G53" s="2"/>
      <c r="H53" s="2"/>
      <c r="I53" s="2"/>
      <c r="J53" s="2"/>
      <c r="K53" s="2"/>
      <c r="L53" s="2"/>
      <c r="M53" s="2"/>
      <c r="N53" s="2"/>
      <c r="O53" s="2"/>
      <c r="P53" s="2"/>
      <c r="Q53" s="2"/>
      <c r="R53" s="2"/>
      <c r="S53" s="2"/>
      <c r="T53" s="2"/>
      <c r="U53" s="2"/>
      <c r="V53" s="2"/>
      <c r="W53" s="2"/>
      <c r="X53" s="2"/>
      <c r="Y53" s="2"/>
      <c r="Z53" s="2"/>
      <c r="AA53" s="2"/>
      <c r="AB53" s="2"/>
    </row>
    <row r="54" spans="1:28" ht="15.75" customHeight="1" x14ac:dyDescent="0.3">
      <c r="A54" s="6"/>
      <c r="B54" s="6"/>
      <c r="C54" s="6"/>
      <c r="D54" s="2"/>
      <c r="E54" s="2"/>
      <c r="F54" s="2"/>
      <c r="G54" s="2"/>
      <c r="H54" s="2"/>
      <c r="I54" s="2"/>
      <c r="J54" s="2"/>
      <c r="K54" s="2"/>
      <c r="L54" s="2"/>
      <c r="M54" s="2"/>
      <c r="N54" s="2"/>
      <c r="O54" s="2"/>
      <c r="P54" s="2"/>
      <c r="Q54" s="2"/>
      <c r="R54" s="2"/>
      <c r="S54" s="2"/>
      <c r="T54" s="2"/>
      <c r="U54" s="2"/>
      <c r="V54" s="2"/>
      <c r="W54" s="2"/>
      <c r="X54" s="2"/>
      <c r="Y54" s="2"/>
      <c r="Z54" s="2"/>
      <c r="AA54" s="2"/>
      <c r="AB54" s="2"/>
    </row>
    <row r="55" spans="1:28" ht="15.75" customHeight="1" x14ac:dyDescent="0.3">
      <c r="A55" s="6"/>
      <c r="B55" s="6"/>
      <c r="C55" s="6"/>
      <c r="D55" s="2"/>
      <c r="E55" s="2"/>
      <c r="F55" s="2"/>
      <c r="G55" s="2"/>
      <c r="H55" s="2"/>
      <c r="I55" s="2"/>
      <c r="J55" s="2"/>
      <c r="K55" s="2"/>
      <c r="L55" s="2"/>
      <c r="M55" s="2"/>
      <c r="N55" s="2"/>
      <c r="O55" s="2"/>
      <c r="P55" s="2"/>
      <c r="Q55" s="2"/>
      <c r="R55" s="2"/>
      <c r="S55" s="2"/>
      <c r="T55" s="2"/>
      <c r="U55" s="2"/>
      <c r="V55" s="2"/>
      <c r="W55" s="2"/>
      <c r="X55" s="2"/>
      <c r="Y55" s="2"/>
      <c r="Z55" s="2"/>
      <c r="AA55" s="2"/>
      <c r="AB55" s="2"/>
    </row>
    <row r="56" spans="1:28" ht="15.75" customHeight="1" x14ac:dyDescent="0.3">
      <c r="A56" s="6"/>
      <c r="B56" s="6"/>
      <c r="C56" s="6"/>
      <c r="D56" s="2"/>
      <c r="E56" s="2"/>
      <c r="F56" s="2"/>
      <c r="G56" s="2"/>
      <c r="H56" s="2"/>
      <c r="I56" s="2"/>
      <c r="J56" s="2"/>
      <c r="K56" s="2"/>
      <c r="L56" s="2"/>
      <c r="M56" s="2"/>
      <c r="N56" s="2"/>
      <c r="O56" s="2"/>
      <c r="P56" s="2"/>
      <c r="Q56" s="2"/>
      <c r="R56" s="2"/>
      <c r="S56" s="2"/>
      <c r="T56" s="2"/>
      <c r="U56" s="2"/>
      <c r="V56" s="2"/>
      <c r="W56" s="2"/>
      <c r="X56" s="2"/>
      <c r="Y56" s="2"/>
      <c r="Z56" s="2"/>
      <c r="AA56" s="2"/>
      <c r="AB56" s="2"/>
    </row>
    <row r="57" spans="1:28" ht="15.75" customHeight="1" x14ac:dyDescent="0.3">
      <c r="A57" s="6"/>
      <c r="B57" s="6"/>
      <c r="C57" s="6"/>
      <c r="D57" s="2"/>
      <c r="E57" s="2"/>
      <c r="F57" s="2"/>
      <c r="G57" s="2"/>
      <c r="H57" s="2"/>
      <c r="I57" s="2"/>
      <c r="J57" s="2"/>
      <c r="K57" s="2"/>
      <c r="L57" s="2"/>
      <c r="M57" s="2"/>
      <c r="N57" s="2"/>
      <c r="O57" s="2"/>
      <c r="P57" s="2"/>
      <c r="Q57" s="2"/>
      <c r="R57" s="2"/>
      <c r="S57" s="2"/>
      <c r="T57" s="2"/>
      <c r="U57" s="2"/>
      <c r="V57" s="2"/>
      <c r="W57" s="2"/>
      <c r="X57" s="2"/>
      <c r="Y57" s="2"/>
      <c r="Z57" s="2"/>
      <c r="AA57" s="2"/>
      <c r="AB57" s="2"/>
    </row>
    <row r="58" spans="1:28" ht="15.75" customHeight="1" x14ac:dyDescent="0.3">
      <c r="A58" s="6"/>
      <c r="B58" s="6"/>
      <c r="C58" s="6"/>
      <c r="D58" s="2"/>
      <c r="E58" s="2"/>
      <c r="F58" s="2"/>
      <c r="G58" s="2"/>
      <c r="H58" s="2"/>
      <c r="I58" s="2"/>
      <c r="J58" s="2"/>
      <c r="K58" s="2"/>
      <c r="L58" s="2"/>
      <c r="M58" s="2"/>
      <c r="N58" s="2"/>
      <c r="O58" s="2"/>
      <c r="P58" s="2"/>
      <c r="Q58" s="2"/>
      <c r="R58" s="2"/>
      <c r="S58" s="2"/>
      <c r="T58" s="2"/>
      <c r="U58" s="2"/>
      <c r="V58" s="2"/>
      <c r="W58" s="2"/>
      <c r="X58" s="2"/>
      <c r="Y58" s="2"/>
      <c r="Z58" s="2"/>
      <c r="AA58" s="2"/>
      <c r="AB58" s="2"/>
    </row>
    <row r="59" spans="1:28" ht="15.75" customHeight="1" x14ac:dyDescent="0.3">
      <c r="A59" s="6"/>
      <c r="B59" s="6"/>
      <c r="C59" s="6"/>
      <c r="D59" s="2"/>
      <c r="E59" s="2"/>
      <c r="F59" s="2"/>
      <c r="G59" s="2"/>
      <c r="H59" s="2"/>
      <c r="I59" s="2"/>
      <c r="J59" s="2"/>
      <c r="K59" s="2"/>
      <c r="L59" s="2"/>
      <c r="M59" s="2"/>
      <c r="N59" s="2"/>
      <c r="O59" s="2"/>
      <c r="P59" s="2"/>
      <c r="Q59" s="2"/>
      <c r="R59" s="2"/>
      <c r="S59" s="2"/>
      <c r="T59" s="2"/>
      <c r="U59" s="2"/>
      <c r="V59" s="2"/>
      <c r="W59" s="2"/>
      <c r="X59" s="2"/>
      <c r="Y59" s="2"/>
      <c r="Z59" s="2"/>
      <c r="AA59" s="2"/>
      <c r="AB59" s="2"/>
    </row>
    <row r="60" spans="1:28" ht="15.75" customHeight="1" x14ac:dyDescent="0.3">
      <c r="A60" s="6"/>
      <c r="B60" s="6"/>
      <c r="C60" s="6"/>
      <c r="D60" s="2"/>
      <c r="E60" s="2"/>
      <c r="F60" s="2"/>
      <c r="G60" s="2"/>
      <c r="H60" s="2"/>
      <c r="I60" s="2"/>
      <c r="J60" s="2"/>
      <c r="K60" s="2"/>
      <c r="L60" s="2"/>
      <c r="M60" s="2"/>
      <c r="N60" s="2"/>
      <c r="O60" s="2"/>
      <c r="P60" s="2"/>
      <c r="Q60" s="2"/>
      <c r="R60" s="2"/>
      <c r="S60" s="2"/>
      <c r="T60" s="2"/>
      <c r="U60" s="2"/>
      <c r="V60" s="2"/>
      <c r="W60" s="2"/>
      <c r="X60" s="2"/>
      <c r="Y60" s="2"/>
      <c r="Z60" s="2"/>
      <c r="AA60" s="2"/>
      <c r="AB60" s="2"/>
    </row>
    <row r="61" spans="1:28" ht="15.75" customHeight="1" x14ac:dyDescent="0.3">
      <c r="A61" s="6"/>
      <c r="B61" s="6"/>
      <c r="C61" s="6"/>
      <c r="D61" s="2"/>
      <c r="E61" s="2"/>
      <c r="F61" s="2"/>
      <c r="G61" s="2"/>
      <c r="H61" s="2"/>
      <c r="I61" s="2"/>
      <c r="J61" s="2"/>
      <c r="K61" s="2"/>
      <c r="L61" s="2"/>
      <c r="M61" s="2"/>
      <c r="N61" s="2"/>
      <c r="O61" s="2"/>
      <c r="P61" s="2"/>
      <c r="Q61" s="2"/>
      <c r="R61" s="2"/>
      <c r="S61" s="2"/>
      <c r="T61" s="2"/>
      <c r="U61" s="2"/>
      <c r="V61" s="2"/>
      <c r="W61" s="2"/>
      <c r="X61" s="2"/>
      <c r="Y61" s="2"/>
      <c r="Z61" s="2"/>
      <c r="AA61" s="2"/>
      <c r="AB61" s="2"/>
    </row>
    <row r="62" spans="1:28" ht="15.75" customHeight="1" x14ac:dyDescent="0.3">
      <c r="A62" s="6"/>
      <c r="B62" s="6"/>
      <c r="C62" s="6"/>
      <c r="D62" s="2"/>
      <c r="E62" s="2"/>
      <c r="F62" s="2"/>
      <c r="G62" s="2"/>
      <c r="H62" s="2"/>
      <c r="I62" s="2"/>
      <c r="J62" s="2"/>
      <c r="K62" s="2"/>
      <c r="L62" s="2"/>
      <c r="M62" s="2"/>
      <c r="N62" s="2"/>
      <c r="O62" s="2"/>
      <c r="P62" s="2"/>
      <c r="Q62" s="2"/>
      <c r="R62" s="2"/>
      <c r="S62" s="2"/>
      <c r="T62" s="2"/>
      <c r="U62" s="2"/>
      <c r="V62" s="2"/>
      <c r="W62" s="2"/>
      <c r="X62" s="2"/>
      <c r="Y62" s="2"/>
      <c r="Z62" s="2"/>
      <c r="AA62" s="2"/>
      <c r="AB62" s="2"/>
    </row>
    <row r="63" spans="1:28" ht="15.75" customHeight="1" x14ac:dyDescent="0.3">
      <c r="A63" s="6"/>
      <c r="B63" s="6"/>
      <c r="C63" s="6"/>
      <c r="D63" s="2"/>
      <c r="E63" s="2"/>
      <c r="F63" s="2"/>
      <c r="G63" s="2"/>
      <c r="H63" s="2"/>
      <c r="I63" s="2"/>
      <c r="J63" s="2"/>
      <c r="K63" s="2"/>
      <c r="L63" s="2"/>
      <c r="M63" s="2"/>
      <c r="N63" s="2"/>
      <c r="O63" s="2"/>
      <c r="P63" s="2"/>
      <c r="Q63" s="2"/>
      <c r="R63" s="2"/>
      <c r="S63" s="2"/>
      <c r="T63" s="2"/>
      <c r="U63" s="2"/>
      <c r="V63" s="2"/>
      <c r="W63" s="2"/>
      <c r="X63" s="2"/>
      <c r="Y63" s="2"/>
      <c r="Z63" s="2"/>
      <c r="AA63" s="2"/>
      <c r="AB63" s="2"/>
    </row>
    <row r="64" spans="1:28" ht="15.75" customHeight="1" x14ac:dyDescent="0.3">
      <c r="A64" s="6"/>
      <c r="B64" s="6"/>
      <c r="C64" s="6"/>
      <c r="D64" s="2"/>
      <c r="E64" s="2"/>
      <c r="F64" s="2"/>
      <c r="G64" s="2"/>
      <c r="H64" s="2"/>
      <c r="I64" s="2"/>
      <c r="J64" s="2"/>
      <c r="K64" s="2"/>
      <c r="L64" s="2"/>
      <c r="M64" s="2"/>
      <c r="N64" s="2"/>
      <c r="O64" s="2"/>
      <c r="P64" s="2"/>
      <c r="Q64" s="2"/>
      <c r="R64" s="2"/>
      <c r="S64" s="2"/>
      <c r="T64" s="2"/>
      <c r="U64" s="2"/>
      <c r="V64" s="2"/>
      <c r="W64" s="2"/>
      <c r="X64" s="2"/>
      <c r="Y64" s="2"/>
      <c r="Z64" s="2"/>
      <c r="AA64" s="2"/>
      <c r="AB64" s="2"/>
    </row>
    <row r="65" spans="1:28" ht="15.75" customHeight="1" x14ac:dyDescent="0.3">
      <c r="A65" s="6"/>
      <c r="B65" s="6"/>
      <c r="C65" s="6"/>
      <c r="D65" s="2"/>
      <c r="E65" s="2"/>
      <c r="F65" s="2"/>
      <c r="G65" s="2"/>
      <c r="H65" s="2"/>
      <c r="I65" s="2"/>
      <c r="J65" s="2"/>
      <c r="K65" s="2"/>
      <c r="L65" s="2"/>
      <c r="M65" s="2"/>
      <c r="N65" s="2"/>
      <c r="O65" s="2"/>
      <c r="P65" s="2"/>
      <c r="Q65" s="2"/>
      <c r="R65" s="2"/>
      <c r="S65" s="2"/>
      <c r="T65" s="2"/>
      <c r="U65" s="2"/>
      <c r="V65" s="2"/>
      <c r="W65" s="2"/>
      <c r="X65" s="2"/>
      <c r="Y65" s="2"/>
      <c r="Z65" s="2"/>
      <c r="AA65" s="2"/>
      <c r="AB65" s="2"/>
    </row>
    <row r="66" spans="1:28" ht="15.75" customHeight="1" x14ac:dyDescent="0.3">
      <c r="A66" s="6"/>
      <c r="B66" s="6"/>
      <c r="C66" s="6"/>
      <c r="D66" s="2"/>
      <c r="E66" s="2"/>
      <c r="F66" s="2"/>
      <c r="G66" s="2"/>
      <c r="H66" s="2"/>
      <c r="I66" s="2"/>
      <c r="J66" s="2"/>
      <c r="K66" s="2"/>
      <c r="L66" s="2"/>
      <c r="M66" s="2"/>
      <c r="N66" s="2"/>
      <c r="O66" s="2"/>
      <c r="P66" s="2"/>
      <c r="Q66" s="2"/>
      <c r="R66" s="2"/>
      <c r="S66" s="2"/>
      <c r="T66" s="2"/>
      <c r="U66" s="2"/>
      <c r="V66" s="2"/>
      <c r="W66" s="2"/>
      <c r="X66" s="2"/>
      <c r="Y66" s="2"/>
      <c r="Z66" s="2"/>
      <c r="AA66" s="2"/>
      <c r="AB66" s="2"/>
    </row>
    <row r="67" spans="1:28" ht="15.75" customHeight="1" x14ac:dyDescent="0.3">
      <c r="A67" s="6"/>
      <c r="B67" s="6"/>
      <c r="C67" s="6"/>
      <c r="D67" s="2"/>
      <c r="E67" s="2"/>
      <c r="F67" s="2"/>
      <c r="G67" s="2"/>
      <c r="H67" s="2"/>
      <c r="I67" s="2"/>
      <c r="J67" s="2"/>
      <c r="K67" s="2"/>
      <c r="L67" s="2"/>
      <c r="M67" s="2"/>
      <c r="N67" s="2"/>
      <c r="O67" s="2"/>
      <c r="P67" s="2"/>
      <c r="Q67" s="2"/>
      <c r="R67" s="2"/>
      <c r="S67" s="2"/>
      <c r="T67" s="2"/>
      <c r="U67" s="2"/>
      <c r="V67" s="2"/>
      <c r="W67" s="2"/>
      <c r="X67" s="2"/>
      <c r="Y67" s="2"/>
      <c r="Z67" s="2"/>
      <c r="AA67" s="2"/>
      <c r="AB67" s="2"/>
    </row>
    <row r="68" spans="1:28" ht="15.75" customHeight="1" x14ac:dyDescent="0.3">
      <c r="A68" s="6"/>
      <c r="B68" s="6"/>
      <c r="C68" s="6"/>
      <c r="D68" s="2"/>
      <c r="E68" s="2"/>
      <c r="F68" s="2"/>
      <c r="G68" s="2"/>
      <c r="H68" s="2"/>
      <c r="I68" s="2"/>
      <c r="J68" s="2"/>
      <c r="K68" s="2"/>
      <c r="L68" s="2"/>
      <c r="M68" s="2"/>
      <c r="N68" s="2"/>
      <c r="O68" s="2"/>
      <c r="P68" s="2"/>
      <c r="Q68" s="2"/>
      <c r="R68" s="2"/>
      <c r="S68" s="2"/>
      <c r="T68" s="2"/>
      <c r="U68" s="2"/>
      <c r="V68" s="2"/>
      <c r="W68" s="2"/>
      <c r="X68" s="2"/>
      <c r="Y68" s="2"/>
      <c r="Z68" s="2"/>
      <c r="AA68" s="2"/>
      <c r="AB68" s="2"/>
    </row>
    <row r="69" spans="1:28" ht="15.75" customHeight="1" x14ac:dyDescent="0.3">
      <c r="A69" s="6"/>
      <c r="B69" s="6"/>
      <c r="C69" s="6"/>
      <c r="D69" s="2"/>
      <c r="E69" s="2"/>
      <c r="F69" s="2"/>
      <c r="G69" s="2"/>
      <c r="H69" s="2"/>
      <c r="I69" s="2"/>
      <c r="J69" s="2"/>
      <c r="K69" s="2"/>
      <c r="L69" s="2"/>
      <c r="M69" s="2"/>
      <c r="N69" s="2"/>
      <c r="O69" s="2"/>
      <c r="P69" s="2"/>
      <c r="Q69" s="2"/>
      <c r="R69" s="2"/>
      <c r="S69" s="2"/>
      <c r="T69" s="2"/>
      <c r="U69" s="2"/>
      <c r="V69" s="2"/>
      <c r="W69" s="2"/>
      <c r="X69" s="2"/>
      <c r="Y69" s="2"/>
      <c r="Z69" s="2"/>
      <c r="AA69" s="2"/>
      <c r="AB69" s="2"/>
    </row>
    <row r="70" spans="1:28" ht="15.7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row>
    <row r="71" spans="1:28" ht="15.7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row>
    <row r="72" spans="1:28" ht="15.7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sheetProtection algorithmName="SHA-512" hashValue="h2JGmlkhrjZiR4WGjaPlTq9fri1Lw0YzWA7ARjNGGBQg84jFYtm2/welg7hCskF5okonMLaSkqbbb83as4xM9Q==" saltValue="Ybi8MNZ6SxwvWiHfru9iaA==" spinCount="100000" sheet="1" objects="1" scenarios="1" selectLockedCells="1" selectUnlockedCells="1"/>
  <mergeCells count="156">
    <mergeCell ref="A1:B4"/>
    <mergeCell ref="C1:J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 ref="H9:H11"/>
    <mergeCell ref="I9:I11"/>
    <mergeCell ref="J9:J11"/>
    <mergeCell ref="K9:K11"/>
    <mergeCell ref="L9:L11"/>
    <mergeCell ref="M9:M11"/>
    <mergeCell ref="A9:A11"/>
    <mergeCell ref="B9:B11"/>
    <mergeCell ref="C9:C11"/>
    <mergeCell ref="D9:D11"/>
    <mergeCell ref="E9:E11"/>
    <mergeCell ref="F9:F11"/>
    <mergeCell ref="G9:G11"/>
    <mergeCell ref="H21:H23"/>
    <mergeCell ref="I21:I23"/>
    <mergeCell ref="J21:J23"/>
    <mergeCell ref="K21:K23"/>
    <mergeCell ref="L21:L23"/>
    <mergeCell ref="M21:M23"/>
    <mergeCell ref="A21:A23"/>
    <mergeCell ref="B21:B23"/>
    <mergeCell ref="C21:C23"/>
    <mergeCell ref="D21:D23"/>
    <mergeCell ref="E21:E23"/>
    <mergeCell ref="F21:F23"/>
    <mergeCell ref="G21:G23"/>
    <mergeCell ref="H24:H26"/>
    <mergeCell ref="I24:I26"/>
    <mergeCell ref="J24:J26"/>
    <mergeCell ref="K24:K26"/>
    <mergeCell ref="L24:L26"/>
    <mergeCell ref="M24:M26"/>
    <mergeCell ref="A24:A26"/>
    <mergeCell ref="B24:B26"/>
    <mergeCell ref="C24:C26"/>
    <mergeCell ref="D24:D26"/>
    <mergeCell ref="E24:E26"/>
    <mergeCell ref="F24:F26"/>
    <mergeCell ref="G24:G26"/>
    <mergeCell ref="M30:M32"/>
    <mergeCell ref="A30:A32"/>
    <mergeCell ref="B30:B32"/>
    <mergeCell ref="C30:C32"/>
    <mergeCell ref="D30:D32"/>
    <mergeCell ref="E30:E32"/>
    <mergeCell ref="F30:F32"/>
    <mergeCell ref="G30:G32"/>
    <mergeCell ref="H27:H29"/>
    <mergeCell ref="I27:I29"/>
    <mergeCell ref="J27:J29"/>
    <mergeCell ref="K27:K29"/>
    <mergeCell ref="L27:L29"/>
    <mergeCell ref="M27:M29"/>
    <mergeCell ref="A27:A29"/>
    <mergeCell ref="B27:B29"/>
    <mergeCell ref="C27:C29"/>
    <mergeCell ref="D27:D29"/>
    <mergeCell ref="E27:E29"/>
    <mergeCell ref="F27:F29"/>
    <mergeCell ref="G27:G29"/>
    <mergeCell ref="A36:A38"/>
    <mergeCell ref="B36:B38"/>
    <mergeCell ref="C36:C38"/>
    <mergeCell ref="D36:D38"/>
    <mergeCell ref="E36:E38"/>
    <mergeCell ref="F36:F38"/>
    <mergeCell ref="G36:G38"/>
    <mergeCell ref="H33:H35"/>
    <mergeCell ref="I33:I35"/>
    <mergeCell ref="A33:A35"/>
    <mergeCell ref="B33:B35"/>
    <mergeCell ref="C33:C35"/>
    <mergeCell ref="D33:D35"/>
    <mergeCell ref="E33:E35"/>
    <mergeCell ref="F33:F35"/>
    <mergeCell ref="G33:G35"/>
    <mergeCell ref="H12:H14"/>
    <mergeCell ref="I12:I14"/>
    <mergeCell ref="J12:J14"/>
    <mergeCell ref="K12:K14"/>
    <mergeCell ref="L12:L14"/>
    <mergeCell ref="M12:M14"/>
    <mergeCell ref="A12:A14"/>
    <mergeCell ref="B12:B14"/>
    <mergeCell ref="C12:C14"/>
    <mergeCell ref="D12:D14"/>
    <mergeCell ref="E12:E14"/>
    <mergeCell ref="F12:F14"/>
    <mergeCell ref="G12:G14"/>
    <mergeCell ref="J15:J17"/>
    <mergeCell ref="K15:K17"/>
    <mergeCell ref="L15:L17"/>
    <mergeCell ref="M15:M17"/>
    <mergeCell ref="A15:A17"/>
    <mergeCell ref="B15:B17"/>
    <mergeCell ref="C15:C17"/>
    <mergeCell ref="D15:D17"/>
    <mergeCell ref="E15:E17"/>
    <mergeCell ref="F15:F17"/>
    <mergeCell ref="G15:G17"/>
    <mergeCell ref="A18:A20"/>
    <mergeCell ref="B18:B20"/>
    <mergeCell ref="C18:C20"/>
    <mergeCell ref="D18:D20"/>
    <mergeCell ref="E18:E20"/>
    <mergeCell ref="F18:F20"/>
    <mergeCell ref="G18:G20"/>
    <mergeCell ref="H15:H17"/>
    <mergeCell ref="I15:I17"/>
    <mergeCell ref="B39:D39"/>
    <mergeCell ref="B40:D40"/>
    <mergeCell ref="B41:D41"/>
    <mergeCell ref="H18:H20"/>
    <mergeCell ref="I18:I20"/>
    <mergeCell ref="J18:J20"/>
    <mergeCell ref="K18:K20"/>
    <mergeCell ref="L18:L20"/>
    <mergeCell ref="M18:M20"/>
    <mergeCell ref="H36:H38"/>
    <mergeCell ref="I36:I38"/>
    <mergeCell ref="J36:J38"/>
    <mergeCell ref="K36:K38"/>
    <mergeCell ref="L36:L38"/>
    <mergeCell ref="M36:M38"/>
    <mergeCell ref="J33:J35"/>
    <mergeCell ref="K33:K35"/>
    <mergeCell ref="L33:L35"/>
    <mergeCell ref="M33:M35"/>
    <mergeCell ref="H30:H32"/>
    <mergeCell ref="I30:I32"/>
    <mergeCell ref="J30:J32"/>
    <mergeCell ref="K30:K32"/>
    <mergeCell ref="L30:L32"/>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13.5546875" customWidth="1"/>
    <col min="2" max="2" width="36.88671875" customWidth="1"/>
    <col min="3" max="3" width="39.109375" customWidth="1"/>
    <col min="4" max="4" width="74.109375" customWidth="1"/>
    <col min="5" max="6" width="10.6640625" customWidth="1"/>
  </cols>
  <sheetData>
    <row r="1" spans="1:26" ht="27.75" customHeight="1" x14ac:dyDescent="0.3">
      <c r="A1" s="54" t="s">
        <v>661</v>
      </c>
      <c r="B1" s="55" t="s">
        <v>186</v>
      </c>
      <c r="C1" s="55" t="s">
        <v>662</v>
      </c>
      <c r="D1" s="55" t="s">
        <v>663</v>
      </c>
      <c r="E1" s="56"/>
      <c r="F1" s="56"/>
      <c r="G1" s="56"/>
      <c r="H1" s="56"/>
      <c r="I1" s="56"/>
      <c r="J1" s="56"/>
      <c r="K1" s="56"/>
      <c r="L1" s="56"/>
      <c r="M1" s="56"/>
      <c r="N1" s="56"/>
      <c r="O1" s="56"/>
      <c r="P1" s="56"/>
      <c r="Q1" s="56"/>
      <c r="R1" s="56"/>
      <c r="S1" s="56"/>
      <c r="T1" s="56"/>
      <c r="U1" s="56"/>
      <c r="V1" s="56"/>
      <c r="W1" s="56"/>
      <c r="X1" s="56"/>
      <c r="Y1" s="56"/>
      <c r="Z1" s="56"/>
    </row>
    <row r="2" spans="1:26" ht="136.80000000000001" x14ac:dyDescent="0.3">
      <c r="A2" s="57" t="s">
        <v>211</v>
      </c>
      <c r="B2" s="58" t="s">
        <v>664</v>
      </c>
      <c r="C2" s="58" t="s">
        <v>665</v>
      </c>
      <c r="D2" s="58" t="s">
        <v>666</v>
      </c>
      <c r="E2" s="59"/>
      <c r="F2" s="59"/>
      <c r="G2" s="59"/>
      <c r="H2" s="59"/>
      <c r="I2" s="59"/>
      <c r="J2" s="59"/>
      <c r="K2" s="59"/>
      <c r="L2" s="59"/>
      <c r="M2" s="59"/>
      <c r="N2" s="59"/>
      <c r="O2" s="59"/>
      <c r="P2" s="59"/>
      <c r="Q2" s="59"/>
      <c r="R2" s="59"/>
      <c r="S2" s="59"/>
      <c r="T2" s="59"/>
      <c r="U2" s="59"/>
      <c r="V2" s="59"/>
      <c r="W2" s="59"/>
      <c r="X2" s="59"/>
      <c r="Y2" s="59"/>
      <c r="Z2" s="59"/>
    </row>
    <row r="3" spans="1:26" ht="159.6" x14ac:dyDescent="0.3">
      <c r="A3" s="57" t="s">
        <v>234</v>
      </c>
      <c r="B3" s="58" t="s">
        <v>667</v>
      </c>
      <c r="C3" s="58" t="s">
        <v>668</v>
      </c>
      <c r="D3" s="58" t="s">
        <v>669</v>
      </c>
      <c r="E3" s="59"/>
      <c r="F3" s="59"/>
      <c r="G3" s="59"/>
      <c r="H3" s="59"/>
      <c r="I3" s="59"/>
      <c r="J3" s="59"/>
      <c r="K3" s="59"/>
      <c r="L3" s="59"/>
      <c r="M3" s="59"/>
      <c r="N3" s="59"/>
      <c r="O3" s="59"/>
      <c r="P3" s="59"/>
      <c r="Q3" s="59"/>
      <c r="R3" s="59"/>
      <c r="S3" s="59"/>
      <c r="T3" s="59"/>
      <c r="U3" s="59"/>
      <c r="V3" s="59"/>
      <c r="W3" s="59"/>
      <c r="X3" s="59"/>
      <c r="Y3" s="59"/>
      <c r="Z3" s="59"/>
    </row>
    <row r="4" spans="1:26" ht="45.6" x14ac:dyDescent="0.3">
      <c r="A4" s="57" t="s">
        <v>288</v>
      </c>
      <c r="B4" s="58" t="s">
        <v>670</v>
      </c>
      <c r="C4" s="58" t="s">
        <v>671</v>
      </c>
      <c r="D4" s="58" t="s">
        <v>666</v>
      </c>
      <c r="E4" s="59"/>
      <c r="F4" s="59"/>
      <c r="G4" s="59"/>
      <c r="H4" s="59"/>
      <c r="I4" s="59"/>
      <c r="J4" s="59"/>
      <c r="K4" s="59"/>
      <c r="L4" s="59"/>
      <c r="M4" s="59"/>
      <c r="N4" s="59"/>
      <c r="O4" s="59"/>
      <c r="P4" s="59"/>
      <c r="Q4" s="59"/>
      <c r="R4" s="59"/>
      <c r="S4" s="59"/>
      <c r="T4" s="59"/>
      <c r="U4" s="59"/>
      <c r="V4" s="59"/>
      <c r="W4" s="59"/>
      <c r="X4" s="59"/>
      <c r="Y4" s="59"/>
      <c r="Z4" s="59"/>
    </row>
    <row r="5" spans="1:26" ht="68.400000000000006" x14ac:dyDescent="0.3">
      <c r="A5" s="57" t="s">
        <v>292</v>
      </c>
      <c r="B5" s="58" t="s">
        <v>672</v>
      </c>
      <c r="C5" s="58" t="s">
        <v>673</v>
      </c>
      <c r="D5" s="58" t="s">
        <v>674</v>
      </c>
      <c r="E5" s="59"/>
      <c r="F5" s="59"/>
      <c r="G5" s="59"/>
      <c r="H5" s="59"/>
      <c r="I5" s="59"/>
      <c r="J5" s="59"/>
      <c r="K5" s="59"/>
      <c r="L5" s="59"/>
      <c r="M5" s="59"/>
      <c r="N5" s="59"/>
      <c r="O5" s="59"/>
      <c r="P5" s="59"/>
      <c r="Q5" s="59"/>
      <c r="R5" s="59"/>
      <c r="S5" s="59"/>
      <c r="T5" s="59"/>
      <c r="U5" s="59"/>
      <c r="V5" s="59"/>
      <c r="W5" s="59"/>
      <c r="X5" s="59"/>
      <c r="Y5" s="59"/>
      <c r="Z5" s="59"/>
    </row>
    <row r="6" spans="1:26" ht="68.400000000000006" x14ac:dyDescent="0.3">
      <c r="A6" s="57" t="s">
        <v>296</v>
      </c>
      <c r="B6" s="58" t="s">
        <v>675</v>
      </c>
      <c r="C6" s="58" t="s">
        <v>676</v>
      </c>
      <c r="D6" s="58" t="s">
        <v>666</v>
      </c>
      <c r="E6" s="59"/>
      <c r="F6" s="59"/>
      <c r="G6" s="59"/>
      <c r="H6" s="59"/>
      <c r="I6" s="59"/>
      <c r="J6" s="59"/>
      <c r="K6" s="59"/>
      <c r="L6" s="59"/>
      <c r="M6" s="59"/>
      <c r="N6" s="59"/>
      <c r="O6" s="59"/>
      <c r="P6" s="59"/>
      <c r="Q6" s="59"/>
      <c r="R6" s="59"/>
      <c r="S6" s="59"/>
      <c r="T6" s="59"/>
      <c r="U6" s="59"/>
      <c r="V6" s="59"/>
      <c r="W6" s="59"/>
      <c r="X6" s="59"/>
      <c r="Y6" s="59"/>
      <c r="Z6" s="59"/>
    </row>
    <row r="7" spans="1:26" ht="120" customHeight="1" x14ac:dyDescent="0.3">
      <c r="A7" s="57" t="s">
        <v>273</v>
      </c>
      <c r="B7" s="58" t="s">
        <v>677</v>
      </c>
      <c r="C7" s="58" t="s">
        <v>678</v>
      </c>
      <c r="D7" s="58" t="s">
        <v>679</v>
      </c>
      <c r="E7" s="59"/>
      <c r="F7" s="59"/>
      <c r="G7" s="59"/>
      <c r="H7" s="59"/>
      <c r="I7" s="59"/>
      <c r="J7" s="59"/>
      <c r="K7" s="59"/>
      <c r="L7" s="59"/>
      <c r="M7" s="59"/>
      <c r="N7" s="59"/>
      <c r="O7" s="59"/>
      <c r="P7" s="59"/>
      <c r="Q7" s="59"/>
      <c r="R7" s="59"/>
      <c r="S7" s="59"/>
      <c r="T7" s="59"/>
      <c r="U7" s="59"/>
      <c r="V7" s="59"/>
      <c r="W7" s="59"/>
      <c r="X7" s="59"/>
      <c r="Y7" s="59"/>
      <c r="Z7" s="59"/>
    </row>
    <row r="8" spans="1:26" ht="57" x14ac:dyDescent="0.3">
      <c r="A8" s="57" t="s">
        <v>258</v>
      </c>
      <c r="B8" s="58" t="s">
        <v>680</v>
      </c>
      <c r="C8" s="58" t="s">
        <v>681</v>
      </c>
      <c r="D8" s="58" t="s">
        <v>682</v>
      </c>
      <c r="E8" s="59"/>
      <c r="F8" s="59"/>
      <c r="G8" s="59"/>
      <c r="H8" s="59"/>
      <c r="I8" s="59"/>
      <c r="J8" s="59"/>
      <c r="K8" s="59"/>
      <c r="L8" s="59"/>
      <c r="M8" s="59"/>
      <c r="N8" s="59"/>
      <c r="O8" s="59"/>
      <c r="P8" s="59"/>
      <c r="Q8" s="59"/>
      <c r="R8" s="59"/>
      <c r="S8" s="59"/>
      <c r="T8" s="59"/>
      <c r="U8" s="59"/>
      <c r="V8" s="59"/>
      <c r="W8" s="59"/>
      <c r="X8" s="59"/>
      <c r="Y8" s="59"/>
      <c r="Z8" s="59"/>
    </row>
    <row r="9" spans="1:26" ht="91.2" x14ac:dyDescent="0.3">
      <c r="A9" s="57" t="s">
        <v>282</v>
      </c>
      <c r="B9" s="58" t="s">
        <v>683</v>
      </c>
      <c r="C9" s="58" t="s">
        <v>684</v>
      </c>
      <c r="D9" s="58" t="s">
        <v>685</v>
      </c>
      <c r="E9" s="59"/>
      <c r="F9" s="59"/>
      <c r="G9" s="59"/>
      <c r="H9" s="59"/>
      <c r="I9" s="59"/>
      <c r="J9" s="59"/>
      <c r="K9" s="59"/>
      <c r="L9" s="59"/>
      <c r="M9" s="59"/>
      <c r="N9" s="59"/>
      <c r="O9" s="59"/>
      <c r="P9" s="59"/>
      <c r="Q9" s="59"/>
      <c r="R9" s="59"/>
      <c r="S9" s="59"/>
      <c r="T9" s="59"/>
      <c r="U9" s="59"/>
      <c r="V9" s="59"/>
      <c r="W9" s="59"/>
      <c r="X9" s="59"/>
      <c r="Y9" s="59"/>
      <c r="Z9" s="59"/>
    </row>
    <row r="10" spans="1:26" ht="45.6" x14ac:dyDescent="0.3">
      <c r="A10" s="57" t="s">
        <v>299</v>
      </c>
      <c r="B10" s="58" t="s">
        <v>686</v>
      </c>
      <c r="C10" s="58" t="s">
        <v>687</v>
      </c>
      <c r="D10" s="58" t="s">
        <v>666</v>
      </c>
      <c r="E10" s="59"/>
      <c r="F10" s="59"/>
      <c r="G10" s="59"/>
      <c r="H10" s="59"/>
      <c r="I10" s="59"/>
      <c r="J10" s="59"/>
      <c r="K10" s="59"/>
      <c r="L10" s="59"/>
      <c r="M10" s="59"/>
      <c r="N10" s="59"/>
      <c r="O10" s="59"/>
      <c r="P10" s="59"/>
      <c r="Q10" s="59"/>
      <c r="R10" s="59"/>
      <c r="S10" s="59"/>
      <c r="T10" s="59"/>
      <c r="U10" s="59"/>
      <c r="V10" s="59"/>
      <c r="W10" s="59"/>
      <c r="X10" s="59"/>
      <c r="Y10" s="59"/>
      <c r="Z10" s="59"/>
    </row>
    <row r="11" spans="1:26" ht="45.6" x14ac:dyDescent="0.3">
      <c r="A11" s="57" t="s">
        <v>6</v>
      </c>
      <c r="B11" s="58" t="s">
        <v>688</v>
      </c>
      <c r="C11" s="58" t="s">
        <v>689</v>
      </c>
      <c r="D11" s="58" t="s">
        <v>666</v>
      </c>
      <c r="E11" s="59"/>
      <c r="F11" s="59"/>
      <c r="G11" s="59"/>
      <c r="H11" s="59"/>
      <c r="I11" s="59"/>
      <c r="J11" s="59"/>
      <c r="K11" s="59"/>
      <c r="L11" s="59"/>
      <c r="M11" s="59"/>
      <c r="N11" s="59"/>
      <c r="O11" s="59"/>
      <c r="P11" s="59"/>
      <c r="Q11" s="59"/>
      <c r="R11" s="59"/>
      <c r="S11" s="59"/>
      <c r="T11" s="59"/>
      <c r="U11" s="59"/>
      <c r="V11" s="59"/>
      <c r="W11" s="59"/>
      <c r="X11" s="59"/>
      <c r="Y11" s="59"/>
      <c r="Z11" s="59"/>
    </row>
    <row r="12" spans="1:26" ht="57" x14ac:dyDescent="0.3">
      <c r="A12" s="57" t="s">
        <v>302</v>
      </c>
      <c r="B12" s="58" t="s">
        <v>690</v>
      </c>
      <c r="C12" s="58" t="s">
        <v>691</v>
      </c>
      <c r="D12" s="58" t="s">
        <v>666</v>
      </c>
      <c r="E12" s="59"/>
      <c r="F12" s="59"/>
      <c r="G12" s="59"/>
      <c r="H12" s="59"/>
      <c r="I12" s="59"/>
      <c r="J12" s="59"/>
      <c r="K12" s="59"/>
      <c r="L12" s="59"/>
      <c r="M12" s="59"/>
      <c r="N12" s="59"/>
      <c r="O12" s="59"/>
      <c r="P12" s="59"/>
      <c r="Q12" s="59"/>
      <c r="R12" s="59"/>
      <c r="S12" s="59"/>
      <c r="T12" s="59"/>
      <c r="U12" s="59"/>
      <c r="V12" s="59"/>
      <c r="W12" s="59"/>
      <c r="X12" s="59"/>
      <c r="Y12" s="59"/>
      <c r="Z12" s="59"/>
    </row>
    <row r="13" spans="1:26" ht="68.400000000000006" x14ac:dyDescent="0.3">
      <c r="A13" s="57" t="s">
        <v>304</v>
      </c>
      <c r="B13" s="58" t="s">
        <v>692</v>
      </c>
      <c r="C13" s="58" t="s">
        <v>693</v>
      </c>
      <c r="D13" s="58" t="s">
        <v>666</v>
      </c>
      <c r="E13" s="59"/>
      <c r="F13" s="59"/>
      <c r="G13" s="59"/>
      <c r="H13" s="59"/>
      <c r="I13" s="59"/>
      <c r="J13" s="59"/>
      <c r="K13" s="59"/>
      <c r="L13" s="59"/>
      <c r="M13" s="59"/>
      <c r="N13" s="59"/>
      <c r="O13" s="59"/>
      <c r="P13" s="59"/>
      <c r="Q13" s="59"/>
      <c r="R13" s="59"/>
      <c r="S13" s="59"/>
      <c r="T13" s="59"/>
      <c r="U13" s="59"/>
      <c r="V13" s="59"/>
      <c r="W13" s="59"/>
      <c r="X13" s="59"/>
      <c r="Y13" s="59"/>
      <c r="Z13" s="59"/>
    </row>
    <row r="14" spans="1:26" ht="79.8" x14ac:dyDescent="0.3">
      <c r="A14" s="57" t="s">
        <v>305</v>
      </c>
      <c r="B14" s="58" t="s">
        <v>694</v>
      </c>
      <c r="C14" s="58" t="s">
        <v>695</v>
      </c>
      <c r="D14" s="58" t="s">
        <v>666</v>
      </c>
      <c r="E14" s="59"/>
      <c r="F14" s="59"/>
      <c r="G14" s="59"/>
      <c r="H14" s="59"/>
      <c r="I14" s="59"/>
      <c r="J14" s="59"/>
      <c r="K14" s="59"/>
      <c r="L14" s="59"/>
      <c r="M14" s="59"/>
      <c r="N14" s="59"/>
      <c r="O14" s="59"/>
      <c r="P14" s="59"/>
      <c r="Q14" s="59"/>
      <c r="R14" s="59"/>
      <c r="S14" s="59"/>
      <c r="T14" s="59"/>
      <c r="U14" s="59"/>
      <c r="V14" s="59"/>
      <c r="W14" s="59"/>
      <c r="X14" s="59"/>
      <c r="Y14" s="59"/>
      <c r="Z14" s="59"/>
    </row>
    <row r="15" spans="1:26" ht="79.8" x14ac:dyDescent="0.3">
      <c r="A15" s="57" t="s">
        <v>306</v>
      </c>
      <c r="B15" s="58" t="s">
        <v>696</v>
      </c>
      <c r="C15" s="58" t="s">
        <v>697</v>
      </c>
      <c r="D15" s="58" t="s">
        <v>698</v>
      </c>
      <c r="E15" s="59"/>
      <c r="F15" s="59"/>
      <c r="G15" s="59"/>
      <c r="H15" s="59"/>
      <c r="I15" s="59"/>
      <c r="J15" s="59"/>
      <c r="K15" s="59"/>
      <c r="L15" s="59"/>
      <c r="M15" s="59"/>
      <c r="N15" s="59"/>
      <c r="O15" s="59"/>
      <c r="P15" s="59"/>
      <c r="Q15" s="59"/>
      <c r="R15" s="59"/>
      <c r="S15" s="59"/>
      <c r="T15" s="59"/>
      <c r="U15" s="59"/>
      <c r="V15" s="59"/>
      <c r="W15" s="59"/>
      <c r="X15" s="59"/>
      <c r="Y15" s="59"/>
      <c r="Z15" s="59"/>
    </row>
    <row r="16" spans="1:26" ht="34.200000000000003" x14ac:dyDescent="0.3">
      <c r="A16" s="57" t="s">
        <v>308</v>
      </c>
      <c r="B16" s="60" t="s">
        <v>699</v>
      </c>
      <c r="C16" s="60" t="s">
        <v>700</v>
      </c>
      <c r="D16" s="58" t="s">
        <v>666</v>
      </c>
      <c r="E16" s="59"/>
      <c r="F16" s="59"/>
      <c r="G16" s="59"/>
      <c r="H16" s="59"/>
      <c r="I16" s="59"/>
      <c r="J16" s="59"/>
      <c r="K16" s="59"/>
      <c r="L16" s="59"/>
      <c r="M16" s="59"/>
      <c r="N16" s="59"/>
      <c r="O16" s="59"/>
      <c r="P16" s="59"/>
      <c r="Q16" s="59"/>
      <c r="R16" s="59"/>
      <c r="S16" s="59"/>
      <c r="T16" s="59"/>
      <c r="U16" s="59"/>
      <c r="V16" s="59"/>
      <c r="W16" s="59"/>
      <c r="X16" s="59"/>
      <c r="Y16" s="59"/>
      <c r="Z16" s="59"/>
    </row>
    <row r="17" spans="1:26" ht="125.4" x14ac:dyDescent="0.3">
      <c r="A17" s="57" t="s">
        <v>307</v>
      </c>
      <c r="B17" s="58" t="s">
        <v>701</v>
      </c>
      <c r="C17" s="58" t="s">
        <v>702</v>
      </c>
      <c r="D17" s="58" t="s">
        <v>666</v>
      </c>
      <c r="E17" s="59"/>
      <c r="F17" s="59"/>
      <c r="G17" s="59"/>
      <c r="H17" s="59"/>
      <c r="I17" s="59"/>
      <c r="J17" s="59"/>
      <c r="K17" s="59"/>
      <c r="L17" s="59"/>
      <c r="M17" s="59"/>
      <c r="N17" s="59"/>
      <c r="O17" s="59"/>
      <c r="P17" s="59"/>
      <c r="Q17" s="59"/>
      <c r="R17" s="59"/>
      <c r="S17" s="59"/>
      <c r="T17" s="59"/>
      <c r="U17" s="59"/>
      <c r="V17" s="59"/>
      <c r="W17" s="59"/>
      <c r="X17" s="59"/>
      <c r="Y17" s="59"/>
      <c r="Z17" s="59"/>
    </row>
    <row r="18" spans="1:26" ht="14.4" x14ac:dyDescent="0.3">
      <c r="A18" s="61"/>
      <c r="B18" s="56"/>
      <c r="C18" s="56"/>
      <c r="D18" s="56"/>
      <c r="E18" s="56"/>
      <c r="F18" s="56"/>
      <c r="G18" s="56"/>
      <c r="H18" s="56"/>
      <c r="I18" s="56"/>
      <c r="J18" s="56"/>
      <c r="K18" s="56"/>
      <c r="L18" s="56"/>
      <c r="M18" s="56"/>
      <c r="N18" s="56"/>
      <c r="O18" s="56"/>
      <c r="P18" s="56"/>
      <c r="Q18" s="56"/>
      <c r="R18" s="56"/>
      <c r="S18" s="56"/>
      <c r="T18" s="56"/>
      <c r="U18" s="56"/>
      <c r="V18" s="56"/>
      <c r="W18" s="56"/>
      <c r="X18" s="56"/>
      <c r="Y18" s="56"/>
      <c r="Z18" s="56"/>
    </row>
    <row r="19" spans="1:26" ht="14.4" x14ac:dyDescent="0.3">
      <c r="A19" s="61"/>
      <c r="B19" s="56"/>
      <c r="C19" s="56"/>
      <c r="D19" s="56"/>
      <c r="E19" s="56"/>
      <c r="F19" s="56"/>
      <c r="G19" s="56"/>
      <c r="H19" s="56"/>
      <c r="I19" s="56"/>
      <c r="J19" s="56"/>
      <c r="K19" s="56"/>
      <c r="L19" s="56"/>
      <c r="M19" s="56"/>
      <c r="N19" s="56"/>
      <c r="O19" s="56"/>
      <c r="P19" s="56"/>
      <c r="Q19" s="56"/>
      <c r="R19" s="56"/>
      <c r="S19" s="56"/>
      <c r="T19" s="56"/>
      <c r="U19" s="56"/>
      <c r="V19" s="56"/>
      <c r="W19" s="56"/>
      <c r="X19" s="56"/>
      <c r="Y19" s="56"/>
      <c r="Z19" s="56"/>
    </row>
    <row r="20" spans="1:26" ht="14.4" x14ac:dyDescent="0.3">
      <c r="A20" s="61"/>
      <c r="B20" s="56"/>
      <c r="C20" s="56"/>
      <c r="D20" s="56"/>
      <c r="E20" s="56"/>
      <c r="F20" s="56"/>
      <c r="G20" s="56"/>
      <c r="H20" s="56"/>
      <c r="I20" s="56"/>
      <c r="J20" s="56"/>
      <c r="K20" s="56"/>
      <c r="L20" s="56"/>
      <c r="M20" s="56"/>
      <c r="N20" s="56"/>
      <c r="O20" s="56"/>
      <c r="P20" s="56"/>
      <c r="Q20" s="56"/>
      <c r="R20" s="56"/>
      <c r="S20" s="56"/>
      <c r="T20" s="56"/>
      <c r="U20" s="56"/>
      <c r="V20" s="56"/>
      <c r="W20" s="56"/>
      <c r="X20" s="56"/>
      <c r="Y20" s="56"/>
      <c r="Z20" s="56"/>
    </row>
    <row r="21" spans="1:26" ht="15.75" customHeight="1" x14ac:dyDescent="0.3">
      <c r="A21" s="61"/>
      <c r="B21" s="56"/>
      <c r="C21" s="56"/>
      <c r="D21" s="56"/>
      <c r="E21" s="56"/>
      <c r="F21" s="56"/>
      <c r="G21" s="56"/>
      <c r="H21" s="56"/>
      <c r="I21" s="56"/>
      <c r="J21" s="56"/>
      <c r="K21" s="56"/>
      <c r="L21" s="56"/>
      <c r="M21" s="56"/>
      <c r="N21" s="56"/>
      <c r="O21" s="56"/>
      <c r="P21" s="56"/>
      <c r="Q21" s="56"/>
      <c r="R21" s="56"/>
      <c r="S21" s="56"/>
      <c r="T21" s="56"/>
      <c r="U21" s="56"/>
      <c r="V21" s="56"/>
      <c r="W21" s="56"/>
      <c r="X21" s="56"/>
      <c r="Y21" s="56"/>
      <c r="Z21" s="56"/>
    </row>
    <row r="22" spans="1:26" ht="15.75" customHeight="1" x14ac:dyDescent="0.3">
      <c r="A22" s="61"/>
      <c r="B22" s="56"/>
      <c r="C22" s="56"/>
      <c r="D22" s="56"/>
      <c r="E22" s="56"/>
      <c r="F22" s="56"/>
      <c r="G22" s="56"/>
      <c r="H22" s="56"/>
      <c r="I22" s="56"/>
      <c r="J22" s="56"/>
      <c r="K22" s="56"/>
      <c r="L22" s="56"/>
      <c r="M22" s="56"/>
      <c r="N22" s="56"/>
      <c r="O22" s="56"/>
      <c r="P22" s="56"/>
      <c r="Q22" s="56"/>
      <c r="R22" s="56"/>
      <c r="S22" s="56"/>
      <c r="T22" s="56"/>
      <c r="U22" s="56"/>
      <c r="V22" s="56"/>
      <c r="W22" s="56"/>
      <c r="X22" s="56"/>
      <c r="Y22" s="56"/>
      <c r="Z22" s="56"/>
    </row>
    <row r="23" spans="1:26" ht="15.75" customHeight="1" x14ac:dyDescent="0.3">
      <c r="A23" s="61"/>
      <c r="B23" s="56"/>
      <c r="C23" s="56"/>
      <c r="D23" s="56"/>
      <c r="E23" s="56"/>
      <c r="F23" s="56"/>
      <c r="G23" s="56"/>
      <c r="H23" s="56"/>
      <c r="I23" s="56"/>
      <c r="J23" s="56"/>
      <c r="K23" s="56"/>
      <c r="L23" s="56"/>
      <c r="M23" s="56"/>
      <c r="N23" s="56"/>
      <c r="O23" s="56"/>
      <c r="P23" s="56"/>
      <c r="Q23" s="56"/>
      <c r="R23" s="56"/>
      <c r="S23" s="56"/>
      <c r="T23" s="56"/>
      <c r="U23" s="56"/>
      <c r="V23" s="56"/>
      <c r="W23" s="56"/>
      <c r="X23" s="56"/>
      <c r="Y23" s="56"/>
      <c r="Z23" s="56"/>
    </row>
    <row r="24" spans="1:26" ht="15.75" customHeight="1" x14ac:dyDescent="0.3">
      <c r="A24" s="61"/>
      <c r="B24" s="56"/>
      <c r="C24" s="56"/>
      <c r="D24" s="56"/>
      <c r="E24" s="56"/>
      <c r="F24" s="56"/>
      <c r="G24" s="56"/>
      <c r="H24" s="56"/>
      <c r="I24" s="56"/>
      <c r="J24" s="56"/>
      <c r="K24" s="56"/>
      <c r="L24" s="56"/>
      <c r="M24" s="56"/>
      <c r="N24" s="56"/>
      <c r="O24" s="56"/>
      <c r="P24" s="56"/>
      <c r="Q24" s="56"/>
      <c r="R24" s="56"/>
      <c r="S24" s="56"/>
      <c r="T24" s="56"/>
      <c r="U24" s="56"/>
      <c r="V24" s="56"/>
      <c r="W24" s="56"/>
      <c r="X24" s="56"/>
      <c r="Y24" s="56"/>
      <c r="Z24" s="56"/>
    </row>
    <row r="25" spans="1:26" ht="15.75" customHeight="1" x14ac:dyDescent="0.3">
      <c r="A25" s="61"/>
      <c r="B25" s="56"/>
      <c r="C25" s="56"/>
      <c r="D25" s="56"/>
      <c r="E25" s="56"/>
      <c r="F25" s="56"/>
      <c r="G25" s="56"/>
      <c r="H25" s="56"/>
      <c r="I25" s="56"/>
      <c r="J25" s="56"/>
      <c r="K25" s="56"/>
      <c r="L25" s="56"/>
      <c r="M25" s="56"/>
      <c r="N25" s="56"/>
      <c r="O25" s="56"/>
      <c r="P25" s="56"/>
      <c r="Q25" s="56"/>
      <c r="R25" s="56"/>
      <c r="S25" s="56"/>
      <c r="T25" s="56"/>
      <c r="U25" s="56"/>
      <c r="V25" s="56"/>
      <c r="W25" s="56"/>
      <c r="X25" s="56"/>
      <c r="Y25" s="56"/>
      <c r="Z25" s="56"/>
    </row>
    <row r="26" spans="1:26" ht="15.75" customHeight="1" x14ac:dyDescent="0.3">
      <c r="A26" s="61"/>
      <c r="B26" s="56"/>
      <c r="C26" s="56"/>
      <c r="D26" s="56"/>
      <c r="E26" s="56"/>
      <c r="F26" s="56"/>
      <c r="G26" s="56"/>
      <c r="H26" s="56"/>
      <c r="I26" s="56"/>
      <c r="J26" s="56"/>
      <c r="K26" s="56"/>
      <c r="L26" s="56"/>
      <c r="M26" s="56"/>
      <c r="N26" s="56"/>
      <c r="O26" s="56"/>
      <c r="P26" s="56"/>
      <c r="Q26" s="56"/>
      <c r="R26" s="56"/>
      <c r="S26" s="56"/>
      <c r="T26" s="56"/>
      <c r="U26" s="56"/>
      <c r="V26" s="56"/>
      <c r="W26" s="56"/>
      <c r="X26" s="56"/>
      <c r="Y26" s="56"/>
      <c r="Z26" s="56"/>
    </row>
    <row r="27" spans="1:26" ht="15.75" customHeight="1" x14ac:dyDescent="0.3">
      <c r="A27" s="61"/>
      <c r="B27" s="56"/>
      <c r="C27" s="56"/>
      <c r="D27" s="56"/>
      <c r="E27" s="56"/>
      <c r="F27" s="56"/>
      <c r="G27" s="56"/>
      <c r="H27" s="56"/>
      <c r="I27" s="56"/>
      <c r="J27" s="56"/>
      <c r="K27" s="56"/>
      <c r="L27" s="56"/>
      <c r="M27" s="56"/>
      <c r="N27" s="56"/>
      <c r="O27" s="56"/>
      <c r="P27" s="56"/>
      <c r="Q27" s="56"/>
      <c r="R27" s="56"/>
      <c r="S27" s="56"/>
      <c r="T27" s="56"/>
      <c r="U27" s="56"/>
      <c r="V27" s="56"/>
      <c r="W27" s="56"/>
      <c r="X27" s="56"/>
      <c r="Y27" s="56"/>
      <c r="Z27" s="56"/>
    </row>
    <row r="28" spans="1:26" ht="15.75" customHeight="1" x14ac:dyDescent="0.3">
      <c r="A28" s="61"/>
      <c r="B28" s="56"/>
      <c r="C28" s="56"/>
      <c r="D28" s="56"/>
      <c r="E28" s="56"/>
      <c r="F28" s="56"/>
      <c r="G28" s="56"/>
      <c r="H28" s="56"/>
      <c r="I28" s="56"/>
      <c r="J28" s="56"/>
      <c r="K28" s="56"/>
      <c r="L28" s="56"/>
      <c r="M28" s="56"/>
      <c r="N28" s="56"/>
      <c r="O28" s="56"/>
      <c r="P28" s="56"/>
      <c r="Q28" s="56"/>
      <c r="R28" s="56"/>
      <c r="S28" s="56"/>
      <c r="T28" s="56"/>
      <c r="U28" s="56"/>
      <c r="V28" s="56"/>
      <c r="W28" s="56"/>
      <c r="X28" s="56"/>
      <c r="Y28" s="56"/>
      <c r="Z28" s="56"/>
    </row>
    <row r="29" spans="1:26" ht="15.75" customHeight="1" x14ac:dyDescent="0.3">
      <c r="A29" s="61"/>
      <c r="B29" s="56"/>
      <c r="C29" s="56"/>
      <c r="D29" s="56"/>
      <c r="E29" s="56"/>
      <c r="F29" s="56"/>
      <c r="G29" s="56"/>
      <c r="H29" s="56"/>
      <c r="I29" s="56"/>
      <c r="J29" s="56"/>
      <c r="K29" s="56"/>
      <c r="L29" s="56"/>
      <c r="M29" s="56"/>
      <c r="N29" s="56"/>
      <c r="O29" s="56"/>
      <c r="P29" s="56"/>
      <c r="Q29" s="56"/>
      <c r="R29" s="56"/>
      <c r="S29" s="56"/>
      <c r="T29" s="56"/>
      <c r="U29" s="56"/>
      <c r="V29" s="56"/>
      <c r="W29" s="56"/>
      <c r="X29" s="56"/>
      <c r="Y29" s="56"/>
      <c r="Z29" s="56"/>
    </row>
    <row r="30" spans="1:26" ht="15.75" customHeight="1" x14ac:dyDescent="0.3">
      <c r="A30" s="61"/>
      <c r="B30" s="56"/>
      <c r="C30" s="56"/>
      <c r="D30" s="56"/>
      <c r="E30" s="56"/>
      <c r="F30" s="56"/>
      <c r="G30" s="56"/>
      <c r="H30" s="56"/>
      <c r="I30" s="56"/>
      <c r="J30" s="56"/>
      <c r="K30" s="56"/>
      <c r="L30" s="56"/>
      <c r="M30" s="56"/>
      <c r="N30" s="56"/>
      <c r="O30" s="56"/>
      <c r="P30" s="56"/>
      <c r="Q30" s="56"/>
      <c r="R30" s="56"/>
      <c r="S30" s="56"/>
      <c r="T30" s="56"/>
      <c r="U30" s="56"/>
      <c r="V30" s="56"/>
      <c r="W30" s="56"/>
      <c r="X30" s="56"/>
      <c r="Y30" s="56"/>
      <c r="Z30" s="56"/>
    </row>
    <row r="31" spans="1:26" ht="15.75" customHeight="1" x14ac:dyDescent="0.3">
      <c r="A31" s="61"/>
      <c r="B31" s="56"/>
      <c r="C31" s="56"/>
      <c r="D31" s="56"/>
      <c r="E31" s="56"/>
      <c r="F31" s="56"/>
      <c r="G31" s="56"/>
      <c r="H31" s="56"/>
      <c r="I31" s="56"/>
      <c r="J31" s="56"/>
      <c r="K31" s="56"/>
      <c r="L31" s="56"/>
      <c r="M31" s="56"/>
      <c r="N31" s="56"/>
      <c r="O31" s="56"/>
      <c r="P31" s="56"/>
      <c r="Q31" s="56"/>
      <c r="R31" s="56"/>
      <c r="S31" s="56"/>
      <c r="T31" s="56"/>
      <c r="U31" s="56"/>
      <c r="V31" s="56"/>
      <c r="W31" s="56"/>
      <c r="X31" s="56"/>
      <c r="Y31" s="56"/>
      <c r="Z31" s="56"/>
    </row>
    <row r="32" spans="1:26" ht="15.75" customHeight="1" x14ac:dyDescent="0.3">
      <c r="A32" s="61"/>
      <c r="B32" s="56"/>
      <c r="C32" s="56"/>
      <c r="D32" s="56"/>
      <c r="E32" s="56"/>
      <c r="F32" s="56"/>
      <c r="G32" s="56"/>
      <c r="H32" s="56"/>
      <c r="I32" s="56"/>
      <c r="J32" s="56"/>
      <c r="K32" s="56"/>
      <c r="L32" s="56"/>
      <c r="M32" s="56"/>
      <c r="N32" s="56"/>
      <c r="O32" s="56"/>
      <c r="P32" s="56"/>
      <c r="Q32" s="56"/>
      <c r="R32" s="56"/>
      <c r="S32" s="56"/>
      <c r="T32" s="56"/>
      <c r="U32" s="56"/>
      <c r="V32" s="56"/>
      <c r="W32" s="56"/>
      <c r="X32" s="56"/>
      <c r="Y32" s="56"/>
      <c r="Z32" s="56"/>
    </row>
    <row r="33" spans="1:26" ht="15.75" customHeight="1" x14ac:dyDescent="0.3">
      <c r="A33" s="61"/>
      <c r="B33" s="56"/>
      <c r="C33" s="56"/>
      <c r="D33" s="56"/>
      <c r="E33" s="56"/>
      <c r="F33" s="56"/>
      <c r="G33" s="56"/>
      <c r="H33" s="56"/>
      <c r="I33" s="56"/>
      <c r="J33" s="56"/>
      <c r="K33" s="56"/>
      <c r="L33" s="56"/>
      <c r="M33" s="56"/>
      <c r="N33" s="56"/>
      <c r="O33" s="56"/>
      <c r="P33" s="56"/>
      <c r="Q33" s="56"/>
      <c r="R33" s="56"/>
      <c r="S33" s="56"/>
      <c r="T33" s="56"/>
      <c r="U33" s="56"/>
      <c r="V33" s="56"/>
      <c r="W33" s="56"/>
      <c r="X33" s="56"/>
      <c r="Y33" s="56"/>
      <c r="Z33" s="56"/>
    </row>
    <row r="34" spans="1:26" ht="15.75" customHeight="1" x14ac:dyDescent="0.3">
      <c r="A34" s="61"/>
      <c r="B34" s="56"/>
      <c r="C34" s="56"/>
      <c r="D34" s="56"/>
      <c r="E34" s="56"/>
      <c r="F34" s="56"/>
      <c r="G34" s="56"/>
      <c r="H34" s="56"/>
      <c r="I34" s="56"/>
      <c r="J34" s="56"/>
      <c r="K34" s="56"/>
      <c r="L34" s="56"/>
      <c r="M34" s="56"/>
      <c r="N34" s="56"/>
      <c r="O34" s="56"/>
      <c r="P34" s="56"/>
      <c r="Q34" s="56"/>
      <c r="R34" s="56"/>
      <c r="S34" s="56"/>
      <c r="T34" s="56"/>
      <c r="U34" s="56"/>
      <c r="V34" s="56"/>
      <c r="W34" s="56"/>
      <c r="X34" s="56"/>
      <c r="Y34" s="56"/>
      <c r="Z34" s="56"/>
    </row>
    <row r="35" spans="1:26" ht="15.75" customHeight="1" x14ac:dyDescent="0.3">
      <c r="A35" s="61"/>
      <c r="B35" s="56"/>
      <c r="C35" s="56"/>
      <c r="D35" s="56"/>
      <c r="E35" s="56"/>
      <c r="F35" s="56"/>
      <c r="G35" s="56"/>
      <c r="H35" s="56"/>
      <c r="I35" s="56"/>
      <c r="J35" s="56"/>
      <c r="K35" s="56"/>
      <c r="L35" s="56"/>
      <c r="M35" s="56"/>
      <c r="N35" s="56"/>
      <c r="O35" s="56"/>
      <c r="P35" s="56"/>
      <c r="Q35" s="56"/>
      <c r="R35" s="56"/>
      <c r="S35" s="56"/>
      <c r="T35" s="56"/>
      <c r="U35" s="56"/>
      <c r="V35" s="56"/>
      <c r="W35" s="56"/>
      <c r="X35" s="56"/>
      <c r="Y35" s="56"/>
      <c r="Z35" s="56"/>
    </row>
    <row r="36" spans="1:26" ht="15.75" customHeight="1" x14ac:dyDescent="0.3">
      <c r="A36" s="61"/>
      <c r="B36" s="56"/>
      <c r="C36" s="56"/>
      <c r="D36" s="56"/>
      <c r="E36" s="56"/>
      <c r="F36" s="56"/>
      <c r="G36" s="56"/>
      <c r="H36" s="56"/>
      <c r="I36" s="56"/>
      <c r="J36" s="56"/>
      <c r="K36" s="56"/>
      <c r="L36" s="56"/>
      <c r="M36" s="56"/>
      <c r="N36" s="56"/>
      <c r="O36" s="56"/>
      <c r="P36" s="56"/>
      <c r="Q36" s="56"/>
      <c r="R36" s="56"/>
      <c r="S36" s="56"/>
      <c r="T36" s="56"/>
      <c r="U36" s="56"/>
      <c r="V36" s="56"/>
      <c r="W36" s="56"/>
      <c r="X36" s="56"/>
      <c r="Y36" s="56"/>
      <c r="Z36" s="56"/>
    </row>
    <row r="37" spans="1:26" ht="15.75" customHeight="1" x14ac:dyDescent="0.3">
      <c r="A37" s="61"/>
      <c r="B37" s="56"/>
      <c r="C37" s="56"/>
      <c r="D37" s="56"/>
      <c r="E37" s="56"/>
      <c r="F37" s="56"/>
      <c r="G37" s="56"/>
      <c r="H37" s="56"/>
      <c r="I37" s="56"/>
      <c r="J37" s="56"/>
      <c r="K37" s="56"/>
      <c r="L37" s="56"/>
      <c r="M37" s="56"/>
      <c r="N37" s="56"/>
      <c r="O37" s="56"/>
      <c r="P37" s="56"/>
      <c r="Q37" s="56"/>
      <c r="R37" s="56"/>
      <c r="S37" s="56"/>
      <c r="T37" s="56"/>
      <c r="U37" s="56"/>
      <c r="V37" s="56"/>
      <c r="W37" s="56"/>
      <c r="X37" s="56"/>
      <c r="Y37" s="56"/>
      <c r="Z37" s="56"/>
    </row>
    <row r="38" spans="1:26" ht="15.75" customHeight="1" x14ac:dyDescent="0.3">
      <c r="A38" s="61"/>
      <c r="B38" s="56"/>
      <c r="C38" s="56"/>
      <c r="D38" s="56"/>
      <c r="E38" s="56"/>
      <c r="F38" s="56"/>
      <c r="G38" s="56"/>
      <c r="H38" s="56"/>
      <c r="I38" s="56"/>
      <c r="J38" s="56"/>
      <c r="K38" s="56"/>
      <c r="L38" s="56"/>
      <c r="M38" s="56"/>
      <c r="N38" s="56"/>
      <c r="O38" s="56"/>
      <c r="P38" s="56"/>
      <c r="Q38" s="56"/>
      <c r="R38" s="56"/>
      <c r="S38" s="56"/>
      <c r="T38" s="56"/>
      <c r="U38" s="56"/>
      <c r="V38" s="56"/>
      <c r="W38" s="56"/>
      <c r="X38" s="56"/>
      <c r="Y38" s="56"/>
      <c r="Z38" s="56"/>
    </row>
    <row r="39" spans="1:26" ht="15.75" customHeight="1" x14ac:dyDescent="0.3">
      <c r="A39" s="61"/>
      <c r="B39" s="56"/>
      <c r="C39" s="56"/>
      <c r="D39" s="56"/>
      <c r="E39" s="56"/>
      <c r="F39" s="56"/>
      <c r="G39" s="56"/>
      <c r="H39" s="56"/>
      <c r="I39" s="56"/>
      <c r="J39" s="56"/>
      <c r="K39" s="56"/>
      <c r="L39" s="56"/>
      <c r="M39" s="56"/>
      <c r="N39" s="56"/>
      <c r="O39" s="56"/>
      <c r="P39" s="56"/>
      <c r="Q39" s="56"/>
      <c r="R39" s="56"/>
      <c r="S39" s="56"/>
      <c r="T39" s="56"/>
      <c r="U39" s="56"/>
      <c r="V39" s="56"/>
      <c r="W39" s="56"/>
      <c r="X39" s="56"/>
      <c r="Y39" s="56"/>
      <c r="Z39" s="56"/>
    </row>
    <row r="40" spans="1:26" ht="15.75" customHeight="1" x14ac:dyDescent="0.3">
      <c r="A40" s="61"/>
      <c r="B40" s="56"/>
      <c r="C40" s="56"/>
      <c r="D40" s="56"/>
      <c r="E40" s="56"/>
      <c r="F40" s="56"/>
      <c r="G40" s="56"/>
      <c r="H40" s="56"/>
      <c r="I40" s="56"/>
      <c r="J40" s="56"/>
      <c r="K40" s="56"/>
      <c r="L40" s="56"/>
      <c r="M40" s="56"/>
      <c r="N40" s="56"/>
      <c r="O40" s="56"/>
      <c r="P40" s="56"/>
      <c r="Q40" s="56"/>
      <c r="R40" s="56"/>
      <c r="S40" s="56"/>
      <c r="T40" s="56"/>
      <c r="U40" s="56"/>
      <c r="V40" s="56"/>
      <c r="W40" s="56"/>
      <c r="X40" s="56"/>
      <c r="Y40" s="56"/>
      <c r="Z40" s="56"/>
    </row>
    <row r="41" spans="1:26" ht="15.75" customHeight="1" x14ac:dyDescent="0.3">
      <c r="A41" s="61"/>
      <c r="B41" s="56"/>
      <c r="C41" s="56"/>
      <c r="D41" s="56"/>
      <c r="E41" s="56"/>
      <c r="F41" s="56"/>
      <c r="G41" s="56"/>
      <c r="H41" s="56"/>
      <c r="I41" s="56"/>
      <c r="J41" s="56"/>
      <c r="K41" s="56"/>
      <c r="L41" s="56"/>
      <c r="M41" s="56"/>
      <c r="N41" s="56"/>
      <c r="O41" s="56"/>
      <c r="P41" s="56"/>
      <c r="Q41" s="56"/>
      <c r="R41" s="56"/>
      <c r="S41" s="56"/>
      <c r="T41" s="56"/>
      <c r="U41" s="56"/>
      <c r="V41" s="56"/>
      <c r="W41" s="56"/>
      <c r="X41" s="56"/>
      <c r="Y41" s="56"/>
      <c r="Z41" s="56"/>
    </row>
    <row r="42" spans="1:26" ht="15.75" customHeight="1" x14ac:dyDescent="0.3">
      <c r="A42" s="61"/>
      <c r="B42" s="56"/>
      <c r="C42" s="56"/>
      <c r="D42" s="56"/>
      <c r="E42" s="56"/>
      <c r="F42" s="56"/>
      <c r="G42" s="56"/>
      <c r="H42" s="56"/>
      <c r="I42" s="56"/>
      <c r="J42" s="56"/>
      <c r="K42" s="56"/>
      <c r="L42" s="56"/>
      <c r="M42" s="56"/>
      <c r="N42" s="56"/>
      <c r="O42" s="56"/>
      <c r="P42" s="56"/>
      <c r="Q42" s="56"/>
      <c r="R42" s="56"/>
      <c r="S42" s="56"/>
      <c r="T42" s="56"/>
      <c r="U42" s="56"/>
      <c r="V42" s="56"/>
      <c r="W42" s="56"/>
      <c r="X42" s="56"/>
      <c r="Y42" s="56"/>
      <c r="Z42" s="56"/>
    </row>
    <row r="43" spans="1:26" ht="15.75" customHeight="1" x14ac:dyDescent="0.3">
      <c r="A43" s="61"/>
      <c r="B43" s="56"/>
      <c r="C43" s="56"/>
      <c r="D43" s="56"/>
      <c r="E43" s="56"/>
      <c r="F43" s="56"/>
      <c r="G43" s="56"/>
      <c r="H43" s="56"/>
      <c r="I43" s="56"/>
      <c r="J43" s="56"/>
      <c r="K43" s="56"/>
      <c r="L43" s="56"/>
      <c r="M43" s="56"/>
      <c r="N43" s="56"/>
      <c r="O43" s="56"/>
      <c r="P43" s="56"/>
      <c r="Q43" s="56"/>
      <c r="R43" s="56"/>
      <c r="S43" s="56"/>
      <c r="T43" s="56"/>
      <c r="U43" s="56"/>
      <c r="V43" s="56"/>
      <c r="W43" s="56"/>
      <c r="X43" s="56"/>
      <c r="Y43" s="56"/>
      <c r="Z43" s="56"/>
    </row>
    <row r="44" spans="1:26" ht="15.75" customHeight="1" x14ac:dyDescent="0.3">
      <c r="A44" s="61"/>
      <c r="B44" s="56"/>
      <c r="C44" s="56"/>
      <c r="D44" s="56"/>
      <c r="E44" s="56"/>
      <c r="F44" s="56"/>
      <c r="G44" s="56"/>
      <c r="H44" s="56"/>
      <c r="I44" s="56"/>
      <c r="J44" s="56"/>
      <c r="K44" s="56"/>
      <c r="L44" s="56"/>
      <c r="M44" s="56"/>
      <c r="N44" s="56"/>
      <c r="O44" s="56"/>
      <c r="P44" s="56"/>
      <c r="Q44" s="56"/>
      <c r="R44" s="56"/>
      <c r="S44" s="56"/>
      <c r="T44" s="56"/>
      <c r="U44" s="56"/>
      <c r="V44" s="56"/>
      <c r="W44" s="56"/>
      <c r="X44" s="56"/>
      <c r="Y44" s="56"/>
      <c r="Z44" s="56"/>
    </row>
    <row r="45" spans="1:26" ht="15.75" customHeight="1" x14ac:dyDescent="0.3">
      <c r="A45" s="61"/>
      <c r="B45" s="56"/>
      <c r="C45" s="56"/>
      <c r="D45" s="56"/>
      <c r="E45" s="56"/>
      <c r="F45" s="56"/>
      <c r="G45" s="56"/>
      <c r="H45" s="56"/>
      <c r="I45" s="56"/>
      <c r="J45" s="56"/>
      <c r="K45" s="56"/>
      <c r="L45" s="56"/>
      <c r="M45" s="56"/>
      <c r="N45" s="56"/>
      <c r="O45" s="56"/>
      <c r="P45" s="56"/>
      <c r="Q45" s="56"/>
      <c r="R45" s="56"/>
      <c r="S45" s="56"/>
      <c r="T45" s="56"/>
      <c r="U45" s="56"/>
      <c r="V45" s="56"/>
      <c r="W45" s="56"/>
      <c r="X45" s="56"/>
      <c r="Y45" s="56"/>
      <c r="Z45" s="56"/>
    </row>
    <row r="46" spans="1:26" ht="15.75" customHeight="1" x14ac:dyDescent="0.3">
      <c r="A46" s="61"/>
      <c r="B46" s="56"/>
      <c r="C46" s="56"/>
      <c r="D46" s="56"/>
      <c r="E46" s="56"/>
      <c r="F46" s="56"/>
      <c r="G46" s="56"/>
      <c r="H46" s="56"/>
      <c r="I46" s="56"/>
      <c r="J46" s="56"/>
      <c r="K46" s="56"/>
      <c r="L46" s="56"/>
      <c r="M46" s="56"/>
      <c r="N46" s="56"/>
      <c r="O46" s="56"/>
      <c r="P46" s="56"/>
      <c r="Q46" s="56"/>
      <c r="R46" s="56"/>
      <c r="S46" s="56"/>
      <c r="T46" s="56"/>
      <c r="U46" s="56"/>
      <c r="V46" s="56"/>
      <c r="W46" s="56"/>
      <c r="X46" s="56"/>
      <c r="Y46" s="56"/>
      <c r="Z46" s="56"/>
    </row>
    <row r="47" spans="1:26" ht="15.75" customHeight="1" x14ac:dyDescent="0.3">
      <c r="A47" s="61"/>
      <c r="B47" s="56"/>
      <c r="C47" s="56"/>
      <c r="D47" s="56"/>
      <c r="E47" s="56"/>
      <c r="F47" s="56"/>
      <c r="G47" s="56"/>
      <c r="H47" s="56"/>
      <c r="I47" s="56"/>
      <c r="J47" s="56"/>
      <c r="K47" s="56"/>
      <c r="L47" s="56"/>
      <c r="M47" s="56"/>
      <c r="N47" s="56"/>
      <c r="O47" s="56"/>
      <c r="P47" s="56"/>
      <c r="Q47" s="56"/>
      <c r="R47" s="56"/>
      <c r="S47" s="56"/>
      <c r="T47" s="56"/>
      <c r="U47" s="56"/>
      <c r="V47" s="56"/>
      <c r="W47" s="56"/>
      <c r="X47" s="56"/>
      <c r="Y47" s="56"/>
      <c r="Z47" s="56"/>
    </row>
    <row r="48" spans="1:26" ht="15.75" customHeight="1" x14ac:dyDescent="0.3">
      <c r="A48" s="61"/>
      <c r="B48" s="56"/>
      <c r="C48" s="56"/>
      <c r="D48" s="56"/>
      <c r="E48" s="56"/>
      <c r="F48" s="56"/>
      <c r="G48" s="56"/>
      <c r="H48" s="56"/>
      <c r="I48" s="56"/>
      <c r="J48" s="56"/>
      <c r="K48" s="56"/>
      <c r="L48" s="56"/>
      <c r="M48" s="56"/>
      <c r="N48" s="56"/>
      <c r="O48" s="56"/>
      <c r="P48" s="56"/>
      <c r="Q48" s="56"/>
      <c r="R48" s="56"/>
      <c r="S48" s="56"/>
      <c r="T48" s="56"/>
      <c r="U48" s="56"/>
      <c r="V48" s="56"/>
      <c r="W48" s="56"/>
      <c r="X48" s="56"/>
      <c r="Y48" s="56"/>
      <c r="Z48" s="56"/>
    </row>
    <row r="49" spans="1:26" ht="15.75" customHeight="1" x14ac:dyDescent="0.3">
      <c r="A49" s="61"/>
      <c r="B49" s="56"/>
      <c r="C49" s="56"/>
      <c r="D49" s="56"/>
      <c r="E49" s="56"/>
      <c r="F49" s="56"/>
      <c r="G49" s="56"/>
      <c r="H49" s="56"/>
      <c r="I49" s="56"/>
      <c r="J49" s="56"/>
      <c r="K49" s="56"/>
      <c r="L49" s="56"/>
      <c r="M49" s="56"/>
      <c r="N49" s="56"/>
      <c r="O49" s="56"/>
      <c r="P49" s="56"/>
      <c r="Q49" s="56"/>
      <c r="R49" s="56"/>
      <c r="S49" s="56"/>
      <c r="T49" s="56"/>
      <c r="U49" s="56"/>
      <c r="V49" s="56"/>
      <c r="W49" s="56"/>
      <c r="X49" s="56"/>
      <c r="Y49" s="56"/>
      <c r="Z49" s="56"/>
    </row>
    <row r="50" spans="1:26" ht="15.75" customHeight="1" x14ac:dyDescent="0.3">
      <c r="A50" s="61"/>
      <c r="B50" s="56"/>
      <c r="C50" s="56"/>
      <c r="D50" s="56"/>
      <c r="E50" s="56"/>
      <c r="F50" s="56"/>
      <c r="G50" s="56"/>
      <c r="H50" s="56"/>
      <c r="I50" s="56"/>
      <c r="J50" s="56"/>
      <c r="K50" s="56"/>
      <c r="L50" s="56"/>
      <c r="M50" s="56"/>
      <c r="N50" s="56"/>
      <c r="O50" s="56"/>
      <c r="P50" s="56"/>
      <c r="Q50" s="56"/>
      <c r="R50" s="56"/>
      <c r="S50" s="56"/>
      <c r="T50" s="56"/>
      <c r="U50" s="56"/>
      <c r="V50" s="56"/>
      <c r="W50" s="56"/>
      <c r="X50" s="56"/>
      <c r="Y50" s="56"/>
      <c r="Z50" s="56"/>
    </row>
    <row r="51" spans="1:26" ht="15.75" customHeight="1" x14ac:dyDescent="0.3">
      <c r="A51" s="61"/>
      <c r="B51" s="56"/>
      <c r="C51" s="56"/>
      <c r="D51" s="56"/>
      <c r="E51" s="56"/>
      <c r="F51" s="56"/>
      <c r="G51" s="56"/>
      <c r="H51" s="56"/>
      <c r="I51" s="56"/>
      <c r="J51" s="56"/>
      <c r="K51" s="56"/>
      <c r="L51" s="56"/>
      <c r="M51" s="56"/>
      <c r="N51" s="56"/>
      <c r="O51" s="56"/>
      <c r="P51" s="56"/>
      <c r="Q51" s="56"/>
      <c r="R51" s="56"/>
      <c r="S51" s="56"/>
      <c r="T51" s="56"/>
      <c r="U51" s="56"/>
      <c r="V51" s="56"/>
      <c r="W51" s="56"/>
      <c r="X51" s="56"/>
      <c r="Y51" s="56"/>
      <c r="Z51" s="56"/>
    </row>
    <row r="52" spans="1:26" ht="15.75" customHeight="1" x14ac:dyDescent="0.3">
      <c r="A52" s="61"/>
      <c r="B52" s="56"/>
      <c r="C52" s="56"/>
      <c r="D52" s="56"/>
      <c r="E52" s="56"/>
      <c r="F52" s="56"/>
      <c r="G52" s="56"/>
      <c r="H52" s="56"/>
      <c r="I52" s="56"/>
      <c r="J52" s="56"/>
      <c r="K52" s="56"/>
      <c r="L52" s="56"/>
      <c r="M52" s="56"/>
      <c r="N52" s="56"/>
      <c r="O52" s="56"/>
      <c r="P52" s="56"/>
      <c r="Q52" s="56"/>
      <c r="R52" s="56"/>
      <c r="S52" s="56"/>
      <c r="T52" s="56"/>
      <c r="U52" s="56"/>
      <c r="V52" s="56"/>
      <c r="W52" s="56"/>
      <c r="X52" s="56"/>
      <c r="Y52" s="56"/>
      <c r="Z52" s="56"/>
    </row>
    <row r="53" spans="1:26" ht="15.75" customHeight="1" x14ac:dyDescent="0.3">
      <c r="A53" s="61"/>
      <c r="B53" s="56"/>
      <c r="C53" s="56"/>
      <c r="D53" s="56"/>
      <c r="E53" s="56"/>
      <c r="F53" s="56"/>
      <c r="G53" s="56"/>
      <c r="H53" s="56"/>
      <c r="I53" s="56"/>
      <c r="J53" s="56"/>
      <c r="K53" s="56"/>
      <c r="L53" s="56"/>
      <c r="M53" s="56"/>
      <c r="N53" s="56"/>
      <c r="O53" s="56"/>
      <c r="P53" s="56"/>
      <c r="Q53" s="56"/>
      <c r="R53" s="56"/>
      <c r="S53" s="56"/>
      <c r="T53" s="56"/>
      <c r="U53" s="56"/>
      <c r="V53" s="56"/>
      <c r="W53" s="56"/>
      <c r="X53" s="56"/>
      <c r="Y53" s="56"/>
      <c r="Z53" s="56"/>
    </row>
    <row r="54" spans="1:26" ht="15.75" customHeight="1" x14ac:dyDescent="0.3">
      <c r="A54" s="61"/>
      <c r="B54" s="56"/>
      <c r="C54" s="56"/>
      <c r="D54" s="56"/>
      <c r="E54" s="56"/>
      <c r="F54" s="56"/>
      <c r="G54" s="56"/>
      <c r="H54" s="56"/>
      <c r="I54" s="56"/>
      <c r="J54" s="56"/>
      <c r="K54" s="56"/>
      <c r="L54" s="56"/>
      <c r="M54" s="56"/>
      <c r="N54" s="56"/>
      <c r="O54" s="56"/>
      <c r="P54" s="56"/>
      <c r="Q54" s="56"/>
      <c r="R54" s="56"/>
      <c r="S54" s="56"/>
      <c r="T54" s="56"/>
      <c r="U54" s="56"/>
      <c r="V54" s="56"/>
      <c r="W54" s="56"/>
      <c r="X54" s="56"/>
      <c r="Y54" s="56"/>
      <c r="Z54" s="56"/>
    </row>
    <row r="55" spans="1:26" ht="15.75" customHeight="1" x14ac:dyDescent="0.3">
      <c r="A55" s="61"/>
      <c r="B55" s="56"/>
      <c r="C55" s="56"/>
      <c r="D55" s="56"/>
      <c r="E55" s="56"/>
      <c r="F55" s="56"/>
      <c r="G55" s="56"/>
      <c r="H55" s="56"/>
      <c r="I55" s="56"/>
      <c r="J55" s="56"/>
      <c r="K55" s="56"/>
      <c r="L55" s="56"/>
      <c r="M55" s="56"/>
      <c r="N55" s="56"/>
      <c r="O55" s="56"/>
      <c r="P55" s="56"/>
      <c r="Q55" s="56"/>
      <c r="R55" s="56"/>
      <c r="S55" s="56"/>
      <c r="T55" s="56"/>
      <c r="U55" s="56"/>
      <c r="V55" s="56"/>
      <c r="W55" s="56"/>
      <c r="X55" s="56"/>
      <c r="Y55" s="56"/>
      <c r="Z55" s="56"/>
    </row>
    <row r="56" spans="1:26" ht="15.75" customHeight="1" x14ac:dyDescent="0.3">
      <c r="A56" s="61"/>
      <c r="B56" s="56"/>
      <c r="C56" s="56"/>
      <c r="D56" s="56"/>
      <c r="E56" s="56"/>
      <c r="F56" s="56"/>
      <c r="G56" s="56"/>
      <c r="H56" s="56"/>
      <c r="I56" s="56"/>
      <c r="J56" s="56"/>
      <c r="K56" s="56"/>
      <c r="L56" s="56"/>
      <c r="M56" s="56"/>
      <c r="N56" s="56"/>
      <c r="O56" s="56"/>
      <c r="P56" s="56"/>
      <c r="Q56" s="56"/>
      <c r="R56" s="56"/>
      <c r="S56" s="56"/>
      <c r="T56" s="56"/>
      <c r="U56" s="56"/>
      <c r="V56" s="56"/>
      <c r="W56" s="56"/>
      <c r="X56" s="56"/>
      <c r="Y56" s="56"/>
      <c r="Z56" s="56"/>
    </row>
    <row r="57" spans="1:26" ht="15.75" customHeight="1" x14ac:dyDescent="0.3">
      <c r="A57" s="61"/>
      <c r="B57" s="56"/>
      <c r="C57" s="56"/>
      <c r="D57" s="56"/>
      <c r="E57" s="56"/>
      <c r="F57" s="56"/>
      <c r="G57" s="56"/>
      <c r="H57" s="56"/>
      <c r="I57" s="56"/>
      <c r="J57" s="56"/>
      <c r="K57" s="56"/>
      <c r="L57" s="56"/>
      <c r="M57" s="56"/>
      <c r="N57" s="56"/>
      <c r="O57" s="56"/>
      <c r="P57" s="56"/>
      <c r="Q57" s="56"/>
      <c r="R57" s="56"/>
      <c r="S57" s="56"/>
      <c r="T57" s="56"/>
      <c r="U57" s="56"/>
      <c r="V57" s="56"/>
      <c r="W57" s="56"/>
      <c r="X57" s="56"/>
      <c r="Y57" s="56"/>
      <c r="Z57" s="56"/>
    </row>
    <row r="58" spans="1:26" ht="15.75" customHeight="1" x14ac:dyDescent="0.3">
      <c r="A58" s="61"/>
      <c r="B58" s="56"/>
      <c r="C58" s="56"/>
      <c r="D58" s="56"/>
      <c r="E58" s="56"/>
      <c r="F58" s="56"/>
      <c r="G58" s="56"/>
      <c r="H58" s="56"/>
      <c r="I58" s="56"/>
      <c r="J58" s="56"/>
      <c r="K58" s="56"/>
      <c r="L58" s="56"/>
      <c r="M58" s="56"/>
      <c r="N58" s="56"/>
      <c r="O58" s="56"/>
      <c r="P58" s="56"/>
      <c r="Q58" s="56"/>
      <c r="R58" s="56"/>
      <c r="S58" s="56"/>
      <c r="T58" s="56"/>
      <c r="U58" s="56"/>
      <c r="V58" s="56"/>
      <c r="W58" s="56"/>
      <c r="X58" s="56"/>
      <c r="Y58" s="56"/>
      <c r="Z58" s="56"/>
    </row>
    <row r="59" spans="1:26" ht="15.75" customHeight="1" x14ac:dyDescent="0.3">
      <c r="A59" s="61"/>
      <c r="B59" s="56"/>
      <c r="C59" s="56"/>
      <c r="D59" s="56"/>
      <c r="E59" s="56"/>
      <c r="F59" s="56"/>
      <c r="G59" s="56"/>
      <c r="H59" s="56"/>
      <c r="I59" s="56"/>
      <c r="J59" s="56"/>
      <c r="K59" s="56"/>
      <c r="L59" s="56"/>
      <c r="M59" s="56"/>
      <c r="N59" s="56"/>
      <c r="O59" s="56"/>
      <c r="P59" s="56"/>
      <c r="Q59" s="56"/>
      <c r="R59" s="56"/>
      <c r="S59" s="56"/>
      <c r="T59" s="56"/>
      <c r="U59" s="56"/>
      <c r="V59" s="56"/>
      <c r="W59" s="56"/>
      <c r="X59" s="56"/>
      <c r="Y59" s="56"/>
      <c r="Z59" s="56"/>
    </row>
    <row r="60" spans="1:26" ht="15.75" customHeight="1" x14ac:dyDescent="0.3">
      <c r="A60" s="61"/>
      <c r="B60" s="56"/>
      <c r="C60" s="56"/>
      <c r="D60" s="56"/>
      <c r="E60" s="56"/>
      <c r="F60" s="56"/>
      <c r="G60" s="56"/>
      <c r="H60" s="56"/>
      <c r="I60" s="56"/>
      <c r="J60" s="56"/>
      <c r="K60" s="56"/>
      <c r="L60" s="56"/>
      <c r="M60" s="56"/>
      <c r="N60" s="56"/>
      <c r="O60" s="56"/>
      <c r="P60" s="56"/>
      <c r="Q60" s="56"/>
      <c r="R60" s="56"/>
      <c r="S60" s="56"/>
      <c r="T60" s="56"/>
      <c r="U60" s="56"/>
      <c r="V60" s="56"/>
      <c r="W60" s="56"/>
      <c r="X60" s="56"/>
      <c r="Y60" s="56"/>
      <c r="Z60" s="56"/>
    </row>
    <row r="61" spans="1:26" ht="15.75" customHeight="1" x14ac:dyDescent="0.3">
      <c r="A61" s="61"/>
      <c r="B61" s="56"/>
      <c r="C61" s="56"/>
      <c r="D61" s="56"/>
      <c r="E61" s="56"/>
      <c r="F61" s="56"/>
      <c r="G61" s="56"/>
      <c r="H61" s="56"/>
      <c r="I61" s="56"/>
      <c r="J61" s="56"/>
      <c r="K61" s="56"/>
      <c r="L61" s="56"/>
      <c r="M61" s="56"/>
      <c r="N61" s="56"/>
      <c r="O61" s="56"/>
      <c r="P61" s="56"/>
      <c r="Q61" s="56"/>
      <c r="R61" s="56"/>
      <c r="S61" s="56"/>
      <c r="T61" s="56"/>
      <c r="U61" s="56"/>
      <c r="V61" s="56"/>
      <c r="W61" s="56"/>
      <c r="X61" s="56"/>
      <c r="Y61" s="56"/>
      <c r="Z61" s="56"/>
    </row>
    <row r="62" spans="1:26" ht="15.75" customHeight="1" x14ac:dyDescent="0.3">
      <c r="A62" s="61"/>
      <c r="B62" s="56"/>
      <c r="C62" s="56"/>
      <c r="D62" s="56"/>
      <c r="E62" s="56"/>
      <c r="F62" s="56"/>
      <c r="G62" s="56"/>
      <c r="H62" s="56"/>
      <c r="I62" s="56"/>
      <c r="J62" s="56"/>
      <c r="K62" s="56"/>
      <c r="L62" s="56"/>
      <c r="M62" s="56"/>
      <c r="N62" s="56"/>
      <c r="O62" s="56"/>
      <c r="P62" s="56"/>
      <c r="Q62" s="56"/>
      <c r="R62" s="56"/>
      <c r="S62" s="56"/>
      <c r="T62" s="56"/>
      <c r="U62" s="56"/>
      <c r="V62" s="56"/>
      <c r="W62" s="56"/>
      <c r="X62" s="56"/>
      <c r="Y62" s="56"/>
      <c r="Z62" s="56"/>
    </row>
    <row r="63" spans="1:26" ht="15.75" customHeight="1" x14ac:dyDescent="0.3">
      <c r="A63" s="61"/>
      <c r="B63" s="56"/>
      <c r="C63" s="56"/>
      <c r="D63" s="56"/>
      <c r="E63" s="56"/>
      <c r="F63" s="56"/>
      <c r="G63" s="56"/>
      <c r="H63" s="56"/>
      <c r="I63" s="56"/>
      <c r="J63" s="56"/>
      <c r="K63" s="56"/>
      <c r="L63" s="56"/>
      <c r="M63" s="56"/>
      <c r="N63" s="56"/>
      <c r="O63" s="56"/>
      <c r="P63" s="56"/>
      <c r="Q63" s="56"/>
      <c r="R63" s="56"/>
      <c r="S63" s="56"/>
      <c r="T63" s="56"/>
      <c r="U63" s="56"/>
      <c r="V63" s="56"/>
      <c r="W63" s="56"/>
      <c r="X63" s="56"/>
      <c r="Y63" s="56"/>
      <c r="Z63" s="56"/>
    </row>
    <row r="64" spans="1:26" ht="15.75" customHeight="1" x14ac:dyDescent="0.3">
      <c r="A64" s="61"/>
      <c r="B64" s="56"/>
      <c r="C64" s="56"/>
      <c r="D64" s="56"/>
      <c r="E64" s="56"/>
      <c r="F64" s="56"/>
      <c r="G64" s="56"/>
      <c r="H64" s="56"/>
      <c r="I64" s="56"/>
      <c r="J64" s="56"/>
      <c r="K64" s="56"/>
      <c r="L64" s="56"/>
      <c r="M64" s="56"/>
      <c r="N64" s="56"/>
      <c r="O64" s="56"/>
      <c r="P64" s="56"/>
      <c r="Q64" s="56"/>
      <c r="R64" s="56"/>
      <c r="S64" s="56"/>
      <c r="T64" s="56"/>
      <c r="U64" s="56"/>
      <c r="V64" s="56"/>
      <c r="W64" s="56"/>
      <c r="X64" s="56"/>
      <c r="Y64" s="56"/>
      <c r="Z64" s="56"/>
    </row>
    <row r="65" spans="1:26" ht="15.75" customHeight="1" x14ac:dyDescent="0.3">
      <c r="A65" s="61"/>
      <c r="B65" s="56"/>
      <c r="C65" s="56"/>
      <c r="D65" s="56"/>
      <c r="E65" s="56"/>
      <c r="F65" s="56"/>
      <c r="G65" s="56"/>
      <c r="H65" s="56"/>
      <c r="I65" s="56"/>
      <c r="J65" s="56"/>
      <c r="K65" s="56"/>
      <c r="L65" s="56"/>
      <c r="M65" s="56"/>
      <c r="N65" s="56"/>
      <c r="O65" s="56"/>
      <c r="P65" s="56"/>
      <c r="Q65" s="56"/>
      <c r="R65" s="56"/>
      <c r="S65" s="56"/>
      <c r="T65" s="56"/>
      <c r="U65" s="56"/>
      <c r="V65" s="56"/>
      <c r="W65" s="56"/>
      <c r="X65" s="56"/>
      <c r="Y65" s="56"/>
      <c r="Z65" s="56"/>
    </row>
    <row r="66" spans="1:26" ht="15.75" customHeight="1" x14ac:dyDescent="0.3">
      <c r="A66" s="61"/>
      <c r="B66" s="56"/>
      <c r="C66" s="56"/>
      <c r="D66" s="56"/>
      <c r="E66" s="56"/>
      <c r="F66" s="56"/>
      <c r="G66" s="56"/>
      <c r="H66" s="56"/>
      <c r="I66" s="56"/>
      <c r="J66" s="56"/>
      <c r="K66" s="56"/>
      <c r="L66" s="56"/>
      <c r="M66" s="56"/>
      <c r="N66" s="56"/>
      <c r="O66" s="56"/>
      <c r="P66" s="56"/>
      <c r="Q66" s="56"/>
      <c r="R66" s="56"/>
      <c r="S66" s="56"/>
      <c r="T66" s="56"/>
      <c r="U66" s="56"/>
      <c r="V66" s="56"/>
      <c r="W66" s="56"/>
      <c r="X66" s="56"/>
      <c r="Y66" s="56"/>
      <c r="Z66" s="56"/>
    </row>
    <row r="67" spans="1:26" ht="15.75" customHeight="1" x14ac:dyDescent="0.3">
      <c r="A67" s="61"/>
      <c r="B67" s="56"/>
      <c r="C67" s="56"/>
      <c r="D67" s="56"/>
      <c r="E67" s="56"/>
      <c r="F67" s="56"/>
      <c r="G67" s="56"/>
      <c r="H67" s="56"/>
      <c r="I67" s="56"/>
      <c r="J67" s="56"/>
      <c r="K67" s="56"/>
      <c r="L67" s="56"/>
      <c r="M67" s="56"/>
      <c r="N67" s="56"/>
      <c r="O67" s="56"/>
      <c r="P67" s="56"/>
      <c r="Q67" s="56"/>
      <c r="R67" s="56"/>
      <c r="S67" s="56"/>
      <c r="T67" s="56"/>
      <c r="U67" s="56"/>
      <c r="V67" s="56"/>
      <c r="W67" s="56"/>
      <c r="X67" s="56"/>
      <c r="Y67" s="56"/>
      <c r="Z67" s="56"/>
    </row>
    <row r="68" spans="1:26" ht="15.75" customHeight="1" x14ac:dyDescent="0.3">
      <c r="A68" s="61"/>
      <c r="B68" s="56"/>
      <c r="C68" s="56"/>
      <c r="D68" s="56"/>
      <c r="E68" s="56"/>
      <c r="F68" s="56"/>
      <c r="G68" s="56"/>
      <c r="H68" s="56"/>
      <c r="I68" s="56"/>
      <c r="J68" s="56"/>
      <c r="K68" s="56"/>
      <c r="L68" s="56"/>
      <c r="M68" s="56"/>
      <c r="N68" s="56"/>
      <c r="O68" s="56"/>
      <c r="P68" s="56"/>
      <c r="Q68" s="56"/>
      <c r="R68" s="56"/>
      <c r="S68" s="56"/>
      <c r="T68" s="56"/>
      <c r="U68" s="56"/>
      <c r="V68" s="56"/>
      <c r="W68" s="56"/>
      <c r="X68" s="56"/>
      <c r="Y68" s="56"/>
      <c r="Z68" s="56"/>
    </row>
    <row r="69" spans="1:26" ht="15.75" customHeight="1" x14ac:dyDescent="0.3">
      <c r="A69" s="61"/>
      <c r="B69" s="56"/>
      <c r="C69" s="56"/>
      <c r="D69" s="56"/>
      <c r="E69" s="56"/>
      <c r="F69" s="56"/>
      <c r="G69" s="56"/>
      <c r="H69" s="56"/>
      <c r="I69" s="56"/>
      <c r="J69" s="56"/>
      <c r="K69" s="56"/>
      <c r="L69" s="56"/>
      <c r="M69" s="56"/>
      <c r="N69" s="56"/>
      <c r="O69" s="56"/>
      <c r="P69" s="56"/>
      <c r="Q69" s="56"/>
      <c r="R69" s="56"/>
      <c r="S69" s="56"/>
      <c r="T69" s="56"/>
      <c r="U69" s="56"/>
      <c r="V69" s="56"/>
      <c r="W69" s="56"/>
      <c r="X69" s="56"/>
      <c r="Y69" s="56"/>
      <c r="Z69" s="56"/>
    </row>
    <row r="70" spans="1:26" ht="15.75" customHeight="1" x14ac:dyDescent="0.3">
      <c r="A70" s="61"/>
      <c r="B70" s="56"/>
      <c r="C70" s="56"/>
      <c r="D70" s="56"/>
      <c r="E70" s="56"/>
      <c r="F70" s="56"/>
      <c r="G70" s="56"/>
      <c r="H70" s="56"/>
      <c r="I70" s="56"/>
      <c r="J70" s="56"/>
      <c r="K70" s="56"/>
      <c r="L70" s="56"/>
      <c r="M70" s="56"/>
      <c r="N70" s="56"/>
      <c r="O70" s="56"/>
      <c r="P70" s="56"/>
      <c r="Q70" s="56"/>
      <c r="R70" s="56"/>
      <c r="S70" s="56"/>
      <c r="T70" s="56"/>
      <c r="U70" s="56"/>
      <c r="V70" s="56"/>
      <c r="W70" s="56"/>
      <c r="X70" s="56"/>
      <c r="Y70" s="56"/>
      <c r="Z70" s="56"/>
    </row>
    <row r="71" spans="1:26" ht="15.75" customHeight="1" x14ac:dyDescent="0.3">
      <c r="A71" s="61"/>
      <c r="B71" s="56"/>
      <c r="C71" s="56"/>
      <c r="D71" s="56"/>
      <c r="E71" s="56"/>
      <c r="F71" s="56"/>
      <c r="G71" s="56"/>
      <c r="H71" s="56"/>
      <c r="I71" s="56"/>
      <c r="J71" s="56"/>
      <c r="K71" s="56"/>
      <c r="L71" s="56"/>
      <c r="M71" s="56"/>
      <c r="N71" s="56"/>
      <c r="O71" s="56"/>
      <c r="P71" s="56"/>
      <c r="Q71" s="56"/>
      <c r="R71" s="56"/>
      <c r="S71" s="56"/>
      <c r="T71" s="56"/>
      <c r="U71" s="56"/>
      <c r="V71" s="56"/>
      <c r="W71" s="56"/>
      <c r="X71" s="56"/>
      <c r="Y71" s="56"/>
      <c r="Z71" s="56"/>
    </row>
    <row r="72" spans="1:26" ht="15.75" customHeight="1" x14ac:dyDescent="0.3">
      <c r="A72" s="61"/>
      <c r="B72" s="56"/>
      <c r="C72" s="56"/>
      <c r="D72" s="56"/>
      <c r="E72" s="56"/>
      <c r="F72" s="56"/>
      <c r="G72" s="56"/>
      <c r="H72" s="56"/>
      <c r="I72" s="56"/>
      <c r="J72" s="56"/>
      <c r="K72" s="56"/>
      <c r="L72" s="56"/>
      <c r="M72" s="56"/>
      <c r="N72" s="56"/>
      <c r="O72" s="56"/>
      <c r="P72" s="56"/>
      <c r="Q72" s="56"/>
      <c r="R72" s="56"/>
      <c r="S72" s="56"/>
      <c r="T72" s="56"/>
      <c r="U72" s="56"/>
      <c r="V72" s="56"/>
      <c r="W72" s="56"/>
      <c r="X72" s="56"/>
      <c r="Y72" s="56"/>
      <c r="Z72" s="56"/>
    </row>
    <row r="73" spans="1:26" ht="15.75" customHeight="1" x14ac:dyDescent="0.3">
      <c r="A73" s="61"/>
      <c r="B73" s="56"/>
      <c r="C73" s="56"/>
      <c r="D73" s="56"/>
      <c r="E73" s="56"/>
      <c r="F73" s="56"/>
      <c r="G73" s="56"/>
      <c r="H73" s="56"/>
      <c r="I73" s="56"/>
      <c r="J73" s="56"/>
      <c r="K73" s="56"/>
      <c r="L73" s="56"/>
      <c r="M73" s="56"/>
      <c r="N73" s="56"/>
      <c r="O73" s="56"/>
      <c r="P73" s="56"/>
      <c r="Q73" s="56"/>
      <c r="R73" s="56"/>
      <c r="S73" s="56"/>
      <c r="T73" s="56"/>
      <c r="U73" s="56"/>
      <c r="V73" s="56"/>
      <c r="W73" s="56"/>
      <c r="X73" s="56"/>
      <c r="Y73" s="56"/>
      <c r="Z73" s="56"/>
    </row>
    <row r="74" spans="1:26" ht="15.75" customHeight="1" x14ac:dyDescent="0.3">
      <c r="A74" s="61"/>
      <c r="B74" s="56"/>
      <c r="C74" s="56"/>
      <c r="D74" s="56"/>
      <c r="E74" s="56"/>
      <c r="F74" s="56"/>
      <c r="G74" s="56"/>
      <c r="H74" s="56"/>
      <c r="I74" s="56"/>
      <c r="J74" s="56"/>
      <c r="K74" s="56"/>
      <c r="L74" s="56"/>
      <c r="M74" s="56"/>
      <c r="N74" s="56"/>
      <c r="O74" s="56"/>
      <c r="P74" s="56"/>
      <c r="Q74" s="56"/>
      <c r="R74" s="56"/>
      <c r="S74" s="56"/>
      <c r="T74" s="56"/>
      <c r="U74" s="56"/>
      <c r="V74" s="56"/>
      <c r="W74" s="56"/>
      <c r="X74" s="56"/>
      <c r="Y74" s="56"/>
      <c r="Z74" s="56"/>
    </row>
    <row r="75" spans="1:26" ht="15.75" customHeight="1" x14ac:dyDescent="0.3">
      <c r="A75" s="61"/>
      <c r="B75" s="56"/>
      <c r="C75" s="56"/>
      <c r="D75" s="56"/>
      <c r="E75" s="56"/>
      <c r="F75" s="56"/>
      <c r="G75" s="56"/>
      <c r="H75" s="56"/>
      <c r="I75" s="56"/>
      <c r="J75" s="56"/>
      <c r="K75" s="56"/>
      <c r="L75" s="56"/>
      <c r="M75" s="56"/>
      <c r="N75" s="56"/>
      <c r="O75" s="56"/>
      <c r="P75" s="56"/>
      <c r="Q75" s="56"/>
      <c r="R75" s="56"/>
      <c r="S75" s="56"/>
      <c r="T75" s="56"/>
      <c r="U75" s="56"/>
      <c r="V75" s="56"/>
      <c r="W75" s="56"/>
      <c r="X75" s="56"/>
      <c r="Y75" s="56"/>
      <c r="Z75" s="56"/>
    </row>
    <row r="76" spans="1:26" ht="15.75" customHeight="1" x14ac:dyDescent="0.3">
      <c r="A76" s="61"/>
      <c r="B76" s="56"/>
      <c r="C76" s="56"/>
      <c r="D76" s="56"/>
      <c r="E76" s="56"/>
      <c r="F76" s="56"/>
      <c r="G76" s="56"/>
      <c r="H76" s="56"/>
      <c r="I76" s="56"/>
      <c r="J76" s="56"/>
      <c r="K76" s="56"/>
      <c r="L76" s="56"/>
      <c r="M76" s="56"/>
      <c r="N76" s="56"/>
      <c r="O76" s="56"/>
      <c r="P76" s="56"/>
      <c r="Q76" s="56"/>
      <c r="R76" s="56"/>
      <c r="S76" s="56"/>
      <c r="T76" s="56"/>
      <c r="U76" s="56"/>
      <c r="V76" s="56"/>
      <c r="W76" s="56"/>
      <c r="X76" s="56"/>
      <c r="Y76" s="56"/>
      <c r="Z76" s="56"/>
    </row>
    <row r="77" spans="1:26" ht="15.75" customHeight="1" x14ac:dyDescent="0.3">
      <c r="A77" s="61"/>
      <c r="B77" s="56"/>
      <c r="C77" s="56"/>
      <c r="D77" s="56"/>
      <c r="E77" s="56"/>
      <c r="F77" s="56"/>
      <c r="G77" s="56"/>
      <c r="H77" s="56"/>
      <c r="I77" s="56"/>
      <c r="J77" s="56"/>
      <c r="K77" s="56"/>
      <c r="L77" s="56"/>
      <c r="M77" s="56"/>
      <c r="N77" s="56"/>
      <c r="O77" s="56"/>
      <c r="P77" s="56"/>
      <c r="Q77" s="56"/>
      <c r="R77" s="56"/>
      <c r="S77" s="56"/>
      <c r="T77" s="56"/>
      <c r="U77" s="56"/>
      <c r="V77" s="56"/>
      <c r="W77" s="56"/>
      <c r="X77" s="56"/>
      <c r="Y77" s="56"/>
      <c r="Z77" s="56"/>
    </row>
    <row r="78" spans="1:26" ht="15.75" customHeight="1" x14ac:dyDescent="0.3">
      <c r="A78" s="61"/>
      <c r="B78" s="56"/>
      <c r="C78" s="56"/>
      <c r="D78" s="56"/>
      <c r="E78" s="56"/>
      <c r="F78" s="56"/>
      <c r="G78" s="56"/>
      <c r="H78" s="56"/>
      <c r="I78" s="56"/>
      <c r="J78" s="56"/>
      <c r="K78" s="56"/>
      <c r="L78" s="56"/>
      <c r="M78" s="56"/>
      <c r="N78" s="56"/>
      <c r="O78" s="56"/>
      <c r="P78" s="56"/>
      <c r="Q78" s="56"/>
      <c r="R78" s="56"/>
      <c r="S78" s="56"/>
      <c r="T78" s="56"/>
      <c r="U78" s="56"/>
      <c r="V78" s="56"/>
      <c r="W78" s="56"/>
      <c r="X78" s="56"/>
      <c r="Y78" s="56"/>
      <c r="Z78" s="56"/>
    </row>
    <row r="79" spans="1:26" ht="15.75" customHeight="1" x14ac:dyDescent="0.3">
      <c r="A79" s="61"/>
      <c r="B79" s="56"/>
      <c r="C79" s="56"/>
      <c r="D79" s="56"/>
      <c r="E79" s="56"/>
      <c r="F79" s="56"/>
      <c r="G79" s="56"/>
      <c r="H79" s="56"/>
      <c r="I79" s="56"/>
      <c r="J79" s="56"/>
      <c r="K79" s="56"/>
      <c r="L79" s="56"/>
      <c r="M79" s="56"/>
      <c r="N79" s="56"/>
      <c r="O79" s="56"/>
      <c r="P79" s="56"/>
      <c r="Q79" s="56"/>
      <c r="R79" s="56"/>
      <c r="S79" s="56"/>
      <c r="T79" s="56"/>
      <c r="U79" s="56"/>
      <c r="V79" s="56"/>
      <c r="W79" s="56"/>
      <c r="X79" s="56"/>
      <c r="Y79" s="56"/>
      <c r="Z79" s="56"/>
    </row>
    <row r="80" spans="1:26" ht="15.75" customHeight="1" x14ac:dyDescent="0.3">
      <c r="A80" s="61"/>
      <c r="B80" s="56"/>
      <c r="C80" s="56"/>
      <c r="D80" s="56"/>
      <c r="E80" s="56"/>
      <c r="F80" s="56"/>
      <c r="G80" s="56"/>
      <c r="H80" s="56"/>
      <c r="I80" s="56"/>
      <c r="J80" s="56"/>
      <c r="K80" s="56"/>
      <c r="L80" s="56"/>
      <c r="M80" s="56"/>
      <c r="N80" s="56"/>
      <c r="O80" s="56"/>
      <c r="P80" s="56"/>
      <c r="Q80" s="56"/>
      <c r="R80" s="56"/>
      <c r="S80" s="56"/>
      <c r="T80" s="56"/>
      <c r="U80" s="56"/>
      <c r="V80" s="56"/>
      <c r="W80" s="56"/>
      <c r="X80" s="56"/>
      <c r="Y80" s="56"/>
      <c r="Z80" s="56"/>
    </row>
    <row r="81" spans="1:26" ht="15.75" customHeight="1" x14ac:dyDescent="0.3">
      <c r="A81" s="61"/>
      <c r="B81" s="56"/>
      <c r="C81" s="56"/>
      <c r="D81" s="56"/>
      <c r="E81" s="56"/>
      <c r="F81" s="56"/>
      <c r="G81" s="56"/>
      <c r="H81" s="56"/>
      <c r="I81" s="56"/>
      <c r="J81" s="56"/>
      <c r="K81" s="56"/>
      <c r="L81" s="56"/>
      <c r="M81" s="56"/>
      <c r="N81" s="56"/>
      <c r="O81" s="56"/>
      <c r="P81" s="56"/>
      <c r="Q81" s="56"/>
      <c r="R81" s="56"/>
      <c r="S81" s="56"/>
      <c r="T81" s="56"/>
      <c r="U81" s="56"/>
      <c r="V81" s="56"/>
      <c r="W81" s="56"/>
      <c r="X81" s="56"/>
      <c r="Y81" s="56"/>
      <c r="Z81" s="56"/>
    </row>
    <row r="82" spans="1:26" ht="15.75" customHeight="1" x14ac:dyDescent="0.3">
      <c r="A82" s="61"/>
      <c r="B82" s="56"/>
      <c r="C82" s="56"/>
      <c r="D82" s="56"/>
      <c r="E82" s="56"/>
      <c r="F82" s="56"/>
      <c r="G82" s="56"/>
      <c r="H82" s="56"/>
      <c r="I82" s="56"/>
      <c r="J82" s="56"/>
      <c r="K82" s="56"/>
      <c r="L82" s="56"/>
      <c r="M82" s="56"/>
      <c r="N82" s="56"/>
      <c r="O82" s="56"/>
      <c r="P82" s="56"/>
      <c r="Q82" s="56"/>
      <c r="R82" s="56"/>
      <c r="S82" s="56"/>
      <c r="T82" s="56"/>
      <c r="U82" s="56"/>
      <c r="V82" s="56"/>
      <c r="W82" s="56"/>
      <c r="X82" s="56"/>
      <c r="Y82" s="56"/>
      <c r="Z82" s="56"/>
    </row>
    <row r="83" spans="1:26" ht="15.75" customHeight="1" x14ac:dyDescent="0.3">
      <c r="A83" s="61"/>
      <c r="B83" s="56"/>
      <c r="C83" s="56"/>
      <c r="D83" s="56"/>
      <c r="E83" s="56"/>
      <c r="F83" s="56"/>
      <c r="G83" s="56"/>
      <c r="H83" s="56"/>
      <c r="I83" s="56"/>
      <c r="J83" s="56"/>
      <c r="K83" s="56"/>
      <c r="L83" s="56"/>
      <c r="M83" s="56"/>
      <c r="N83" s="56"/>
      <c r="O83" s="56"/>
      <c r="P83" s="56"/>
      <c r="Q83" s="56"/>
      <c r="R83" s="56"/>
      <c r="S83" s="56"/>
      <c r="T83" s="56"/>
      <c r="U83" s="56"/>
      <c r="V83" s="56"/>
      <c r="W83" s="56"/>
      <c r="X83" s="56"/>
      <c r="Y83" s="56"/>
      <c r="Z83" s="56"/>
    </row>
    <row r="84" spans="1:26" ht="15.75" customHeight="1" x14ac:dyDescent="0.3">
      <c r="A84" s="61"/>
      <c r="B84" s="56"/>
      <c r="C84" s="56"/>
      <c r="D84" s="56"/>
      <c r="E84" s="56"/>
      <c r="F84" s="56"/>
      <c r="G84" s="56"/>
      <c r="H84" s="56"/>
      <c r="I84" s="56"/>
      <c r="J84" s="56"/>
      <c r="K84" s="56"/>
      <c r="L84" s="56"/>
      <c r="M84" s="56"/>
      <c r="N84" s="56"/>
      <c r="O84" s="56"/>
      <c r="P84" s="56"/>
      <c r="Q84" s="56"/>
      <c r="R84" s="56"/>
      <c r="S84" s="56"/>
      <c r="T84" s="56"/>
      <c r="U84" s="56"/>
      <c r="V84" s="56"/>
      <c r="W84" s="56"/>
      <c r="X84" s="56"/>
      <c r="Y84" s="56"/>
      <c r="Z84" s="56"/>
    </row>
    <row r="85" spans="1:26" ht="15.75" customHeight="1" x14ac:dyDescent="0.3">
      <c r="A85" s="61"/>
      <c r="B85" s="56"/>
      <c r="C85" s="56"/>
      <c r="D85" s="56"/>
      <c r="E85" s="56"/>
      <c r="F85" s="56"/>
      <c r="G85" s="56"/>
      <c r="H85" s="56"/>
      <c r="I85" s="56"/>
      <c r="J85" s="56"/>
      <c r="K85" s="56"/>
      <c r="L85" s="56"/>
      <c r="M85" s="56"/>
      <c r="N85" s="56"/>
      <c r="O85" s="56"/>
      <c r="P85" s="56"/>
      <c r="Q85" s="56"/>
      <c r="R85" s="56"/>
      <c r="S85" s="56"/>
      <c r="T85" s="56"/>
      <c r="U85" s="56"/>
      <c r="V85" s="56"/>
      <c r="W85" s="56"/>
      <c r="X85" s="56"/>
      <c r="Y85" s="56"/>
      <c r="Z85" s="56"/>
    </row>
    <row r="86" spans="1:26" ht="15.75" customHeight="1" x14ac:dyDescent="0.3">
      <c r="A86" s="61"/>
      <c r="B86" s="56"/>
      <c r="C86" s="56"/>
      <c r="D86" s="56"/>
      <c r="E86" s="56"/>
      <c r="F86" s="56"/>
      <c r="G86" s="56"/>
      <c r="H86" s="56"/>
      <c r="I86" s="56"/>
      <c r="J86" s="56"/>
      <c r="K86" s="56"/>
      <c r="L86" s="56"/>
      <c r="M86" s="56"/>
      <c r="N86" s="56"/>
      <c r="O86" s="56"/>
      <c r="P86" s="56"/>
      <c r="Q86" s="56"/>
      <c r="R86" s="56"/>
      <c r="S86" s="56"/>
      <c r="T86" s="56"/>
      <c r="U86" s="56"/>
      <c r="V86" s="56"/>
      <c r="W86" s="56"/>
      <c r="X86" s="56"/>
      <c r="Y86" s="56"/>
      <c r="Z86" s="56"/>
    </row>
    <row r="87" spans="1:26" ht="15.75" customHeight="1" x14ac:dyDescent="0.3">
      <c r="A87" s="61"/>
      <c r="B87" s="56"/>
      <c r="C87" s="56"/>
      <c r="D87" s="56"/>
      <c r="E87" s="56"/>
      <c r="F87" s="56"/>
      <c r="G87" s="56"/>
      <c r="H87" s="56"/>
      <c r="I87" s="56"/>
      <c r="J87" s="56"/>
      <c r="K87" s="56"/>
      <c r="L87" s="56"/>
      <c r="M87" s="56"/>
      <c r="N87" s="56"/>
      <c r="O87" s="56"/>
      <c r="P87" s="56"/>
      <c r="Q87" s="56"/>
      <c r="R87" s="56"/>
      <c r="S87" s="56"/>
      <c r="T87" s="56"/>
      <c r="U87" s="56"/>
      <c r="V87" s="56"/>
      <c r="W87" s="56"/>
      <c r="X87" s="56"/>
      <c r="Y87" s="56"/>
      <c r="Z87" s="56"/>
    </row>
    <row r="88" spans="1:26" ht="15.75" customHeight="1" x14ac:dyDescent="0.3">
      <c r="A88" s="61"/>
      <c r="B88" s="56"/>
      <c r="C88" s="56"/>
      <c r="D88" s="56"/>
      <c r="E88" s="56"/>
      <c r="F88" s="56"/>
      <c r="G88" s="56"/>
      <c r="H88" s="56"/>
      <c r="I88" s="56"/>
      <c r="J88" s="56"/>
      <c r="K88" s="56"/>
      <c r="L88" s="56"/>
      <c r="M88" s="56"/>
      <c r="N88" s="56"/>
      <c r="O88" s="56"/>
      <c r="P88" s="56"/>
      <c r="Q88" s="56"/>
      <c r="R88" s="56"/>
      <c r="S88" s="56"/>
      <c r="T88" s="56"/>
      <c r="U88" s="56"/>
      <c r="V88" s="56"/>
      <c r="W88" s="56"/>
      <c r="X88" s="56"/>
      <c r="Y88" s="56"/>
      <c r="Z88" s="56"/>
    </row>
    <row r="89" spans="1:26" ht="15.75" customHeight="1" x14ac:dyDescent="0.3">
      <c r="A89" s="61"/>
      <c r="B89" s="56"/>
      <c r="C89" s="56"/>
      <c r="D89" s="56"/>
      <c r="E89" s="56"/>
      <c r="F89" s="56"/>
      <c r="G89" s="56"/>
      <c r="H89" s="56"/>
      <c r="I89" s="56"/>
      <c r="J89" s="56"/>
      <c r="K89" s="56"/>
      <c r="L89" s="56"/>
      <c r="M89" s="56"/>
      <c r="N89" s="56"/>
      <c r="O89" s="56"/>
      <c r="P89" s="56"/>
      <c r="Q89" s="56"/>
      <c r="R89" s="56"/>
      <c r="S89" s="56"/>
      <c r="T89" s="56"/>
      <c r="U89" s="56"/>
      <c r="V89" s="56"/>
      <c r="W89" s="56"/>
      <c r="X89" s="56"/>
      <c r="Y89" s="56"/>
      <c r="Z89" s="56"/>
    </row>
    <row r="90" spans="1:26" ht="15.75" customHeight="1" x14ac:dyDescent="0.3">
      <c r="A90" s="61"/>
      <c r="B90" s="56"/>
      <c r="C90" s="56"/>
      <c r="D90" s="56"/>
      <c r="E90" s="56"/>
      <c r="F90" s="56"/>
      <c r="G90" s="56"/>
      <c r="H90" s="56"/>
      <c r="I90" s="56"/>
      <c r="J90" s="56"/>
      <c r="K90" s="56"/>
      <c r="L90" s="56"/>
      <c r="M90" s="56"/>
      <c r="N90" s="56"/>
      <c r="O90" s="56"/>
      <c r="P90" s="56"/>
      <c r="Q90" s="56"/>
      <c r="R90" s="56"/>
      <c r="S90" s="56"/>
      <c r="T90" s="56"/>
      <c r="U90" s="56"/>
      <c r="V90" s="56"/>
      <c r="W90" s="56"/>
      <c r="X90" s="56"/>
      <c r="Y90" s="56"/>
      <c r="Z90" s="56"/>
    </row>
    <row r="91" spans="1:26" ht="15.75" customHeight="1" x14ac:dyDescent="0.3">
      <c r="A91" s="61"/>
      <c r="B91" s="56"/>
      <c r="C91" s="56"/>
      <c r="D91" s="56"/>
      <c r="E91" s="56"/>
      <c r="F91" s="56"/>
      <c r="G91" s="56"/>
      <c r="H91" s="56"/>
      <c r="I91" s="56"/>
      <c r="J91" s="56"/>
      <c r="K91" s="56"/>
      <c r="L91" s="56"/>
      <c r="M91" s="56"/>
      <c r="N91" s="56"/>
      <c r="O91" s="56"/>
      <c r="P91" s="56"/>
      <c r="Q91" s="56"/>
      <c r="R91" s="56"/>
      <c r="S91" s="56"/>
      <c r="T91" s="56"/>
      <c r="U91" s="56"/>
      <c r="V91" s="56"/>
      <c r="W91" s="56"/>
      <c r="X91" s="56"/>
      <c r="Y91" s="56"/>
      <c r="Z91" s="56"/>
    </row>
    <row r="92" spans="1:26" ht="15.75" customHeight="1" x14ac:dyDescent="0.3">
      <c r="A92" s="61"/>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spans="1:26" ht="15.75" customHeight="1" x14ac:dyDescent="0.3">
      <c r="A93" s="61"/>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spans="1:26" ht="15.75" customHeight="1" x14ac:dyDescent="0.3">
      <c r="A94" s="61"/>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spans="1:26" ht="15.75" customHeight="1" x14ac:dyDescent="0.3">
      <c r="A95" s="61"/>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spans="1:26" ht="15.75" customHeight="1" x14ac:dyDescent="0.3">
      <c r="A96" s="61"/>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spans="1:26" ht="15.75" customHeight="1" x14ac:dyDescent="0.3">
      <c r="A97" s="61"/>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spans="1:26" ht="15.75" customHeight="1" x14ac:dyDescent="0.3">
      <c r="A98" s="61"/>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spans="1:26" ht="15.75" customHeight="1" x14ac:dyDescent="0.3">
      <c r="A99" s="61"/>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spans="1:26" ht="15.75" customHeight="1" x14ac:dyDescent="0.3">
      <c r="A100" s="61"/>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spans="1:26" ht="15.75" customHeight="1" x14ac:dyDescent="0.3">
      <c r="A101" s="61"/>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spans="1:26" ht="15.75" customHeight="1" x14ac:dyDescent="0.3">
      <c r="A102" s="61"/>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spans="1:26" ht="15.75" customHeight="1" x14ac:dyDescent="0.3">
      <c r="A103" s="61"/>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spans="1:26" ht="15.75" customHeight="1" x14ac:dyDescent="0.3">
      <c r="A104" s="61"/>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spans="1:26" ht="15.75" customHeight="1" x14ac:dyDescent="0.3">
      <c r="A105" s="61"/>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spans="1:26" ht="15.75" customHeight="1" x14ac:dyDescent="0.3">
      <c r="A106" s="61"/>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spans="1:26" ht="15.75" customHeight="1" x14ac:dyDescent="0.3">
      <c r="A107" s="61"/>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spans="1:26" ht="15.75" customHeight="1" x14ac:dyDescent="0.3">
      <c r="A108" s="61"/>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spans="1:26" ht="15.75" customHeight="1" x14ac:dyDescent="0.3">
      <c r="A109" s="61"/>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spans="1:26" ht="15.75" customHeight="1" x14ac:dyDescent="0.3">
      <c r="A110" s="61"/>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spans="1:26" ht="15.75" customHeight="1" x14ac:dyDescent="0.3">
      <c r="A111" s="61"/>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spans="1:26" ht="15.75" customHeight="1" x14ac:dyDescent="0.3">
      <c r="A112" s="61"/>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spans="1:26" ht="15.75" customHeight="1" x14ac:dyDescent="0.3">
      <c r="A113" s="61"/>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spans="1:26" ht="15.75" customHeight="1" x14ac:dyDescent="0.3">
      <c r="A114" s="61"/>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spans="1:26" ht="15.75" customHeight="1" x14ac:dyDescent="0.3">
      <c r="A115" s="61"/>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spans="1:26" ht="15.75" customHeight="1" x14ac:dyDescent="0.3">
      <c r="A116" s="61"/>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spans="1:26" ht="15.75" customHeight="1" x14ac:dyDescent="0.3">
      <c r="A117" s="61"/>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spans="1:26" ht="15.75" customHeight="1" x14ac:dyDescent="0.3">
      <c r="A118" s="61"/>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spans="1:26" ht="15.75" customHeight="1" x14ac:dyDescent="0.3">
      <c r="A119" s="61"/>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spans="1:26" ht="15.75" customHeight="1" x14ac:dyDescent="0.3">
      <c r="A120" s="61"/>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spans="1:26" ht="15.75" customHeight="1" x14ac:dyDescent="0.3">
      <c r="A121" s="61"/>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spans="1:26" ht="15.75" customHeight="1" x14ac:dyDescent="0.3">
      <c r="A122" s="61"/>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spans="1:26" ht="15.75" customHeight="1" x14ac:dyDescent="0.3">
      <c r="A123" s="61"/>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spans="1:26" ht="15.75" customHeight="1" x14ac:dyDescent="0.3">
      <c r="A124" s="61"/>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spans="1:26" ht="15.75" customHeight="1" x14ac:dyDescent="0.3">
      <c r="A125" s="61"/>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spans="1:26" ht="15.75" customHeight="1" x14ac:dyDescent="0.3">
      <c r="A126" s="61"/>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spans="1:26" ht="15.75" customHeight="1" x14ac:dyDescent="0.3">
      <c r="A127" s="61"/>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spans="1:26" ht="15.75" customHeight="1" x14ac:dyDescent="0.3">
      <c r="A128" s="61"/>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spans="1:26" ht="15.75" customHeight="1" x14ac:dyDescent="0.3">
      <c r="A129" s="61"/>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spans="1:26" ht="15.75" customHeight="1" x14ac:dyDescent="0.3">
      <c r="A130" s="61"/>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spans="1:26" ht="15.75" customHeight="1" x14ac:dyDescent="0.3">
      <c r="A131" s="61"/>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spans="1:26" ht="15.75" customHeight="1" x14ac:dyDescent="0.3">
      <c r="A132" s="61"/>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spans="1:26" ht="15.75" customHeight="1" x14ac:dyDescent="0.3">
      <c r="A133" s="61"/>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spans="1:26" ht="15.75" customHeight="1" x14ac:dyDescent="0.3">
      <c r="A134" s="61"/>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spans="1:26" ht="15.75" customHeight="1" x14ac:dyDescent="0.3">
      <c r="A135" s="61"/>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spans="1:26" ht="15.75" customHeight="1" x14ac:dyDescent="0.3">
      <c r="A136" s="61"/>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spans="1:26" ht="15.75" customHeight="1" x14ac:dyDescent="0.3">
      <c r="A137" s="61"/>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spans="1:26" ht="15.75" customHeight="1" x14ac:dyDescent="0.3">
      <c r="A138" s="61"/>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spans="1:26" ht="15.75" customHeight="1" x14ac:dyDescent="0.3">
      <c r="A139" s="61"/>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spans="1:26" ht="15.75" customHeight="1" x14ac:dyDescent="0.3">
      <c r="A140" s="61"/>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spans="1:26" ht="15.75" customHeight="1" x14ac:dyDescent="0.3">
      <c r="A141" s="61"/>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spans="1:26" ht="15.75" customHeight="1" x14ac:dyDescent="0.3">
      <c r="A142" s="61"/>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spans="1:26" ht="15.75" customHeight="1" x14ac:dyDescent="0.3">
      <c r="A143" s="61"/>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spans="1:26" ht="15.75" customHeight="1" x14ac:dyDescent="0.3">
      <c r="A144" s="61"/>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spans="1:26" ht="15.75" customHeight="1" x14ac:dyDescent="0.3">
      <c r="A145" s="61"/>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spans="1:26" ht="15.75" customHeight="1" x14ac:dyDescent="0.3">
      <c r="A146" s="61"/>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spans="1:26" ht="15.75" customHeight="1" x14ac:dyDescent="0.3">
      <c r="A147" s="61"/>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spans="1:26" ht="15.75" customHeight="1" x14ac:dyDescent="0.3">
      <c r="A148" s="61"/>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spans="1:26" ht="15.75" customHeight="1" x14ac:dyDescent="0.3">
      <c r="A149" s="61"/>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spans="1:26" ht="15.75" customHeight="1" x14ac:dyDescent="0.3">
      <c r="A150" s="61"/>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spans="1:26" ht="15.75" customHeight="1" x14ac:dyDescent="0.3">
      <c r="A151" s="61"/>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spans="1:26" ht="15.75" customHeight="1" x14ac:dyDescent="0.3">
      <c r="A152" s="61"/>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spans="1:26" ht="15.75" customHeight="1" x14ac:dyDescent="0.3">
      <c r="A153" s="61"/>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spans="1:26" ht="15.75" customHeight="1" x14ac:dyDescent="0.3">
      <c r="A154" s="61"/>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spans="1:26" ht="15.75" customHeight="1" x14ac:dyDescent="0.3">
      <c r="A155" s="61"/>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spans="1:26" ht="15.75" customHeight="1" x14ac:dyDescent="0.3">
      <c r="A156" s="61"/>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spans="1:26" ht="15.75" customHeight="1" x14ac:dyDescent="0.3">
      <c r="A157" s="61"/>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spans="1:26" ht="15.75" customHeight="1" x14ac:dyDescent="0.3">
      <c r="A158" s="61"/>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spans="1:26" ht="15.75" customHeight="1" x14ac:dyDescent="0.3">
      <c r="A159" s="61"/>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spans="1:26" ht="15.75" customHeight="1" x14ac:dyDescent="0.3">
      <c r="A160" s="61"/>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spans="1:26" ht="15.75" customHeight="1" x14ac:dyDescent="0.3">
      <c r="A161" s="61"/>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spans="1:26" ht="15.75" customHeight="1" x14ac:dyDescent="0.3">
      <c r="A162" s="61"/>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spans="1:26" ht="15.75" customHeight="1" x14ac:dyDescent="0.3">
      <c r="A163" s="61"/>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spans="1:26" ht="15.75" customHeight="1" x14ac:dyDescent="0.3">
      <c r="A164" s="61"/>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spans="1:26" ht="15.75" customHeight="1" x14ac:dyDescent="0.3">
      <c r="A165" s="61"/>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spans="1:26" ht="15.75" customHeight="1" x14ac:dyDescent="0.3">
      <c r="A166" s="61"/>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spans="1:26" ht="15.75" customHeight="1" x14ac:dyDescent="0.3">
      <c r="A167" s="61"/>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spans="1:26" ht="15.75" customHeight="1" x14ac:dyDescent="0.3">
      <c r="A168" s="61"/>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spans="1:26" ht="15.75" customHeight="1" x14ac:dyDescent="0.3">
      <c r="A169" s="61"/>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spans="1:26" ht="15.75" customHeight="1" x14ac:dyDescent="0.3">
      <c r="A170" s="61"/>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spans="1:26" ht="15.75" customHeight="1" x14ac:dyDescent="0.3">
      <c r="A171" s="61"/>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spans="1:26" ht="15.75" customHeight="1" x14ac:dyDescent="0.3">
      <c r="A172" s="61"/>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spans="1:26" ht="15.75" customHeight="1" x14ac:dyDescent="0.3">
      <c r="A173" s="61"/>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spans="1:26" ht="15.75" customHeight="1" x14ac:dyDescent="0.3">
      <c r="A174" s="61"/>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spans="1:26" ht="15.75" customHeight="1" x14ac:dyDescent="0.3">
      <c r="A175" s="61"/>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spans="1:26" ht="15.75" customHeight="1" x14ac:dyDescent="0.3">
      <c r="A176" s="61"/>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spans="1:26" ht="15.75" customHeight="1" x14ac:dyDescent="0.3">
      <c r="A177" s="61"/>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spans="1:26" ht="15.75" customHeight="1" x14ac:dyDescent="0.3">
      <c r="A178" s="61"/>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ht="15.75" customHeight="1" x14ac:dyDescent="0.3">
      <c r="A179" s="61"/>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ht="15.75" customHeight="1" x14ac:dyDescent="0.3">
      <c r="A180" s="61"/>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ht="15.75" customHeight="1" x14ac:dyDescent="0.3">
      <c r="A181" s="61"/>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ht="15.75" customHeight="1" x14ac:dyDescent="0.3">
      <c r="A182" s="61"/>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ht="15.75" customHeight="1" x14ac:dyDescent="0.3">
      <c r="A183" s="61"/>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ht="15.75" customHeight="1" x14ac:dyDescent="0.3">
      <c r="A184" s="61"/>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ht="15.75" customHeight="1" x14ac:dyDescent="0.3">
      <c r="A185" s="61"/>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ht="15.75" customHeight="1" x14ac:dyDescent="0.3">
      <c r="A186" s="61"/>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ht="15.75" customHeight="1" x14ac:dyDescent="0.3">
      <c r="A187" s="61"/>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ht="15.75" customHeight="1" x14ac:dyDescent="0.3">
      <c r="A188" s="61"/>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ht="15.75" customHeight="1" x14ac:dyDescent="0.3">
      <c r="A189" s="61"/>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ht="15.75" customHeight="1" x14ac:dyDescent="0.3">
      <c r="A190" s="61"/>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ht="15.75" customHeight="1" x14ac:dyDescent="0.3">
      <c r="A191" s="61"/>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ht="15.75" customHeight="1" x14ac:dyDescent="0.3">
      <c r="A192" s="61"/>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ht="15.75" customHeight="1" x14ac:dyDescent="0.3">
      <c r="A193" s="61"/>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ht="15.75" customHeight="1" x14ac:dyDescent="0.3">
      <c r="A194" s="61"/>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ht="15.75" customHeight="1" x14ac:dyDescent="0.3">
      <c r="A195" s="61"/>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ht="15.75" customHeight="1" x14ac:dyDescent="0.3">
      <c r="A196" s="61"/>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ht="15.75" customHeight="1" x14ac:dyDescent="0.3">
      <c r="A197" s="61"/>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ht="15.75" customHeight="1" x14ac:dyDescent="0.3">
      <c r="A198" s="61"/>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ht="15.75" customHeight="1" x14ac:dyDescent="0.3">
      <c r="A199" s="61"/>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ht="15.75" customHeight="1" x14ac:dyDescent="0.3">
      <c r="A200" s="61"/>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ht="15.75" customHeight="1" x14ac:dyDescent="0.3">
      <c r="A201" s="61"/>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ht="15.75" customHeight="1" x14ac:dyDescent="0.3">
      <c r="A202" s="61"/>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ht="15.75" customHeight="1" x14ac:dyDescent="0.3">
      <c r="A203" s="61"/>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ht="15.75" customHeight="1" x14ac:dyDescent="0.3">
      <c r="A204" s="61"/>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ht="15.75" customHeight="1" x14ac:dyDescent="0.3">
      <c r="A205" s="61"/>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ht="15.75" customHeight="1" x14ac:dyDescent="0.3">
      <c r="A206" s="61"/>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ht="15.75" customHeight="1" x14ac:dyDescent="0.3">
      <c r="A207" s="61"/>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ht="15.75" customHeight="1" x14ac:dyDescent="0.3">
      <c r="A208" s="61"/>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ht="15.75" customHeight="1" x14ac:dyDescent="0.3">
      <c r="A209" s="61"/>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ht="15.75" customHeight="1" x14ac:dyDescent="0.3">
      <c r="A210" s="61"/>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ht="15.75" customHeight="1" x14ac:dyDescent="0.3">
      <c r="A211" s="61"/>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ht="15.75" customHeight="1" x14ac:dyDescent="0.3">
      <c r="A212" s="61"/>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ht="15.75" customHeight="1" x14ac:dyDescent="0.3">
      <c r="A213" s="61"/>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ht="15.75" customHeight="1" x14ac:dyDescent="0.3">
      <c r="A214" s="61"/>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ht="15.75" customHeight="1" x14ac:dyDescent="0.3">
      <c r="A215" s="61"/>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ht="15.75" customHeight="1" x14ac:dyDescent="0.3">
      <c r="A216" s="61"/>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ht="15.75" customHeight="1" x14ac:dyDescent="0.3">
      <c r="A217" s="61"/>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ht="15.75" customHeight="1" x14ac:dyDescent="0.3">
      <c r="A218" s="61"/>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ht="15.75" customHeight="1" x14ac:dyDescent="0.3">
      <c r="A219" s="61"/>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ht="15.75" customHeight="1" x14ac:dyDescent="0.3">
      <c r="A220" s="61"/>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ht="15.75" customHeight="1" x14ac:dyDescent="0.3">
      <c r="A221" s="61"/>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ht="15.75" customHeight="1" x14ac:dyDescent="0.3">
      <c r="A222" s="61"/>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ht="15.75" customHeight="1" x14ac:dyDescent="0.3">
      <c r="A223" s="61"/>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ht="15.75" customHeight="1" x14ac:dyDescent="0.3">
      <c r="A224" s="61"/>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ht="15.75" customHeight="1" x14ac:dyDescent="0.3">
      <c r="A225" s="61"/>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ht="15.75" customHeight="1" x14ac:dyDescent="0.3">
      <c r="A226" s="61"/>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ht="15.75" customHeight="1" x14ac:dyDescent="0.3">
      <c r="A227" s="61"/>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ht="15.75" customHeight="1" x14ac:dyDescent="0.3">
      <c r="A228" s="61"/>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ht="15.75" customHeight="1" x14ac:dyDescent="0.3">
      <c r="A229" s="61"/>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ht="15.75" customHeight="1" x14ac:dyDescent="0.3">
      <c r="A230" s="61"/>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ht="15.75" customHeight="1" x14ac:dyDescent="0.3">
      <c r="A231" s="61"/>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ht="15.75" customHeight="1" x14ac:dyDescent="0.3">
      <c r="A232" s="61"/>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ht="15.75" customHeight="1" x14ac:dyDescent="0.3">
      <c r="A233" s="61"/>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ht="15.75" customHeight="1" x14ac:dyDescent="0.3">
      <c r="A234" s="61"/>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ht="15.75" customHeight="1" x14ac:dyDescent="0.3">
      <c r="A235" s="61"/>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ht="15.75" customHeight="1" x14ac:dyDescent="0.3">
      <c r="A236" s="61"/>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ht="15.75" customHeight="1" x14ac:dyDescent="0.3">
      <c r="A237" s="61"/>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ht="15.75" customHeight="1" x14ac:dyDescent="0.3">
      <c r="A238" s="61"/>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ht="15.75" customHeight="1" x14ac:dyDescent="0.3">
      <c r="A239" s="61"/>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5.75" customHeight="1" x14ac:dyDescent="0.3">
      <c r="A240" s="61"/>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5.75" customHeight="1" x14ac:dyDescent="0.3">
      <c r="A241" s="61"/>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5.75" customHeight="1" x14ac:dyDescent="0.3">
      <c r="A242" s="61"/>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5.75" customHeight="1" x14ac:dyDescent="0.3">
      <c r="A243" s="61"/>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5.75" customHeight="1" x14ac:dyDescent="0.3">
      <c r="A244" s="61"/>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5.75" customHeight="1" x14ac:dyDescent="0.3">
      <c r="A245" s="61"/>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5.75" customHeight="1" x14ac:dyDescent="0.3">
      <c r="A246" s="61"/>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5.75" customHeight="1" x14ac:dyDescent="0.3">
      <c r="A247" s="61"/>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5.75" customHeight="1" x14ac:dyDescent="0.3">
      <c r="A248" s="61"/>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5.75" customHeight="1" x14ac:dyDescent="0.3">
      <c r="A249" s="61"/>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5.75" customHeight="1" x14ac:dyDescent="0.3">
      <c r="A250" s="61"/>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5.75" customHeight="1" x14ac:dyDescent="0.3">
      <c r="A251" s="61"/>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5.75" customHeight="1" x14ac:dyDescent="0.3">
      <c r="A252" s="61"/>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5.75" customHeight="1" x14ac:dyDescent="0.3">
      <c r="A253" s="61"/>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5.75" customHeight="1" x14ac:dyDescent="0.3">
      <c r="A254" s="61"/>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5.75" customHeight="1" x14ac:dyDescent="0.3">
      <c r="A255" s="61"/>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5.75" customHeight="1" x14ac:dyDescent="0.3">
      <c r="A256" s="61"/>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5.75" customHeight="1" x14ac:dyDescent="0.3">
      <c r="A257" s="61"/>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5.75" customHeight="1" x14ac:dyDescent="0.3">
      <c r="A258" s="61"/>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5.75" customHeight="1" x14ac:dyDescent="0.3">
      <c r="A259" s="61"/>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5.75" customHeight="1" x14ac:dyDescent="0.3">
      <c r="A260" s="61"/>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5.75" customHeight="1" x14ac:dyDescent="0.3">
      <c r="A261" s="61"/>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5.75" customHeight="1" x14ac:dyDescent="0.3">
      <c r="A262" s="61"/>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5.75" customHeight="1" x14ac:dyDescent="0.3">
      <c r="A263" s="61"/>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5.75" customHeight="1" x14ac:dyDescent="0.3">
      <c r="A264" s="61"/>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5.75" customHeight="1" x14ac:dyDescent="0.3">
      <c r="A265" s="61"/>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5.75" customHeight="1" x14ac:dyDescent="0.3">
      <c r="A266" s="61"/>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5.75" customHeight="1" x14ac:dyDescent="0.3">
      <c r="A267" s="61"/>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5.75" customHeight="1" x14ac:dyDescent="0.3">
      <c r="A268" s="61"/>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5.75" customHeight="1" x14ac:dyDescent="0.3">
      <c r="A269" s="61"/>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5.75" customHeight="1" x14ac:dyDescent="0.3">
      <c r="A270" s="61"/>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5.75" customHeight="1" x14ac:dyDescent="0.3">
      <c r="A271" s="61"/>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5.75" customHeight="1" x14ac:dyDescent="0.3">
      <c r="A272" s="61"/>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5.75" customHeight="1" x14ac:dyDescent="0.3">
      <c r="A273" s="61"/>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5.75" customHeight="1" x14ac:dyDescent="0.3">
      <c r="A274" s="61"/>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5.75" customHeight="1" x14ac:dyDescent="0.3">
      <c r="A275" s="61"/>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5.75" customHeight="1" x14ac:dyDescent="0.3">
      <c r="A276" s="61"/>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5.75" customHeight="1" x14ac:dyDescent="0.3">
      <c r="A277" s="61"/>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5.75" customHeight="1" x14ac:dyDescent="0.3">
      <c r="A278" s="61"/>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5.75" customHeight="1" x14ac:dyDescent="0.3">
      <c r="A279" s="61"/>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5.75" customHeight="1" x14ac:dyDescent="0.3">
      <c r="A280" s="61"/>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5.75" customHeight="1" x14ac:dyDescent="0.3">
      <c r="A281" s="61"/>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5.75" customHeight="1" x14ac:dyDescent="0.3">
      <c r="A282" s="61"/>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5.75" customHeight="1" x14ac:dyDescent="0.3">
      <c r="A283" s="61"/>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5.75" customHeight="1" x14ac:dyDescent="0.3">
      <c r="A284" s="61"/>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5.75" customHeight="1" x14ac:dyDescent="0.3">
      <c r="A285" s="61"/>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5.75" customHeight="1" x14ac:dyDescent="0.3">
      <c r="A286" s="61"/>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5.75" customHeight="1" x14ac:dyDescent="0.3">
      <c r="A287" s="61"/>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5.75" customHeight="1" x14ac:dyDescent="0.3">
      <c r="A288" s="61"/>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5.75" customHeight="1" x14ac:dyDescent="0.3">
      <c r="A289" s="61"/>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5.75" customHeight="1" x14ac:dyDescent="0.3">
      <c r="A290" s="61"/>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5.75" customHeight="1" x14ac:dyDescent="0.3">
      <c r="A291" s="61"/>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5.75" customHeight="1" x14ac:dyDescent="0.3">
      <c r="A292" s="61"/>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5.75" customHeight="1" x14ac:dyDescent="0.3">
      <c r="A293" s="61"/>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5.75" customHeight="1" x14ac:dyDescent="0.3">
      <c r="A294" s="61"/>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5.75" customHeight="1" x14ac:dyDescent="0.3">
      <c r="A295" s="61"/>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5.75" customHeight="1" x14ac:dyDescent="0.3">
      <c r="A296" s="61"/>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5.75" customHeight="1" x14ac:dyDescent="0.3">
      <c r="A297" s="61"/>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5.75" customHeight="1" x14ac:dyDescent="0.3">
      <c r="A298" s="61"/>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5.75" customHeight="1" x14ac:dyDescent="0.3">
      <c r="A299" s="61"/>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5.75" customHeight="1" x14ac:dyDescent="0.3">
      <c r="A300" s="61"/>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5.75" customHeight="1" x14ac:dyDescent="0.3">
      <c r="A301" s="61"/>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5.75" customHeight="1" x14ac:dyDescent="0.3">
      <c r="A302" s="61"/>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5.75" customHeight="1" x14ac:dyDescent="0.3">
      <c r="A303" s="61"/>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5.75" customHeight="1" x14ac:dyDescent="0.3">
      <c r="A304" s="61"/>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5.75" customHeight="1" x14ac:dyDescent="0.3">
      <c r="A305" s="61"/>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5.75" customHeight="1" x14ac:dyDescent="0.3">
      <c r="A306" s="61"/>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5.75" customHeight="1" x14ac:dyDescent="0.3">
      <c r="A307" s="61"/>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5.75" customHeight="1" x14ac:dyDescent="0.3">
      <c r="A308" s="61"/>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5.75" customHeight="1" x14ac:dyDescent="0.3">
      <c r="A309" s="61"/>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5.75" customHeight="1" x14ac:dyDescent="0.3">
      <c r="A310" s="61"/>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5.75" customHeight="1" x14ac:dyDescent="0.3">
      <c r="A311" s="61"/>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5.75" customHeight="1" x14ac:dyDescent="0.3">
      <c r="A312" s="61"/>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5.75" customHeight="1" x14ac:dyDescent="0.3">
      <c r="A313" s="61"/>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5.75" customHeight="1" x14ac:dyDescent="0.3">
      <c r="A314" s="61"/>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5.75" customHeight="1" x14ac:dyDescent="0.3">
      <c r="A315" s="61"/>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5.75" customHeight="1" x14ac:dyDescent="0.3">
      <c r="A316" s="61"/>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5.75" customHeight="1" x14ac:dyDescent="0.3">
      <c r="A317" s="61"/>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5.75" customHeight="1" x14ac:dyDescent="0.3">
      <c r="A318" s="61"/>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5.75" customHeight="1" x14ac:dyDescent="0.3">
      <c r="A319" s="61"/>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5.75" customHeight="1" x14ac:dyDescent="0.3">
      <c r="A320" s="61"/>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5.75" customHeight="1" x14ac:dyDescent="0.3">
      <c r="A321" s="61"/>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5.75" customHeight="1" x14ac:dyDescent="0.3">
      <c r="A322" s="61"/>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5.75" customHeight="1" x14ac:dyDescent="0.3">
      <c r="A323" s="61"/>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5.75" customHeight="1" x14ac:dyDescent="0.3">
      <c r="A324" s="61"/>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5.75" customHeight="1" x14ac:dyDescent="0.3">
      <c r="A325" s="61"/>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5.75" customHeight="1" x14ac:dyDescent="0.3">
      <c r="A326" s="61"/>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5.75" customHeight="1" x14ac:dyDescent="0.3">
      <c r="A327" s="61"/>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5.75" customHeight="1" x14ac:dyDescent="0.3">
      <c r="A328" s="61"/>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5.75" customHeight="1" x14ac:dyDescent="0.3">
      <c r="A329" s="61"/>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5.75" customHeight="1" x14ac:dyDescent="0.3">
      <c r="A330" s="61"/>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5.75" customHeight="1" x14ac:dyDescent="0.3">
      <c r="A331" s="61"/>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5.75" customHeight="1" x14ac:dyDescent="0.3">
      <c r="A332" s="61"/>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5.75" customHeight="1" x14ac:dyDescent="0.3">
      <c r="A333" s="61"/>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5.75" customHeight="1" x14ac:dyDescent="0.3">
      <c r="A334" s="61"/>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5.75" customHeight="1" x14ac:dyDescent="0.3">
      <c r="A335" s="61"/>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5.75" customHeight="1" x14ac:dyDescent="0.3">
      <c r="A336" s="61"/>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5.75" customHeight="1" x14ac:dyDescent="0.3">
      <c r="A337" s="61"/>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5.75" customHeight="1" x14ac:dyDescent="0.3">
      <c r="A338" s="61"/>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5.75" customHeight="1" x14ac:dyDescent="0.3">
      <c r="A339" s="61"/>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5.75" customHeight="1" x14ac:dyDescent="0.3">
      <c r="A340" s="61"/>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5.75" customHeight="1" x14ac:dyDescent="0.3">
      <c r="A341" s="61"/>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5.75" customHeight="1" x14ac:dyDescent="0.3">
      <c r="A342" s="61"/>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5.75" customHeight="1" x14ac:dyDescent="0.3">
      <c r="A343" s="61"/>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5.75" customHeight="1" x14ac:dyDescent="0.3">
      <c r="A344" s="61"/>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5.75" customHeight="1" x14ac:dyDescent="0.3">
      <c r="A345" s="61"/>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5.75" customHeight="1" x14ac:dyDescent="0.3">
      <c r="A346" s="61"/>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5.75" customHeight="1" x14ac:dyDescent="0.3">
      <c r="A347" s="61"/>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5.75" customHeight="1" x14ac:dyDescent="0.3">
      <c r="A348" s="61"/>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5.75" customHeight="1" x14ac:dyDescent="0.3">
      <c r="A349" s="61"/>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5.75" customHeight="1" x14ac:dyDescent="0.3">
      <c r="A350" s="61"/>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5.75" customHeight="1" x14ac:dyDescent="0.3">
      <c r="A351" s="61"/>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5.75" customHeight="1" x14ac:dyDescent="0.3">
      <c r="A352" s="61"/>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5.75" customHeight="1" x14ac:dyDescent="0.3">
      <c r="A353" s="61"/>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5.75" customHeight="1" x14ac:dyDescent="0.3">
      <c r="A354" s="61"/>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5.75" customHeight="1" x14ac:dyDescent="0.3">
      <c r="A355" s="61"/>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5.75" customHeight="1" x14ac:dyDescent="0.3">
      <c r="A356" s="61"/>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5.75" customHeight="1" x14ac:dyDescent="0.3">
      <c r="A357" s="61"/>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5.75" customHeight="1" x14ac:dyDescent="0.3">
      <c r="A358" s="61"/>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5.75" customHeight="1" x14ac:dyDescent="0.3">
      <c r="A359" s="61"/>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5.75" customHeight="1" x14ac:dyDescent="0.3">
      <c r="A360" s="61"/>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5.75" customHeight="1" x14ac:dyDescent="0.3">
      <c r="A361" s="61"/>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5.75" customHeight="1" x14ac:dyDescent="0.3">
      <c r="A362" s="61"/>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5.75" customHeight="1" x14ac:dyDescent="0.3">
      <c r="A363" s="61"/>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5.75" customHeight="1" x14ac:dyDescent="0.3">
      <c r="A364" s="61"/>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5.75" customHeight="1" x14ac:dyDescent="0.3">
      <c r="A365" s="61"/>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5.75" customHeight="1" x14ac:dyDescent="0.3">
      <c r="A366" s="61"/>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5.75" customHeight="1" x14ac:dyDescent="0.3">
      <c r="A367" s="61"/>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5.75" customHeight="1" x14ac:dyDescent="0.3">
      <c r="A368" s="61"/>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5.75" customHeight="1" x14ac:dyDescent="0.3">
      <c r="A369" s="61"/>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5.75" customHeight="1" x14ac:dyDescent="0.3">
      <c r="A370" s="61"/>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5.75" customHeight="1" x14ac:dyDescent="0.3">
      <c r="A371" s="61"/>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5.75" customHeight="1" x14ac:dyDescent="0.3">
      <c r="A372" s="61"/>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5.75" customHeight="1" x14ac:dyDescent="0.3">
      <c r="A373" s="61"/>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5.75" customHeight="1" x14ac:dyDescent="0.3">
      <c r="A374" s="61"/>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5.75" customHeight="1" x14ac:dyDescent="0.3">
      <c r="A375" s="61"/>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5.75" customHeight="1" x14ac:dyDescent="0.3">
      <c r="A376" s="61"/>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5.75" customHeight="1" x14ac:dyDescent="0.3">
      <c r="A377" s="61"/>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5.75" customHeight="1" x14ac:dyDescent="0.3">
      <c r="A378" s="61"/>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5.75" customHeight="1" x14ac:dyDescent="0.3">
      <c r="A379" s="61"/>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5.75" customHeight="1" x14ac:dyDescent="0.3">
      <c r="A380" s="61"/>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5.75" customHeight="1" x14ac:dyDescent="0.3">
      <c r="A381" s="61"/>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5.75" customHeight="1" x14ac:dyDescent="0.3">
      <c r="A382" s="61"/>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5.75" customHeight="1" x14ac:dyDescent="0.3">
      <c r="A383" s="61"/>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5.75" customHeight="1" x14ac:dyDescent="0.3">
      <c r="A384" s="61"/>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5.75" customHeight="1" x14ac:dyDescent="0.3">
      <c r="A385" s="61"/>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x14ac:dyDescent="0.3">
      <c r="A386" s="61"/>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x14ac:dyDescent="0.3">
      <c r="A387" s="61"/>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x14ac:dyDescent="0.3">
      <c r="A388" s="61"/>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x14ac:dyDescent="0.3">
      <c r="A389" s="61"/>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x14ac:dyDescent="0.3">
      <c r="A390" s="61"/>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x14ac:dyDescent="0.3">
      <c r="A391" s="61"/>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x14ac:dyDescent="0.3">
      <c r="A392" s="61"/>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x14ac:dyDescent="0.3">
      <c r="A393" s="61"/>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x14ac:dyDescent="0.3">
      <c r="A394" s="61"/>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5.75" customHeight="1" x14ac:dyDescent="0.3">
      <c r="A395" s="61"/>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5.75" customHeight="1" x14ac:dyDescent="0.3">
      <c r="A396" s="61"/>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5.75" customHeight="1" x14ac:dyDescent="0.3">
      <c r="A397" s="61"/>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5.75" customHeight="1" x14ac:dyDescent="0.3">
      <c r="A398" s="61"/>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5.75" customHeight="1" x14ac:dyDescent="0.3">
      <c r="A399" s="61"/>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5.75" customHeight="1" x14ac:dyDescent="0.3">
      <c r="A400" s="61"/>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5.75" customHeight="1" x14ac:dyDescent="0.3">
      <c r="A401" s="61"/>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5.75" customHeight="1" x14ac:dyDescent="0.3">
      <c r="A402" s="61"/>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5.75" customHeight="1" x14ac:dyDescent="0.3">
      <c r="A403" s="61"/>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5.75" customHeight="1" x14ac:dyDescent="0.3">
      <c r="A404" s="61"/>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5.75" customHeight="1" x14ac:dyDescent="0.3">
      <c r="A405" s="61"/>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5.75" customHeight="1" x14ac:dyDescent="0.3">
      <c r="A406" s="61"/>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5.75" customHeight="1" x14ac:dyDescent="0.3">
      <c r="A407" s="61"/>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5.75" customHeight="1" x14ac:dyDescent="0.3">
      <c r="A408" s="61"/>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5.75" customHeight="1" x14ac:dyDescent="0.3">
      <c r="A409" s="61"/>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5.75" customHeight="1" x14ac:dyDescent="0.3">
      <c r="A410" s="61"/>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5.75" customHeight="1" x14ac:dyDescent="0.3">
      <c r="A411" s="61"/>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5.75" customHeight="1" x14ac:dyDescent="0.3">
      <c r="A412" s="61"/>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5.75" customHeight="1" x14ac:dyDescent="0.3">
      <c r="A413" s="61"/>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5.75" customHeight="1" x14ac:dyDescent="0.3">
      <c r="A414" s="61"/>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5.75" customHeight="1" x14ac:dyDescent="0.3">
      <c r="A415" s="61"/>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5.75" customHeight="1" x14ac:dyDescent="0.3">
      <c r="A416" s="61"/>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5.75" customHeight="1" x14ac:dyDescent="0.3">
      <c r="A417" s="61"/>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5.75" customHeight="1" x14ac:dyDescent="0.3">
      <c r="A418" s="61"/>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5.75" customHeight="1" x14ac:dyDescent="0.3">
      <c r="A419" s="61"/>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5.75" customHeight="1" x14ac:dyDescent="0.3">
      <c r="A420" s="61"/>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5.75" customHeight="1" x14ac:dyDescent="0.3">
      <c r="A421" s="61"/>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5.75" customHeight="1" x14ac:dyDescent="0.3">
      <c r="A422" s="61"/>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5.75" customHeight="1" x14ac:dyDescent="0.3">
      <c r="A423" s="61"/>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5.75" customHeight="1" x14ac:dyDescent="0.3">
      <c r="A424" s="61"/>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5.75" customHeight="1" x14ac:dyDescent="0.3">
      <c r="A425" s="61"/>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5.75" customHeight="1" x14ac:dyDescent="0.3">
      <c r="A426" s="61"/>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5.75" customHeight="1" x14ac:dyDescent="0.3">
      <c r="A427" s="61"/>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5.75" customHeight="1" x14ac:dyDescent="0.3">
      <c r="A428" s="61"/>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5.75" customHeight="1" x14ac:dyDescent="0.3">
      <c r="A429" s="61"/>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5.75" customHeight="1" x14ac:dyDescent="0.3">
      <c r="A430" s="61"/>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5.75" customHeight="1" x14ac:dyDescent="0.3">
      <c r="A431" s="61"/>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5.75" customHeight="1" x14ac:dyDescent="0.3">
      <c r="A432" s="61"/>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5.75" customHeight="1" x14ac:dyDescent="0.3">
      <c r="A433" s="61"/>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5.75" customHeight="1" x14ac:dyDescent="0.3">
      <c r="A434" s="61"/>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5.75" customHeight="1" x14ac:dyDescent="0.3">
      <c r="A435" s="61"/>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5.75" customHeight="1" x14ac:dyDescent="0.3">
      <c r="A436" s="61"/>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5.75" customHeight="1" x14ac:dyDescent="0.3">
      <c r="A437" s="61"/>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5.75" customHeight="1" x14ac:dyDescent="0.3">
      <c r="A438" s="61"/>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5.75" customHeight="1" x14ac:dyDescent="0.3">
      <c r="A439" s="61"/>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5.75" customHeight="1" x14ac:dyDescent="0.3">
      <c r="A440" s="61"/>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5.75" customHeight="1" x14ac:dyDescent="0.3">
      <c r="A441" s="61"/>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x14ac:dyDescent="0.3">
      <c r="A442" s="61"/>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5.75" customHeight="1" x14ac:dyDescent="0.3">
      <c r="A443" s="61"/>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5.75" customHeight="1" x14ac:dyDescent="0.3">
      <c r="A444" s="61"/>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5.75" customHeight="1" x14ac:dyDescent="0.3">
      <c r="A445" s="61"/>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5.75" customHeight="1" x14ac:dyDescent="0.3">
      <c r="A446" s="61"/>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5.75" customHeight="1" x14ac:dyDescent="0.3">
      <c r="A447" s="61"/>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5.75" customHeight="1" x14ac:dyDescent="0.3">
      <c r="A448" s="61"/>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5.75" customHeight="1" x14ac:dyDescent="0.3">
      <c r="A449" s="61"/>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5.75" customHeight="1" x14ac:dyDescent="0.3">
      <c r="A450" s="61"/>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5.75" customHeight="1" x14ac:dyDescent="0.3">
      <c r="A451" s="61"/>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5.75" customHeight="1" x14ac:dyDescent="0.3">
      <c r="A452" s="61"/>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5.75" customHeight="1" x14ac:dyDescent="0.3">
      <c r="A453" s="61"/>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5.75" customHeight="1" x14ac:dyDescent="0.3">
      <c r="A454" s="61"/>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5.75" customHeight="1" x14ac:dyDescent="0.3">
      <c r="A455" s="61"/>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5.75" customHeight="1" x14ac:dyDescent="0.3">
      <c r="A456" s="61"/>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5.75" customHeight="1" x14ac:dyDescent="0.3">
      <c r="A457" s="61"/>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5.75" customHeight="1" x14ac:dyDescent="0.3">
      <c r="A458" s="61"/>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5.75" customHeight="1" x14ac:dyDescent="0.3">
      <c r="A459" s="61"/>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5.75" customHeight="1" x14ac:dyDescent="0.3">
      <c r="A460" s="61"/>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5.75" customHeight="1" x14ac:dyDescent="0.3">
      <c r="A461" s="61"/>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5.75" customHeight="1" x14ac:dyDescent="0.3">
      <c r="A462" s="61"/>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5.75" customHeight="1" x14ac:dyDescent="0.3">
      <c r="A463" s="61"/>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5.75" customHeight="1" x14ac:dyDescent="0.3">
      <c r="A464" s="61"/>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5.75" customHeight="1" x14ac:dyDescent="0.3">
      <c r="A465" s="61"/>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5.75" customHeight="1" x14ac:dyDescent="0.3">
      <c r="A466" s="61"/>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5.75" customHeight="1" x14ac:dyDescent="0.3">
      <c r="A467" s="61"/>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5.75" customHeight="1" x14ac:dyDescent="0.3">
      <c r="A468" s="61"/>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5.75" customHeight="1" x14ac:dyDescent="0.3">
      <c r="A469" s="61"/>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5.75" customHeight="1" x14ac:dyDescent="0.3">
      <c r="A470" s="61"/>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5.75" customHeight="1" x14ac:dyDescent="0.3">
      <c r="A471" s="61"/>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5.75" customHeight="1" x14ac:dyDescent="0.3">
      <c r="A472" s="61"/>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5.75" customHeight="1" x14ac:dyDescent="0.3">
      <c r="A473" s="61"/>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5.75" customHeight="1" x14ac:dyDescent="0.3">
      <c r="A474" s="61"/>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5.75" customHeight="1" x14ac:dyDescent="0.3">
      <c r="A475" s="61"/>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5.75" customHeight="1" x14ac:dyDescent="0.3">
      <c r="A476" s="61"/>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5.75" customHeight="1" x14ac:dyDescent="0.3">
      <c r="A477" s="61"/>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5.75" customHeight="1" x14ac:dyDescent="0.3">
      <c r="A478" s="61"/>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5.75" customHeight="1" x14ac:dyDescent="0.3">
      <c r="A479" s="61"/>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5.75" customHeight="1" x14ac:dyDescent="0.3">
      <c r="A480" s="61"/>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5.75" customHeight="1" x14ac:dyDescent="0.3">
      <c r="A481" s="61"/>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5.75" customHeight="1" x14ac:dyDescent="0.3">
      <c r="A482" s="61"/>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5.75" customHeight="1" x14ac:dyDescent="0.3">
      <c r="A483" s="61"/>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5.75" customHeight="1" x14ac:dyDescent="0.3">
      <c r="A484" s="61"/>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5.75" customHeight="1" x14ac:dyDescent="0.3">
      <c r="A485" s="61"/>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5.75" customHeight="1" x14ac:dyDescent="0.3">
      <c r="A486" s="61"/>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5.75" customHeight="1" x14ac:dyDescent="0.3">
      <c r="A487" s="61"/>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5.75" customHeight="1" x14ac:dyDescent="0.3">
      <c r="A488" s="61"/>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5.75" customHeight="1" x14ac:dyDescent="0.3">
      <c r="A489" s="61"/>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5.75" customHeight="1" x14ac:dyDescent="0.3">
      <c r="A490" s="61"/>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5.75" customHeight="1" x14ac:dyDescent="0.3">
      <c r="A491" s="61"/>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5.75" customHeight="1" x14ac:dyDescent="0.3">
      <c r="A492" s="61"/>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5.75" customHeight="1" x14ac:dyDescent="0.3">
      <c r="A493" s="61"/>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5.75" customHeight="1" x14ac:dyDescent="0.3">
      <c r="A494" s="61"/>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5.75" customHeight="1" x14ac:dyDescent="0.3">
      <c r="A495" s="61"/>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5.75" customHeight="1" x14ac:dyDescent="0.3">
      <c r="A496" s="61"/>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5.75" customHeight="1" x14ac:dyDescent="0.3">
      <c r="A497" s="61"/>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5.75" customHeight="1" x14ac:dyDescent="0.3">
      <c r="A498" s="61"/>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5.75" customHeight="1" x14ac:dyDescent="0.3">
      <c r="A499" s="61"/>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5.75" customHeight="1" x14ac:dyDescent="0.3">
      <c r="A500" s="61"/>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5.75" customHeight="1" x14ac:dyDescent="0.3">
      <c r="A501" s="61"/>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5.75" customHeight="1" x14ac:dyDescent="0.3">
      <c r="A502" s="61"/>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5.75" customHeight="1" x14ac:dyDescent="0.3">
      <c r="A503" s="61"/>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5.75" customHeight="1" x14ac:dyDescent="0.3">
      <c r="A504" s="61"/>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5.75" customHeight="1" x14ac:dyDescent="0.3">
      <c r="A505" s="61"/>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5.75" customHeight="1" x14ac:dyDescent="0.3">
      <c r="A506" s="61"/>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5.75" customHeight="1" x14ac:dyDescent="0.3">
      <c r="A507" s="61"/>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5.75" customHeight="1" x14ac:dyDescent="0.3">
      <c r="A508" s="61"/>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5.75" customHeight="1" x14ac:dyDescent="0.3">
      <c r="A509" s="61"/>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5.75" customHeight="1" x14ac:dyDescent="0.3">
      <c r="A510" s="61"/>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5.75" customHeight="1" x14ac:dyDescent="0.3">
      <c r="A511" s="61"/>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5.75" customHeight="1" x14ac:dyDescent="0.3">
      <c r="A512" s="61"/>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5.75" customHeight="1" x14ac:dyDescent="0.3">
      <c r="A513" s="61"/>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5.75" customHeight="1" x14ac:dyDescent="0.3">
      <c r="A514" s="61"/>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5.75" customHeight="1" x14ac:dyDescent="0.3">
      <c r="A515" s="61"/>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5.75" customHeight="1" x14ac:dyDescent="0.3">
      <c r="A516" s="61"/>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5.75" customHeight="1" x14ac:dyDescent="0.3">
      <c r="A517" s="61"/>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5.75" customHeight="1" x14ac:dyDescent="0.3">
      <c r="A518" s="61"/>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5.75" customHeight="1" x14ac:dyDescent="0.3">
      <c r="A519" s="61"/>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5.75" customHeight="1" x14ac:dyDescent="0.3">
      <c r="A520" s="61"/>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5.75" customHeight="1" x14ac:dyDescent="0.3">
      <c r="A521" s="61"/>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5.75" customHeight="1" x14ac:dyDescent="0.3">
      <c r="A522" s="61"/>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5.75" customHeight="1" x14ac:dyDescent="0.3">
      <c r="A523" s="61"/>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5.75" customHeight="1" x14ac:dyDescent="0.3">
      <c r="A524" s="61"/>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5.75" customHeight="1" x14ac:dyDescent="0.3">
      <c r="A525" s="61"/>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5.75" customHeight="1" x14ac:dyDescent="0.3">
      <c r="A526" s="61"/>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5.75" customHeight="1" x14ac:dyDescent="0.3">
      <c r="A527" s="61"/>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5.75" customHeight="1" x14ac:dyDescent="0.3">
      <c r="A528" s="61"/>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5.75" customHeight="1" x14ac:dyDescent="0.3">
      <c r="A529" s="61"/>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5.75" customHeight="1" x14ac:dyDescent="0.3">
      <c r="A530" s="61"/>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5.75" customHeight="1" x14ac:dyDescent="0.3">
      <c r="A531" s="61"/>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5.75" customHeight="1" x14ac:dyDescent="0.3">
      <c r="A532" s="61"/>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5.75" customHeight="1" x14ac:dyDescent="0.3">
      <c r="A533" s="61"/>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5.75" customHeight="1" x14ac:dyDescent="0.3">
      <c r="A534" s="61"/>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5.75" customHeight="1" x14ac:dyDescent="0.3">
      <c r="A535" s="61"/>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5.75" customHeight="1" x14ac:dyDescent="0.3">
      <c r="A536" s="61"/>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5.75" customHeight="1" x14ac:dyDescent="0.3">
      <c r="A537" s="61"/>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5.75" customHeight="1" x14ac:dyDescent="0.3">
      <c r="A538" s="61"/>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5.75" customHeight="1" x14ac:dyDescent="0.3">
      <c r="A539" s="61"/>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5.75" customHeight="1" x14ac:dyDescent="0.3">
      <c r="A540" s="61"/>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5.75" customHeight="1" x14ac:dyDescent="0.3">
      <c r="A541" s="61"/>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5.75" customHeight="1" x14ac:dyDescent="0.3">
      <c r="A542" s="61"/>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5.75" customHeight="1" x14ac:dyDescent="0.3">
      <c r="A543" s="61"/>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5.75" customHeight="1" x14ac:dyDescent="0.3">
      <c r="A544" s="61"/>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5.75" customHeight="1" x14ac:dyDescent="0.3">
      <c r="A545" s="61"/>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5.75" customHeight="1" x14ac:dyDescent="0.3">
      <c r="A546" s="61"/>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5.75" customHeight="1" x14ac:dyDescent="0.3">
      <c r="A547" s="61"/>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5.75" customHeight="1" x14ac:dyDescent="0.3">
      <c r="A548" s="61"/>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5.75" customHeight="1" x14ac:dyDescent="0.3">
      <c r="A549" s="61"/>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5.75" customHeight="1" x14ac:dyDescent="0.3">
      <c r="A550" s="61"/>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5.75" customHeight="1" x14ac:dyDescent="0.3">
      <c r="A551" s="61"/>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5.75" customHeight="1" x14ac:dyDescent="0.3">
      <c r="A552" s="61"/>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5.75" customHeight="1" x14ac:dyDescent="0.3">
      <c r="A553" s="61"/>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5.75" customHeight="1" x14ac:dyDescent="0.3">
      <c r="A554" s="61"/>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5.75" customHeight="1" x14ac:dyDescent="0.3">
      <c r="A555" s="61"/>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5.75" customHeight="1" x14ac:dyDescent="0.3">
      <c r="A556" s="61"/>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5.75" customHeight="1" x14ac:dyDescent="0.3">
      <c r="A557" s="61"/>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5.75" customHeight="1" x14ac:dyDescent="0.3">
      <c r="A558" s="61"/>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5.75" customHeight="1" x14ac:dyDescent="0.3">
      <c r="A559" s="61"/>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5.75" customHeight="1" x14ac:dyDescent="0.3">
      <c r="A560" s="61"/>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5.75" customHeight="1" x14ac:dyDescent="0.3">
      <c r="A561" s="61"/>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5.75" customHeight="1" x14ac:dyDescent="0.3">
      <c r="A562" s="61"/>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5.75" customHeight="1" x14ac:dyDescent="0.3">
      <c r="A563" s="6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5.75" customHeight="1" x14ac:dyDescent="0.3">
      <c r="A564" s="61"/>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5.75" customHeight="1" x14ac:dyDescent="0.3">
      <c r="A565" s="61"/>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5.75" customHeight="1" x14ac:dyDescent="0.3">
      <c r="A566" s="61"/>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5.75" customHeight="1" x14ac:dyDescent="0.3">
      <c r="A567" s="6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5.75" customHeight="1" x14ac:dyDescent="0.3">
      <c r="A568" s="61"/>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5.75" customHeight="1" x14ac:dyDescent="0.3">
      <c r="A569" s="61"/>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5.75" customHeight="1" x14ac:dyDescent="0.3">
      <c r="A570" s="61"/>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5.75" customHeight="1" x14ac:dyDescent="0.3">
      <c r="A571" s="61"/>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5.75" customHeight="1" x14ac:dyDescent="0.3">
      <c r="A572" s="61"/>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5.75" customHeight="1" x14ac:dyDescent="0.3">
      <c r="A573" s="61"/>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5.75" customHeight="1" x14ac:dyDescent="0.3">
      <c r="A574" s="61"/>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5.75" customHeight="1" x14ac:dyDescent="0.3">
      <c r="A575" s="6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5.75" customHeight="1" x14ac:dyDescent="0.3">
      <c r="A576" s="61"/>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5.75" customHeight="1" x14ac:dyDescent="0.3">
      <c r="A577" s="61"/>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5.75" customHeight="1" x14ac:dyDescent="0.3">
      <c r="A578" s="61"/>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5.75" customHeight="1" x14ac:dyDescent="0.3">
      <c r="A579" s="61"/>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5.75" customHeight="1" x14ac:dyDescent="0.3">
      <c r="A580" s="61"/>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5.75" customHeight="1" x14ac:dyDescent="0.3">
      <c r="A581" s="61"/>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5.75" customHeight="1" x14ac:dyDescent="0.3">
      <c r="A582" s="61"/>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5.75" customHeight="1" x14ac:dyDescent="0.3">
      <c r="A583" s="61"/>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5.75" customHeight="1" x14ac:dyDescent="0.3">
      <c r="A584" s="61"/>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5.75" customHeight="1" x14ac:dyDescent="0.3">
      <c r="A585" s="61"/>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5.75" customHeight="1" x14ac:dyDescent="0.3">
      <c r="A586" s="61"/>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5.75" customHeight="1" x14ac:dyDescent="0.3">
      <c r="A587" s="61"/>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5.75" customHeight="1" x14ac:dyDescent="0.3">
      <c r="A588" s="61"/>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5.75" customHeight="1" x14ac:dyDescent="0.3">
      <c r="A589" s="61"/>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5.75" customHeight="1" x14ac:dyDescent="0.3">
      <c r="A590" s="61"/>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5.75" customHeight="1" x14ac:dyDescent="0.3">
      <c r="A591" s="61"/>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5.75" customHeight="1" x14ac:dyDescent="0.3">
      <c r="A592" s="61"/>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5.75" customHeight="1" x14ac:dyDescent="0.3">
      <c r="A593" s="61"/>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5.75" customHeight="1" x14ac:dyDescent="0.3">
      <c r="A594" s="61"/>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5.75" customHeight="1" x14ac:dyDescent="0.3">
      <c r="A595" s="61"/>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5.75" customHeight="1" x14ac:dyDescent="0.3">
      <c r="A596" s="61"/>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5.75" customHeight="1" x14ac:dyDescent="0.3">
      <c r="A597" s="61"/>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5.75" customHeight="1" x14ac:dyDescent="0.3">
      <c r="A598" s="61"/>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5.75" customHeight="1" x14ac:dyDescent="0.3">
      <c r="A599" s="61"/>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5.75" customHeight="1" x14ac:dyDescent="0.3">
      <c r="A600" s="61"/>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5.75" customHeight="1" x14ac:dyDescent="0.3">
      <c r="A601" s="61"/>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5.75" customHeight="1" x14ac:dyDescent="0.3">
      <c r="A602" s="61"/>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5.75" customHeight="1" x14ac:dyDescent="0.3">
      <c r="A603" s="61"/>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5.75" customHeight="1" x14ac:dyDescent="0.3">
      <c r="A604" s="61"/>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5.75" customHeight="1" x14ac:dyDescent="0.3">
      <c r="A605" s="61"/>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5.75" customHeight="1" x14ac:dyDescent="0.3">
      <c r="A606" s="61"/>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5.75" customHeight="1" x14ac:dyDescent="0.3">
      <c r="A607" s="61"/>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5.75" customHeight="1" x14ac:dyDescent="0.3">
      <c r="A608" s="61"/>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5.75" customHeight="1" x14ac:dyDescent="0.3">
      <c r="A609" s="61"/>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5.75" customHeight="1" x14ac:dyDescent="0.3">
      <c r="A610" s="61"/>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5.75" customHeight="1" x14ac:dyDescent="0.3">
      <c r="A611" s="61"/>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5.75" customHeight="1" x14ac:dyDescent="0.3">
      <c r="A612" s="61"/>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5.75" customHeight="1" x14ac:dyDescent="0.3">
      <c r="A613" s="61"/>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5.75" customHeight="1" x14ac:dyDescent="0.3">
      <c r="A614" s="61"/>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5.75" customHeight="1" x14ac:dyDescent="0.3">
      <c r="A615" s="61"/>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5.75" customHeight="1" x14ac:dyDescent="0.3">
      <c r="A616" s="61"/>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5.75" customHeight="1" x14ac:dyDescent="0.3">
      <c r="A617" s="61"/>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5.75" customHeight="1" x14ac:dyDescent="0.3">
      <c r="A618" s="61"/>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5.75" customHeight="1" x14ac:dyDescent="0.3">
      <c r="A619" s="61"/>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5.75" customHeight="1" x14ac:dyDescent="0.3">
      <c r="A620" s="61"/>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5.75" customHeight="1" x14ac:dyDescent="0.3">
      <c r="A621" s="61"/>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5.75" customHeight="1" x14ac:dyDescent="0.3">
      <c r="A622" s="61"/>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5.75" customHeight="1" x14ac:dyDescent="0.3">
      <c r="A623" s="61"/>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5.75" customHeight="1" x14ac:dyDescent="0.3">
      <c r="A624" s="61"/>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5.75" customHeight="1" x14ac:dyDescent="0.3">
      <c r="A625" s="61"/>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5.75" customHeight="1" x14ac:dyDescent="0.3">
      <c r="A626" s="61"/>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5.75" customHeight="1" x14ac:dyDescent="0.3">
      <c r="A627" s="61"/>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5.75" customHeight="1" x14ac:dyDescent="0.3">
      <c r="A628" s="61"/>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5.75" customHeight="1" x14ac:dyDescent="0.3">
      <c r="A629" s="61"/>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5.75" customHeight="1" x14ac:dyDescent="0.3">
      <c r="A630" s="61"/>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5.75" customHeight="1" x14ac:dyDescent="0.3">
      <c r="A631" s="61"/>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5.75" customHeight="1" x14ac:dyDescent="0.3">
      <c r="A632" s="61"/>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5.75" customHeight="1" x14ac:dyDescent="0.3">
      <c r="A633" s="61"/>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5.75" customHeight="1" x14ac:dyDescent="0.3">
      <c r="A634" s="61"/>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5.75" customHeight="1" x14ac:dyDescent="0.3">
      <c r="A635" s="61"/>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5.75" customHeight="1" x14ac:dyDescent="0.3">
      <c r="A636" s="61"/>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5.75" customHeight="1" x14ac:dyDescent="0.3">
      <c r="A637" s="61"/>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5.75" customHeight="1" x14ac:dyDescent="0.3">
      <c r="A638" s="61"/>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5.75" customHeight="1" x14ac:dyDescent="0.3">
      <c r="A639" s="61"/>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5.75" customHeight="1" x14ac:dyDescent="0.3">
      <c r="A640" s="61"/>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5.75" customHeight="1" x14ac:dyDescent="0.3">
      <c r="A641" s="61"/>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5.75" customHeight="1" x14ac:dyDescent="0.3">
      <c r="A642" s="61"/>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5.75" customHeight="1" x14ac:dyDescent="0.3">
      <c r="A643" s="61"/>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5.75" customHeight="1" x14ac:dyDescent="0.3">
      <c r="A644" s="61"/>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5.75" customHeight="1" x14ac:dyDescent="0.3">
      <c r="A645" s="61"/>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5.75" customHeight="1" x14ac:dyDescent="0.3">
      <c r="A646" s="61"/>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5.75" customHeight="1" x14ac:dyDescent="0.3">
      <c r="A647" s="61"/>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5.75" customHeight="1" x14ac:dyDescent="0.3">
      <c r="A648" s="61"/>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5.75" customHeight="1" x14ac:dyDescent="0.3">
      <c r="A649" s="61"/>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5.75" customHeight="1" x14ac:dyDescent="0.3">
      <c r="A650" s="61"/>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5.75" customHeight="1" x14ac:dyDescent="0.3">
      <c r="A651" s="61"/>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5.75" customHeight="1" x14ac:dyDescent="0.3">
      <c r="A652" s="61"/>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5.75" customHeight="1" x14ac:dyDescent="0.3">
      <c r="A653" s="61"/>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5.75" customHeight="1" x14ac:dyDescent="0.3">
      <c r="A654" s="61"/>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5.75" customHeight="1" x14ac:dyDescent="0.3">
      <c r="A655" s="61"/>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5.75" customHeight="1" x14ac:dyDescent="0.3">
      <c r="A656" s="61"/>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5.75" customHeight="1" x14ac:dyDescent="0.3">
      <c r="A657" s="61"/>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5.75" customHeight="1" x14ac:dyDescent="0.3">
      <c r="A658" s="61"/>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5.75" customHeight="1" x14ac:dyDescent="0.3">
      <c r="A659" s="61"/>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5.75" customHeight="1" x14ac:dyDescent="0.3">
      <c r="A660" s="61"/>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5.75" customHeight="1" x14ac:dyDescent="0.3">
      <c r="A661" s="61"/>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5.75" customHeight="1" x14ac:dyDescent="0.3">
      <c r="A662" s="61"/>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5.75" customHeight="1" x14ac:dyDescent="0.3">
      <c r="A663" s="61"/>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5.75" customHeight="1" x14ac:dyDescent="0.3">
      <c r="A664" s="61"/>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5.75" customHeight="1" x14ac:dyDescent="0.3">
      <c r="A665" s="61"/>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5.75" customHeight="1" x14ac:dyDescent="0.3">
      <c r="A666" s="61"/>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5.75" customHeight="1" x14ac:dyDescent="0.3">
      <c r="A667" s="61"/>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5.75" customHeight="1" x14ac:dyDescent="0.3">
      <c r="A668" s="61"/>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5.75" customHeight="1" x14ac:dyDescent="0.3">
      <c r="A669" s="61"/>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5.75" customHeight="1" x14ac:dyDescent="0.3">
      <c r="A670" s="61"/>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5.75" customHeight="1" x14ac:dyDescent="0.3">
      <c r="A671" s="61"/>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5.75" customHeight="1" x14ac:dyDescent="0.3">
      <c r="A672" s="61"/>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5.75" customHeight="1" x14ac:dyDescent="0.3">
      <c r="A673" s="61"/>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5.75" customHeight="1" x14ac:dyDescent="0.3">
      <c r="A674" s="61"/>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5.75" customHeight="1" x14ac:dyDescent="0.3">
      <c r="A675" s="61"/>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5.75" customHeight="1" x14ac:dyDescent="0.3">
      <c r="A676" s="61"/>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5.75" customHeight="1" x14ac:dyDescent="0.3">
      <c r="A677" s="61"/>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5.75" customHeight="1" x14ac:dyDescent="0.3">
      <c r="A678" s="61"/>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5.75" customHeight="1" x14ac:dyDescent="0.3">
      <c r="A679" s="61"/>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5.75" customHeight="1" x14ac:dyDescent="0.3">
      <c r="A680" s="61"/>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5.75" customHeight="1" x14ac:dyDescent="0.3">
      <c r="A681" s="61"/>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5.75" customHeight="1" x14ac:dyDescent="0.3">
      <c r="A682" s="61"/>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5.75" customHeight="1" x14ac:dyDescent="0.3">
      <c r="A683" s="61"/>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5.75" customHeight="1" x14ac:dyDescent="0.3">
      <c r="A684" s="61"/>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5.75" customHeight="1" x14ac:dyDescent="0.3">
      <c r="A685" s="61"/>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5.75" customHeight="1" x14ac:dyDescent="0.3">
      <c r="A686" s="61"/>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5.75" customHeight="1" x14ac:dyDescent="0.3">
      <c r="A687" s="61"/>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5.75" customHeight="1" x14ac:dyDescent="0.3">
      <c r="A688" s="61"/>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5.75" customHeight="1" x14ac:dyDescent="0.3">
      <c r="A689" s="61"/>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5.75" customHeight="1" x14ac:dyDescent="0.3">
      <c r="A690" s="61"/>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5.75" customHeight="1" x14ac:dyDescent="0.3">
      <c r="A691" s="61"/>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5.75" customHeight="1" x14ac:dyDescent="0.3">
      <c r="A692" s="61"/>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5.75" customHeight="1" x14ac:dyDescent="0.3">
      <c r="A693" s="61"/>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5.75" customHeight="1" x14ac:dyDescent="0.3">
      <c r="A694" s="61"/>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5.75" customHeight="1" x14ac:dyDescent="0.3">
      <c r="A695" s="61"/>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5.75" customHeight="1" x14ac:dyDescent="0.3">
      <c r="A696" s="61"/>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5.75" customHeight="1" x14ac:dyDescent="0.3">
      <c r="A697" s="61"/>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5.75" customHeight="1" x14ac:dyDescent="0.3">
      <c r="A698" s="61"/>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5.75" customHeight="1" x14ac:dyDescent="0.3">
      <c r="A699" s="61"/>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5.75" customHeight="1" x14ac:dyDescent="0.3">
      <c r="A700" s="61"/>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5.75" customHeight="1" x14ac:dyDescent="0.3">
      <c r="A701" s="61"/>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5.75" customHeight="1" x14ac:dyDescent="0.3">
      <c r="A702" s="61"/>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5.75" customHeight="1" x14ac:dyDescent="0.3">
      <c r="A703" s="61"/>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5.75" customHeight="1" x14ac:dyDescent="0.3">
      <c r="A704" s="61"/>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5.75" customHeight="1" x14ac:dyDescent="0.3">
      <c r="A705" s="61"/>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5.75" customHeight="1" x14ac:dyDescent="0.3">
      <c r="A706" s="61"/>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5.75" customHeight="1" x14ac:dyDescent="0.3">
      <c r="A707" s="61"/>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5.75" customHeight="1" x14ac:dyDescent="0.3">
      <c r="A708" s="61"/>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5.75" customHeight="1" x14ac:dyDescent="0.3">
      <c r="A709" s="61"/>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5.75" customHeight="1" x14ac:dyDescent="0.3">
      <c r="A710" s="61"/>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5.75" customHeight="1" x14ac:dyDescent="0.3">
      <c r="A711" s="61"/>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5.75" customHeight="1" x14ac:dyDescent="0.3">
      <c r="A712" s="61"/>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5.75" customHeight="1" x14ac:dyDescent="0.3">
      <c r="A713" s="61"/>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5.75" customHeight="1" x14ac:dyDescent="0.3">
      <c r="A714" s="61"/>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5.75" customHeight="1" x14ac:dyDescent="0.3">
      <c r="A715" s="61"/>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5.75" customHeight="1" x14ac:dyDescent="0.3">
      <c r="A716" s="61"/>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5.75" customHeight="1" x14ac:dyDescent="0.3">
      <c r="A717" s="61"/>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5.75" customHeight="1" x14ac:dyDescent="0.3">
      <c r="A718" s="61"/>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5.75" customHeight="1" x14ac:dyDescent="0.3">
      <c r="A719" s="61"/>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5.75" customHeight="1" x14ac:dyDescent="0.3">
      <c r="A720" s="61"/>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5.75" customHeight="1" x14ac:dyDescent="0.3">
      <c r="A721" s="61"/>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5.75" customHeight="1" x14ac:dyDescent="0.3">
      <c r="A722" s="61"/>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5.75" customHeight="1" x14ac:dyDescent="0.3">
      <c r="A723" s="61"/>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5.75" customHeight="1" x14ac:dyDescent="0.3">
      <c r="A724" s="61"/>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5.75" customHeight="1" x14ac:dyDescent="0.3">
      <c r="A725" s="61"/>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5.75" customHeight="1" x14ac:dyDescent="0.3">
      <c r="A726" s="61"/>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5.75" customHeight="1" x14ac:dyDescent="0.3">
      <c r="A727" s="61"/>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5.75" customHeight="1" x14ac:dyDescent="0.3">
      <c r="A728" s="61"/>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5.75" customHeight="1" x14ac:dyDescent="0.3">
      <c r="A729" s="61"/>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5.75" customHeight="1" x14ac:dyDescent="0.3">
      <c r="A730" s="61"/>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5.75" customHeight="1" x14ac:dyDescent="0.3">
      <c r="A731" s="61"/>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5.75" customHeight="1" x14ac:dyDescent="0.3">
      <c r="A732" s="61"/>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5.75" customHeight="1" x14ac:dyDescent="0.3">
      <c r="A733" s="61"/>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5.75" customHeight="1" x14ac:dyDescent="0.3">
      <c r="A734" s="61"/>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5.75" customHeight="1" x14ac:dyDescent="0.3">
      <c r="A735" s="61"/>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5.75" customHeight="1" x14ac:dyDescent="0.3">
      <c r="A736" s="61"/>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5.75" customHeight="1" x14ac:dyDescent="0.3">
      <c r="A737" s="61"/>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5.75" customHeight="1" x14ac:dyDescent="0.3">
      <c r="A738" s="61"/>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5.75" customHeight="1" x14ac:dyDescent="0.3">
      <c r="A739" s="61"/>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5.75" customHeight="1" x14ac:dyDescent="0.3">
      <c r="A740" s="61"/>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5.75" customHeight="1" x14ac:dyDescent="0.3">
      <c r="A741" s="61"/>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5.75" customHeight="1" x14ac:dyDescent="0.3">
      <c r="A742" s="61"/>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5.75" customHeight="1" x14ac:dyDescent="0.3">
      <c r="A743" s="61"/>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5.75" customHeight="1" x14ac:dyDescent="0.3">
      <c r="A744" s="61"/>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5.75" customHeight="1" x14ac:dyDescent="0.3">
      <c r="A745" s="61"/>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5.75" customHeight="1" x14ac:dyDescent="0.3">
      <c r="A746" s="61"/>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5.75" customHeight="1" x14ac:dyDescent="0.3">
      <c r="A747" s="61"/>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5.75" customHeight="1" x14ac:dyDescent="0.3">
      <c r="A748" s="61"/>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5.75" customHeight="1" x14ac:dyDescent="0.3">
      <c r="A749" s="61"/>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5.75" customHeight="1" x14ac:dyDescent="0.3">
      <c r="A750" s="61"/>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5.75" customHeight="1" x14ac:dyDescent="0.3">
      <c r="A751" s="61"/>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5.75" customHeight="1" x14ac:dyDescent="0.3">
      <c r="A752" s="61"/>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5.75" customHeight="1" x14ac:dyDescent="0.3">
      <c r="A753" s="61"/>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5.75" customHeight="1" x14ac:dyDescent="0.3">
      <c r="A754" s="61"/>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5.75" customHeight="1" x14ac:dyDescent="0.3">
      <c r="A755" s="61"/>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5.75" customHeight="1" x14ac:dyDescent="0.3">
      <c r="A756" s="61"/>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5.75" customHeight="1" x14ac:dyDescent="0.3">
      <c r="A757" s="61"/>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5.75" customHeight="1" x14ac:dyDescent="0.3">
      <c r="A758" s="61"/>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5.75" customHeight="1" x14ac:dyDescent="0.3">
      <c r="A759" s="61"/>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5.75" customHeight="1" x14ac:dyDescent="0.3">
      <c r="A760" s="61"/>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5.75" customHeight="1" x14ac:dyDescent="0.3">
      <c r="A761" s="61"/>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5.75" customHeight="1" x14ac:dyDescent="0.3">
      <c r="A762" s="61"/>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5.75" customHeight="1" x14ac:dyDescent="0.3">
      <c r="A763" s="61"/>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5.75" customHeight="1" x14ac:dyDescent="0.3">
      <c r="A764" s="61"/>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5.75" customHeight="1" x14ac:dyDescent="0.3">
      <c r="A765" s="61"/>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5.75" customHeight="1" x14ac:dyDescent="0.3">
      <c r="A766" s="61"/>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5.75" customHeight="1" x14ac:dyDescent="0.3">
      <c r="A767" s="61"/>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5.75" customHeight="1" x14ac:dyDescent="0.3">
      <c r="A768" s="61"/>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5.75" customHeight="1" x14ac:dyDescent="0.3">
      <c r="A769" s="61"/>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5.75" customHeight="1" x14ac:dyDescent="0.3">
      <c r="A770" s="61"/>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5.75" customHeight="1" x14ac:dyDescent="0.3">
      <c r="A771" s="61"/>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5.75" customHeight="1" x14ac:dyDescent="0.3">
      <c r="A772" s="61"/>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5.75" customHeight="1" x14ac:dyDescent="0.3">
      <c r="A773" s="61"/>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5.75" customHeight="1" x14ac:dyDescent="0.3">
      <c r="A774" s="61"/>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5.75" customHeight="1" x14ac:dyDescent="0.3">
      <c r="A775" s="61"/>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5.75" customHeight="1" x14ac:dyDescent="0.3">
      <c r="A776" s="61"/>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5.75" customHeight="1" x14ac:dyDescent="0.3">
      <c r="A777" s="61"/>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5.75" customHeight="1" x14ac:dyDescent="0.3">
      <c r="A778" s="61"/>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5.75" customHeight="1" x14ac:dyDescent="0.3">
      <c r="A779" s="61"/>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5.75" customHeight="1" x14ac:dyDescent="0.3">
      <c r="A780" s="61"/>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5.75" customHeight="1" x14ac:dyDescent="0.3">
      <c r="A781" s="61"/>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5.75" customHeight="1" x14ac:dyDescent="0.3">
      <c r="A782" s="61"/>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5.75" customHeight="1" x14ac:dyDescent="0.3">
      <c r="A783" s="61"/>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5.75" customHeight="1" x14ac:dyDescent="0.3">
      <c r="A784" s="61"/>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5.75" customHeight="1" x14ac:dyDescent="0.3">
      <c r="A785" s="61"/>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5.75" customHeight="1" x14ac:dyDescent="0.3">
      <c r="A786" s="61"/>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5.75" customHeight="1" x14ac:dyDescent="0.3">
      <c r="A787" s="61"/>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5.75" customHeight="1" x14ac:dyDescent="0.3">
      <c r="A788" s="61"/>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5.75" customHeight="1" x14ac:dyDescent="0.3">
      <c r="A789" s="61"/>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5.75" customHeight="1" x14ac:dyDescent="0.3">
      <c r="A790" s="61"/>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5.75" customHeight="1" x14ac:dyDescent="0.3">
      <c r="A791" s="61"/>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5.75" customHeight="1" x14ac:dyDescent="0.3">
      <c r="A792" s="61"/>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5.75" customHeight="1" x14ac:dyDescent="0.3">
      <c r="A793" s="61"/>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5.75" customHeight="1" x14ac:dyDescent="0.3">
      <c r="A794" s="61"/>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5.75" customHeight="1" x14ac:dyDescent="0.3">
      <c r="A795" s="61"/>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5.75" customHeight="1" x14ac:dyDescent="0.3">
      <c r="A796" s="61"/>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5.75" customHeight="1" x14ac:dyDescent="0.3">
      <c r="A797" s="61"/>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5.75" customHeight="1" x14ac:dyDescent="0.3">
      <c r="A798" s="61"/>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5.75" customHeight="1" x14ac:dyDescent="0.3">
      <c r="A799" s="61"/>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5.75" customHeight="1" x14ac:dyDescent="0.3">
      <c r="A800" s="61"/>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5.75" customHeight="1" x14ac:dyDescent="0.3">
      <c r="A801" s="61"/>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5.75" customHeight="1" x14ac:dyDescent="0.3">
      <c r="A802" s="61"/>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5.75" customHeight="1" x14ac:dyDescent="0.3">
      <c r="A803" s="61"/>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5.75" customHeight="1" x14ac:dyDescent="0.3">
      <c r="A804" s="61"/>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5.75" customHeight="1" x14ac:dyDescent="0.3">
      <c r="A805" s="61"/>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5.75" customHeight="1" x14ac:dyDescent="0.3">
      <c r="A806" s="61"/>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5.75" customHeight="1" x14ac:dyDescent="0.3">
      <c r="A807" s="61"/>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5.75" customHeight="1" x14ac:dyDescent="0.3">
      <c r="A808" s="61"/>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5.75" customHeight="1" x14ac:dyDescent="0.3">
      <c r="A809" s="61"/>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5.75" customHeight="1" x14ac:dyDescent="0.3">
      <c r="A810" s="61"/>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5.75" customHeight="1" x14ac:dyDescent="0.3">
      <c r="A811" s="61"/>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5.75" customHeight="1" x14ac:dyDescent="0.3">
      <c r="A812" s="61"/>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5.75" customHeight="1" x14ac:dyDescent="0.3">
      <c r="A813" s="61"/>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5.75" customHeight="1" x14ac:dyDescent="0.3">
      <c r="A814" s="61"/>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5.75" customHeight="1" x14ac:dyDescent="0.3">
      <c r="A815" s="61"/>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5.75" customHeight="1" x14ac:dyDescent="0.3">
      <c r="A816" s="61"/>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5.75" customHeight="1" x14ac:dyDescent="0.3">
      <c r="A817" s="61"/>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5.75" customHeight="1" x14ac:dyDescent="0.3">
      <c r="A818" s="61"/>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5.75" customHeight="1" x14ac:dyDescent="0.3">
      <c r="A819" s="61"/>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5.75" customHeight="1" x14ac:dyDescent="0.3">
      <c r="A820" s="61"/>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5.75" customHeight="1" x14ac:dyDescent="0.3">
      <c r="A821" s="61"/>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5.75" customHeight="1" x14ac:dyDescent="0.3">
      <c r="A822" s="61"/>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5.75" customHeight="1" x14ac:dyDescent="0.3">
      <c r="A823" s="61"/>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5.75" customHeight="1" x14ac:dyDescent="0.3">
      <c r="A824" s="61"/>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5.75" customHeight="1" x14ac:dyDescent="0.3">
      <c r="A825" s="61"/>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5.75" customHeight="1" x14ac:dyDescent="0.3">
      <c r="A826" s="61"/>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5.75" customHeight="1" x14ac:dyDescent="0.3">
      <c r="A827" s="61"/>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5.75" customHeight="1" x14ac:dyDescent="0.3">
      <c r="A828" s="61"/>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5.75" customHeight="1" x14ac:dyDescent="0.3">
      <c r="A829" s="61"/>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5.75" customHeight="1" x14ac:dyDescent="0.3">
      <c r="A830" s="61"/>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5.75" customHeight="1" x14ac:dyDescent="0.3">
      <c r="A831" s="61"/>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5.75" customHeight="1" x14ac:dyDescent="0.3">
      <c r="A832" s="61"/>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5.75" customHeight="1" x14ac:dyDescent="0.3">
      <c r="A833" s="61"/>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5.75" customHeight="1" x14ac:dyDescent="0.3">
      <c r="A834" s="61"/>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5.75" customHeight="1" x14ac:dyDescent="0.3">
      <c r="A835" s="61"/>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5.75" customHeight="1" x14ac:dyDescent="0.3">
      <c r="A836" s="61"/>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5.75" customHeight="1" x14ac:dyDescent="0.3">
      <c r="A837" s="61"/>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5.75" customHeight="1" x14ac:dyDescent="0.3">
      <c r="A838" s="61"/>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5.75" customHeight="1" x14ac:dyDescent="0.3">
      <c r="A839" s="61"/>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5.75" customHeight="1" x14ac:dyDescent="0.3">
      <c r="A840" s="61"/>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5.75" customHeight="1" x14ac:dyDescent="0.3">
      <c r="A841" s="61"/>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5.75" customHeight="1" x14ac:dyDescent="0.3">
      <c r="A842" s="61"/>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5.75" customHeight="1" x14ac:dyDescent="0.3">
      <c r="A843" s="61"/>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5.75" customHeight="1" x14ac:dyDescent="0.3">
      <c r="A844" s="61"/>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5.75" customHeight="1" x14ac:dyDescent="0.3">
      <c r="A845" s="61"/>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5.75" customHeight="1" x14ac:dyDescent="0.3">
      <c r="A846" s="61"/>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5.75" customHeight="1" x14ac:dyDescent="0.3">
      <c r="A847" s="61"/>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5.75" customHeight="1" x14ac:dyDescent="0.3">
      <c r="A848" s="61"/>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5.75" customHeight="1" x14ac:dyDescent="0.3">
      <c r="A849" s="61"/>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5.75" customHeight="1" x14ac:dyDescent="0.3">
      <c r="A850" s="61"/>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5.75" customHeight="1" x14ac:dyDescent="0.3">
      <c r="A851" s="61"/>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5.75" customHeight="1" x14ac:dyDescent="0.3">
      <c r="A852" s="61"/>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5.75" customHeight="1" x14ac:dyDescent="0.3">
      <c r="A853" s="61"/>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5.75" customHeight="1" x14ac:dyDescent="0.3">
      <c r="A854" s="61"/>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5.75" customHeight="1" x14ac:dyDescent="0.3">
      <c r="A855" s="61"/>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5.75" customHeight="1" x14ac:dyDescent="0.3">
      <c r="A856" s="61"/>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5.75" customHeight="1" x14ac:dyDescent="0.3">
      <c r="A857" s="61"/>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5.75" customHeight="1" x14ac:dyDescent="0.3">
      <c r="A858" s="61"/>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5.75" customHeight="1" x14ac:dyDescent="0.3">
      <c r="A859" s="61"/>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5.75" customHeight="1" x14ac:dyDescent="0.3">
      <c r="A860" s="61"/>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5.75" customHeight="1" x14ac:dyDescent="0.3">
      <c r="A861" s="61"/>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5.75" customHeight="1" x14ac:dyDescent="0.3">
      <c r="A862" s="61"/>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5.75" customHeight="1" x14ac:dyDescent="0.3">
      <c r="A863" s="61"/>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5.75" customHeight="1" x14ac:dyDescent="0.3">
      <c r="A864" s="61"/>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5.75" customHeight="1" x14ac:dyDescent="0.3">
      <c r="A865" s="61"/>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5.75" customHeight="1" x14ac:dyDescent="0.3">
      <c r="A866" s="61"/>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5.75" customHeight="1" x14ac:dyDescent="0.3">
      <c r="A867" s="61"/>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5.75" customHeight="1" x14ac:dyDescent="0.3">
      <c r="A868" s="61"/>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5.75" customHeight="1" x14ac:dyDescent="0.3">
      <c r="A869" s="61"/>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5.75" customHeight="1" x14ac:dyDescent="0.3">
      <c r="A870" s="61"/>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5.75" customHeight="1" x14ac:dyDescent="0.3">
      <c r="A871" s="61"/>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5.75" customHeight="1" x14ac:dyDescent="0.3">
      <c r="A872" s="61"/>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5.75" customHeight="1" x14ac:dyDescent="0.3">
      <c r="A873" s="61"/>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5.75" customHeight="1" x14ac:dyDescent="0.3">
      <c r="A874" s="61"/>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5.75" customHeight="1" x14ac:dyDescent="0.3">
      <c r="A875" s="61"/>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5.75" customHeight="1" x14ac:dyDescent="0.3">
      <c r="A876" s="61"/>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5.75" customHeight="1" x14ac:dyDescent="0.3">
      <c r="A877" s="61"/>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5.75" customHeight="1" x14ac:dyDescent="0.3">
      <c r="A878" s="61"/>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5.75" customHeight="1" x14ac:dyDescent="0.3">
      <c r="A879" s="61"/>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5.75" customHeight="1" x14ac:dyDescent="0.3">
      <c r="A880" s="61"/>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5.75" customHeight="1" x14ac:dyDescent="0.3">
      <c r="A881" s="61"/>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5.75" customHeight="1" x14ac:dyDescent="0.3">
      <c r="A882" s="61"/>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5.75" customHeight="1" x14ac:dyDescent="0.3">
      <c r="A883" s="61"/>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5.75" customHeight="1" x14ac:dyDescent="0.3">
      <c r="A884" s="61"/>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5.75" customHeight="1" x14ac:dyDescent="0.3">
      <c r="A885" s="61"/>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5.75" customHeight="1" x14ac:dyDescent="0.3">
      <c r="A886" s="61"/>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5.75" customHeight="1" x14ac:dyDescent="0.3">
      <c r="A887" s="61"/>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5.75" customHeight="1" x14ac:dyDescent="0.3">
      <c r="A888" s="61"/>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5.75" customHeight="1" x14ac:dyDescent="0.3">
      <c r="A889" s="61"/>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5.75" customHeight="1" x14ac:dyDescent="0.3">
      <c r="A890" s="61"/>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5.75" customHeight="1" x14ac:dyDescent="0.3">
      <c r="A891" s="61"/>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5.75" customHeight="1" x14ac:dyDescent="0.3">
      <c r="A892" s="61"/>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5.75" customHeight="1" x14ac:dyDescent="0.3">
      <c r="A893" s="61"/>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5.75" customHeight="1" x14ac:dyDescent="0.3">
      <c r="A894" s="61"/>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5.75" customHeight="1" x14ac:dyDescent="0.3">
      <c r="A895" s="61"/>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5.75" customHeight="1" x14ac:dyDescent="0.3">
      <c r="A896" s="61"/>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5.75" customHeight="1" x14ac:dyDescent="0.3">
      <c r="A897" s="61"/>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5.75" customHeight="1" x14ac:dyDescent="0.3">
      <c r="A898" s="61"/>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5.75" customHeight="1" x14ac:dyDescent="0.3">
      <c r="A899" s="61"/>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5.75" customHeight="1" x14ac:dyDescent="0.3">
      <c r="A900" s="61"/>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5.75" customHeight="1" x14ac:dyDescent="0.3">
      <c r="A901" s="61"/>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5.75" customHeight="1" x14ac:dyDescent="0.3">
      <c r="A902" s="61"/>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5.75" customHeight="1" x14ac:dyDescent="0.3">
      <c r="A903" s="61"/>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5.75" customHeight="1" x14ac:dyDescent="0.3">
      <c r="A904" s="61"/>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5.75" customHeight="1" x14ac:dyDescent="0.3">
      <c r="A905" s="61"/>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5.75" customHeight="1" x14ac:dyDescent="0.3">
      <c r="A906" s="61"/>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5.75" customHeight="1" x14ac:dyDescent="0.3">
      <c r="A907" s="61"/>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5.75" customHeight="1" x14ac:dyDescent="0.3">
      <c r="A908" s="61"/>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5.75" customHeight="1" x14ac:dyDescent="0.3">
      <c r="A909" s="61"/>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5.75" customHeight="1" x14ac:dyDescent="0.3">
      <c r="A910" s="61"/>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5.75" customHeight="1" x14ac:dyDescent="0.3">
      <c r="A911" s="61"/>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5.75" customHeight="1" x14ac:dyDescent="0.3">
      <c r="A912" s="61"/>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5.75" customHeight="1" x14ac:dyDescent="0.3">
      <c r="A913" s="61"/>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5.75" customHeight="1" x14ac:dyDescent="0.3">
      <c r="A914" s="61"/>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5.75" customHeight="1" x14ac:dyDescent="0.3">
      <c r="A915" s="61"/>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5.75" customHeight="1" x14ac:dyDescent="0.3">
      <c r="A916" s="61"/>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5.75" customHeight="1" x14ac:dyDescent="0.3">
      <c r="A917" s="61"/>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5.75" customHeight="1" x14ac:dyDescent="0.3">
      <c r="A918" s="61"/>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5.75" customHeight="1" x14ac:dyDescent="0.3">
      <c r="A919" s="61"/>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5.75" customHeight="1" x14ac:dyDescent="0.3">
      <c r="A920" s="61"/>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5.75" customHeight="1" x14ac:dyDescent="0.3">
      <c r="A921" s="61"/>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5.75" customHeight="1" x14ac:dyDescent="0.3">
      <c r="A922" s="61"/>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5.75" customHeight="1" x14ac:dyDescent="0.3">
      <c r="A923" s="61"/>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5.75" customHeight="1" x14ac:dyDescent="0.3">
      <c r="A924" s="61"/>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5.75" customHeight="1" x14ac:dyDescent="0.3">
      <c r="A925" s="61"/>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5.75" customHeight="1" x14ac:dyDescent="0.3">
      <c r="A926" s="61"/>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5.75" customHeight="1" x14ac:dyDescent="0.3">
      <c r="A927" s="61"/>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5.75" customHeight="1" x14ac:dyDescent="0.3">
      <c r="A928" s="61"/>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5.75" customHeight="1" x14ac:dyDescent="0.3">
      <c r="A929" s="61"/>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5.75" customHeight="1" x14ac:dyDescent="0.3">
      <c r="A930" s="61"/>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5.75" customHeight="1" x14ac:dyDescent="0.3">
      <c r="A931" s="61"/>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5.75" customHeight="1" x14ac:dyDescent="0.3">
      <c r="A932" s="61"/>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5.75" customHeight="1" x14ac:dyDescent="0.3">
      <c r="A933" s="61"/>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5.75" customHeight="1" x14ac:dyDescent="0.3">
      <c r="A934" s="61"/>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5.75" customHeight="1" x14ac:dyDescent="0.3">
      <c r="A935" s="61"/>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5.75" customHeight="1" x14ac:dyDescent="0.3">
      <c r="A936" s="61"/>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5.75" customHeight="1" x14ac:dyDescent="0.3">
      <c r="A937" s="61"/>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5.75" customHeight="1" x14ac:dyDescent="0.3">
      <c r="A938" s="61"/>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5.75" customHeight="1" x14ac:dyDescent="0.3">
      <c r="A939" s="61"/>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5.75" customHeight="1" x14ac:dyDescent="0.3">
      <c r="A940" s="61"/>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5.75" customHeight="1" x14ac:dyDescent="0.3">
      <c r="A941" s="61"/>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5.75" customHeight="1" x14ac:dyDescent="0.3">
      <c r="A942" s="61"/>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5.75" customHeight="1" x14ac:dyDescent="0.3">
      <c r="A943" s="61"/>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5.75" customHeight="1" x14ac:dyDescent="0.3">
      <c r="A944" s="61"/>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5.75" customHeight="1" x14ac:dyDescent="0.3">
      <c r="A945" s="61"/>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5.75" customHeight="1" x14ac:dyDescent="0.3">
      <c r="A946" s="61"/>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5.75" customHeight="1" x14ac:dyDescent="0.3">
      <c r="A947" s="61"/>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5.75" customHeight="1" x14ac:dyDescent="0.3">
      <c r="A948" s="61"/>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5.75" customHeight="1" x14ac:dyDescent="0.3">
      <c r="A949" s="61"/>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5.75" customHeight="1" x14ac:dyDescent="0.3">
      <c r="A950" s="61"/>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5.75" customHeight="1" x14ac:dyDescent="0.3">
      <c r="A951" s="61"/>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5.75" customHeight="1" x14ac:dyDescent="0.3">
      <c r="A952" s="61"/>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5.75" customHeight="1" x14ac:dyDescent="0.3">
      <c r="A953" s="61"/>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5.75" customHeight="1" x14ac:dyDescent="0.3">
      <c r="A954" s="61"/>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5.75" customHeight="1" x14ac:dyDescent="0.3">
      <c r="A955" s="61"/>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5.75" customHeight="1" x14ac:dyDescent="0.3">
      <c r="A956" s="61"/>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5.75" customHeight="1" x14ac:dyDescent="0.3">
      <c r="A957" s="61"/>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5.75" customHeight="1" x14ac:dyDescent="0.3">
      <c r="A958" s="61"/>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5.75" customHeight="1" x14ac:dyDescent="0.3">
      <c r="A959" s="61"/>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5.75" customHeight="1" x14ac:dyDescent="0.3">
      <c r="A960" s="61"/>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5.75" customHeight="1" x14ac:dyDescent="0.3">
      <c r="A961" s="61"/>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5.75" customHeight="1" x14ac:dyDescent="0.3">
      <c r="A962" s="61"/>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5.75" customHeight="1" x14ac:dyDescent="0.3">
      <c r="A963" s="61"/>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5.75" customHeight="1" x14ac:dyDescent="0.3">
      <c r="A964" s="61"/>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5.75" customHeight="1" x14ac:dyDescent="0.3">
      <c r="A965" s="61"/>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5.75" customHeight="1" x14ac:dyDescent="0.3">
      <c r="A966" s="61"/>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5.75" customHeight="1" x14ac:dyDescent="0.3">
      <c r="A967" s="61"/>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5.75" customHeight="1" x14ac:dyDescent="0.3">
      <c r="A968" s="61"/>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5.75" customHeight="1" x14ac:dyDescent="0.3">
      <c r="A969" s="61"/>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5.75" customHeight="1" x14ac:dyDescent="0.3">
      <c r="A970" s="61"/>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5.75" customHeight="1" x14ac:dyDescent="0.3">
      <c r="A971" s="61"/>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5.75" customHeight="1" x14ac:dyDescent="0.3">
      <c r="A972" s="61"/>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5.75" customHeight="1" x14ac:dyDescent="0.3">
      <c r="A973" s="61"/>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5.75" customHeight="1" x14ac:dyDescent="0.3">
      <c r="A974" s="61"/>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5.75" customHeight="1" x14ac:dyDescent="0.3">
      <c r="A975" s="61"/>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5.75" customHeight="1" x14ac:dyDescent="0.3">
      <c r="A976" s="61"/>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5.75" customHeight="1" x14ac:dyDescent="0.3">
      <c r="A977" s="61"/>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5.75" customHeight="1" x14ac:dyDescent="0.3">
      <c r="A978" s="61"/>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5.75" customHeight="1" x14ac:dyDescent="0.3">
      <c r="A979" s="61"/>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5.75" customHeight="1" x14ac:dyDescent="0.3">
      <c r="A980" s="61"/>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5.75" customHeight="1" x14ac:dyDescent="0.3">
      <c r="A981" s="61"/>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5.75" customHeight="1" x14ac:dyDescent="0.3">
      <c r="A982" s="61"/>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5.75" customHeight="1" x14ac:dyDescent="0.3">
      <c r="A983" s="61"/>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5.75" customHeight="1" x14ac:dyDescent="0.3">
      <c r="A984" s="61"/>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5.75" customHeight="1" x14ac:dyDescent="0.3">
      <c r="A985" s="61"/>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5.75" customHeight="1" x14ac:dyDescent="0.3">
      <c r="A986" s="61"/>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5.75" customHeight="1" x14ac:dyDescent="0.3">
      <c r="A987" s="61"/>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5.75" customHeight="1" x14ac:dyDescent="0.3">
      <c r="A988" s="61"/>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5.75" customHeight="1" x14ac:dyDescent="0.3">
      <c r="A989" s="61"/>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5.75" customHeight="1" x14ac:dyDescent="0.3">
      <c r="A990" s="61"/>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5.75" customHeight="1" x14ac:dyDescent="0.3">
      <c r="A991" s="61"/>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5.75" customHeight="1" x14ac:dyDescent="0.3">
      <c r="A992" s="61"/>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5.75" customHeight="1" x14ac:dyDescent="0.3">
      <c r="A993" s="61"/>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5.75" customHeight="1" x14ac:dyDescent="0.3">
      <c r="A994" s="61"/>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5.75" customHeight="1" x14ac:dyDescent="0.3">
      <c r="A995" s="61"/>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5.75" customHeight="1" x14ac:dyDescent="0.3">
      <c r="A996" s="61"/>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5.75" customHeight="1" x14ac:dyDescent="0.3">
      <c r="A997" s="61"/>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5.75" customHeight="1" x14ac:dyDescent="0.3">
      <c r="A998" s="61"/>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5.75" customHeight="1" x14ac:dyDescent="0.3">
      <c r="A999" s="61"/>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5.75" customHeight="1" x14ac:dyDescent="0.3">
      <c r="A1000" s="61"/>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election activeCell="C6" sqref="C6:J8"/>
    </sheetView>
  </sheetViews>
  <sheetFormatPr baseColWidth="10" defaultColWidth="14.44140625" defaultRowHeight="15" customHeight="1" x14ac:dyDescent="0.3"/>
  <cols>
    <col min="1" max="1" width="4" customWidth="1"/>
    <col min="2" max="2" width="24.44140625" customWidth="1"/>
    <col min="3" max="3" width="23.5546875" customWidth="1"/>
    <col min="4" max="4" width="26.44140625" customWidth="1"/>
    <col min="5" max="5" width="45.44140625" customWidth="1"/>
    <col min="6" max="6" width="44.5546875" customWidth="1"/>
    <col min="7" max="7" width="58.44140625" customWidth="1"/>
    <col min="8" max="8" width="35.33203125" customWidth="1"/>
    <col min="9" max="9" width="22.33203125" customWidth="1"/>
    <col min="10" max="10" width="33.5546875" customWidth="1"/>
    <col min="11" max="11" width="16.5546875" customWidth="1"/>
    <col min="12" max="12" width="7.109375" customWidth="1"/>
    <col min="13" max="13" width="40.88671875" customWidth="1"/>
    <col min="14" max="14" width="17.5546875" customWidth="1"/>
    <col min="15" max="15" width="6.33203125" customWidth="1"/>
    <col min="16" max="16" width="16" customWidth="1"/>
    <col min="17" max="17" width="24.6640625" customWidth="1"/>
    <col min="18" max="18" width="18" customWidth="1"/>
    <col min="19" max="19" width="17.6640625" customWidth="1"/>
    <col min="20" max="20" width="20.88671875" customWidth="1"/>
    <col min="21" max="21" width="17.44140625" customWidth="1"/>
    <col min="22" max="22" width="52.44140625" customWidth="1"/>
    <col min="23" max="26" width="10.6640625" customWidth="1"/>
  </cols>
  <sheetData>
    <row r="1" spans="1:26" ht="17.25" customHeight="1" x14ac:dyDescent="0.3">
      <c r="A1" s="101"/>
      <c r="B1" s="72"/>
      <c r="C1" s="102" t="s">
        <v>0</v>
      </c>
      <c r="D1" s="78"/>
      <c r="E1" s="78"/>
      <c r="F1" s="78"/>
      <c r="G1" s="78"/>
      <c r="H1" s="78"/>
      <c r="I1" s="78"/>
      <c r="J1" s="78"/>
      <c r="K1" s="78"/>
      <c r="L1" s="78"/>
      <c r="M1" s="78"/>
      <c r="N1" s="78"/>
      <c r="O1" s="78"/>
      <c r="P1" s="78"/>
      <c r="Q1" s="78"/>
      <c r="R1" s="78"/>
      <c r="S1" s="78"/>
      <c r="T1" s="78"/>
      <c r="U1" s="72"/>
      <c r="V1" s="11" t="s">
        <v>83</v>
      </c>
      <c r="W1" s="2"/>
      <c r="X1" s="2"/>
      <c r="Y1" s="2"/>
      <c r="Z1" s="2"/>
    </row>
    <row r="2" spans="1:26" ht="17.25" customHeight="1" x14ac:dyDescent="0.3">
      <c r="A2" s="73"/>
      <c r="B2" s="74"/>
      <c r="C2" s="73"/>
      <c r="D2" s="79"/>
      <c r="E2" s="79"/>
      <c r="F2" s="79"/>
      <c r="G2" s="79"/>
      <c r="H2" s="79"/>
      <c r="I2" s="79"/>
      <c r="J2" s="79"/>
      <c r="K2" s="79"/>
      <c r="L2" s="79"/>
      <c r="M2" s="79"/>
      <c r="N2" s="79"/>
      <c r="O2" s="79"/>
      <c r="P2" s="79"/>
      <c r="Q2" s="79"/>
      <c r="R2" s="79"/>
      <c r="S2" s="79"/>
      <c r="T2" s="79"/>
      <c r="U2" s="74"/>
      <c r="V2" s="11" t="s">
        <v>84</v>
      </c>
      <c r="W2" s="2"/>
      <c r="X2" s="2"/>
      <c r="Y2" s="2"/>
      <c r="Z2" s="2"/>
    </row>
    <row r="3" spans="1:26" ht="17.25" customHeight="1" x14ac:dyDescent="0.3">
      <c r="A3" s="73"/>
      <c r="B3" s="74"/>
      <c r="C3" s="73"/>
      <c r="D3" s="79"/>
      <c r="E3" s="79"/>
      <c r="F3" s="79"/>
      <c r="G3" s="79"/>
      <c r="H3" s="79"/>
      <c r="I3" s="79"/>
      <c r="J3" s="79"/>
      <c r="K3" s="79"/>
      <c r="L3" s="79"/>
      <c r="M3" s="79"/>
      <c r="N3" s="79"/>
      <c r="O3" s="79"/>
      <c r="P3" s="79"/>
      <c r="Q3" s="79"/>
      <c r="R3" s="79"/>
      <c r="S3" s="79"/>
      <c r="T3" s="79"/>
      <c r="U3" s="74"/>
      <c r="V3" s="11" t="s">
        <v>85</v>
      </c>
      <c r="W3" s="2"/>
      <c r="X3" s="2"/>
      <c r="Y3" s="2"/>
      <c r="Z3" s="2"/>
    </row>
    <row r="4" spans="1:26" ht="17.25" customHeight="1" x14ac:dyDescent="0.3">
      <c r="A4" s="75"/>
      <c r="B4" s="76"/>
      <c r="C4" s="75"/>
      <c r="D4" s="80"/>
      <c r="E4" s="80"/>
      <c r="F4" s="80"/>
      <c r="G4" s="80"/>
      <c r="H4" s="80"/>
      <c r="I4" s="80"/>
      <c r="J4" s="80"/>
      <c r="K4" s="80"/>
      <c r="L4" s="80"/>
      <c r="M4" s="80"/>
      <c r="N4" s="80"/>
      <c r="O4" s="80"/>
      <c r="P4" s="80"/>
      <c r="Q4" s="80"/>
      <c r="R4" s="80"/>
      <c r="S4" s="80"/>
      <c r="T4" s="80"/>
      <c r="U4" s="76"/>
      <c r="V4" s="11" t="s">
        <v>86</v>
      </c>
      <c r="W4" s="2"/>
      <c r="X4" s="2"/>
      <c r="Y4" s="2"/>
      <c r="Z4" s="2"/>
    </row>
    <row r="5" spans="1:26" ht="6.75" customHeight="1" x14ac:dyDescent="0.3">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x14ac:dyDescent="0.3">
      <c r="A6" s="103" t="s">
        <v>87</v>
      </c>
      <c r="B6" s="104" t="s">
        <v>88</v>
      </c>
      <c r="C6" s="105" t="s">
        <v>89</v>
      </c>
      <c r="D6" s="63"/>
      <c r="E6" s="63"/>
      <c r="F6" s="63"/>
      <c r="G6" s="63"/>
      <c r="H6" s="63"/>
      <c r="I6" s="63"/>
      <c r="J6" s="64"/>
      <c r="K6" s="105" t="s">
        <v>90</v>
      </c>
      <c r="L6" s="63"/>
      <c r="M6" s="63"/>
      <c r="N6" s="63"/>
      <c r="O6" s="63"/>
      <c r="P6" s="64"/>
      <c r="Q6" s="105" t="s">
        <v>91</v>
      </c>
      <c r="R6" s="63"/>
      <c r="S6" s="63"/>
      <c r="T6" s="63"/>
      <c r="U6" s="63"/>
      <c r="V6" s="64"/>
      <c r="W6" s="2"/>
      <c r="X6" s="2"/>
      <c r="Y6" s="2"/>
      <c r="Z6" s="2"/>
    </row>
    <row r="7" spans="1:26" ht="18" customHeight="1" x14ac:dyDescent="0.3">
      <c r="A7" s="90"/>
      <c r="B7" s="90"/>
      <c r="C7" s="98" t="s">
        <v>92</v>
      </c>
      <c r="D7" s="98" t="s">
        <v>93</v>
      </c>
      <c r="E7" s="98" t="s">
        <v>94</v>
      </c>
      <c r="F7" s="98" t="s">
        <v>95</v>
      </c>
      <c r="G7" s="106" t="s">
        <v>96</v>
      </c>
      <c r="H7" s="98" t="s">
        <v>97</v>
      </c>
      <c r="I7" s="98" t="s">
        <v>98</v>
      </c>
      <c r="J7" s="98" t="s">
        <v>99</v>
      </c>
      <c r="K7" s="100" t="s">
        <v>100</v>
      </c>
      <c r="L7" s="99" t="s">
        <v>101</v>
      </c>
      <c r="M7" s="100" t="s">
        <v>102</v>
      </c>
      <c r="N7" s="100" t="s">
        <v>103</v>
      </c>
      <c r="O7" s="99" t="s">
        <v>101</v>
      </c>
      <c r="P7" s="100" t="s">
        <v>104</v>
      </c>
      <c r="Q7" s="98" t="s">
        <v>105</v>
      </c>
      <c r="R7" s="98" t="s">
        <v>106</v>
      </c>
      <c r="S7" s="98" t="s">
        <v>107</v>
      </c>
      <c r="T7" s="98" t="s">
        <v>108</v>
      </c>
      <c r="U7" s="100" t="s">
        <v>109</v>
      </c>
      <c r="V7" s="98" t="s">
        <v>110</v>
      </c>
      <c r="W7" s="2"/>
      <c r="X7" s="2"/>
      <c r="Y7" s="2"/>
      <c r="Z7" s="2"/>
    </row>
    <row r="8" spans="1:26" ht="34.5" customHeight="1" x14ac:dyDescent="0.3">
      <c r="A8" s="91"/>
      <c r="B8" s="91"/>
      <c r="C8" s="91"/>
      <c r="D8" s="91"/>
      <c r="E8" s="91"/>
      <c r="F8" s="91"/>
      <c r="G8" s="91"/>
      <c r="H8" s="91"/>
      <c r="I8" s="91"/>
      <c r="J8" s="91"/>
      <c r="K8" s="91"/>
      <c r="L8" s="91"/>
      <c r="M8" s="91"/>
      <c r="N8" s="91"/>
      <c r="O8" s="91"/>
      <c r="P8" s="91"/>
      <c r="Q8" s="91"/>
      <c r="R8" s="91"/>
      <c r="S8" s="91"/>
      <c r="T8" s="91"/>
      <c r="U8" s="91"/>
      <c r="V8" s="91"/>
      <c r="W8" s="2"/>
      <c r="X8" s="2"/>
      <c r="Y8" s="2"/>
      <c r="Z8" s="2"/>
    </row>
    <row r="9" spans="1:26" ht="32.25" customHeight="1" x14ac:dyDescent="0.3">
      <c r="A9" s="97">
        <v>1</v>
      </c>
      <c r="B9" s="92" t="str">
        <f>IF(C9="","",
IF('1. Punto de Partida'!$C$6="","",'1. Punto de Partida'!$C$6))</f>
        <v>Gestión Contractual</v>
      </c>
      <c r="C9" s="92" t="s">
        <v>111</v>
      </c>
      <c r="D9" s="92" t="s">
        <v>112</v>
      </c>
      <c r="E9" s="92" t="s">
        <v>113</v>
      </c>
      <c r="F9" s="92" t="s">
        <v>114</v>
      </c>
      <c r="G9" s="92" t="s">
        <v>115</v>
      </c>
      <c r="H9" s="92" t="s">
        <v>116</v>
      </c>
      <c r="I9" s="92" t="s">
        <v>117</v>
      </c>
      <c r="J9" s="92" t="s">
        <v>118</v>
      </c>
      <c r="K9" s="93" t="str">
        <f>IFERROR(MID(J9,1,SEARCH(":",J9,1)-1),"")</f>
        <v>Media</v>
      </c>
      <c r="L9" s="94">
        <f>IF(OR(K9="Rara vez",K9="Muy Baja"),0.2,
IF(OR(K9="Improbable",K9="Baja"),0.4,
IF(OR(K9="Posible",K9="Media"),0.6,
IF(OR(K9="Probable",K9="Alta"),0.8,
IF(OR(K9="Casi seguro",K9="Muy Alta"),1,"")))))</f>
        <v>0.6</v>
      </c>
      <c r="M9" s="94" t="s">
        <v>119</v>
      </c>
      <c r="N9" s="93"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Moderado</v>
      </c>
      <c r="O9" s="94">
        <f>IF(N9="Leve",0.2,
IF(N9="Menor",0.4,
IF(N9="Moderado",0.6,
IF(N9="Mayor",0.8,
IF(N9="Catastrófico",1,"")))))</f>
        <v>0.6</v>
      </c>
      <c r="P9" s="89"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96" t="s">
        <v>120</v>
      </c>
      <c r="R9" s="96" t="s">
        <v>121</v>
      </c>
      <c r="S9" s="96">
        <v>147</v>
      </c>
      <c r="T9" s="96" t="s">
        <v>122</v>
      </c>
      <c r="U9" s="92" t="str">
        <f>IF(S9="","","Cuatrimestral")</f>
        <v>Cuatrimestral</v>
      </c>
      <c r="V9" s="92" t="s">
        <v>123</v>
      </c>
      <c r="W9" s="2"/>
      <c r="X9" s="2"/>
      <c r="Y9" s="2"/>
      <c r="Z9" s="2"/>
    </row>
    <row r="10" spans="1:26" ht="32.25" customHeight="1" x14ac:dyDescent="0.3">
      <c r="A10" s="90"/>
      <c r="B10" s="90"/>
      <c r="C10" s="90"/>
      <c r="D10" s="90"/>
      <c r="E10" s="90"/>
      <c r="F10" s="90"/>
      <c r="G10" s="90"/>
      <c r="H10" s="90"/>
      <c r="I10" s="90"/>
      <c r="J10" s="90"/>
      <c r="K10" s="90"/>
      <c r="L10" s="90"/>
      <c r="M10" s="90"/>
      <c r="N10" s="90"/>
      <c r="O10" s="90"/>
      <c r="P10" s="90"/>
      <c r="Q10" s="90"/>
      <c r="R10" s="90"/>
      <c r="S10" s="90"/>
      <c r="T10" s="90"/>
      <c r="U10" s="90"/>
      <c r="V10" s="90"/>
      <c r="W10" s="2"/>
      <c r="X10" s="2"/>
      <c r="Y10" s="2"/>
      <c r="Z10" s="2"/>
    </row>
    <row r="11" spans="1:26" ht="32.25" customHeight="1" x14ac:dyDescent="0.3">
      <c r="A11" s="91"/>
      <c r="B11" s="91"/>
      <c r="C11" s="91"/>
      <c r="D11" s="91"/>
      <c r="E11" s="91"/>
      <c r="F11" s="91"/>
      <c r="G11" s="91"/>
      <c r="H11" s="91"/>
      <c r="I11" s="91"/>
      <c r="J11" s="91"/>
      <c r="K11" s="91"/>
      <c r="L11" s="91"/>
      <c r="M11" s="91"/>
      <c r="N11" s="91"/>
      <c r="O11" s="91"/>
      <c r="P11" s="91"/>
      <c r="Q11" s="91"/>
      <c r="R11" s="91"/>
      <c r="S11" s="91"/>
      <c r="T11" s="91"/>
      <c r="U11" s="91"/>
      <c r="V11" s="91"/>
      <c r="W11" s="2"/>
      <c r="X11" s="2"/>
      <c r="Y11" s="2"/>
      <c r="Z11" s="2"/>
    </row>
    <row r="12" spans="1:26" ht="60" customHeight="1" x14ac:dyDescent="0.3">
      <c r="A12" s="97">
        <v>2</v>
      </c>
      <c r="B12" s="92" t="str">
        <f>IF(C12="","",
IF('1. Punto de Partida'!$C$6="","",'1. Punto de Partida'!$C$6))</f>
        <v>Gestión Contractual</v>
      </c>
      <c r="C12" s="92" t="s">
        <v>124</v>
      </c>
      <c r="D12" s="92" t="s">
        <v>125</v>
      </c>
      <c r="E12" s="92" t="s">
        <v>126</v>
      </c>
      <c r="F12" s="92" t="s">
        <v>127</v>
      </c>
      <c r="G12" s="92" t="s">
        <v>128</v>
      </c>
      <c r="H12" s="92" t="s">
        <v>116</v>
      </c>
      <c r="I12" s="92" t="s">
        <v>117</v>
      </c>
      <c r="J12" s="92" t="s">
        <v>118</v>
      </c>
      <c r="K12" s="93" t="str">
        <f>IFERROR(MID(J12,1,SEARCH(":",J12,1)-1),"")</f>
        <v>Media</v>
      </c>
      <c r="L12" s="94">
        <f>IF(OR(K12="Rara vez",K12="Muy Baja"),0.2,
IF(OR(K12="Improbable",K12="Baja"),0.4,
IF(OR(K12="Posible",K12="Media"),0.6,
IF(OR(K12="Probable",K12="Alta"),0.8,
IF(OR(K12="Casi seguro",K12="Muy Alta"),1,"")))))</f>
        <v>0.6</v>
      </c>
      <c r="M12" s="94" t="s">
        <v>119</v>
      </c>
      <c r="N12" s="93"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94">
        <f>IF(N12="Leve",0.2,
IF(N12="Menor",0.4,
IF(N12="Moderado",0.6,
IF(N12="Mayor",0.8,
IF(N12="Catastrófico",1,"")))))</f>
        <v>0.6</v>
      </c>
      <c r="P12" s="89"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96" t="s">
        <v>129</v>
      </c>
      <c r="R12" s="96" t="s">
        <v>130</v>
      </c>
      <c r="S12" s="96">
        <v>34</v>
      </c>
      <c r="T12" s="96" t="s">
        <v>131</v>
      </c>
      <c r="U12" s="92" t="str">
        <f>IF(S12="","","Cuatrimestral")</f>
        <v>Cuatrimestral</v>
      </c>
      <c r="V12" s="92" t="s">
        <v>132</v>
      </c>
      <c r="W12" s="2"/>
      <c r="X12" s="2"/>
      <c r="Y12" s="2"/>
      <c r="Z12" s="2"/>
    </row>
    <row r="13" spans="1:26" ht="60" customHeight="1" x14ac:dyDescent="0.3">
      <c r="A13" s="90"/>
      <c r="B13" s="90"/>
      <c r="C13" s="90"/>
      <c r="D13" s="90"/>
      <c r="E13" s="90"/>
      <c r="F13" s="90"/>
      <c r="G13" s="90"/>
      <c r="H13" s="90"/>
      <c r="I13" s="90"/>
      <c r="J13" s="90"/>
      <c r="K13" s="90"/>
      <c r="L13" s="90"/>
      <c r="M13" s="90"/>
      <c r="N13" s="90"/>
      <c r="O13" s="90"/>
      <c r="P13" s="90"/>
      <c r="Q13" s="90"/>
      <c r="R13" s="90"/>
      <c r="S13" s="90"/>
      <c r="T13" s="90"/>
      <c r="U13" s="90"/>
      <c r="V13" s="90"/>
      <c r="W13" s="2"/>
      <c r="X13" s="2"/>
      <c r="Y13" s="2"/>
      <c r="Z13" s="2"/>
    </row>
    <row r="14" spans="1:26" ht="60" customHeight="1" x14ac:dyDescent="0.3">
      <c r="A14" s="91"/>
      <c r="B14" s="91"/>
      <c r="C14" s="91"/>
      <c r="D14" s="91"/>
      <c r="E14" s="91"/>
      <c r="F14" s="91"/>
      <c r="G14" s="91"/>
      <c r="H14" s="91"/>
      <c r="I14" s="91"/>
      <c r="J14" s="91"/>
      <c r="K14" s="91"/>
      <c r="L14" s="91"/>
      <c r="M14" s="91"/>
      <c r="N14" s="91"/>
      <c r="O14" s="91"/>
      <c r="P14" s="91"/>
      <c r="Q14" s="91"/>
      <c r="R14" s="91"/>
      <c r="S14" s="91"/>
      <c r="T14" s="91"/>
      <c r="U14" s="91"/>
      <c r="V14" s="91"/>
      <c r="W14" s="2"/>
      <c r="X14" s="2"/>
      <c r="Y14" s="2"/>
      <c r="Z14" s="2"/>
    </row>
    <row r="15" spans="1:26" ht="31.5" customHeight="1" x14ac:dyDescent="0.3">
      <c r="A15" s="97">
        <v>3</v>
      </c>
      <c r="B15" s="92" t="str">
        <f>IF(C15="","",
IF('1. Punto de Partida'!$C$6="","",'1. Punto de Partida'!$C$6))</f>
        <v>Gestión Contractual</v>
      </c>
      <c r="C15" s="92" t="s">
        <v>133</v>
      </c>
      <c r="D15" s="92" t="s">
        <v>125</v>
      </c>
      <c r="E15" s="92" t="s">
        <v>134</v>
      </c>
      <c r="F15" s="92" t="s">
        <v>135</v>
      </c>
      <c r="G15" s="92" t="s">
        <v>136</v>
      </c>
      <c r="H15" s="92" t="s">
        <v>116</v>
      </c>
      <c r="I15" s="92" t="s">
        <v>117</v>
      </c>
      <c r="J15" s="92" t="s">
        <v>118</v>
      </c>
      <c r="K15" s="93" t="str">
        <f>IFERROR(MID(J15,1,SEARCH(":",J15,1)-1),"")</f>
        <v>Media</v>
      </c>
      <c r="L15" s="94">
        <f>IF(OR(K15="Rara vez",K15="Muy Baja"),0.2,
IF(OR(K15="Improbable",K15="Baja"),0.4,
IF(OR(K15="Posible",K15="Media"),0.6,
IF(OR(K15="Probable",K15="Alta"),0.8,
IF(OR(K15="Casi seguro",K15="Muy Alta"),1,"")))))</f>
        <v>0.6</v>
      </c>
      <c r="M15" s="94" t="s">
        <v>119</v>
      </c>
      <c r="N15" s="93"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Moderado</v>
      </c>
      <c r="O15" s="94">
        <f>IF(N15="Leve",0.2,
IF(N15="Menor",0.4,
IF(N15="Moderado",0.6,
IF(N15="Mayor",0.8,
IF(N15="Catastrófico",1,"")))))</f>
        <v>0.6</v>
      </c>
      <c r="P15" s="89"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Moderado</v>
      </c>
      <c r="Q15" s="96" t="s">
        <v>120</v>
      </c>
      <c r="R15" s="96" t="s">
        <v>137</v>
      </c>
      <c r="S15" s="96">
        <v>98</v>
      </c>
      <c r="T15" s="96" t="s">
        <v>138</v>
      </c>
      <c r="U15" s="92" t="str">
        <f>IF(S15="","","Cuatrimestral")</f>
        <v>Cuatrimestral</v>
      </c>
      <c r="V15" s="92" t="s">
        <v>139</v>
      </c>
      <c r="W15" s="2"/>
      <c r="X15" s="2"/>
      <c r="Y15" s="2"/>
      <c r="Z15" s="2"/>
    </row>
    <row r="16" spans="1:26" ht="31.5" customHeight="1" x14ac:dyDescent="0.3">
      <c r="A16" s="90"/>
      <c r="B16" s="90"/>
      <c r="C16" s="90"/>
      <c r="D16" s="90"/>
      <c r="E16" s="90"/>
      <c r="F16" s="90"/>
      <c r="G16" s="90"/>
      <c r="H16" s="90"/>
      <c r="I16" s="90"/>
      <c r="J16" s="90"/>
      <c r="K16" s="90"/>
      <c r="L16" s="90"/>
      <c r="M16" s="90"/>
      <c r="N16" s="90"/>
      <c r="O16" s="90"/>
      <c r="P16" s="90"/>
      <c r="Q16" s="90"/>
      <c r="R16" s="90"/>
      <c r="S16" s="90"/>
      <c r="T16" s="90"/>
      <c r="U16" s="90"/>
      <c r="V16" s="90"/>
      <c r="W16" s="2"/>
      <c r="X16" s="2"/>
      <c r="Y16" s="2"/>
      <c r="Z16" s="2"/>
    </row>
    <row r="17" spans="1:26" ht="31.5" customHeight="1" x14ac:dyDescent="0.3">
      <c r="A17" s="91"/>
      <c r="B17" s="91"/>
      <c r="C17" s="91"/>
      <c r="D17" s="91"/>
      <c r="E17" s="91"/>
      <c r="F17" s="91"/>
      <c r="G17" s="91"/>
      <c r="H17" s="91"/>
      <c r="I17" s="91"/>
      <c r="J17" s="91"/>
      <c r="K17" s="91"/>
      <c r="L17" s="91"/>
      <c r="M17" s="91"/>
      <c r="N17" s="91"/>
      <c r="O17" s="91"/>
      <c r="P17" s="91"/>
      <c r="Q17" s="91"/>
      <c r="R17" s="91"/>
      <c r="S17" s="91"/>
      <c r="T17" s="91"/>
      <c r="U17" s="91"/>
      <c r="V17" s="91"/>
      <c r="W17" s="2"/>
      <c r="X17" s="2"/>
      <c r="Y17" s="2"/>
      <c r="Z17" s="2"/>
    </row>
    <row r="18" spans="1:26" ht="31.5" customHeight="1" x14ac:dyDescent="0.3">
      <c r="A18" s="97">
        <v>4</v>
      </c>
      <c r="B18" s="92" t="str">
        <f>IF(C18="","",
IF('1. Punto de Partida'!$C$6="","",'1. Punto de Partida'!$C$6))</f>
        <v>Gestión Contractual</v>
      </c>
      <c r="C18" s="92" t="s">
        <v>140</v>
      </c>
      <c r="D18" s="92" t="s">
        <v>125</v>
      </c>
      <c r="E18" s="92" t="s">
        <v>141</v>
      </c>
      <c r="F18" s="92" t="s">
        <v>142</v>
      </c>
      <c r="G18" s="92" t="s">
        <v>143</v>
      </c>
      <c r="H18" s="92" t="s">
        <v>144</v>
      </c>
      <c r="I18" s="92" t="s">
        <v>117</v>
      </c>
      <c r="J18" s="92" t="s">
        <v>118</v>
      </c>
      <c r="K18" s="93" t="str">
        <f>IFERROR(MID(J18,1,SEARCH(":",J18,1)-1),"")</f>
        <v>Media</v>
      </c>
      <c r="L18" s="94">
        <f>IF(OR(K18="Rara vez",K18="Muy Baja"),0.2,
IF(OR(K18="Improbable",K18="Baja"),0.4,
IF(OR(K18="Posible",K18="Media"),0.6,
IF(OR(K18="Probable",K18="Alta"),0.8,
IF(OR(K18="Casi seguro",K18="Muy Alta"),1,"")))))</f>
        <v>0.6</v>
      </c>
      <c r="M18" s="94" t="s">
        <v>119</v>
      </c>
      <c r="N18" s="93"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Moderado</v>
      </c>
      <c r="O18" s="94">
        <f>IF(N18="Leve",0.2,
IF(N18="Menor",0.4,
IF(N18="Moderado",0.6,
IF(N18="Mayor",0.8,
IF(N18="Catastrófico",1,"")))))</f>
        <v>0.6</v>
      </c>
      <c r="P18" s="89"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Moderado</v>
      </c>
      <c r="Q18" s="96" t="s">
        <v>145</v>
      </c>
      <c r="R18" s="96" t="s">
        <v>146</v>
      </c>
      <c r="S18" s="96">
        <v>103</v>
      </c>
      <c r="T18" s="96" t="s">
        <v>147</v>
      </c>
      <c r="U18" s="92" t="str">
        <f>IF(S18="","","Cuatrimestral")</f>
        <v>Cuatrimestral</v>
      </c>
      <c r="V18" s="92" t="s">
        <v>148</v>
      </c>
      <c r="W18" s="2"/>
      <c r="X18" s="2"/>
      <c r="Y18" s="2"/>
      <c r="Z18" s="2"/>
    </row>
    <row r="19" spans="1:26" ht="31.5" customHeight="1" x14ac:dyDescent="0.3">
      <c r="A19" s="90"/>
      <c r="B19" s="90"/>
      <c r="C19" s="90"/>
      <c r="D19" s="90"/>
      <c r="E19" s="90"/>
      <c r="F19" s="90"/>
      <c r="G19" s="90"/>
      <c r="H19" s="90"/>
      <c r="I19" s="90"/>
      <c r="J19" s="90"/>
      <c r="K19" s="90"/>
      <c r="L19" s="90"/>
      <c r="M19" s="90"/>
      <c r="N19" s="90"/>
      <c r="O19" s="90"/>
      <c r="P19" s="90"/>
      <c r="Q19" s="90"/>
      <c r="R19" s="90"/>
      <c r="S19" s="90"/>
      <c r="T19" s="90"/>
      <c r="U19" s="90"/>
      <c r="V19" s="90"/>
      <c r="W19" s="2"/>
      <c r="X19" s="2"/>
      <c r="Y19" s="2"/>
      <c r="Z19" s="2"/>
    </row>
    <row r="20" spans="1:26" ht="31.5" customHeight="1" x14ac:dyDescent="0.3">
      <c r="A20" s="91"/>
      <c r="B20" s="91"/>
      <c r="C20" s="91"/>
      <c r="D20" s="91"/>
      <c r="E20" s="91"/>
      <c r="F20" s="91"/>
      <c r="G20" s="91"/>
      <c r="H20" s="91"/>
      <c r="I20" s="91"/>
      <c r="J20" s="91"/>
      <c r="K20" s="91"/>
      <c r="L20" s="91"/>
      <c r="M20" s="91"/>
      <c r="N20" s="91"/>
      <c r="O20" s="91"/>
      <c r="P20" s="91"/>
      <c r="Q20" s="91"/>
      <c r="R20" s="91"/>
      <c r="S20" s="91"/>
      <c r="T20" s="91"/>
      <c r="U20" s="91"/>
      <c r="V20" s="91"/>
      <c r="W20" s="2"/>
      <c r="X20" s="2"/>
      <c r="Y20" s="2"/>
      <c r="Z20" s="2"/>
    </row>
    <row r="21" spans="1:26" ht="63.75" customHeight="1" x14ac:dyDescent="0.3">
      <c r="A21" s="97">
        <v>5</v>
      </c>
      <c r="B21" s="92" t="str">
        <f>IF(C21="","",
IF('1. Punto de Partida'!$C$6="","",'1. Punto de Partida'!$C$6))</f>
        <v>Gestión Contractual</v>
      </c>
      <c r="C21" s="92" t="s">
        <v>149</v>
      </c>
      <c r="D21" s="92" t="s">
        <v>150</v>
      </c>
      <c r="E21" s="92" t="s">
        <v>151</v>
      </c>
      <c r="F21" s="92" t="s">
        <v>152</v>
      </c>
      <c r="G21" s="92" t="s">
        <v>153</v>
      </c>
      <c r="H21" s="92" t="s">
        <v>144</v>
      </c>
      <c r="I21" s="92" t="s">
        <v>117</v>
      </c>
      <c r="J21" s="92" t="s">
        <v>118</v>
      </c>
      <c r="K21" s="93" t="str">
        <f>IFERROR(MID(J21,1,SEARCH(":",J21,1)-1),"")</f>
        <v>Media</v>
      </c>
      <c r="L21" s="94">
        <f>IF(OR(K21="Rara vez",K21="Muy Baja"),0.2,
IF(OR(K21="Improbable",K21="Baja"),0.4,
IF(OR(K21="Posible",K21="Media"),0.6,
IF(OR(K21="Probable",K21="Alta"),0.8,
IF(OR(K21="Casi seguro",K21="Muy Alta"),1,"")))))</f>
        <v>0.6</v>
      </c>
      <c r="M21" s="94" t="s">
        <v>154</v>
      </c>
      <c r="N21" s="93"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Menor</v>
      </c>
      <c r="O21" s="94">
        <f>IF(N21="Leve",0.2,
IF(N21="Menor",0.4,
IF(N21="Moderado",0.6,
IF(N21="Mayor",0.8,
IF(N21="Catastrófico",1,"")))))</f>
        <v>0.4</v>
      </c>
      <c r="P21" s="89"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Moderado</v>
      </c>
      <c r="Q21" s="96" t="s">
        <v>155</v>
      </c>
      <c r="R21" s="96" t="s">
        <v>130</v>
      </c>
      <c r="S21" s="96">
        <v>147</v>
      </c>
      <c r="T21" s="96" t="s">
        <v>122</v>
      </c>
      <c r="U21" s="92" t="str">
        <f>IF(S21="","","Cuatrimestral")</f>
        <v>Cuatrimestral</v>
      </c>
      <c r="V21" s="92" t="s">
        <v>156</v>
      </c>
      <c r="W21" s="2"/>
      <c r="X21" s="2"/>
      <c r="Y21" s="2"/>
      <c r="Z21" s="2"/>
    </row>
    <row r="22" spans="1:26" ht="63.75" customHeight="1" x14ac:dyDescent="0.3">
      <c r="A22" s="90"/>
      <c r="B22" s="90"/>
      <c r="C22" s="90"/>
      <c r="D22" s="90"/>
      <c r="E22" s="90"/>
      <c r="F22" s="90"/>
      <c r="G22" s="90"/>
      <c r="H22" s="90"/>
      <c r="I22" s="90"/>
      <c r="J22" s="90"/>
      <c r="K22" s="90"/>
      <c r="L22" s="90"/>
      <c r="M22" s="90"/>
      <c r="N22" s="90"/>
      <c r="O22" s="90"/>
      <c r="P22" s="90"/>
      <c r="Q22" s="90"/>
      <c r="R22" s="90"/>
      <c r="S22" s="90"/>
      <c r="T22" s="90"/>
      <c r="U22" s="90"/>
      <c r="V22" s="90"/>
      <c r="W22" s="2"/>
      <c r="X22" s="2"/>
      <c r="Y22" s="2"/>
      <c r="Z22" s="2"/>
    </row>
    <row r="23" spans="1:26" ht="63.75" customHeight="1" x14ac:dyDescent="0.3">
      <c r="A23" s="91"/>
      <c r="B23" s="91"/>
      <c r="C23" s="91"/>
      <c r="D23" s="91"/>
      <c r="E23" s="91"/>
      <c r="F23" s="91"/>
      <c r="G23" s="91"/>
      <c r="H23" s="91"/>
      <c r="I23" s="91"/>
      <c r="J23" s="91"/>
      <c r="K23" s="91"/>
      <c r="L23" s="91"/>
      <c r="M23" s="91"/>
      <c r="N23" s="91"/>
      <c r="O23" s="91"/>
      <c r="P23" s="91"/>
      <c r="Q23" s="91"/>
      <c r="R23" s="91"/>
      <c r="S23" s="91"/>
      <c r="T23" s="91"/>
      <c r="U23" s="91"/>
      <c r="V23" s="91"/>
      <c r="W23" s="2"/>
      <c r="X23" s="2"/>
      <c r="Y23" s="2"/>
      <c r="Z23" s="2"/>
    </row>
    <row r="24" spans="1:26" ht="31.5" customHeight="1" x14ac:dyDescent="0.3">
      <c r="A24" s="97">
        <v>6</v>
      </c>
      <c r="B24" s="92" t="str">
        <f>IF(C24="","",
IF('1. Punto de Partida'!$C$6="","",'1. Punto de Partida'!$C$6))</f>
        <v>Gestión Contractual</v>
      </c>
      <c r="C24" s="92" t="s">
        <v>157</v>
      </c>
      <c r="D24" s="92" t="s">
        <v>150</v>
      </c>
      <c r="E24" s="92" t="s">
        <v>158</v>
      </c>
      <c r="F24" s="92" t="s">
        <v>159</v>
      </c>
      <c r="G24" s="92" t="s">
        <v>160</v>
      </c>
      <c r="H24" s="92" t="s">
        <v>161</v>
      </c>
      <c r="I24" s="92" t="s">
        <v>117</v>
      </c>
      <c r="J24" s="92" t="s">
        <v>162</v>
      </c>
      <c r="K24" s="93" t="str">
        <f>IFERROR(MID(J24,1,SEARCH(":",J24,1)-1),"")</f>
        <v>Rara vez</v>
      </c>
      <c r="L24" s="94">
        <f>IF(OR(K24="Rara vez",K24="Muy Baja"),0.2,
IF(OR(K24="Improbable",K24="Baja"),0.4,
IF(OR(K24="Posible",K24="Media"),0.6,
IF(OR(K24="Probable",K24="Alta"),0.8,
IF(OR(K24="Casi seguro",K24="Muy Alta"),1,"")))))</f>
        <v>0.2</v>
      </c>
      <c r="M24" s="94"/>
      <c r="N24" s="93"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Mayor</v>
      </c>
      <c r="O24" s="94">
        <f>IF(N24="Leve",0.2,
IF(N24="Menor",0.4,
IF(N24="Moderado",0.6,
IF(N24="Mayor",0.8,
IF(N24="Catastrófico",1,"")))))</f>
        <v>0.8</v>
      </c>
      <c r="P24" s="89"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Alto</v>
      </c>
      <c r="Q24" s="96"/>
      <c r="R24" s="96"/>
      <c r="S24" s="96"/>
      <c r="T24" s="96"/>
      <c r="U24" s="92" t="str">
        <f>IF(S24="","","Cuatrimestral")</f>
        <v/>
      </c>
      <c r="V24" s="92"/>
      <c r="W24" s="2"/>
      <c r="X24" s="2"/>
      <c r="Y24" s="2"/>
      <c r="Z24" s="2"/>
    </row>
    <row r="25" spans="1:26" ht="31.5" customHeight="1" x14ac:dyDescent="0.3">
      <c r="A25" s="90"/>
      <c r="B25" s="90"/>
      <c r="C25" s="90"/>
      <c r="D25" s="90"/>
      <c r="E25" s="90"/>
      <c r="F25" s="90"/>
      <c r="G25" s="90"/>
      <c r="H25" s="90"/>
      <c r="I25" s="90"/>
      <c r="J25" s="90"/>
      <c r="K25" s="90"/>
      <c r="L25" s="90"/>
      <c r="M25" s="90"/>
      <c r="N25" s="90"/>
      <c r="O25" s="90"/>
      <c r="P25" s="90"/>
      <c r="Q25" s="90"/>
      <c r="R25" s="90"/>
      <c r="S25" s="90"/>
      <c r="T25" s="90"/>
      <c r="U25" s="90"/>
      <c r="V25" s="90"/>
      <c r="W25" s="2"/>
      <c r="X25" s="2"/>
      <c r="Y25" s="2"/>
      <c r="Z25" s="2"/>
    </row>
    <row r="26" spans="1:26" ht="31.5" customHeight="1" x14ac:dyDescent="0.3">
      <c r="A26" s="91"/>
      <c r="B26" s="91"/>
      <c r="C26" s="91"/>
      <c r="D26" s="91"/>
      <c r="E26" s="91"/>
      <c r="F26" s="91"/>
      <c r="G26" s="91"/>
      <c r="H26" s="91"/>
      <c r="I26" s="91"/>
      <c r="J26" s="91"/>
      <c r="K26" s="91"/>
      <c r="L26" s="91"/>
      <c r="M26" s="91"/>
      <c r="N26" s="91"/>
      <c r="O26" s="91"/>
      <c r="P26" s="91"/>
      <c r="Q26" s="91"/>
      <c r="R26" s="91"/>
      <c r="S26" s="91"/>
      <c r="T26" s="91"/>
      <c r="U26" s="91"/>
      <c r="V26" s="91"/>
      <c r="W26" s="2"/>
      <c r="X26" s="2"/>
      <c r="Y26" s="2"/>
      <c r="Z26" s="2"/>
    </row>
    <row r="27" spans="1:26" ht="31.5" customHeight="1" x14ac:dyDescent="0.3">
      <c r="A27" s="97">
        <v>7</v>
      </c>
      <c r="B27" s="92" t="str">
        <f>IF(C27="","",
IF('1. Punto de Partida'!$C$6="","",'1. Punto de Partida'!$C$6))</f>
        <v>Gestión Contractual</v>
      </c>
      <c r="C27" s="92" t="s">
        <v>163</v>
      </c>
      <c r="D27" s="92" t="s">
        <v>150</v>
      </c>
      <c r="E27" s="92" t="s">
        <v>158</v>
      </c>
      <c r="F27" s="92" t="s">
        <v>164</v>
      </c>
      <c r="G27" s="92" t="s">
        <v>165</v>
      </c>
      <c r="H27" s="92" t="s">
        <v>161</v>
      </c>
      <c r="I27" s="92" t="s">
        <v>117</v>
      </c>
      <c r="J27" s="92" t="s">
        <v>162</v>
      </c>
      <c r="K27" s="93" t="str">
        <f>IFERROR(MID(J27,1,SEARCH(":",J27,1)-1),"")</f>
        <v>Rara vez</v>
      </c>
      <c r="L27" s="94">
        <f>IF(OR(K27="Rara vez",K27="Muy Baja"),0.2,
IF(OR(K27="Improbable",K27="Baja"),0.4,
IF(OR(K27="Posible",K27="Media"),0.6,
IF(OR(K27="Probable",K27="Alta"),0.8,
IF(OR(K27="Casi seguro",K27="Muy Alta"),1,"")))))</f>
        <v>0.2</v>
      </c>
      <c r="M27" s="94"/>
      <c r="N27" s="93"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Mayor</v>
      </c>
      <c r="O27" s="94">
        <f>IF(N27="Leve",0.2,
IF(N27="Menor",0.4,
IF(N27="Moderado",0.6,
IF(N27="Mayor",0.8,
IF(N27="Catastrófico",1,"")))))</f>
        <v>0.8</v>
      </c>
      <c r="P27" s="89"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Alto</v>
      </c>
      <c r="Q27" s="96" t="s">
        <v>166</v>
      </c>
      <c r="R27" s="96" t="s">
        <v>167</v>
      </c>
      <c r="S27" s="96" t="s">
        <v>168</v>
      </c>
      <c r="T27" s="96" t="s">
        <v>169</v>
      </c>
      <c r="U27" s="92" t="str">
        <f>IF(S27="","","Cuatrimestral")</f>
        <v>Cuatrimestral</v>
      </c>
      <c r="V27" s="92" t="s">
        <v>170</v>
      </c>
      <c r="W27" s="2"/>
      <c r="X27" s="2"/>
      <c r="Y27" s="2"/>
      <c r="Z27" s="2"/>
    </row>
    <row r="28" spans="1:26" ht="31.5" customHeight="1" x14ac:dyDescent="0.3">
      <c r="A28" s="90"/>
      <c r="B28" s="90"/>
      <c r="C28" s="90"/>
      <c r="D28" s="90"/>
      <c r="E28" s="90"/>
      <c r="F28" s="90"/>
      <c r="G28" s="90"/>
      <c r="H28" s="90"/>
      <c r="I28" s="90"/>
      <c r="J28" s="90"/>
      <c r="K28" s="90"/>
      <c r="L28" s="90"/>
      <c r="M28" s="90"/>
      <c r="N28" s="90"/>
      <c r="O28" s="90"/>
      <c r="P28" s="90"/>
      <c r="Q28" s="90"/>
      <c r="R28" s="90"/>
      <c r="S28" s="90"/>
      <c r="T28" s="90"/>
      <c r="U28" s="90"/>
      <c r="V28" s="90"/>
      <c r="W28" s="2"/>
      <c r="X28" s="2"/>
      <c r="Y28" s="2"/>
      <c r="Z28" s="2"/>
    </row>
    <row r="29" spans="1:26" ht="31.5" customHeight="1" x14ac:dyDescent="0.3">
      <c r="A29" s="91"/>
      <c r="B29" s="91"/>
      <c r="C29" s="91"/>
      <c r="D29" s="91"/>
      <c r="E29" s="91"/>
      <c r="F29" s="91"/>
      <c r="G29" s="91"/>
      <c r="H29" s="91"/>
      <c r="I29" s="91"/>
      <c r="J29" s="91"/>
      <c r="K29" s="91"/>
      <c r="L29" s="91"/>
      <c r="M29" s="91"/>
      <c r="N29" s="91"/>
      <c r="O29" s="91"/>
      <c r="P29" s="91"/>
      <c r="Q29" s="91"/>
      <c r="R29" s="91"/>
      <c r="S29" s="91"/>
      <c r="T29" s="91"/>
      <c r="U29" s="91"/>
      <c r="V29" s="91"/>
      <c r="W29" s="2"/>
      <c r="X29" s="2"/>
      <c r="Y29" s="2"/>
      <c r="Z29" s="2"/>
    </row>
    <row r="30" spans="1:26" ht="41.25" customHeight="1" x14ac:dyDescent="0.3">
      <c r="A30" s="97">
        <v>8</v>
      </c>
      <c r="B30" s="92" t="str">
        <f>IF(C30="","",
IF('1. Punto de Partida'!$C$6="","",'1. Punto de Partida'!$C$6))</f>
        <v>Gestión Contractual</v>
      </c>
      <c r="C30" s="92" t="s">
        <v>171</v>
      </c>
      <c r="D30" s="92" t="s">
        <v>150</v>
      </c>
      <c r="E30" s="92" t="s">
        <v>158</v>
      </c>
      <c r="F30" s="92" t="s">
        <v>172</v>
      </c>
      <c r="G30" s="92" t="s">
        <v>173</v>
      </c>
      <c r="H30" s="92" t="s">
        <v>161</v>
      </c>
      <c r="I30" s="92" t="s">
        <v>117</v>
      </c>
      <c r="J30" s="92" t="s">
        <v>162</v>
      </c>
      <c r="K30" s="93" t="str">
        <f>IFERROR(MID(J30,1,SEARCH(":",J30,1)-1),"")</f>
        <v>Rara vez</v>
      </c>
      <c r="L30" s="94">
        <f>IF(OR(K30="Rara vez",K30="Muy Baja"),0.2,
IF(OR(K30="Improbable",K30="Baja"),0.4,
IF(OR(K30="Posible",K30="Media"),0.6,
IF(OR(K30="Probable",K30="Alta"),0.8,
IF(OR(K30="Casi seguro",K30="Muy Alta"),1,"")))))</f>
        <v>0.2</v>
      </c>
      <c r="M30" s="94"/>
      <c r="N30" s="93"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Catastrófico</v>
      </c>
      <c r="O30" s="94">
        <f>IF(N30="Leve",0.2,
IF(N30="Menor",0.4,
IF(N30="Moderado",0.6,
IF(N30="Mayor",0.8,
IF(N30="Catastrófico",1,"")))))</f>
        <v>1</v>
      </c>
      <c r="P30" s="89"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Extremo</v>
      </c>
      <c r="Q30" s="96"/>
      <c r="R30" s="96"/>
      <c r="S30" s="96"/>
      <c r="T30" s="96"/>
      <c r="U30" s="92" t="str">
        <f>IF(S30="","","Cuatrimestral")</f>
        <v/>
      </c>
      <c r="V30" s="92"/>
      <c r="W30" s="2"/>
      <c r="X30" s="2"/>
      <c r="Y30" s="2"/>
      <c r="Z30" s="2"/>
    </row>
    <row r="31" spans="1:26" ht="41.25" customHeight="1" x14ac:dyDescent="0.3">
      <c r="A31" s="90"/>
      <c r="B31" s="90"/>
      <c r="C31" s="90"/>
      <c r="D31" s="90"/>
      <c r="E31" s="90"/>
      <c r="F31" s="90"/>
      <c r="G31" s="90"/>
      <c r="H31" s="90"/>
      <c r="I31" s="90"/>
      <c r="J31" s="90"/>
      <c r="K31" s="90"/>
      <c r="L31" s="90"/>
      <c r="M31" s="90"/>
      <c r="N31" s="90"/>
      <c r="O31" s="90"/>
      <c r="P31" s="90"/>
      <c r="Q31" s="90"/>
      <c r="R31" s="90"/>
      <c r="S31" s="90"/>
      <c r="T31" s="90"/>
      <c r="U31" s="90"/>
      <c r="V31" s="90"/>
      <c r="W31" s="2"/>
      <c r="X31" s="2"/>
      <c r="Y31" s="2"/>
      <c r="Z31" s="2"/>
    </row>
    <row r="32" spans="1:26" ht="41.25" customHeight="1" x14ac:dyDescent="0.3">
      <c r="A32" s="91"/>
      <c r="B32" s="91"/>
      <c r="C32" s="91"/>
      <c r="D32" s="91"/>
      <c r="E32" s="91"/>
      <c r="F32" s="91"/>
      <c r="G32" s="91"/>
      <c r="H32" s="91"/>
      <c r="I32" s="91"/>
      <c r="J32" s="91"/>
      <c r="K32" s="91"/>
      <c r="L32" s="91"/>
      <c r="M32" s="91"/>
      <c r="N32" s="91"/>
      <c r="O32" s="91"/>
      <c r="P32" s="91"/>
      <c r="Q32" s="91"/>
      <c r="R32" s="91"/>
      <c r="S32" s="91"/>
      <c r="T32" s="91"/>
      <c r="U32" s="91"/>
      <c r="V32" s="91"/>
      <c r="W32" s="2"/>
      <c r="X32" s="2"/>
      <c r="Y32" s="2"/>
      <c r="Z32" s="2"/>
    </row>
    <row r="33" spans="1:26" ht="44.25" customHeight="1" x14ac:dyDescent="0.3">
      <c r="A33" s="97">
        <v>9</v>
      </c>
      <c r="B33" s="92" t="str">
        <f>IF(C33="","",
IF('1. Punto de Partida'!$C$6="","",'1. Punto de Partida'!$C$6))</f>
        <v>Gestión Contractual</v>
      </c>
      <c r="C33" s="92" t="s">
        <v>174</v>
      </c>
      <c r="D33" s="92" t="s">
        <v>150</v>
      </c>
      <c r="E33" s="92" t="s">
        <v>158</v>
      </c>
      <c r="F33" s="92" t="s">
        <v>175</v>
      </c>
      <c r="G33" s="92" t="s">
        <v>176</v>
      </c>
      <c r="H33" s="92" t="s">
        <v>161</v>
      </c>
      <c r="I33" s="92" t="s">
        <v>117</v>
      </c>
      <c r="J33" s="92" t="s">
        <v>162</v>
      </c>
      <c r="K33" s="93" t="str">
        <f>IFERROR(MID(J33,1,SEARCH(":",J33,1)-1),"")</f>
        <v>Rara vez</v>
      </c>
      <c r="L33" s="94">
        <f>IF(OR(K33="Rara vez",K33="Muy Baja"),0.2,
IF(OR(K33="Improbable",K33="Baja"),0.4,
IF(OR(K33="Posible",K33="Media"),0.6,
IF(OR(K33="Probable",K33="Alta"),0.8,
IF(OR(K33="Casi seguro",K33="Muy Alta"),1,"")))))</f>
        <v>0.2</v>
      </c>
      <c r="M33" s="94"/>
      <c r="N33" s="93"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Catastrófico</v>
      </c>
      <c r="O33" s="94">
        <f>IF(N33="Leve",0.2,
IF(N33="Menor",0.4,
IF(N33="Moderado",0.6,
IF(N33="Mayor",0.8,
IF(N33="Catastrófico",1,"")))))</f>
        <v>1</v>
      </c>
      <c r="P33" s="89"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Extremo</v>
      </c>
      <c r="Q33" s="96"/>
      <c r="R33" s="96"/>
      <c r="S33" s="96"/>
      <c r="T33" s="96"/>
      <c r="U33" s="92" t="str">
        <f>IF(S33="","","Cuatrimestral")</f>
        <v/>
      </c>
      <c r="V33" s="92"/>
      <c r="W33" s="2"/>
      <c r="X33" s="2"/>
      <c r="Y33" s="2"/>
      <c r="Z33" s="2"/>
    </row>
    <row r="34" spans="1:26" ht="44.25" customHeight="1" x14ac:dyDescent="0.3">
      <c r="A34" s="90"/>
      <c r="B34" s="90"/>
      <c r="C34" s="90"/>
      <c r="D34" s="90"/>
      <c r="E34" s="90"/>
      <c r="F34" s="90"/>
      <c r="G34" s="90"/>
      <c r="H34" s="90"/>
      <c r="I34" s="90"/>
      <c r="J34" s="90"/>
      <c r="K34" s="90"/>
      <c r="L34" s="90"/>
      <c r="M34" s="90"/>
      <c r="N34" s="90"/>
      <c r="O34" s="90"/>
      <c r="P34" s="90"/>
      <c r="Q34" s="90"/>
      <c r="R34" s="90"/>
      <c r="S34" s="90"/>
      <c r="T34" s="90"/>
      <c r="U34" s="90"/>
      <c r="V34" s="90"/>
      <c r="W34" s="2"/>
      <c r="X34" s="2"/>
      <c r="Y34" s="2"/>
      <c r="Z34" s="2"/>
    </row>
    <row r="35" spans="1:26" ht="44.25" customHeight="1" x14ac:dyDescent="0.3">
      <c r="A35" s="91"/>
      <c r="B35" s="91"/>
      <c r="C35" s="91"/>
      <c r="D35" s="91"/>
      <c r="E35" s="91"/>
      <c r="F35" s="91"/>
      <c r="G35" s="91"/>
      <c r="H35" s="91"/>
      <c r="I35" s="91"/>
      <c r="J35" s="91"/>
      <c r="K35" s="91"/>
      <c r="L35" s="91"/>
      <c r="M35" s="91"/>
      <c r="N35" s="91"/>
      <c r="O35" s="91"/>
      <c r="P35" s="91"/>
      <c r="Q35" s="91"/>
      <c r="R35" s="91"/>
      <c r="S35" s="91"/>
      <c r="T35" s="91"/>
      <c r="U35" s="91"/>
      <c r="V35" s="91"/>
      <c r="W35" s="2"/>
      <c r="X35" s="2"/>
      <c r="Y35" s="2"/>
      <c r="Z35" s="2"/>
    </row>
    <row r="36" spans="1:26" ht="66" customHeight="1" x14ac:dyDescent="0.3">
      <c r="A36" s="97">
        <v>10</v>
      </c>
      <c r="B36" s="92" t="str">
        <f>IF(C36="","",
IF('1. Punto de Partida'!$C$6="","",'1. Punto de Partida'!$C$6))</f>
        <v>Gestión Contractual</v>
      </c>
      <c r="C36" s="92" t="s">
        <v>177</v>
      </c>
      <c r="D36" s="92" t="s">
        <v>112</v>
      </c>
      <c r="E36" s="92" t="s">
        <v>178</v>
      </c>
      <c r="F36" s="92" t="s">
        <v>179</v>
      </c>
      <c r="G36" s="92" t="s">
        <v>180</v>
      </c>
      <c r="H36" s="92" t="s">
        <v>181</v>
      </c>
      <c r="I36" s="92" t="s">
        <v>117</v>
      </c>
      <c r="J36" s="92" t="s">
        <v>182</v>
      </c>
      <c r="K36" s="93" t="str">
        <f>IFERROR(MID(J36,1,SEARCH(":",J36,1)-1),"")</f>
        <v>Casi seguro</v>
      </c>
      <c r="L36" s="94">
        <f>IF(OR(K36="Rara vez",K36="Muy Baja"),0.2,
IF(OR(K36="Improbable",K36="Baja"),0.4,
IF(OR(K36="Posible",K36="Media"),0.6,
IF(OR(K36="Probable",K36="Alta"),0.8,
IF(OR(K36="Casi seguro",K36="Muy Alta"),1,"")))))</f>
        <v>1</v>
      </c>
      <c r="M36" s="94"/>
      <c r="N36" s="93"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Catastrófico</v>
      </c>
      <c r="O36" s="94">
        <f>IF(N36="Leve",0.2,
IF(N36="Menor",0.4,
IF(N36="Moderado",0.6,
IF(N36="Mayor",0.8,
IF(N36="Catastrófico",1,"")))))</f>
        <v>1</v>
      </c>
      <c r="P36" s="89"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Extremo</v>
      </c>
      <c r="Q36" s="96"/>
      <c r="R36" s="96"/>
      <c r="S36" s="96"/>
      <c r="T36" s="96"/>
      <c r="U36" s="92" t="str">
        <f>IF(S36="","","Cuatrimestral")</f>
        <v/>
      </c>
      <c r="V36" s="92"/>
      <c r="W36" s="2"/>
      <c r="X36" s="2"/>
      <c r="Y36" s="2"/>
      <c r="Z36" s="2"/>
    </row>
    <row r="37" spans="1:26" ht="66" customHeight="1" x14ac:dyDescent="0.3">
      <c r="A37" s="90"/>
      <c r="B37" s="90"/>
      <c r="C37" s="90"/>
      <c r="D37" s="90"/>
      <c r="E37" s="90"/>
      <c r="F37" s="90"/>
      <c r="G37" s="90"/>
      <c r="H37" s="90"/>
      <c r="I37" s="90"/>
      <c r="J37" s="90"/>
      <c r="K37" s="90"/>
      <c r="L37" s="90"/>
      <c r="M37" s="90"/>
      <c r="N37" s="90"/>
      <c r="O37" s="90"/>
      <c r="P37" s="90"/>
      <c r="Q37" s="90"/>
      <c r="R37" s="90"/>
      <c r="S37" s="90"/>
      <c r="T37" s="90"/>
      <c r="U37" s="90"/>
      <c r="V37" s="90"/>
      <c r="W37" s="2"/>
      <c r="X37" s="2"/>
      <c r="Y37" s="2"/>
      <c r="Z37" s="2"/>
    </row>
    <row r="38" spans="1:26" ht="66" customHeight="1" x14ac:dyDescent="0.3">
      <c r="A38" s="91"/>
      <c r="B38" s="91"/>
      <c r="C38" s="91"/>
      <c r="D38" s="91"/>
      <c r="E38" s="91"/>
      <c r="F38" s="91"/>
      <c r="G38" s="91"/>
      <c r="H38" s="91"/>
      <c r="I38" s="91"/>
      <c r="J38" s="91"/>
      <c r="K38" s="91"/>
      <c r="L38" s="91"/>
      <c r="M38" s="91"/>
      <c r="N38" s="91"/>
      <c r="O38" s="91"/>
      <c r="P38" s="91"/>
      <c r="Q38" s="91"/>
      <c r="R38" s="91"/>
      <c r="S38" s="91"/>
      <c r="T38" s="91"/>
      <c r="U38" s="91"/>
      <c r="V38" s="91"/>
      <c r="W38" s="2"/>
      <c r="X38" s="2"/>
      <c r="Y38" s="2"/>
      <c r="Z38" s="2"/>
    </row>
    <row r="39" spans="1:26" ht="16.5" customHeight="1" x14ac:dyDescent="0.3">
      <c r="A39" s="97">
        <v>11</v>
      </c>
      <c r="B39" s="92" t="str">
        <f>IF(C39="","",
IF('1. Punto de Partida'!$C$6="","",'1. Punto de Partida'!$C$6))</f>
        <v/>
      </c>
      <c r="C39" s="92"/>
      <c r="D39" s="92"/>
      <c r="E39" s="92"/>
      <c r="F39" s="92"/>
      <c r="G39" s="92"/>
      <c r="H39" s="92"/>
      <c r="I39" s="92"/>
      <c r="J39" s="92"/>
      <c r="K39" s="93" t="str">
        <f>IFERROR(MID(J39,1,SEARCH(":",J39,1)-1),"")</f>
        <v/>
      </c>
      <c r="L39" s="94" t="str">
        <f>IF(OR(K39="Rara vez",K39="Muy Baja"),0.2,
IF(OR(K39="Improbable",K39="Baja"),0.4,
IF(OR(K39="Posible",K39="Media"),0.6,
IF(OR(K39="Probable",K39="Alta"),0.8,
IF(OR(K39="Casi seguro",K39="Muy Alta"),1,"")))))</f>
        <v/>
      </c>
      <c r="M39" s="94"/>
      <c r="N39" s="93"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4" t="str">
        <f>IF(N39="Leve",0.2,
IF(N39="Menor",0.4,
IF(N39="Moderado",0.6,
IF(N39="Mayor",0.8,
IF(N39="Catastrófico",1,"")))))</f>
        <v/>
      </c>
      <c r="P39" s="89"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6"/>
      <c r="R39" s="96"/>
      <c r="S39" s="96"/>
      <c r="T39" s="96"/>
      <c r="U39" s="92" t="str">
        <f>IF(S39="","","Cuatrimestral")</f>
        <v/>
      </c>
      <c r="V39" s="92"/>
      <c r="W39" s="2"/>
      <c r="X39" s="2"/>
      <c r="Y39" s="2"/>
      <c r="Z39" s="2"/>
    </row>
    <row r="40" spans="1:26" ht="15" customHeight="1" x14ac:dyDescent="0.3">
      <c r="A40" s="90"/>
      <c r="B40" s="90"/>
      <c r="C40" s="90"/>
      <c r="D40" s="90"/>
      <c r="E40" s="90"/>
      <c r="F40" s="90"/>
      <c r="G40" s="90"/>
      <c r="H40" s="90"/>
      <c r="I40" s="90"/>
      <c r="J40" s="90"/>
      <c r="K40" s="90"/>
      <c r="L40" s="90"/>
      <c r="M40" s="90"/>
      <c r="N40" s="90"/>
      <c r="O40" s="90"/>
      <c r="P40" s="90"/>
      <c r="Q40" s="90"/>
      <c r="R40" s="90"/>
      <c r="S40" s="90"/>
      <c r="T40" s="90"/>
      <c r="U40" s="90"/>
      <c r="V40" s="90"/>
      <c r="W40" s="2"/>
      <c r="X40" s="2"/>
      <c r="Y40" s="2"/>
      <c r="Z40" s="2"/>
    </row>
    <row r="41" spans="1:26" ht="15" customHeight="1" x14ac:dyDescent="0.3">
      <c r="A41" s="91"/>
      <c r="B41" s="91"/>
      <c r="C41" s="91"/>
      <c r="D41" s="91"/>
      <c r="E41" s="91"/>
      <c r="F41" s="91"/>
      <c r="G41" s="91"/>
      <c r="H41" s="91"/>
      <c r="I41" s="91"/>
      <c r="J41" s="91"/>
      <c r="K41" s="91"/>
      <c r="L41" s="91"/>
      <c r="M41" s="91"/>
      <c r="N41" s="91"/>
      <c r="O41" s="91"/>
      <c r="P41" s="91"/>
      <c r="Q41" s="91"/>
      <c r="R41" s="91"/>
      <c r="S41" s="91"/>
      <c r="T41" s="91"/>
      <c r="U41" s="91"/>
      <c r="V41" s="91"/>
      <c r="W41" s="2"/>
      <c r="X41" s="2"/>
      <c r="Y41" s="2"/>
      <c r="Z41" s="2"/>
    </row>
    <row r="42" spans="1:26" ht="16.5" customHeight="1" x14ac:dyDescent="0.3">
      <c r="A42" s="97">
        <v>12</v>
      </c>
      <c r="B42" s="92"/>
      <c r="C42" s="92"/>
      <c r="D42" s="92"/>
      <c r="E42" s="92"/>
      <c r="F42" s="92"/>
      <c r="G42" s="92"/>
      <c r="H42" s="92"/>
      <c r="I42" s="92"/>
      <c r="J42" s="92"/>
      <c r="K42" s="93" t="str">
        <f>IFERROR(MID(J42,1,SEARCH(":",J42,1)-1),"")</f>
        <v/>
      </c>
      <c r="L42" s="94" t="str">
        <f>IF(OR(K42="Rara vez",K42="Muy Baja"),0.2,
IF(OR(K42="Improbable",K42="Baja"),0.4,
IF(OR(K42="Posible",K42="Media"),0.6,
IF(OR(K42="Probable",K42="Alta"),0.8,
IF(OR(K42="Casi seguro",K42="Muy Alta"),1,"")))))</f>
        <v/>
      </c>
      <c r="M42" s="95"/>
      <c r="N42" s="93"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4" t="str">
        <f>IF(N42="Leve",0.2,
IF(N42="Menor",0.4,
IF(N42="Moderado",0.6,
IF(N42="Mayor",0.8,
IF(N42="Catastrófico",1,"")))))</f>
        <v/>
      </c>
      <c r="P42" s="89"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6"/>
      <c r="R42" s="96"/>
      <c r="S42" s="96"/>
      <c r="T42" s="96"/>
      <c r="U42" s="92" t="str">
        <f>IF(S42="","","Cuatrimestral")</f>
        <v/>
      </c>
      <c r="V42" s="92"/>
      <c r="W42" s="2"/>
      <c r="X42" s="2"/>
      <c r="Y42" s="2"/>
      <c r="Z42" s="2"/>
    </row>
    <row r="43" spans="1:26" ht="15" customHeight="1" x14ac:dyDescent="0.3">
      <c r="A43" s="90"/>
      <c r="B43" s="90"/>
      <c r="C43" s="90"/>
      <c r="D43" s="90"/>
      <c r="E43" s="90"/>
      <c r="F43" s="90"/>
      <c r="G43" s="90"/>
      <c r="H43" s="90"/>
      <c r="I43" s="90"/>
      <c r="J43" s="90"/>
      <c r="K43" s="90"/>
      <c r="L43" s="90"/>
      <c r="M43" s="90"/>
      <c r="N43" s="90"/>
      <c r="O43" s="90"/>
      <c r="P43" s="90"/>
      <c r="Q43" s="90"/>
      <c r="R43" s="90"/>
      <c r="S43" s="90"/>
      <c r="T43" s="90"/>
      <c r="U43" s="90"/>
      <c r="V43" s="90"/>
      <c r="W43" s="2"/>
      <c r="X43" s="2"/>
      <c r="Y43" s="2"/>
      <c r="Z43" s="2"/>
    </row>
    <row r="44" spans="1:26" ht="15" customHeight="1" x14ac:dyDescent="0.3">
      <c r="A44" s="91"/>
      <c r="B44" s="91"/>
      <c r="C44" s="91"/>
      <c r="D44" s="91"/>
      <c r="E44" s="91"/>
      <c r="F44" s="91"/>
      <c r="G44" s="91"/>
      <c r="H44" s="91"/>
      <c r="I44" s="91"/>
      <c r="J44" s="91"/>
      <c r="K44" s="91"/>
      <c r="L44" s="91"/>
      <c r="M44" s="91"/>
      <c r="N44" s="91"/>
      <c r="O44" s="91"/>
      <c r="P44" s="91"/>
      <c r="Q44" s="91"/>
      <c r="R44" s="91"/>
      <c r="S44" s="91"/>
      <c r="T44" s="91"/>
      <c r="U44" s="91"/>
      <c r="V44" s="91"/>
      <c r="W44" s="2"/>
      <c r="X44" s="2"/>
      <c r="Y44" s="2"/>
      <c r="Z44" s="2"/>
    </row>
    <row r="45" spans="1:26" ht="16.5" customHeight="1" x14ac:dyDescent="0.3">
      <c r="A45" s="97">
        <v>13</v>
      </c>
      <c r="B45" s="92"/>
      <c r="C45" s="92"/>
      <c r="D45" s="92"/>
      <c r="E45" s="92"/>
      <c r="F45" s="92"/>
      <c r="G45" s="92"/>
      <c r="H45" s="92"/>
      <c r="I45" s="92"/>
      <c r="J45" s="92"/>
      <c r="K45" s="93" t="str">
        <f>IFERROR(MID(J45,1,SEARCH(":",J45,1)-1),"")</f>
        <v/>
      </c>
      <c r="L45" s="94" t="str">
        <f>IF(OR(K45="Rara vez",K45="Muy Baja"),0.2,
IF(OR(K45="Improbable",K45="Baja"),0.4,
IF(OR(K45="Posible",K45="Media"),0.6,
IF(OR(K45="Probable",K45="Alta"),0.8,
IF(OR(K45="Casi seguro",K45="Muy Alta"),1,"")))))</f>
        <v/>
      </c>
      <c r="M45" s="95"/>
      <c r="N45" s="93"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4" t="str">
        <f>IF(N45="Leve",0.2,
IF(N45="Menor",0.4,
IF(N45="Moderado",0.6,
IF(N45="Mayor",0.8,
IF(N45="Catastrófico",1,"")))))</f>
        <v/>
      </c>
      <c r="P45" s="89"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6"/>
      <c r="R45" s="96"/>
      <c r="S45" s="96"/>
      <c r="T45" s="96"/>
      <c r="U45" s="92" t="str">
        <f>IF(S45="","","Cuatrimestral")</f>
        <v/>
      </c>
      <c r="V45" s="92"/>
      <c r="W45" s="2"/>
      <c r="X45" s="2"/>
      <c r="Y45" s="2"/>
      <c r="Z45" s="2"/>
    </row>
    <row r="46" spans="1:26" ht="15" customHeight="1" x14ac:dyDescent="0.3">
      <c r="A46" s="90"/>
      <c r="B46" s="90"/>
      <c r="C46" s="90"/>
      <c r="D46" s="90"/>
      <c r="E46" s="90"/>
      <c r="F46" s="90"/>
      <c r="G46" s="90"/>
      <c r="H46" s="90"/>
      <c r="I46" s="90"/>
      <c r="J46" s="90"/>
      <c r="K46" s="90"/>
      <c r="L46" s="90"/>
      <c r="M46" s="90"/>
      <c r="N46" s="90"/>
      <c r="O46" s="90"/>
      <c r="P46" s="90"/>
      <c r="Q46" s="90"/>
      <c r="R46" s="90"/>
      <c r="S46" s="90"/>
      <c r="T46" s="90"/>
      <c r="U46" s="90"/>
      <c r="V46" s="90"/>
      <c r="W46" s="2"/>
      <c r="X46" s="2"/>
      <c r="Y46" s="2"/>
      <c r="Z46" s="2"/>
    </row>
    <row r="47" spans="1:26" ht="15" customHeight="1" x14ac:dyDescent="0.3">
      <c r="A47" s="91"/>
      <c r="B47" s="91"/>
      <c r="C47" s="91"/>
      <c r="D47" s="91"/>
      <c r="E47" s="91"/>
      <c r="F47" s="91"/>
      <c r="G47" s="91"/>
      <c r="H47" s="91"/>
      <c r="I47" s="91"/>
      <c r="J47" s="91"/>
      <c r="K47" s="91"/>
      <c r="L47" s="91"/>
      <c r="M47" s="91"/>
      <c r="N47" s="91"/>
      <c r="O47" s="91"/>
      <c r="P47" s="91"/>
      <c r="Q47" s="91"/>
      <c r="R47" s="91"/>
      <c r="S47" s="91"/>
      <c r="T47" s="91"/>
      <c r="U47" s="91"/>
      <c r="V47" s="91"/>
      <c r="W47" s="2"/>
      <c r="X47" s="2"/>
      <c r="Y47" s="2"/>
      <c r="Z47" s="2"/>
    </row>
    <row r="48" spans="1:26" ht="16.5" customHeight="1" x14ac:dyDescent="0.3">
      <c r="A48" s="97">
        <v>14</v>
      </c>
      <c r="B48" s="92"/>
      <c r="C48" s="92"/>
      <c r="D48" s="92"/>
      <c r="E48" s="92"/>
      <c r="F48" s="92"/>
      <c r="G48" s="92"/>
      <c r="H48" s="92"/>
      <c r="I48" s="92"/>
      <c r="J48" s="92"/>
      <c r="K48" s="93" t="str">
        <f>IFERROR(MID(J48,1,SEARCH(":",J48,1)-1),"")</f>
        <v/>
      </c>
      <c r="L48" s="94" t="str">
        <f>IF(OR(K48="Rara vez",K48="Muy Baja"),0.2,
IF(OR(K48="Improbable",K48="Baja"),0.4,
IF(OR(K48="Posible",K48="Media"),0.6,
IF(OR(K48="Probable",K48="Alta"),0.8,
IF(OR(K48="Casi seguro",K48="Muy Alta"),1,"")))))</f>
        <v/>
      </c>
      <c r="M48" s="95"/>
      <c r="N48" s="93"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4" t="str">
        <f>IF(N48="Leve",0.2,
IF(N48="Menor",0.4,
IF(N48="Moderado",0.6,
IF(N48="Mayor",0.8,
IF(N48="Catastrófico",1,"")))))</f>
        <v/>
      </c>
      <c r="P48" s="89"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6"/>
      <c r="R48" s="96"/>
      <c r="S48" s="96"/>
      <c r="T48" s="96"/>
      <c r="U48" s="92" t="str">
        <f>IF(S48="","","Cuatrimestral")</f>
        <v/>
      </c>
      <c r="V48" s="92"/>
      <c r="W48" s="2"/>
      <c r="X48" s="2"/>
      <c r="Y48" s="2"/>
      <c r="Z48" s="2"/>
    </row>
    <row r="49" spans="1:26" ht="15" customHeight="1" x14ac:dyDescent="0.3">
      <c r="A49" s="90"/>
      <c r="B49" s="90"/>
      <c r="C49" s="90"/>
      <c r="D49" s="90"/>
      <c r="E49" s="90"/>
      <c r="F49" s="90"/>
      <c r="G49" s="90"/>
      <c r="H49" s="90"/>
      <c r="I49" s="90"/>
      <c r="J49" s="90"/>
      <c r="K49" s="90"/>
      <c r="L49" s="90"/>
      <c r="M49" s="90"/>
      <c r="N49" s="90"/>
      <c r="O49" s="90"/>
      <c r="P49" s="90"/>
      <c r="Q49" s="90"/>
      <c r="R49" s="90"/>
      <c r="S49" s="90"/>
      <c r="T49" s="90"/>
      <c r="U49" s="90"/>
      <c r="V49" s="90"/>
      <c r="W49" s="2"/>
      <c r="X49" s="2"/>
      <c r="Y49" s="2"/>
      <c r="Z49" s="2"/>
    </row>
    <row r="50" spans="1:26" ht="15" customHeight="1" x14ac:dyDescent="0.3">
      <c r="A50" s="91"/>
      <c r="B50" s="91"/>
      <c r="C50" s="91"/>
      <c r="D50" s="91"/>
      <c r="E50" s="91"/>
      <c r="F50" s="91"/>
      <c r="G50" s="91"/>
      <c r="H50" s="91"/>
      <c r="I50" s="91"/>
      <c r="J50" s="91"/>
      <c r="K50" s="91"/>
      <c r="L50" s="91"/>
      <c r="M50" s="91"/>
      <c r="N50" s="91"/>
      <c r="O50" s="91"/>
      <c r="P50" s="91"/>
      <c r="Q50" s="91"/>
      <c r="R50" s="91"/>
      <c r="S50" s="91"/>
      <c r="T50" s="91"/>
      <c r="U50" s="91"/>
      <c r="V50" s="91"/>
      <c r="W50" s="2"/>
      <c r="X50" s="2"/>
      <c r="Y50" s="2"/>
      <c r="Z50" s="2"/>
    </row>
    <row r="51" spans="1:26" ht="16.5" customHeight="1" x14ac:dyDescent="0.3">
      <c r="A51" s="97">
        <v>15</v>
      </c>
      <c r="B51" s="92"/>
      <c r="C51" s="92"/>
      <c r="D51" s="92"/>
      <c r="E51" s="92"/>
      <c r="F51" s="92"/>
      <c r="G51" s="92"/>
      <c r="H51" s="92"/>
      <c r="I51" s="92"/>
      <c r="J51" s="92"/>
      <c r="K51" s="93" t="str">
        <f>IFERROR(MID(J51,1,SEARCH(":",J51,1)-1),"")</f>
        <v/>
      </c>
      <c r="L51" s="94" t="str">
        <f>IF(OR(K51="Rara vez",K51="Muy Baja"),0.2,
IF(OR(K51="Improbable",K51="Baja"),0.4,
IF(OR(K51="Posible",K51="Media"),0.6,
IF(OR(K51="Probable",K51="Alta"),0.8,
IF(OR(K51="Casi seguro",K51="Muy Alta"),1,"")))))</f>
        <v/>
      </c>
      <c r="M51" s="95"/>
      <c r="N51" s="93"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4" t="str">
        <f>IF(N51="Leve",0.2,
IF(N51="Menor",0.4,
IF(N51="Moderado",0.6,
IF(N51="Mayor",0.8,
IF(N51="Catastrófico",1,"")))))</f>
        <v/>
      </c>
      <c r="P51" s="89"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6"/>
      <c r="R51" s="96"/>
      <c r="S51" s="96"/>
      <c r="T51" s="96"/>
      <c r="U51" s="92" t="str">
        <f>IF(S51="","","Cuatrimestral")</f>
        <v/>
      </c>
      <c r="V51" s="92"/>
      <c r="W51" s="2"/>
      <c r="X51" s="2"/>
      <c r="Y51" s="2"/>
      <c r="Z51" s="2"/>
    </row>
    <row r="52" spans="1:26" ht="15" customHeight="1" x14ac:dyDescent="0.3">
      <c r="A52" s="90"/>
      <c r="B52" s="90"/>
      <c r="C52" s="90"/>
      <c r="D52" s="90"/>
      <c r="E52" s="90"/>
      <c r="F52" s="90"/>
      <c r="G52" s="90"/>
      <c r="H52" s="90"/>
      <c r="I52" s="90"/>
      <c r="J52" s="90"/>
      <c r="K52" s="90"/>
      <c r="L52" s="90"/>
      <c r="M52" s="90"/>
      <c r="N52" s="90"/>
      <c r="O52" s="90"/>
      <c r="P52" s="90"/>
      <c r="Q52" s="90"/>
      <c r="R52" s="90"/>
      <c r="S52" s="90"/>
      <c r="T52" s="90"/>
      <c r="U52" s="90"/>
      <c r="V52" s="90"/>
      <c r="W52" s="2"/>
      <c r="X52" s="2"/>
      <c r="Y52" s="2"/>
      <c r="Z52" s="2"/>
    </row>
    <row r="53" spans="1:26" ht="15" customHeight="1" x14ac:dyDescent="0.3">
      <c r="A53" s="91"/>
      <c r="B53" s="91"/>
      <c r="C53" s="91"/>
      <c r="D53" s="91"/>
      <c r="E53" s="91"/>
      <c r="F53" s="91"/>
      <c r="G53" s="91"/>
      <c r="H53" s="91"/>
      <c r="I53" s="91"/>
      <c r="J53" s="91"/>
      <c r="K53" s="91"/>
      <c r="L53" s="91"/>
      <c r="M53" s="91"/>
      <c r="N53" s="91"/>
      <c r="O53" s="91"/>
      <c r="P53" s="91"/>
      <c r="Q53" s="91"/>
      <c r="R53" s="91"/>
      <c r="S53" s="91"/>
      <c r="T53" s="91"/>
      <c r="U53" s="91"/>
      <c r="V53" s="91"/>
      <c r="W53" s="2"/>
      <c r="X53" s="2"/>
      <c r="Y53" s="2"/>
      <c r="Z53" s="2"/>
    </row>
    <row r="54" spans="1:26" ht="16.5" customHeight="1" x14ac:dyDescent="0.3">
      <c r="A54" s="97">
        <v>16</v>
      </c>
      <c r="B54" s="92"/>
      <c r="C54" s="92"/>
      <c r="D54" s="92"/>
      <c r="E54" s="92"/>
      <c r="F54" s="92"/>
      <c r="G54" s="92"/>
      <c r="H54" s="92"/>
      <c r="I54" s="92"/>
      <c r="J54" s="92"/>
      <c r="K54" s="93" t="str">
        <f>IFERROR(MID(J54,1,SEARCH(":",J54,1)-1),"")</f>
        <v/>
      </c>
      <c r="L54" s="94" t="str">
        <f>IF(OR(K54="Rara vez",K54="Muy Baja"),0.2,
IF(OR(K54="Improbable",K54="Baja"),0.4,
IF(OR(K54="Posible",K54="Media"),0.6,
IF(OR(K54="Probable",K54="Alta"),0.8,
IF(OR(K54="Casi seguro",K54="Muy Alta"),1,"")))))</f>
        <v/>
      </c>
      <c r="M54" s="95"/>
      <c r="N54" s="93"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4" t="str">
        <f>IF(N54="Leve",0.2,
IF(N54="Menor",0.4,
IF(N54="Moderado",0.6,
IF(N54="Mayor",0.8,
IF(N54="Catastrófico",1,"")))))</f>
        <v/>
      </c>
      <c r="P54" s="89"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6"/>
      <c r="R54" s="96"/>
      <c r="S54" s="96"/>
      <c r="T54" s="96"/>
      <c r="U54" s="92" t="str">
        <f>IF(S54="","","Cuatrimestral")</f>
        <v/>
      </c>
      <c r="V54" s="92"/>
      <c r="W54" s="2"/>
      <c r="X54" s="2"/>
      <c r="Y54" s="2"/>
      <c r="Z54" s="2"/>
    </row>
    <row r="55" spans="1:26" ht="15" customHeight="1" x14ac:dyDescent="0.3">
      <c r="A55" s="90"/>
      <c r="B55" s="90"/>
      <c r="C55" s="90"/>
      <c r="D55" s="90"/>
      <c r="E55" s="90"/>
      <c r="F55" s="90"/>
      <c r="G55" s="90"/>
      <c r="H55" s="90"/>
      <c r="I55" s="90"/>
      <c r="J55" s="90"/>
      <c r="K55" s="90"/>
      <c r="L55" s="90"/>
      <c r="M55" s="90"/>
      <c r="N55" s="90"/>
      <c r="O55" s="90"/>
      <c r="P55" s="90"/>
      <c r="Q55" s="90"/>
      <c r="R55" s="90"/>
      <c r="S55" s="90"/>
      <c r="T55" s="90"/>
      <c r="U55" s="90"/>
      <c r="V55" s="90"/>
      <c r="W55" s="2"/>
      <c r="X55" s="2"/>
      <c r="Y55" s="2"/>
      <c r="Z55" s="2"/>
    </row>
    <row r="56" spans="1:26" ht="15" customHeight="1" x14ac:dyDescent="0.3">
      <c r="A56" s="91"/>
      <c r="B56" s="91"/>
      <c r="C56" s="91"/>
      <c r="D56" s="91"/>
      <c r="E56" s="91"/>
      <c r="F56" s="91"/>
      <c r="G56" s="91"/>
      <c r="H56" s="91"/>
      <c r="I56" s="91"/>
      <c r="J56" s="91"/>
      <c r="K56" s="91"/>
      <c r="L56" s="91"/>
      <c r="M56" s="91"/>
      <c r="N56" s="91"/>
      <c r="O56" s="91"/>
      <c r="P56" s="91"/>
      <c r="Q56" s="91"/>
      <c r="R56" s="91"/>
      <c r="S56" s="91"/>
      <c r="T56" s="91"/>
      <c r="U56" s="91"/>
      <c r="V56" s="91"/>
      <c r="W56" s="2"/>
      <c r="X56" s="2"/>
      <c r="Y56" s="2"/>
      <c r="Z56" s="2"/>
    </row>
    <row r="57" spans="1:26" ht="16.5" customHeight="1" x14ac:dyDescent="0.3">
      <c r="A57" s="97">
        <v>17</v>
      </c>
      <c r="B57" s="92"/>
      <c r="C57" s="92"/>
      <c r="D57" s="92"/>
      <c r="E57" s="92"/>
      <c r="F57" s="92"/>
      <c r="G57" s="92"/>
      <c r="H57" s="92"/>
      <c r="I57" s="92"/>
      <c r="J57" s="92"/>
      <c r="K57" s="93" t="str">
        <f>IFERROR(MID(J57,1,SEARCH(":",J57,1)-1),"")</f>
        <v/>
      </c>
      <c r="L57" s="94" t="str">
        <f>IF(OR(K57="Rara vez",K57="Muy Baja"),0.2,
IF(OR(K57="Improbable",K57="Baja"),0.4,
IF(OR(K57="Posible",K57="Media"),0.6,
IF(OR(K57="Probable",K57="Alta"),0.8,
IF(OR(K57="Casi seguro",K57="Muy Alta"),1,"")))))</f>
        <v/>
      </c>
      <c r="M57" s="95"/>
      <c r="N57" s="93"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4" t="str">
        <f>IF(N57="Leve",0.2,
IF(N57="Menor",0.4,
IF(N57="Moderado",0.6,
IF(N57="Mayor",0.8,
IF(N57="Catastrófico",1,"")))))</f>
        <v/>
      </c>
      <c r="P57" s="89"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6"/>
      <c r="R57" s="96"/>
      <c r="S57" s="96"/>
      <c r="T57" s="96"/>
      <c r="U57" s="92" t="str">
        <f>IF(S57="","","Cuatrimestral")</f>
        <v/>
      </c>
      <c r="V57" s="92"/>
      <c r="W57" s="2"/>
      <c r="X57" s="2"/>
      <c r="Y57" s="2"/>
      <c r="Z57" s="2"/>
    </row>
    <row r="58" spans="1:26" ht="15" customHeight="1" x14ac:dyDescent="0.3">
      <c r="A58" s="90"/>
      <c r="B58" s="90"/>
      <c r="C58" s="90"/>
      <c r="D58" s="90"/>
      <c r="E58" s="90"/>
      <c r="F58" s="90"/>
      <c r="G58" s="90"/>
      <c r="H58" s="90"/>
      <c r="I58" s="90"/>
      <c r="J58" s="90"/>
      <c r="K58" s="90"/>
      <c r="L58" s="90"/>
      <c r="M58" s="90"/>
      <c r="N58" s="90"/>
      <c r="O58" s="90"/>
      <c r="P58" s="90"/>
      <c r="Q58" s="90"/>
      <c r="R58" s="90"/>
      <c r="S58" s="90"/>
      <c r="T58" s="90"/>
      <c r="U58" s="90"/>
      <c r="V58" s="90"/>
      <c r="W58" s="2"/>
      <c r="X58" s="2"/>
      <c r="Y58" s="2"/>
      <c r="Z58" s="2"/>
    </row>
    <row r="59" spans="1:26" ht="15" customHeight="1" x14ac:dyDescent="0.3">
      <c r="A59" s="91"/>
      <c r="B59" s="91"/>
      <c r="C59" s="91"/>
      <c r="D59" s="91"/>
      <c r="E59" s="91"/>
      <c r="F59" s="91"/>
      <c r="G59" s="91"/>
      <c r="H59" s="91"/>
      <c r="I59" s="91"/>
      <c r="J59" s="91"/>
      <c r="K59" s="91"/>
      <c r="L59" s="91"/>
      <c r="M59" s="91"/>
      <c r="N59" s="91"/>
      <c r="O59" s="91"/>
      <c r="P59" s="91"/>
      <c r="Q59" s="91"/>
      <c r="R59" s="91"/>
      <c r="S59" s="91"/>
      <c r="T59" s="91"/>
      <c r="U59" s="91"/>
      <c r="V59" s="91"/>
      <c r="W59" s="2"/>
      <c r="X59" s="2"/>
      <c r="Y59" s="2"/>
      <c r="Z59" s="2"/>
    </row>
    <row r="60" spans="1:26" ht="16.5" customHeight="1" x14ac:dyDescent="0.3">
      <c r="A60" s="97">
        <v>18</v>
      </c>
      <c r="B60" s="92"/>
      <c r="C60" s="92"/>
      <c r="D60" s="92"/>
      <c r="E60" s="92"/>
      <c r="F60" s="92"/>
      <c r="G60" s="92"/>
      <c r="H60" s="92"/>
      <c r="I60" s="92"/>
      <c r="J60" s="92"/>
      <c r="K60" s="93" t="str">
        <f>IFERROR(MID(J60,1,SEARCH(":",J60,1)-1),"")</f>
        <v/>
      </c>
      <c r="L60" s="94" t="str">
        <f>IF(OR(K60="Rara vez",K60="Muy Baja"),0.2,
IF(OR(K60="Improbable",K60="Baja"),0.4,
IF(OR(K60="Posible",K60="Media"),0.6,
IF(OR(K60="Probable",K60="Alta"),0.8,
IF(OR(K60="Casi seguro",K60="Muy Alta"),1,"")))))</f>
        <v/>
      </c>
      <c r="M60" s="95"/>
      <c r="N60" s="93"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4" t="str">
        <f>IF(N60="Leve",0.2,
IF(N60="Menor",0.4,
IF(N60="Moderado",0.6,
IF(N60="Mayor",0.8,
IF(N60="Catastrófico",1,"")))))</f>
        <v/>
      </c>
      <c r="P60" s="89"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6"/>
      <c r="R60" s="96"/>
      <c r="S60" s="96"/>
      <c r="T60" s="96"/>
      <c r="U60" s="92" t="str">
        <f>IF(S60="","","Cuatrimestral")</f>
        <v/>
      </c>
      <c r="V60" s="92"/>
      <c r="W60" s="2"/>
      <c r="X60" s="2"/>
      <c r="Y60" s="2"/>
      <c r="Z60" s="2"/>
    </row>
    <row r="61" spans="1:26" ht="15" customHeight="1" x14ac:dyDescent="0.3">
      <c r="A61" s="90"/>
      <c r="B61" s="90"/>
      <c r="C61" s="90"/>
      <c r="D61" s="90"/>
      <c r="E61" s="90"/>
      <c r="F61" s="90"/>
      <c r="G61" s="90"/>
      <c r="H61" s="90"/>
      <c r="I61" s="90"/>
      <c r="J61" s="90"/>
      <c r="K61" s="90"/>
      <c r="L61" s="90"/>
      <c r="M61" s="90"/>
      <c r="N61" s="90"/>
      <c r="O61" s="90"/>
      <c r="P61" s="90"/>
      <c r="Q61" s="90"/>
      <c r="R61" s="90"/>
      <c r="S61" s="90"/>
      <c r="T61" s="90"/>
      <c r="U61" s="90"/>
      <c r="V61" s="90"/>
      <c r="W61" s="2"/>
      <c r="X61" s="2"/>
      <c r="Y61" s="2"/>
      <c r="Z61" s="2"/>
    </row>
    <row r="62" spans="1:26" ht="15" customHeight="1" x14ac:dyDescent="0.3">
      <c r="A62" s="91"/>
      <c r="B62" s="91"/>
      <c r="C62" s="91"/>
      <c r="D62" s="91"/>
      <c r="E62" s="91"/>
      <c r="F62" s="91"/>
      <c r="G62" s="91"/>
      <c r="H62" s="91"/>
      <c r="I62" s="91"/>
      <c r="J62" s="91"/>
      <c r="K62" s="91"/>
      <c r="L62" s="91"/>
      <c r="M62" s="91"/>
      <c r="N62" s="91"/>
      <c r="O62" s="91"/>
      <c r="P62" s="91"/>
      <c r="Q62" s="91"/>
      <c r="R62" s="91"/>
      <c r="S62" s="91"/>
      <c r="T62" s="91"/>
      <c r="U62" s="91"/>
      <c r="V62" s="91"/>
      <c r="W62" s="2"/>
      <c r="X62" s="2"/>
      <c r="Y62" s="2"/>
      <c r="Z62" s="2"/>
    </row>
    <row r="63" spans="1:26" ht="16.5" customHeight="1" x14ac:dyDescent="0.3">
      <c r="A63" s="97">
        <v>19</v>
      </c>
      <c r="B63" s="92"/>
      <c r="C63" s="92"/>
      <c r="D63" s="92"/>
      <c r="E63" s="92"/>
      <c r="F63" s="92"/>
      <c r="G63" s="92"/>
      <c r="H63" s="92"/>
      <c r="I63" s="92"/>
      <c r="J63" s="92"/>
      <c r="K63" s="93" t="str">
        <f>IFERROR(MID(J63,1,SEARCH(":",J63,1)-1),"")</f>
        <v/>
      </c>
      <c r="L63" s="94" t="str">
        <f>IF(OR(K63="Rara vez",K63="Muy Baja"),0.2,
IF(OR(K63="Improbable",K63="Baja"),0.4,
IF(OR(K63="Posible",K63="Media"),0.6,
IF(OR(K63="Probable",K63="Alta"),0.8,
IF(OR(K63="Casi seguro",K63="Muy Alta"),1,"")))))</f>
        <v/>
      </c>
      <c r="M63" s="95"/>
      <c r="N63" s="93"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4" t="str">
        <f>IF(N63="Leve",0.2,
IF(N63="Menor",0.4,
IF(N63="Moderado",0.6,
IF(N63="Mayor",0.8,
IF(N63="Catastrófico",1,"")))))</f>
        <v/>
      </c>
      <c r="P63" s="89"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6"/>
      <c r="R63" s="96"/>
      <c r="S63" s="96"/>
      <c r="T63" s="96"/>
      <c r="U63" s="92" t="str">
        <f>IF(S63="","","Cuatrimestral")</f>
        <v/>
      </c>
      <c r="V63" s="92"/>
      <c r="W63" s="2"/>
      <c r="X63" s="2"/>
      <c r="Y63" s="2"/>
      <c r="Z63" s="2"/>
    </row>
    <row r="64" spans="1:26" ht="15" customHeight="1" x14ac:dyDescent="0.3">
      <c r="A64" s="90"/>
      <c r="B64" s="90"/>
      <c r="C64" s="90"/>
      <c r="D64" s="90"/>
      <c r="E64" s="90"/>
      <c r="F64" s="90"/>
      <c r="G64" s="90"/>
      <c r="H64" s="90"/>
      <c r="I64" s="90"/>
      <c r="J64" s="90"/>
      <c r="K64" s="90"/>
      <c r="L64" s="90"/>
      <c r="M64" s="90"/>
      <c r="N64" s="90"/>
      <c r="O64" s="90"/>
      <c r="P64" s="90"/>
      <c r="Q64" s="90"/>
      <c r="R64" s="90"/>
      <c r="S64" s="90"/>
      <c r="T64" s="90"/>
      <c r="U64" s="90"/>
      <c r="V64" s="90"/>
      <c r="W64" s="2"/>
      <c r="X64" s="2"/>
      <c r="Y64" s="2"/>
      <c r="Z64" s="2"/>
    </row>
    <row r="65" spans="1:26" ht="15" customHeight="1" x14ac:dyDescent="0.3">
      <c r="A65" s="91"/>
      <c r="B65" s="91"/>
      <c r="C65" s="91"/>
      <c r="D65" s="91"/>
      <c r="E65" s="91"/>
      <c r="F65" s="91"/>
      <c r="G65" s="91"/>
      <c r="H65" s="91"/>
      <c r="I65" s="91"/>
      <c r="J65" s="91"/>
      <c r="K65" s="91"/>
      <c r="L65" s="91"/>
      <c r="M65" s="91"/>
      <c r="N65" s="91"/>
      <c r="O65" s="91"/>
      <c r="P65" s="91"/>
      <c r="Q65" s="91"/>
      <c r="R65" s="91"/>
      <c r="S65" s="91"/>
      <c r="T65" s="91"/>
      <c r="U65" s="91"/>
      <c r="V65" s="91"/>
      <c r="W65" s="2"/>
      <c r="X65" s="2"/>
      <c r="Y65" s="2"/>
      <c r="Z65" s="2"/>
    </row>
    <row r="66" spans="1:26" ht="16.5" customHeight="1" x14ac:dyDescent="0.3">
      <c r="A66" s="97">
        <v>20</v>
      </c>
      <c r="B66" s="92"/>
      <c r="C66" s="92"/>
      <c r="D66" s="92"/>
      <c r="E66" s="92"/>
      <c r="F66" s="92"/>
      <c r="G66" s="92"/>
      <c r="H66" s="92"/>
      <c r="I66" s="92"/>
      <c r="J66" s="92"/>
      <c r="K66" s="93" t="str">
        <f>IFERROR(MID(J66,1,SEARCH(":",J66,1)-1),"")</f>
        <v/>
      </c>
      <c r="L66" s="94" t="str">
        <f>IF(OR(K66="Rara vez",K66="Muy Baja"),0.2,
IF(OR(K66="Improbable",K66="Baja"),0.4,
IF(OR(K66="Posible",K66="Media"),0.6,
IF(OR(K66="Probable",K66="Alta"),0.8,
IF(OR(K66="Casi seguro",K66="Muy Alta"),1,"")))))</f>
        <v/>
      </c>
      <c r="M66" s="95"/>
      <c r="N66" s="93"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4" t="str">
        <f>IF(N66="Leve",0.2,
IF(N66="Menor",0.4,
IF(N66="Moderado",0.6,
IF(N66="Mayor",0.8,
IF(N66="Catastrófico",1,"")))))</f>
        <v/>
      </c>
      <c r="P66" s="89"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6"/>
      <c r="R66" s="96"/>
      <c r="S66" s="96"/>
      <c r="T66" s="96"/>
      <c r="U66" s="92" t="str">
        <f>IF(S66="","","Cuatrimestral")</f>
        <v/>
      </c>
      <c r="V66" s="92"/>
      <c r="W66" s="2"/>
      <c r="X66" s="2"/>
      <c r="Y66" s="2"/>
      <c r="Z66" s="2"/>
    </row>
    <row r="67" spans="1:26" ht="15" customHeight="1" x14ac:dyDescent="0.3">
      <c r="A67" s="90"/>
      <c r="B67" s="90"/>
      <c r="C67" s="90"/>
      <c r="D67" s="90"/>
      <c r="E67" s="90"/>
      <c r="F67" s="90"/>
      <c r="G67" s="90"/>
      <c r="H67" s="90"/>
      <c r="I67" s="90"/>
      <c r="J67" s="90"/>
      <c r="K67" s="90"/>
      <c r="L67" s="90"/>
      <c r="M67" s="90"/>
      <c r="N67" s="90"/>
      <c r="O67" s="90"/>
      <c r="P67" s="90"/>
      <c r="Q67" s="90"/>
      <c r="R67" s="90"/>
      <c r="S67" s="90"/>
      <c r="T67" s="90"/>
      <c r="U67" s="90"/>
      <c r="V67" s="90"/>
      <c r="W67" s="2"/>
      <c r="X67" s="2"/>
      <c r="Y67" s="2"/>
      <c r="Z67" s="2"/>
    </row>
    <row r="68" spans="1:26" ht="15" customHeight="1" x14ac:dyDescent="0.3">
      <c r="A68" s="91"/>
      <c r="B68" s="91"/>
      <c r="C68" s="91"/>
      <c r="D68" s="91"/>
      <c r="E68" s="91"/>
      <c r="F68" s="91"/>
      <c r="G68" s="91"/>
      <c r="H68" s="91"/>
      <c r="I68" s="91"/>
      <c r="J68" s="91"/>
      <c r="K68" s="91"/>
      <c r="L68" s="91"/>
      <c r="M68" s="91"/>
      <c r="N68" s="91"/>
      <c r="O68" s="91"/>
      <c r="P68" s="91"/>
      <c r="Q68" s="91"/>
      <c r="R68" s="91"/>
      <c r="S68" s="91"/>
      <c r="T68" s="91"/>
      <c r="U68" s="91"/>
      <c r="V68" s="91"/>
      <c r="W68" s="2"/>
      <c r="X68" s="2"/>
      <c r="Y68" s="2"/>
      <c r="Z68" s="2"/>
    </row>
    <row r="69" spans="1:26" ht="13.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3.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3.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3.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3.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3.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3.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3.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3.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3.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3.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3.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3.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3.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3.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3.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3.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3.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3.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3.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3.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3.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3.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3.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3.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3.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3.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3.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3.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3.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3.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3.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3.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3.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3.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3.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3.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3.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3.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3.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3.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3.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3.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3.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3.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3.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3.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3.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3.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3.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3.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3.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3.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3.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3.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3.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3.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3.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3.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3.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3.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3.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3.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3.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3.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3.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3.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3.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3.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3.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3.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3.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3.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3.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3.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3.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3.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3.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3.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3.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3.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3.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3.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3.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3.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3.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3.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3.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3.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3.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3.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3.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3.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3.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3.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3.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3.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3.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3.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3.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3.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3.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3.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3.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3.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3.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3.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3.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3.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3.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3.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3.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3.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3.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3.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3.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3.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3.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3.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3.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3.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3.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3.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3.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3.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3.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3.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3.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3.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3.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3.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3.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3.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3.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3.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3.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3.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3.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3.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3.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3.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3.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3.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3.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3.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3.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3.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3.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3.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3.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3.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3.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3.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3.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3.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3.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3.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3.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3.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3.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3.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3.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3.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3.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3.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3.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3.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3.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3.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3.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3.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3.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3.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3.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3.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3.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3.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3.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3.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3.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3.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3.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3.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3.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3.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3.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3.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3.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3.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3.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3.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3.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3.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3.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3.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3.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3.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3.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3.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3.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3.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3.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3.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3.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3.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3.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3.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3.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3.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3.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3.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3.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3.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3.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3.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3.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3.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3.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3.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3.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3.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3.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3.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3.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3.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3.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3.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3.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3.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3.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3.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3.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3.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3.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3.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3.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3.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3.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3.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3.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3.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3.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3.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3.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3.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3.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3.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3.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3.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3.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3.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3.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3.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3.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3.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3.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3.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3.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3.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3.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3.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3.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3.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3.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3.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3.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3.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3.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3.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3.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3.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3.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3.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3.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3.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3.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3.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3.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3.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3.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3.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3.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3.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3.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3.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3.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3.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3.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3.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3.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3.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3.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3.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3.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3.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3.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3.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3.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3.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3.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3.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3.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3.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3.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3.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3.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3.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3.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3.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3.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3.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3.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3.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3.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3.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3.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3.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3.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3.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3.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3.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3.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3.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3.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3.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3.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3.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3.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3.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3.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3.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3.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3.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3.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3.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3.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3.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3.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3.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3.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3.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3.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3.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3.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3.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3.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3.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3.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3.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3.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3.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3.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3.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3.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3.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3.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3.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3.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3.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3.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3.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3.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3.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3.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3.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3.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3.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3.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3.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3.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3.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3.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3.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3.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3.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3.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3.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3.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3.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3.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3.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3.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3.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3.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3.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3.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3.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3.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3.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3.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3.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3.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3.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3.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3.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3.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3.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3.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3.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3.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3.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3.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3.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3.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3.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3.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3.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3.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3.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3.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3.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3.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3.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3.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3.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3.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3.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3.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3.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3.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3.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3.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3.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3.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3.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3.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3.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3.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3.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3.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3.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3.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3.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3.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3.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3.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3.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3.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3.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3.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3.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3.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3.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3.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3.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3.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3.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3.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3.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3.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3.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3.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3.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3.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3.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3.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3.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3.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3.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3.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3.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3.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3.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3.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3.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3.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3.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3.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3.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3.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3.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3.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3.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3.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3.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3.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3.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3.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3.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3.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3.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3.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3.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3.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3.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3.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3.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3.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3.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3.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3.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3.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3.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3.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3.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3.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3.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3.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3.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3.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3.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3.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3.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3.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3.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3.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3.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3.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3.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3.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3.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3.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3.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3.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3.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3.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3.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3.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3.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3.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3.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3.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3.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3.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3.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3.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3.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3.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3.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3.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3.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3.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3.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3.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3.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3.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3.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3.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3.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3.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3.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3.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3.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3.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3.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3.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3.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3.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3.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3.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3.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3.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3.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3.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3.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3.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3.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3.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3.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3.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3.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3.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3.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3.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3.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3.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3.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3.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3.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3.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3.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3.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3.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3.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3.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3.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3.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3.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3.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3.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3.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3.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3.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3.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3.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3.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3.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3.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3.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3.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3.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3.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3.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3.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3.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3.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3.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3.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3.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3.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3.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3.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3.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3.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3.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3.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3.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3.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3.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3.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3.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3.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3.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3.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3.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3.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3.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3.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3.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3.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3.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3.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3.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3.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3.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3.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3.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3.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3.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3.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3.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3.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3.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3.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3.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3.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3.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3.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3.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3.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3.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3.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3.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3.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3.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3.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3.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3.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3.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3.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3.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3.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3.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3.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3.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3.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3.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3.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3.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3.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3.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3.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3.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3.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3.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3.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3.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3.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3.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3.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3.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3.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3.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3.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3.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3.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3.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3.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3.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3.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3.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3.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3.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3.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3.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3.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3.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3.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3.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3.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3.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3.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3.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3.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3.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3.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3.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3.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3.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3.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3.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3.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3.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3.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3.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3.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3.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3.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3.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3.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3.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3.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3.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3.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3.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3.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3.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3.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3.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3.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3.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3.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3.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3.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3.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3.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3.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3.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3.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3.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3.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3.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3.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3.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3.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3.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3.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3.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3.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3.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3.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3.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3.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3.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3.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3.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3.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3.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3.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3.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3.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3.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3.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3.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3.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3.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3.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3.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3.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3.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3.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3.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3.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3.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3.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3.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3.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3.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3.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3.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3.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3.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3.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3.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3.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3.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3.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3.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3.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3.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3.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3.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3.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3.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3.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3.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3.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3.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3.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3.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3.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3.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3.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3.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3.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3.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3.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3.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3.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3.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3.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3.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3.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3.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3.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3.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3.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3.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3.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3.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3.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3.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3.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3.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3.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3.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3.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3.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3.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3.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3.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3.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3.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3.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3.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3.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3.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3.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3.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3.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3.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3.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3.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3.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3.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3.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3.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3.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3.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3.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3.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3.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3.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3.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3.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3.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3.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3.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3.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3.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3.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3.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3.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3.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3.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3.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3.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3.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3.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3.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3.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3.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3.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3.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3.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3.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3.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3.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3.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3.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3.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3.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3.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3.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3.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3.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3.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3.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3.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3.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3.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3.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3.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3.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3.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3.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3.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3.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3.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3.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3.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3.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3.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3.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3.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3.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3.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3.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3.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3.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3.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3.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3.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3.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3.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3.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3.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3.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3.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3.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3.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3.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3.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3.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3.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3.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3.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3.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3.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3.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3.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3.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3.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3.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3.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3.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3.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3.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3.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3.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3.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3.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8Iz6n0uVftn2Zbp/xj4JLASGG0u9xMhVoJIg5za/7tl96GSjNOCwT3ZzRptV2Bb4XLgEnf16uTtrP/BHScnHHg==" saltValue="FgZw8k0UL87CCGSE2J7cIQ==" spinCount="100000" sheet="1" objects="1" scenarios="1" selectLockedCells="1" selectUnlockedCells="1"/>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288" priority="1" operator="equal">
      <formula>"Muy Alta"</formula>
    </cfRule>
    <cfRule type="cellIs" dxfId="287" priority="2" operator="equal">
      <formula>"Alta"</formula>
    </cfRule>
    <cfRule type="cellIs" dxfId="286" priority="3" operator="equal">
      <formula>"Media"</formula>
    </cfRule>
    <cfRule type="cellIs" dxfId="285" priority="4" operator="equal">
      <formula>"Baja"</formula>
    </cfRule>
    <cfRule type="cellIs" dxfId="284" priority="5" operator="equal">
      <formula>"Muy Baja"</formula>
    </cfRule>
  </conditionalFormatting>
  <conditionalFormatting sqref="K9:K53">
    <cfRule type="expression" dxfId="283" priority="6">
      <formula>IF($K9="Casi seguro",1,0)</formula>
    </cfRule>
    <cfRule type="expression" dxfId="282" priority="7">
      <formula>IF($K9="Probable",1,0)</formula>
    </cfRule>
    <cfRule type="expression" dxfId="281" priority="8">
      <formula>IF($K9="Posible",1,0)</formula>
    </cfRule>
    <cfRule type="expression" dxfId="280" priority="9">
      <formula>IF($K9="Improbable",1,0)</formula>
    </cfRule>
    <cfRule type="expression" dxfId="279" priority="10">
      <formula>IF($K9="Rara vez",1,0)</formula>
    </cfRule>
  </conditionalFormatting>
  <conditionalFormatting sqref="K12 K15 K18 K21 K24 K27 K30 K33 K36 K39 K42 K45 K48 K51">
    <cfRule type="cellIs" dxfId="278" priority="11" operator="equal">
      <formula>"Muy Alta"</formula>
    </cfRule>
    <cfRule type="cellIs" dxfId="277" priority="12" operator="equal">
      <formula>"Alta"</formula>
    </cfRule>
    <cfRule type="cellIs" dxfId="276" priority="13" operator="equal">
      <formula>"Media"</formula>
    </cfRule>
    <cfRule type="cellIs" dxfId="275" priority="14" operator="equal">
      <formula>"Baja"</formula>
    </cfRule>
    <cfRule type="cellIs" dxfId="274" priority="15" operator="equal">
      <formula>"Muy Baja"</formula>
    </cfRule>
  </conditionalFormatting>
  <conditionalFormatting sqref="K54 K57 K60 K63 K66">
    <cfRule type="cellIs" dxfId="273" priority="26" operator="equal">
      <formula>"Muy Alta"</formula>
    </cfRule>
    <cfRule type="cellIs" dxfId="272" priority="27" operator="equal">
      <formula>"Alta"</formula>
    </cfRule>
    <cfRule type="cellIs" dxfId="271" priority="28" operator="equal">
      <formula>"Media"</formula>
    </cfRule>
    <cfRule type="cellIs" dxfId="270" priority="29" operator="equal">
      <formula>"Baja"</formula>
    </cfRule>
    <cfRule type="cellIs" dxfId="269" priority="30" operator="equal">
      <formula>"Muy Baja"</formula>
    </cfRule>
  </conditionalFormatting>
  <conditionalFormatting sqref="K54:K68">
    <cfRule type="expression" dxfId="268" priority="36">
      <formula>IF($K54="Casi seguro",1,0)</formula>
    </cfRule>
    <cfRule type="expression" dxfId="267" priority="37">
      <formula>IF($K54="Probable",1,0)</formula>
    </cfRule>
    <cfRule type="expression" dxfId="266" priority="38">
      <formula>IF($K54="Posible",1,0)</formula>
    </cfRule>
    <cfRule type="expression" dxfId="265" priority="39">
      <formula>IF($K54="Improbable",1,0)</formula>
    </cfRule>
    <cfRule type="expression" dxfId="264" priority="40">
      <formula>IF($K54="Rara vez",1,0)</formula>
    </cfRule>
  </conditionalFormatting>
  <conditionalFormatting sqref="N9">
    <cfRule type="cellIs" dxfId="263" priority="41" operator="equal">
      <formula>"Catastrófico"</formula>
    </cfRule>
    <cfRule type="cellIs" dxfId="262" priority="42" operator="equal">
      <formula>"Mayor"</formula>
    </cfRule>
    <cfRule type="cellIs" dxfId="261" priority="43" operator="equal">
      <formula>"Moderado"</formula>
    </cfRule>
    <cfRule type="cellIs" dxfId="260" priority="44" operator="equal">
      <formula>"Menor"</formula>
    </cfRule>
    <cfRule type="cellIs" dxfId="259" priority="45" operator="equal">
      <formula>"Leve"</formula>
    </cfRule>
  </conditionalFormatting>
  <conditionalFormatting sqref="N12 N15 N18 N21 N24 N27 N30 N33 N36 N39 N42 N45 N48 N51 N54 N57 N60 N63 N66">
    <cfRule type="cellIs" dxfId="258" priority="46" operator="equal">
      <formula>"Catastrófico"</formula>
    </cfRule>
    <cfRule type="cellIs" dxfId="257" priority="47" operator="equal">
      <formula>"Mayor"</formula>
    </cfRule>
    <cfRule type="cellIs" dxfId="256" priority="48" operator="equal">
      <formula>"Moderado"</formula>
    </cfRule>
    <cfRule type="cellIs" dxfId="255" priority="49" operator="equal">
      <formula>"Menor"</formula>
    </cfRule>
    <cfRule type="cellIs" dxfId="254" priority="50" operator="equal">
      <formula>"Leve"</formula>
    </cfRule>
  </conditionalFormatting>
  <conditionalFormatting sqref="P9">
    <cfRule type="cellIs" dxfId="253" priority="51" operator="equal">
      <formula>"Extremo"</formula>
    </cfRule>
    <cfRule type="cellIs" dxfId="252" priority="52" operator="equal">
      <formula>"Alto"</formula>
    </cfRule>
    <cfRule type="cellIs" dxfId="251" priority="53" operator="equal">
      <formula>"Moderado"</formula>
    </cfRule>
    <cfRule type="cellIs" dxfId="250" priority="54" operator="equal">
      <formula>"Bajo"</formula>
    </cfRule>
  </conditionalFormatting>
  <conditionalFormatting sqref="P12">
    <cfRule type="cellIs" dxfId="249" priority="55" operator="equal">
      <formula>"Extremo"</formula>
    </cfRule>
    <cfRule type="cellIs" dxfId="248" priority="56" operator="equal">
      <formula>"Alto"</formula>
    </cfRule>
    <cfRule type="cellIs" dxfId="247" priority="57" operator="equal">
      <formula>"Moderado"</formula>
    </cfRule>
    <cfRule type="cellIs" dxfId="246" priority="58" operator="equal">
      <formula>"Bajo"</formula>
    </cfRule>
  </conditionalFormatting>
  <conditionalFormatting sqref="P15 P18 P21">
    <cfRule type="cellIs" dxfId="245" priority="59" operator="equal">
      <formula>"Extremo"</formula>
    </cfRule>
    <cfRule type="cellIs" dxfId="244" priority="60" operator="equal">
      <formula>"Alto"</formula>
    </cfRule>
    <cfRule type="cellIs" dxfId="243" priority="61" operator="equal">
      <formula>"Moderado"</formula>
    </cfRule>
    <cfRule type="cellIs" dxfId="242" priority="62" operator="equal">
      <formula>"Bajo"</formula>
    </cfRule>
  </conditionalFormatting>
  <conditionalFormatting sqref="P24 P27 P30 P33 P36 P39 P42 P45 P48 P51 P54 P57 P60 P63 P66">
    <cfRule type="cellIs" dxfId="241" priority="63" operator="equal">
      <formula>"Extremo"</formula>
    </cfRule>
    <cfRule type="cellIs" dxfId="240" priority="64" operator="equal">
      <formula>"Alto"</formula>
    </cfRule>
    <cfRule type="cellIs" dxfId="239" priority="65" operator="equal">
      <formula>"Moderado"</formula>
    </cfRule>
    <cfRule type="cellIs" dxfId="238" priority="66" operator="equal">
      <formula>"Bajo"</formula>
    </cfRule>
  </conditionalFormatting>
  <conditionalFormatting sqref="Q9:T23">
    <cfRule type="expression" dxfId="237" priority="67">
      <formula>IF(OR($H9="Corrupción",$H9="Lavado de Activos",$H9="Corrupción en Trámites, OPAs y Consultas de Acceso a la Información Pública",$H9="Financiación del Terrorismo"),1,0)</formula>
    </cfRule>
  </conditionalFormatting>
  <conditionalFormatting sqref="Q24:V68">
    <cfRule type="expression" dxfId="236" priority="68">
      <formula>IF(OR($H24="Corrupción",$H24="Corrupción - LA/FT/FPADM",$H24="Corrupción en Trámites, OPAs y Consultas de Acceso a la Información Pública",$H24="Corrupción - Conflictos de Interés"),1,0)</formula>
    </cfRule>
  </conditionalFormatting>
  <conditionalFormatting sqref="U9:U23">
    <cfRule type="expression" dxfId="235" priority="69">
      <formula>IF(OR($H9="Corrupción",$H9="Corrupción - LA/FT/FPADM",$H9="Corrupción en Trámites, OPAs y Consultas de Acceso a la Información Pública",$H9="Corrupción - Conflictos de Interés"),1,0)</formula>
    </cfRule>
  </conditionalFormatting>
  <conditionalFormatting sqref="V9:V23">
    <cfRule type="expression" dxfId="234" priority="70">
      <formula>IF(OR($H9="Corrupción",$H9="Lavado de Activos",$H9="Corrupción en Trámites, OPAs y Consultas de Acceso a la Información Pública",$H9="Financiación del Terrorismo"),1,0)</formula>
    </cfRule>
  </conditionalFormatting>
  <dataValidations count="1">
    <dataValidation type="list" allowBlank="1" showErrorMessage="1" sqref="J9 J12 J15 J18 J21 J24 J27 J30 J33 J36 J39 J42 J45 J48 J51 J54 J57 J60 J63 J66" xr:uid="{00000000-0002-0000-0100-000001000000}">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5"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0000000}">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 type="list" allowBlank="1" showErrorMessage="1" xr:uid="{00000000-0002-0000-0100-000002000000}">
          <x14:formula1>
            <xm:f>Listas!$A$2:$A$4</xm:f>
          </x14:formula1>
          <xm:sqref>D21 D24 D27 D30 D33 D36 D39 D42 D45 D48 D51 D54 D57 D60 D63 D66</xm:sqref>
        </x14:dataValidation>
        <x14:dataValidation type="list" allowBlank="1" showErrorMessage="1" xr:uid="{00000000-0002-0000-0100-000003000000}">
          <x14:formula1>
            <xm:f>Listas!$C$2:$C$8</xm:f>
          </x14:formula1>
          <xm:sqref>I9 I12 I15 I18 I21 I24 I27 I30 I33 I36 I39 I42 I45 I48 I51 I54 I57 I60 I63 I66</xm:sqref>
        </x14:dataValidation>
        <x14:dataValidation type="list" allowBlank="1" showErrorMessage="1" xr:uid="{00000000-0002-0000-0100-000004000000}">
          <x14:formula1>
            <xm:f>IF($G9&gt;0,TipoRiesgo,Listas!$R$2)</xm:f>
          </x14:formula1>
          <xm:sqref>H9 H12 H15 H18 H21 H24 H27 H30 H33 H36 H39 H42 H45 H48 H51 H54 H57 H60 H63 H66</xm:sqref>
        </x14:dataValidation>
        <x14:dataValidation type="list" allowBlank="1" showErrorMessage="1" xr:uid="{00000000-0002-0000-0100-000005000000}">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23.33203125" customWidth="1"/>
    <col min="2" max="2" width="31.44140625" customWidth="1"/>
    <col min="3" max="3" width="28.88671875" customWidth="1"/>
    <col min="4" max="4" width="37.33203125" customWidth="1"/>
    <col min="5" max="5" width="41.5546875" customWidth="1"/>
    <col min="6" max="6" width="26.44140625" customWidth="1"/>
    <col min="7" max="7" width="25" customWidth="1"/>
    <col min="8" max="8" width="26.88671875" customWidth="1"/>
    <col min="9" max="9" width="14.88671875" customWidth="1"/>
    <col min="10" max="10" width="16.109375" customWidth="1"/>
    <col min="11" max="11" width="14.6640625" customWidth="1"/>
    <col min="12" max="12" width="12.109375" customWidth="1"/>
    <col min="13" max="13" width="13.33203125" customWidth="1"/>
    <col min="14" max="14" width="13.5546875" customWidth="1"/>
    <col min="15" max="15" width="7.33203125" customWidth="1"/>
    <col min="16" max="16" width="16.109375" customWidth="1"/>
    <col min="17" max="17" width="25.88671875" customWidth="1"/>
    <col min="18" max="18" width="17.88671875" customWidth="1"/>
    <col min="19" max="19" width="15.33203125" customWidth="1"/>
    <col min="20" max="20" width="16.109375" customWidth="1"/>
    <col min="21" max="21" width="12.88671875" customWidth="1"/>
    <col min="22" max="22" width="15.88671875" customWidth="1"/>
    <col min="23" max="23" width="13.109375" customWidth="1"/>
    <col min="24" max="24" width="25.5546875" customWidth="1"/>
    <col min="25" max="25" width="11.44140625" customWidth="1"/>
    <col min="26" max="26" width="14.44140625" customWidth="1"/>
    <col min="27" max="27" width="11.44140625" customWidth="1"/>
    <col min="28" max="28" width="36.33203125" customWidth="1"/>
    <col min="29" max="29" width="49.109375" customWidth="1"/>
    <col min="30" max="30" width="18.5546875" customWidth="1"/>
    <col min="31" max="31" width="19.44140625" customWidth="1"/>
  </cols>
  <sheetData>
    <row r="1" spans="1:31" ht="12.75" customHeight="1" x14ac:dyDescent="0.3">
      <c r="A1" s="14" t="s">
        <v>183</v>
      </c>
      <c r="B1" s="14" t="s">
        <v>97</v>
      </c>
      <c r="C1" s="14" t="s">
        <v>98</v>
      </c>
      <c r="D1" s="14" t="s">
        <v>184</v>
      </c>
      <c r="E1" s="14" t="s">
        <v>185</v>
      </c>
      <c r="F1" s="14" t="s">
        <v>88</v>
      </c>
      <c r="G1" s="14" t="s">
        <v>186</v>
      </c>
      <c r="H1" s="14" t="s">
        <v>187</v>
      </c>
      <c r="I1" s="14" t="s">
        <v>188</v>
      </c>
      <c r="J1" s="14" t="s">
        <v>189</v>
      </c>
      <c r="K1" s="14" t="s">
        <v>190</v>
      </c>
      <c r="L1" s="14" t="s">
        <v>191</v>
      </c>
      <c r="M1" s="14" t="s">
        <v>192</v>
      </c>
      <c r="N1" s="14" t="s">
        <v>193</v>
      </c>
      <c r="O1" s="14" t="s">
        <v>194</v>
      </c>
      <c r="P1" s="14" t="s">
        <v>195</v>
      </c>
      <c r="Q1" s="15" t="s">
        <v>181</v>
      </c>
      <c r="R1" s="14" t="s">
        <v>196</v>
      </c>
      <c r="S1" s="14" t="s">
        <v>197</v>
      </c>
      <c r="T1" s="14" t="s">
        <v>198</v>
      </c>
      <c r="U1" s="14" t="s">
        <v>199</v>
      </c>
      <c r="V1" s="14" t="s">
        <v>200</v>
      </c>
      <c r="W1" s="14" t="s">
        <v>201</v>
      </c>
      <c r="X1" s="14" t="s">
        <v>202</v>
      </c>
      <c r="Y1" s="14" t="s">
        <v>192</v>
      </c>
      <c r="Z1" s="14" t="s">
        <v>203</v>
      </c>
      <c r="AA1" s="14" t="s">
        <v>204</v>
      </c>
      <c r="AB1" s="14" t="s">
        <v>205</v>
      </c>
      <c r="AC1" s="14" t="s">
        <v>206</v>
      </c>
      <c r="AD1" s="14" t="s">
        <v>193</v>
      </c>
      <c r="AE1" s="14" t="s">
        <v>207</v>
      </c>
    </row>
    <row r="2" spans="1:31" ht="12.75" customHeight="1" x14ac:dyDescent="0.3">
      <c r="A2" s="16" t="s">
        <v>112</v>
      </c>
      <c r="B2" s="17" t="s">
        <v>144</v>
      </c>
      <c r="C2" s="16" t="s">
        <v>208</v>
      </c>
      <c r="D2" s="16" t="s">
        <v>209</v>
      </c>
      <c r="E2" s="16" t="s">
        <v>210</v>
      </c>
      <c r="F2" s="16" t="s">
        <v>211</v>
      </c>
      <c r="G2" s="18"/>
      <c r="H2" s="18"/>
      <c r="I2" s="18" t="s">
        <v>212</v>
      </c>
      <c r="J2" s="18" t="s">
        <v>213</v>
      </c>
      <c r="K2" s="18" t="s">
        <v>190</v>
      </c>
      <c r="L2" s="18" t="s">
        <v>214</v>
      </c>
      <c r="M2" s="18" t="s">
        <v>215</v>
      </c>
      <c r="N2" s="18" t="s">
        <v>216</v>
      </c>
      <c r="O2" s="18" t="s">
        <v>217</v>
      </c>
      <c r="P2" s="16" t="s">
        <v>218</v>
      </c>
      <c r="Q2" s="16" t="s">
        <v>219</v>
      </c>
      <c r="R2" s="16" t="s">
        <v>220</v>
      </c>
      <c r="S2" s="16" t="s">
        <v>221</v>
      </c>
      <c r="T2" s="16" t="s">
        <v>222</v>
      </c>
      <c r="U2" s="18" t="s">
        <v>223</v>
      </c>
      <c r="V2" s="18" t="s">
        <v>224</v>
      </c>
      <c r="W2" s="18" t="s">
        <v>225</v>
      </c>
      <c r="X2" s="16" t="s">
        <v>226</v>
      </c>
      <c r="Y2" s="16" t="s">
        <v>227</v>
      </c>
      <c r="Z2" s="18" t="s">
        <v>221</v>
      </c>
      <c r="AA2" s="18">
        <v>15</v>
      </c>
      <c r="AB2" s="19" t="s">
        <v>228</v>
      </c>
      <c r="AC2" s="19" t="s">
        <v>229</v>
      </c>
      <c r="AD2" s="18" t="s">
        <v>230</v>
      </c>
      <c r="AE2" s="18" t="str">
        <f>""</f>
        <v/>
      </c>
    </row>
    <row r="3" spans="1:31" ht="12.75" customHeight="1" x14ac:dyDescent="0.3">
      <c r="A3" s="16" t="s">
        <v>125</v>
      </c>
      <c r="B3" s="17" t="s">
        <v>231</v>
      </c>
      <c r="C3" s="16" t="s">
        <v>117</v>
      </c>
      <c r="D3" s="16" t="s">
        <v>232</v>
      </c>
      <c r="E3" s="16" t="s">
        <v>233</v>
      </c>
      <c r="F3" s="16" t="s">
        <v>234</v>
      </c>
      <c r="G3" s="18"/>
      <c r="H3" s="18"/>
      <c r="I3" s="18" t="s">
        <v>235</v>
      </c>
      <c r="J3" s="18" t="s">
        <v>236</v>
      </c>
      <c r="K3" s="18" t="s">
        <v>237</v>
      </c>
      <c r="L3" s="18" t="s">
        <v>238</v>
      </c>
      <c r="M3" s="18" t="s">
        <v>239</v>
      </c>
      <c r="N3" s="18" t="s">
        <v>230</v>
      </c>
      <c r="O3" s="18" t="s">
        <v>240</v>
      </c>
      <c r="P3" s="16" t="s">
        <v>241</v>
      </c>
      <c r="Q3" s="16" t="s">
        <v>242</v>
      </c>
      <c r="R3" s="16" t="s">
        <v>243</v>
      </c>
      <c r="S3" s="16" t="s">
        <v>244</v>
      </c>
      <c r="T3" s="16" t="s">
        <v>245</v>
      </c>
      <c r="U3" s="18" t="s">
        <v>246</v>
      </c>
      <c r="V3" s="18" t="s">
        <v>247</v>
      </c>
      <c r="W3" s="18" t="s">
        <v>248</v>
      </c>
      <c r="X3" s="16" t="s">
        <v>249</v>
      </c>
      <c r="Y3" s="16" t="s">
        <v>250</v>
      </c>
      <c r="Z3" s="18" t="s">
        <v>244</v>
      </c>
      <c r="AA3" s="18">
        <v>0</v>
      </c>
      <c r="AB3" s="19" t="s">
        <v>251</v>
      </c>
      <c r="AC3" s="19" t="s">
        <v>252</v>
      </c>
      <c r="AD3" s="18" t="s">
        <v>253</v>
      </c>
      <c r="AE3" s="16"/>
    </row>
    <row r="4" spans="1:31" ht="12.75" customHeight="1" x14ac:dyDescent="0.3">
      <c r="A4" s="16" t="s">
        <v>150</v>
      </c>
      <c r="B4" s="16" t="s">
        <v>254</v>
      </c>
      <c r="C4" s="16" t="s">
        <v>255</v>
      </c>
      <c r="D4" s="16" t="s">
        <v>256</v>
      </c>
      <c r="E4" s="16" t="s">
        <v>257</v>
      </c>
      <c r="F4" s="16" t="s">
        <v>258</v>
      </c>
      <c r="G4" s="18"/>
      <c r="H4" s="18"/>
      <c r="I4" s="18" t="s">
        <v>259</v>
      </c>
      <c r="J4" s="18" t="s">
        <v>260</v>
      </c>
      <c r="K4" s="18" t="s">
        <v>260</v>
      </c>
      <c r="L4" s="18" t="s">
        <v>260</v>
      </c>
      <c r="M4" s="18" t="s">
        <v>260</v>
      </c>
      <c r="N4" s="18" t="s">
        <v>261</v>
      </c>
      <c r="O4" s="16"/>
      <c r="P4" s="16" t="s">
        <v>262</v>
      </c>
      <c r="Q4" s="16" t="s">
        <v>263</v>
      </c>
      <c r="R4" s="16"/>
      <c r="S4" s="16"/>
      <c r="T4" s="16"/>
      <c r="U4" s="16"/>
      <c r="V4" s="16" t="s">
        <v>264</v>
      </c>
      <c r="W4" s="16"/>
      <c r="X4" s="16"/>
      <c r="Y4" s="16" t="s">
        <v>265</v>
      </c>
      <c r="Z4" s="18" t="s">
        <v>222</v>
      </c>
      <c r="AA4" s="18">
        <v>15</v>
      </c>
      <c r="AB4" s="19" t="s">
        <v>266</v>
      </c>
      <c r="AC4" s="19" t="s">
        <v>267</v>
      </c>
      <c r="AD4" s="18" t="s">
        <v>268</v>
      </c>
      <c r="AE4" s="16"/>
    </row>
    <row r="5" spans="1:31" ht="12.75" customHeight="1" x14ac:dyDescent="0.3">
      <c r="A5" s="16"/>
      <c r="B5" s="16" t="s">
        <v>269</v>
      </c>
      <c r="C5" s="16" t="s">
        <v>270</v>
      </c>
      <c r="D5" s="16" t="s">
        <v>271</v>
      </c>
      <c r="E5" s="16" t="s">
        <v>272</v>
      </c>
      <c r="F5" s="16" t="s">
        <v>273</v>
      </c>
      <c r="G5" s="18"/>
      <c r="H5" s="18"/>
      <c r="I5" s="18" t="s">
        <v>260</v>
      </c>
      <c r="J5" s="18"/>
      <c r="K5" s="18"/>
      <c r="L5" s="18"/>
      <c r="M5" s="18"/>
      <c r="N5" s="18" t="s">
        <v>274</v>
      </c>
      <c r="O5" s="16"/>
      <c r="P5" s="16" t="s">
        <v>275</v>
      </c>
      <c r="Q5" s="16" t="s">
        <v>276</v>
      </c>
      <c r="R5" s="16"/>
      <c r="S5" s="16"/>
      <c r="T5" s="16"/>
      <c r="U5" s="16"/>
      <c r="V5" s="16"/>
      <c r="W5" s="16"/>
      <c r="X5" s="16"/>
      <c r="Y5" s="16"/>
      <c r="Z5" s="18" t="s">
        <v>245</v>
      </c>
      <c r="AA5" s="18">
        <v>0</v>
      </c>
      <c r="AB5" s="16"/>
      <c r="AC5" s="19" t="s">
        <v>277</v>
      </c>
      <c r="AD5" s="18"/>
      <c r="AE5" s="16"/>
    </row>
    <row r="6" spans="1:31" ht="12.75" customHeight="1" x14ac:dyDescent="0.3">
      <c r="A6" s="16"/>
      <c r="B6" s="16" t="s">
        <v>278</v>
      </c>
      <c r="C6" s="16" t="s">
        <v>279</v>
      </c>
      <c r="D6" s="16" t="s">
        <v>280</v>
      </c>
      <c r="E6" s="16" t="s">
        <v>281</v>
      </c>
      <c r="F6" s="16" t="s">
        <v>282</v>
      </c>
      <c r="G6" s="18"/>
      <c r="H6" s="18"/>
      <c r="I6" s="18"/>
      <c r="J6" s="18"/>
      <c r="K6" s="18"/>
      <c r="L6" s="18"/>
      <c r="M6" s="18"/>
      <c r="N6" s="18"/>
      <c r="O6" s="16"/>
      <c r="P6" s="16" t="s">
        <v>283</v>
      </c>
      <c r="Q6" s="16" t="s">
        <v>284</v>
      </c>
      <c r="R6" s="16"/>
      <c r="S6" s="16"/>
      <c r="T6" s="16"/>
      <c r="U6" s="16"/>
      <c r="V6" s="16"/>
      <c r="W6" s="16"/>
      <c r="X6" s="16"/>
      <c r="Y6" s="16"/>
      <c r="Z6" s="18" t="s">
        <v>223</v>
      </c>
      <c r="AA6" s="18">
        <v>15</v>
      </c>
      <c r="AB6" s="16"/>
      <c r="AC6" s="16"/>
      <c r="AD6" s="16"/>
      <c r="AE6" s="16"/>
    </row>
    <row r="7" spans="1:31" ht="12.75" customHeight="1" x14ac:dyDescent="0.3">
      <c r="A7" s="16"/>
      <c r="B7" s="16" t="s">
        <v>285</v>
      </c>
      <c r="C7" s="16" t="s">
        <v>286</v>
      </c>
      <c r="D7" s="16"/>
      <c r="E7" s="16" t="s">
        <v>287</v>
      </c>
      <c r="F7" s="16" t="s">
        <v>288</v>
      </c>
      <c r="G7" s="18"/>
      <c r="H7" s="18"/>
      <c r="I7" s="18"/>
      <c r="J7" s="18"/>
      <c r="K7" s="18"/>
      <c r="L7" s="18"/>
      <c r="M7" s="18"/>
      <c r="N7" s="18"/>
      <c r="O7" s="16"/>
      <c r="P7" s="16" t="s">
        <v>289</v>
      </c>
      <c r="Q7" s="16"/>
      <c r="R7" s="16"/>
      <c r="S7" s="16"/>
      <c r="T7" s="16"/>
      <c r="U7" s="16"/>
      <c r="V7" s="16"/>
      <c r="W7" s="16"/>
      <c r="X7" s="16"/>
      <c r="Y7" s="16"/>
      <c r="Z7" s="18" t="s">
        <v>246</v>
      </c>
      <c r="AA7" s="18">
        <v>0</v>
      </c>
      <c r="AB7" s="16"/>
      <c r="AC7" s="16"/>
      <c r="AD7" s="16"/>
      <c r="AE7" s="16"/>
    </row>
    <row r="8" spans="1:31" ht="12.75" customHeight="1" x14ac:dyDescent="0.3">
      <c r="A8" s="16"/>
      <c r="B8" s="16" t="s">
        <v>181</v>
      </c>
      <c r="C8" s="16" t="s">
        <v>290</v>
      </c>
      <c r="D8" s="16"/>
      <c r="E8" s="16" t="s">
        <v>291</v>
      </c>
      <c r="F8" s="16" t="s">
        <v>292</v>
      </c>
      <c r="G8" s="18"/>
      <c r="H8" s="18"/>
      <c r="I8" s="18"/>
      <c r="J8" s="18"/>
      <c r="K8" s="18"/>
      <c r="L8" s="18"/>
      <c r="M8" s="18"/>
      <c r="N8" s="18"/>
      <c r="O8" s="16"/>
      <c r="P8" s="16" t="s">
        <v>293</v>
      </c>
      <c r="Q8" s="16"/>
      <c r="R8" s="16"/>
      <c r="S8" s="16"/>
      <c r="T8" s="16"/>
      <c r="U8" s="16"/>
      <c r="V8" s="16"/>
      <c r="W8" s="16"/>
      <c r="X8" s="16"/>
      <c r="Y8" s="16"/>
      <c r="Z8" s="18" t="s">
        <v>224</v>
      </c>
      <c r="AA8" s="18">
        <v>15</v>
      </c>
      <c r="AB8" s="16"/>
      <c r="AC8" s="16"/>
      <c r="AD8" s="16"/>
      <c r="AE8" s="16"/>
    </row>
    <row r="9" spans="1:31" ht="12.75" customHeight="1" x14ac:dyDescent="0.3">
      <c r="A9" s="16"/>
      <c r="B9" s="16" t="s">
        <v>294</v>
      </c>
      <c r="C9" s="16"/>
      <c r="D9" s="16"/>
      <c r="E9" s="16" t="s">
        <v>295</v>
      </c>
      <c r="F9" s="16" t="s">
        <v>296</v>
      </c>
      <c r="G9" s="18"/>
      <c r="H9" s="18"/>
      <c r="I9" s="18"/>
      <c r="J9" s="18"/>
      <c r="K9" s="18"/>
      <c r="L9" s="18"/>
      <c r="M9" s="18"/>
      <c r="N9" s="18"/>
      <c r="O9" s="16"/>
      <c r="P9" s="16" t="s">
        <v>297</v>
      </c>
      <c r="Q9" s="16"/>
      <c r="R9" s="16"/>
      <c r="S9" s="16"/>
      <c r="T9" s="16"/>
      <c r="U9" s="16"/>
      <c r="V9" s="16"/>
      <c r="W9" s="16"/>
      <c r="X9" s="16"/>
      <c r="Y9" s="16"/>
      <c r="Z9" s="18" t="s">
        <v>247</v>
      </c>
      <c r="AA9" s="18">
        <v>10</v>
      </c>
      <c r="AB9" s="16"/>
      <c r="AC9" s="16"/>
      <c r="AD9" s="16"/>
      <c r="AE9" s="16"/>
    </row>
    <row r="10" spans="1:31" ht="12.75" customHeight="1" x14ac:dyDescent="0.3">
      <c r="A10" s="16"/>
      <c r="B10" s="16" t="s">
        <v>161</v>
      </c>
      <c r="C10" s="16"/>
      <c r="D10" s="16"/>
      <c r="E10" s="16" t="s">
        <v>298</v>
      </c>
      <c r="F10" s="16" t="s">
        <v>299</v>
      </c>
      <c r="G10" s="18"/>
      <c r="H10" s="18"/>
      <c r="I10" s="18"/>
      <c r="J10" s="18"/>
      <c r="K10" s="18"/>
      <c r="L10" s="18"/>
      <c r="M10" s="18"/>
      <c r="N10" s="18"/>
      <c r="O10" s="16"/>
      <c r="P10" s="16"/>
      <c r="Q10" s="16"/>
      <c r="R10" s="16"/>
      <c r="S10" s="16"/>
      <c r="T10" s="16"/>
      <c r="U10" s="16"/>
      <c r="V10" s="16"/>
      <c r="W10" s="16"/>
      <c r="X10" s="16"/>
      <c r="Y10" s="16"/>
      <c r="Z10" s="18" t="s">
        <v>264</v>
      </c>
      <c r="AA10" s="18">
        <v>0</v>
      </c>
      <c r="AB10" s="16"/>
      <c r="AC10" s="16"/>
      <c r="AD10" s="16"/>
      <c r="AE10" s="16"/>
    </row>
    <row r="11" spans="1:31" ht="12.75" customHeight="1" x14ac:dyDescent="0.3">
      <c r="A11" s="16"/>
      <c r="B11" s="16" t="s">
        <v>300</v>
      </c>
      <c r="C11" s="16"/>
      <c r="D11" s="16"/>
      <c r="E11" s="16" t="s">
        <v>301</v>
      </c>
      <c r="F11" s="16" t="s">
        <v>6</v>
      </c>
      <c r="G11" s="18"/>
      <c r="H11" s="18"/>
      <c r="I11" s="18"/>
      <c r="J11" s="18"/>
      <c r="K11" s="18"/>
      <c r="L11" s="18"/>
      <c r="M11" s="18"/>
      <c r="N11" s="18"/>
      <c r="O11" s="16"/>
      <c r="P11" s="16"/>
      <c r="Q11" s="16"/>
      <c r="R11" s="16"/>
      <c r="S11" s="16"/>
      <c r="T11" s="16"/>
      <c r="U11" s="16"/>
      <c r="V11" s="16"/>
      <c r="W11" s="16"/>
      <c r="X11" s="16"/>
      <c r="Y11" s="16"/>
      <c r="Z11" s="18" t="s">
        <v>225</v>
      </c>
      <c r="AA11" s="18">
        <v>15</v>
      </c>
      <c r="AB11" s="16"/>
      <c r="AC11" s="16"/>
      <c r="AD11" s="16"/>
      <c r="AE11" s="16"/>
    </row>
    <row r="12" spans="1:31" ht="12.75" customHeight="1" x14ac:dyDescent="0.3">
      <c r="A12" s="16"/>
      <c r="B12" s="16" t="s">
        <v>116</v>
      </c>
      <c r="C12" s="16"/>
      <c r="D12" s="16"/>
      <c r="E12" s="16"/>
      <c r="F12" s="16" t="s">
        <v>302</v>
      </c>
      <c r="G12" s="18"/>
      <c r="H12" s="18"/>
      <c r="I12" s="18"/>
      <c r="J12" s="18"/>
      <c r="K12" s="18"/>
      <c r="L12" s="18"/>
      <c r="M12" s="18"/>
      <c r="N12" s="18"/>
      <c r="O12" s="16"/>
      <c r="P12" s="16"/>
      <c r="Q12" s="16"/>
      <c r="R12" s="16"/>
      <c r="S12" s="16"/>
      <c r="T12" s="16"/>
      <c r="U12" s="16"/>
      <c r="V12" s="16"/>
      <c r="W12" s="16"/>
      <c r="X12" s="16"/>
      <c r="Y12" s="16"/>
      <c r="Z12" s="18" t="s">
        <v>248</v>
      </c>
      <c r="AA12" s="18">
        <v>0</v>
      </c>
      <c r="AB12" s="16"/>
      <c r="AC12" s="16"/>
      <c r="AD12" s="16"/>
      <c r="AE12" s="16"/>
    </row>
    <row r="13" spans="1:31" ht="12.75" customHeight="1" x14ac:dyDescent="0.3">
      <c r="A13" s="16"/>
      <c r="B13" s="16" t="s">
        <v>303</v>
      </c>
      <c r="C13" s="16"/>
      <c r="D13" s="16"/>
      <c r="E13" s="16"/>
      <c r="F13" s="16" t="s">
        <v>304</v>
      </c>
      <c r="G13" s="18"/>
      <c r="H13" s="18"/>
      <c r="I13" s="18"/>
      <c r="J13" s="18"/>
      <c r="K13" s="18"/>
      <c r="L13" s="18"/>
      <c r="M13" s="18"/>
      <c r="N13" s="18"/>
      <c r="O13" s="16"/>
      <c r="P13" s="16"/>
      <c r="Q13" s="16"/>
      <c r="R13" s="16"/>
      <c r="S13" s="16"/>
      <c r="T13" s="16"/>
      <c r="U13" s="16"/>
      <c r="V13" s="16"/>
      <c r="W13" s="16"/>
      <c r="X13" s="16"/>
      <c r="Y13" s="16"/>
      <c r="Z13" s="18" t="s">
        <v>226</v>
      </c>
      <c r="AA13" s="18">
        <v>15</v>
      </c>
      <c r="AB13" s="16"/>
      <c r="AC13" s="16"/>
      <c r="AD13" s="16"/>
      <c r="AE13" s="16"/>
    </row>
    <row r="14" spans="1:31" ht="12.75" customHeight="1" x14ac:dyDescent="0.3">
      <c r="A14" s="16"/>
      <c r="B14" s="16"/>
      <c r="C14" s="16"/>
      <c r="D14" s="16"/>
      <c r="E14" s="16"/>
      <c r="F14" s="16" t="s">
        <v>305</v>
      </c>
      <c r="G14" s="18"/>
      <c r="H14" s="18"/>
      <c r="I14" s="18"/>
      <c r="J14" s="18"/>
      <c r="K14" s="18"/>
      <c r="L14" s="18"/>
      <c r="M14" s="18"/>
      <c r="N14" s="18"/>
      <c r="O14" s="16"/>
      <c r="P14" s="16"/>
      <c r="Q14" s="16"/>
      <c r="R14" s="16"/>
      <c r="S14" s="16"/>
      <c r="T14" s="16"/>
      <c r="U14" s="16"/>
      <c r="V14" s="16"/>
      <c r="W14" s="16"/>
      <c r="X14" s="16"/>
      <c r="Y14" s="16"/>
      <c r="Z14" s="18" t="s">
        <v>249</v>
      </c>
      <c r="AA14" s="18">
        <v>0</v>
      </c>
      <c r="AB14" s="16"/>
      <c r="AC14" s="16"/>
      <c r="AD14" s="16"/>
      <c r="AE14" s="16"/>
    </row>
    <row r="15" spans="1:31" ht="12.75" customHeight="1" x14ac:dyDescent="0.3">
      <c r="A15" s="16"/>
      <c r="B15" s="16"/>
      <c r="C15" s="16"/>
      <c r="D15" s="16"/>
      <c r="E15" s="16"/>
      <c r="F15" s="16" t="s">
        <v>306</v>
      </c>
      <c r="G15" s="18"/>
      <c r="H15" s="18"/>
      <c r="I15" s="18"/>
      <c r="J15" s="18"/>
      <c r="K15" s="18"/>
      <c r="L15" s="18"/>
      <c r="M15" s="18"/>
      <c r="N15" s="18"/>
      <c r="O15" s="16"/>
      <c r="P15" s="16"/>
      <c r="Q15" s="16"/>
      <c r="R15" s="16"/>
      <c r="S15" s="16"/>
      <c r="T15" s="16"/>
      <c r="U15" s="16"/>
      <c r="V15" s="16"/>
      <c r="W15" s="16"/>
      <c r="X15" s="16"/>
      <c r="Y15" s="16"/>
      <c r="Z15" s="18" t="s">
        <v>227</v>
      </c>
      <c r="AA15" s="18">
        <v>10</v>
      </c>
      <c r="AB15" s="16"/>
      <c r="AC15" s="16"/>
      <c r="AD15" s="16"/>
      <c r="AE15" s="16"/>
    </row>
    <row r="16" spans="1:31" ht="12.75" customHeight="1" x14ac:dyDescent="0.3">
      <c r="A16" s="16"/>
      <c r="B16" s="16"/>
      <c r="C16" s="16"/>
      <c r="D16" s="16"/>
      <c r="E16" s="16"/>
      <c r="F16" s="16" t="s">
        <v>307</v>
      </c>
      <c r="G16" s="18"/>
      <c r="H16" s="18"/>
      <c r="I16" s="18"/>
      <c r="J16" s="18"/>
      <c r="K16" s="18"/>
      <c r="L16" s="18"/>
      <c r="M16" s="18"/>
      <c r="N16" s="18"/>
      <c r="O16" s="16"/>
      <c r="P16" s="16"/>
      <c r="Q16" s="16"/>
      <c r="R16" s="16"/>
      <c r="S16" s="16"/>
      <c r="T16" s="16"/>
      <c r="U16" s="16"/>
      <c r="V16" s="16"/>
      <c r="W16" s="16"/>
      <c r="X16" s="16"/>
      <c r="Y16" s="16"/>
      <c r="Z16" s="18" t="s">
        <v>250</v>
      </c>
      <c r="AA16" s="18">
        <v>5</v>
      </c>
      <c r="AB16" s="16"/>
      <c r="AC16" s="16"/>
      <c r="AD16" s="16"/>
      <c r="AE16" s="16"/>
    </row>
    <row r="17" spans="1:31" ht="12.75" customHeight="1" x14ac:dyDescent="0.3">
      <c r="A17" s="16"/>
      <c r="B17" s="16"/>
      <c r="C17" s="16"/>
      <c r="D17" s="16"/>
      <c r="E17" s="16"/>
      <c r="F17" s="16" t="s">
        <v>308</v>
      </c>
      <c r="G17" s="18"/>
      <c r="H17" s="18"/>
      <c r="I17" s="18"/>
      <c r="J17" s="18"/>
      <c r="K17" s="18"/>
      <c r="L17" s="18"/>
      <c r="M17" s="18"/>
      <c r="N17" s="18"/>
      <c r="O17" s="16"/>
      <c r="P17" s="16"/>
      <c r="Q17" s="16"/>
      <c r="R17" s="16"/>
      <c r="S17" s="16"/>
      <c r="T17" s="16"/>
      <c r="U17" s="16"/>
      <c r="V17" s="16"/>
      <c r="W17" s="16"/>
      <c r="X17" s="16"/>
      <c r="Y17" s="16"/>
      <c r="Z17" s="18" t="s">
        <v>265</v>
      </c>
      <c r="AA17" s="18">
        <v>0</v>
      </c>
      <c r="AB17" s="16"/>
      <c r="AC17" s="16"/>
      <c r="AD17" s="16"/>
      <c r="AE17" s="16"/>
    </row>
    <row r="18" spans="1:31" ht="12.75" customHeight="1" x14ac:dyDescent="0.3">
      <c r="A18" s="16"/>
      <c r="B18" s="16"/>
      <c r="C18" s="16"/>
      <c r="D18" s="16"/>
      <c r="E18" s="16"/>
      <c r="F18" s="16"/>
      <c r="G18" s="18"/>
      <c r="H18" s="18"/>
      <c r="I18" s="18"/>
      <c r="J18" s="18"/>
      <c r="K18" s="18"/>
      <c r="L18" s="18"/>
      <c r="M18" s="18"/>
      <c r="N18" s="18"/>
      <c r="O18" s="16"/>
      <c r="P18" s="16"/>
      <c r="Q18" s="16"/>
      <c r="R18" s="16"/>
      <c r="S18" s="16"/>
      <c r="T18" s="16"/>
      <c r="U18" s="16"/>
      <c r="V18" s="16"/>
      <c r="W18" s="16"/>
      <c r="X18" s="16"/>
      <c r="Y18" s="16"/>
      <c r="Z18" s="18"/>
      <c r="AA18" s="18"/>
      <c r="AB18" s="16"/>
      <c r="AC18" s="16"/>
      <c r="AD18" s="16"/>
      <c r="AE18" s="16"/>
    </row>
    <row r="19" spans="1:31" ht="12.75" customHeight="1" x14ac:dyDescent="0.3">
      <c r="A19" s="16"/>
      <c r="B19" s="16"/>
      <c r="C19" s="16"/>
      <c r="D19" s="16"/>
      <c r="E19" s="16"/>
      <c r="F19" s="16"/>
      <c r="G19" s="18"/>
      <c r="H19" s="18"/>
      <c r="I19" s="18"/>
      <c r="J19" s="18"/>
      <c r="K19" s="18"/>
      <c r="L19" s="18"/>
      <c r="M19" s="18"/>
      <c r="N19" s="18"/>
      <c r="O19" s="16"/>
      <c r="P19" s="16"/>
      <c r="Q19" s="16"/>
      <c r="R19" s="16"/>
      <c r="S19" s="16"/>
      <c r="T19" s="16"/>
      <c r="U19" s="16"/>
      <c r="V19" s="16"/>
      <c r="W19" s="16"/>
      <c r="X19" s="16"/>
      <c r="Y19" s="16"/>
      <c r="Z19" s="18"/>
      <c r="AA19" s="18"/>
      <c r="AB19" s="16"/>
      <c r="AC19" s="16"/>
      <c r="AD19" s="16"/>
      <c r="AE19" s="16"/>
    </row>
    <row r="20" spans="1:31" ht="12.75" customHeight="1" x14ac:dyDescent="0.3">
      <c r="A20" s="16"/>
      <c r="B20" s="16"/>
      <c r="C20" s="16"/>
      <c r="D20" s="16"/>
      <c r="E20" s="16"/>
      <c r="F20" s="16"/>
      <c r="G20" s="18"/>
      <c r="H20" s="18"/>
      <c r="I20" s="18"/>
      <c r="J20" s="18"/>
      <c r="K20" s="18"/>
      <c r="L20" s="18"/>
      <c r="M20" s="18"/>
      <c r="N20" s="18"/>
      <c r="O20" s="16"/>
      <c r="P20" s="16"/>
      <c r="Q20" s="16"/>
      <c r="R20" s="16"/>
      <c r="S20" s="16"/>
      <c r="T20" s="16"/>
      <c r="U20" s="16"/>
      <c r="V20" s="16"/>
      <c r="W20" s="16"/>
      <c r="X20" s="16"/>
      <c r="Y20" s="16"/>
      <c r="Z20" s="18"/>
      <c r="AA20" s="18"/>
      <c r="AB20" s="16"/>
      <c r="AC20" s="16"/>
      <c r="AD20" s="16"/>
      <c r="AE20" s="16"/>
    </row>
    <row r="21" spans="1:31" ht="12.75" customHeight="1" x14ac:dyDescent="0.3">
      <c r="A21" s="16"/>
      <c r="B21" s="16"/>
      <c r="C21" s="16"/>
      <c r="D21" s="16"/>
      <c r="E21" s="16"/>
      <c r="F21" s="16"/>
      <c r="G21" s="18"/>
      <c r="H21" s="18"/>
      <c r="I21" s="18"/>
      <c r="J21" s="18"/>
      <c r="K21" s="18"/>
      <c r="L21" s="18"/>
      <c r="M21" s="18"/>
      <c r="N21" s="18"/>
      <c r="O21" s="16"/>
      <c r="P21" s="16"/>
      <c r="Q21" s="16"/>
      <c r="R21" s="16"/>
      <c r="S21" s="16"/>
      <c r="T21" s="16"/>
      <c r="U21" s="16"/>
      <c r="V21" s="16"/>
      <c r="W21" s="16"/>
      <c r="X21" s="16"/>
      <c r="Y21" s="16"/>
      <c r="Z21" s="18"/>
      <c r="AA21" s="18"/>
      <c r="AB21" s="16"/>
      <c r="AC21" s="16"/>
      <c r="AD21" s="16"/>
      <c r="AE21" s="16"/>
    </row>
    <row r="22" spans="1:31" ht="12.75" customHeight="1" x14ac:dyDescent="0.3">
      <c r="A22" s="16"/>
      <c r="B22" s="16"/>
      <c r="C22" s="16"/>
      <c r="D22" s="16"/>
      <c r="E22" s="16"/>
      <c r="F22" s="16"/>
      <c r="G22" s="18"/>
      <c r="H22" s="18"/>
      <c r="I22" s="18"/>
      <c r="J22" s="18"/>
      <c r="K22" s="18"/>
      <c r="L22" s="18"/>
      <c r="M22" s="18"/>
      <c r="N22" s="18"/>
      <c r="O22" s="16"/>
      <c r="P22" s="16"/>
      <c r="Q22" s="16"/>
      <c r="R22" s="16"/>
      <c r="S22" s="16"/>
      <c r="T22" s="16"/>
      <c r="U22" s="16"/>
      <c r="V22" s="16"/>
      <c r="W22" s="16"/>
      <c r="X22" s="16"/>
      <c r="Y22" s="16"/>
      <c r="Z22" s="18"/>
      <c r="AA22" s="18"/>
      <c r="AB22" s="16"/>
      <c r="AC22" s="16"/>
      <c r="AD22" s="16"/>
      <c r="AE22" s="16"/>
    </row>
    <row r="23" spans="1:31" ht="12.75" customHeight="1" x14ac:dyDescent="0.3">
      <c r="A23" s="16"/>
      <c r="B23" s="16"/>
      <c r="C23" s="16"/>
      <c r="D23" s="16"/>
      <c r="E23" s="16"/>
      <c r="F23" s="16"/>
      <c r="G23" s="18"/>
      <c r="H23" s="18"/>
      <c r="I23" s="18"/>
      <c r="J23" s="18"/>
      <c r="K23" s="18"/>
      <c r="L23" s="18"/>
      <c r="M23" s="18"/>
      <c r="N23" s="18"/>
      <c r="O23" s="16"/>
      <c r="P23" s="16"/>
      <c r="Q23" s="16"/>
      <c r="R23" s="16"/>
      <c r="S23" s="16"/>
      <c r="T23" s="16"/>
      <c r="U23" s="16"/>
      <c r="V23" s="16"/>
      <c r="W23" s="16"/>
      <c r="X23" s="16"/>
      <c r="Y23" s="16"/>
      <c r="Z23" s="18"/>
      <c r="AA23" s="18"/>
      <c r="AB23" s="16"/>
      <c r="AC23" s="16"/>
      <c r="AD23" s="16"/>
      <c r="AE23" s="16"/>
    </row>
    <row r="24" spans="1:31" ht="12.75" customHeight="1" x14ac:dyDescent="0.3">
      <c r="A24" s="16"/>
      <c r="B24" s="16"/>
      <c r="C24" s="16"/>
      <c r="D24" s="16"/>
      <c r="E24" s="16"/>
      <c r="F24" s="16"/>
      <c r="G24" s="18"/>
      <c r="H24" s="18"/>
      <c r="I24" s="18"/>
      <c r="J24" s="18"/>
      <c r="K24" s="18"/>
      <c r="L24" s="18"/>
      <c r="M24" s="18"/>
      <c r="N24" s="18"/>
      <c r="O24" s="16"/>
      <c r="P24" s="16"/>
      <c r="Q24" s="16"/>
      <c r="R24" s="16"/>
      <c r="S24" s="16"/>
      <c r="T24" s="16"/>
      <c r="U24" s="16"/>
      <c r="V24" s="16"/>
      <c r="W24" s="16"/>
      <c r="X24" s="16"/>
      <c r="Y24" s="16"/>
      <c r="Z24" s="18"/>
      <c r="AA24" s="18"/>
      <c r="AB24" s="16"/>
      <c r="AC24" s="16"/>
      <c r="AD24" s="16"/>
      <c r="AE24" s="16"/>
    </row>
    <row r="25" spans="1:31" ht="12.75" customHeight="1" x14ac:dyDescent="0.3">
      <c r="A25" s="16"/>
      <c r="B25" s="16"/>
      <c r="C25" s="16"/>
      <c r="D25" s="16"/>
      <c r="E25" s="16"/>
      <c r="F25" s="16"/>
      <c r="G25" s="18"/>
      <c r="H25" s="18"/>
      <c r="I25" s="18"/>
      <c r="J25" s="18"/>
      <c r="K25" s="18"/>
      <c r="L25" s="18"/>
      <c r="M25" s="18"/>
      <c r="N25" s="18"/>
      <c r="O25" s="16"/>
      <c r="P25" s="16"/>
      <c r="Q25" s="16"/>
      <c r="R25" s="16"/>
      <c r="S25" s="16"/>
      <c r="T25" s="16"/>
      <c r="U25" s="16"/>
      <c r="V25" s="16"/>
      <c r="W25" s="16"/>
      <c r="X25" s="16"/>
      <c r="Y25" s="16"/>
      <c r="Z25" s="18"/>
      <c r="AA25" s="18"/>
      <c r="AB25" s="16"/>
      <c r="AC25" s="16"/>
      <c r="AD25" s="16"/>
      <c r="AE25" s="16"/>
    </row>
    <row r="26" spans="1:31" ht="12.75" customHeight="1" x14ac:dyDescent="0.3">
      <c r="A26" s="16"/>
      <c r="B26" s="16"/>
      <c r="C26" s="16"/>
      <c r="D26" s="16"/>
      <c r="E26" s="16"/>
      <c r="F26" s="16"/>
      <c r="G26" s="18"/>
      <c r="H26" s="18"/>
      <c r="I26" s="18"/>
      <c r="J26" s="18"/>
      <c r="K26" s="18"/>
      <c r="L26" s="18"/>
      <c r="M26" s="18"/>
      <c r="N26" s="18"/>
      <c r="O26" s="16"/>
      <c r="P26" s="16"/>
      <c r="Q26" s="16"/>
      <c r="R26" s="16"/>
      <c r="S26" s="16"/>
      <c r="T26" s="16"/>
      <c r="U26" s="16"/>
      <c r="V26" s="16"/>
      <c r="W26" s="16"/>
      <c r="X26" s="16"/>
      <c r="Y26" s="16"/>
      <c r="Z26" s="18"/>
      <c r="AA26" s="18"/>
      <c r="AB26" s="16"/>
      <c r="AC26" s="16"/>
      <c r="AD26" s="16"/>
      <c r="AE26" s="16"/>
    </row>
    <row r="27" spans="1:31" ht="12.75" customHeight="1" x14ac:dyDescent="0.3">
      <c r="A27" s="16"/>
      <c r="B27" s="16"/>
      <c r="C27" s="16"/>
      <c r="D27" s="16"/>
      <c r="E27" s="16"/>
      <c r="F27" s="16"/>
      <c r="G27" s="18"/>
      <c r="H27" s="18"/>
      <c r="I27" s="18"/>
      <c r="J27" s="18"/>
      <c r="K27" s="18"/>
      <c r="L27" s="18"/>
      <c r="M27" s="18"/>
      <c r="N27" s="18"/>
      <c r="O27" s="16"/>
      <c r="P27" s="16"/>
      <c r="Q27" s="16"/>
      <c r="R27" s="16"/>
      <c r="S27" s="16"/>
      <c r="T27" s="16"/>
      <c r="U27" s="16"/>
      <c r="V27" s="16"/>
      <c r="W27" s="16"/>
      <c r="X27" s="16"/>
      <c r="Y27" s="16"/>
      <c r="Z27" s="18"/>
      <c r="AA27" s="18"/>
      <c r="AB27" s="16"/>
      <c r="AC27" s="16"/>
      <c r="AD27" s="16"/>
      <c r="AE27" s="16"/>
    </row>
    <row r="28" spans="1:31" ht="12.75" customHeight="1" x14ac:dyDescent="0.3">
      <c r="A28" s="16"/>
      <c r="B28" s="16"/>
      <c r="C28" s="16"/>
      <c r="D28" s="16"/>
      <c r="E28" s="16"/>
      <c r="F28" s="16"/>
      <c r="G28" s="18"/>
      <c r="H28" s="18"/>
      <c r="I28" s="18"/>
      <c r="J28" s="18"/>
      <c r="K28" s="18"/>
      <c r="L28" s="18"/>
      <c r="M28" s="18"/>
      <c r="N28" s="18"/>
      <c r="O28" s="16"/>
      <c r="P28" s="16"/>
      <c r="Q28" s="16"/>
      <c r="R28" s="16"/>
      <c r="S28" s="16"/>
      <c r="T28" s="16"/>
      <c r="U28" s="16"/>
      <c r="V28" s="16"/>
      <c r="W28" s="16"/>
      <c r="X28" s="16"/>
      <c r="Y28" s="16"/>
      <c r="Z28" s="18"/>
      <c r="AA28" s="18"/>
      <c r="AB28" s="16"/>
      <c r="AC28" s="16"/>
      <c r="AD28" s="16"/>
      <c r="AE28" s="16"/>
    </row>
    <row r="29" spans="1:31" ht="12.75" customHeight="1" x14ac:dyDescent="0.3">
      <c r="A29" s="16"/>
      <c r="B29" s="16"/>
      <c r="C29" s="16"/>
      <c r="D29" s="16"/>
      <c r="E29" s="16"/>
      <c r="F29" s="16"/>
      <c r="G29" s="18"/>
      <c r="H29" s="18"/>
      <c r="I29" s="18"/>
      <c r="J29" s="18"/>
      <c r="K29" s="18"/>
      <c r="L29" s="18"/>
      <c r="M29" s="18"/>
      <c r="N29" s="18"/>
      <c r="O29" s="16"/>
      <c r="P29" s="16"/>
      <c r="Q29" s="16"/>
      <c r="R29" s="16"/>
      <c r="S29" s="16"/>
      <c r="T29" s="16"/>
      <c r="U29" s="16"/>
      <c r="V29" s="16"/>
      <c r="W29" s="16"/>
      <c r="X29" s="16"/>
      <c r="Y29" s="16"/>
      <c r="Z29" s="18"/>
      <c r="AA29" s="18"/>
      <c r="AB29" s="16"/>
      <c r="AC29" s="16"/>
      <c r="AD29" s="16"/>
      <c r="AE29" s="16"/>
    </row>
    <row r="30" spans="1:31" ht="12.75" customHeight="1" x14ac:dyDescent="0.3">
      <c r="A30" s="16"/>
      <c r="B30" s="16"/>
      <c r="C30" s="16"/>
      <c r="D30" s="16"/>
      <c r="E30" s="16"/>
      <c r="F30" s="16"/>
      <c r="G30" s="18"/>
      <c r="H30" s="18"/>
      <c r="I30" s="18"/>
      <c r="J30" s="18"/>
      <c r="K30" s="18"/>
      <c r="L30" s="18"/>
      <c r="M30" s="18"/>
      <c r="N30" s="18"/>
      <c r="O30" s="16"/>
      <c r="P30" s="16"/>
      <c r="Q30" s="16"/>
      <c r="R30" s="16"/>
      <c r="S30" s="16"/>
      <c r="T30" s="16"/>
      <c r="U30" s="16"/>
      <c r="V30" s="16"/>
      <c r="W30" s="16"/>
      <c r="X30" s="16"/>
      <c r="Y30" s="16"/>
      <c r="Z30" s="18"/>
      <c r="AA30" s="18"/>
      <c r="AB30" s="16"/>
      <c r="AC30" s="16"/>
      <c r="AD30" s="16"/>
      <c r="AE30" s="16"/>
    </row>
    <row r="31" spans="1:31" ht="12.75" customHeight="1" x14ac:dyDescent="0.3">
      <c r="A31" s="16"/>
      <c r="B31" s="16"/>
      <c r="C31" s="16"/>
      <c r="D31" s="16"/>
      <c r="E31" s="16"/>
      <c r="F31" s="16"/>
      <c r="G31" s="18"/>
      <c r="H31" s="18"/>
      <c r="I31" s="18"/>
      <c r="J31" s="18"/>
      <c r="K31" s="18"/>
      <c r="L31" s="18"/>
      <c r="M31" s="18"/>
      <c r="N31" s="18"/>
      <c r="O31" s="16"/>
      <c r="P31" s="16"/>
      <c r="Q31" s="16"/>
      <c r="R31" s="16"/>
      <c r="S31" s="16"/>
      <c r="T31" s="16"/>
      <c r="U31" s="16"/>
      <c r="V31" s="16"/>
      <c r="W31" s="16"/>
      <c r="X31" s="16"/>
      <c r="Y31" s="16"/>
      <c r="Z31" s="18"/>
      <c r="AA31" s="18"/>
      <c r="AB31" s="16"/>
      <c r="AC31" s="16"/>
      <c r="AD31" s="16"/>
      <c r="AE31" s="16"/>
    </row>
    <row r="32" spans="1:31" ht="12.75" customHeight="1" x14ac:dyDescent="0.3">
      <c r="A32" s="16"/>
      <c r="B32" s="16"/>
      <c r="C32" s="16"/>
      <c r="D32" s="16"/>
      <c r="E32" s="16"/>
      <c r="F32" s="16"/>
      <c r="G32" s="18"/>
      <c r="H32" s="18"/>
      <c r="I32" s="18"/>
      <c r="J32" s="18"/>
      <c r="K32" s="18"/>
      <c r="L32" s="18"/>
      <c r="M32" s="18"/>
      <c r="N32" s="18"/>
      <c r="O32" s="16"/>
      <c r="P32" s="16"/>
      <c r="Q32" s="16"/>
      <c r="R32" s="16"/>
      <c r="S32" s="16"/>
      <c r="T32" s="16"/>
      <c r="U32" s="16"/>
      <c r="V32" s="16"/>
      <c r="W32" s="16"/>
      <c r="X32" s="16"/>
      <c r="Y32" s="16"/>
      <c r="Z32" s="18"/>
      <c r="AA32" s="18"/>
      <c r="AB32" s="16"/>
      <c r="AC32" s="16"/>
      <c r="AD32" s="16"/>
      <c r="AE32" s="16"/>
    </row>
    <row r="33" spans="1:31" ht="12.75" customHeight="1" x14ac:dyDescent="0.3">
      <c r="A33" s="16"/>
      <c r="B33" s="16"/>
      <c r="C33" s="16"/>
      <c r="D33" s="16"/>
      <c r="E33" s="16"/>
      <c r="F33" s="16"/>
      <c r="G33" s="18"/>
      <c r="H33" s="18"/>
      <c r="I33" s="18"/>
      <c r="J33" s="18"/>
      <c r="K33" s="18"/>
      <c r="L33" s="18"/>
      <c r="M33" s="18"/>
      <c r="N33" s="18"/>
      <c r="O33" s="16"/>
      <c r="P33" s="16"/>
      <c r="Q33" s="16"/>
      <c r="R33" s="16"/>
      <c r="S33" s="16"/>
      <c r="T33" s="16"/>
      <c r="U33" s="16"/>
      <c r="V33" s="16"/>
      <c r="W33" s="16"/>
      <c r="X33" s="16"/>
      <c r="Y33" s="16"/>
      <c r="Z33" s="18"/>
      <c r="AA33" s="18"/>
      <c r="AB33" s="16"/>
      <c r="AC33" s="16"/>
      <c r="AD33" s="16"/>
      <c r="AE33" s="16"/>
    </row>
    <row r="34" spans="1:31" ht="12.75" customHeight="1" x14ac:dyDescent="0.3">
      <c r="A34" s="16"/>
      <c r="B34" s="16"/>
      <c r="C34" s="16"/>
      <c r="D34" s="16"/>
      <c r="E34" s="16"/>
      <c r="F34" s="16"/>
      <c r="G34" s="18"/>
      <c r="H34" s="18"/>
      <c r="I34" s="18"/>
      <c r="J34" s="18"/>
      <c r="K34" s="18"/>
      <c r="L34" s="18"/>
      <c r="M34" s="18"/>
      <c r="N34" s="18"/>
      <c r="O34" s="16"/>
      <c r="P34" s="16"/>
      <c r="Q34" s="16"/>
      <c r="R34" s="16"/>
      <c r="S34" s="16"/>
      <c r="T34" s="16"/>
      <c r="U34" s="16"/>
      <c r="V34" s="16"/>
      <c r="W34" s="16"/>
      <c r="X34" s="16"/>
      <c r="Y34" s="16"/>
      <c r="Z34" s="18"/>
      <c r="AA34" s="18"/>
      <c r="AB34" s="16"/>
      <c r="AC34" s="16"/>
      <c r="AD34" s="16"/>
      <c r="AE34" s="16"/>
    </row>
    <row r="35" spans="1:31" ht="12.75" customHeight="1" x14ac:dyDescent="0.3">
      <c r="A35" s="16"/>
      <c r="B35" s="16"/>
      <c r="C35" s="16"/>
      <c r="D35" s="16"/>
      <c r="E35" s="16"/>
      <c r="F35" s="16"/>
      <c r="G35" s="18"/>
      <c r="H35" s="18"/>
      <c r="I35" s="18"/>
      <c r="J35" s="18"/>
      <c r="K35" s="18"/>
      <c r="L35" s="18"/>
      <c r="M35" s="18"/>
      <c r="N35" s="18"/>
      <c r="O35" s="16"/>
      <c r="P35" s="16"/>
      <c r="Q35" s="16"/>
      <c r="R35" s="16"/>
      <c r="S35" s="16"/>
      <c r="T35" s="16"/>
      <c r="U35" s="16"/>
      <c r="V35" s="16"/>
      <c r="W35" s="16"/>
      <c r="X35" s="16"/>
      <c r="Y35" s="16"/>
      <c r="Z35" s="18"/>
      <c r="AA35" s="18"/>
      <c r="AB35" s="16"/>
      <c r="AC35" s="16"/>
      <c r="AD35" s="16"/>
      <c r="AE35" s="16"/>
    </row>
    <row r="36" spans="1:31" ht="12.75" customHeight="1" x14ac:dyDescent="0.3">
      <c r="A36" s="16"/>
      <c r="B36" s="16"/>
      <c r="C36" s="16"/>
      <c r="D36" s="16"/>
      <c r="E36" s="16"/>
      <c r="F36" s="16"/>
      <c r="G36" s="18"/>
      <c r="H36" s="18"/>
      <c r="I36" s="18"/>
      <c r="J36" s="18"/>
      <c r="K36" s="18"/>
      <c r="L36" s="18"/>
      <c r="M36" s="18"/>
      <c r="N36" s="18"/>
      <c r="O36" s="16"/>
      <c r="P36" s="16"/>
      <c r="Q36" s="16"/>
      <c r="R36" s="16"/>
      <c r="S36" s="16"/>
      <c r="T36" s="16"/>
      <c r="U36" s="16"/>
      <c r="V36" s="16"/>
      <c r="W36" s="16"/>
      <c r="X36" s="16"/>
      <c r="Y36" s="16"/>
      <c r="Z36" s="18"/>
      <c r="AA36" s="18"/>
      <c r="AB36" s="16"/>
      <c r="AC36" s="16"/>
      <c r="AD36" s="16"/>
      <c r="AE36" s="16"/>
    </row>
    <row r="37" spans="1:31" ht="12.75" customHeight="1" x14ac:dyDescent="0.3">
      <c r="A37" s="16"/>
      <c r="B37" s="16"/>
      <c r="C37" s="16"/>
      <c r="D37" s="16"/>
      <c r="E37" s="16"/>
      <c r="F37" s="16"/>
      <c r="G37" s="18"/>
      <c r="H37" s="18"/>
      <c r="I37" s="18"/>
      <c r="J37" s="18"/>
      <c r="K37" s="18"/>
      <c r="L37" s="18"/>
      <c r="M37" s="18"/>
      <c r="N37" s="18"/>
      <c r="O37" s="16"/>
      <c r="P37" s="16"/>
      <c r="Q37" s="16"/>
      <c r="R37" s="16"/>
      <c r="S37" s="16"/>
      <c r="T37" s="16"/>
      <c r="U37" s="16"/>
      <c r="V37" s="16"/>
      <c r="W37" s="16"/>
      <c r="X37" s="16"/>
      <c r="Y37" s="16"/>
      <c r="Z37" s="18"/>
      <c r="AA37" s="18"/>
      <c r="AB37" s="16"/>
      <c r="AC37" s="16"/>
      <c r="AD37" s="16"/>
      <c r="AE37" s="16"/>
    </row>
    <row r="38" spans="1:31" ht="12.75" customHeight="1" x14ac:dyDescent="0.3">
      <c r="A38" s="16"/>
      <c r="B38" s="16"/>
      <c r="C38" s="16"/>
      <c r="D38" s="16"/>
      <c r="E38" s="16"/>
      <c r="F38" s="16"/>
      <c r="G38" s="18"/>
      <c r="H38" s="18"/>
      <c r="I38" s="18"/>
      <c r="J38" s="18"/>
      <c r="K38" s="18"/>
      <c r="L38" s="18"/>
      <c r="M38" s="18"/>
      <c r="N38" s="18"/>
      <c r="O38" s="16"/>
      <c r="P38" s="16"/>
      <c r="Q38" s="16"/>
      <c r="R38" s="16"/>
      <c r="S38" s="16"/>
      <c r="T38" s="16"/>
      <c r="U38" s="16"/>
      <c r="V38" s="16"/>
      <c r="W38" s="16"/>
      <c r="X38" s="16"/>
      <c r="Y38" s="16"/>
      <c r="Z38" s="18"/>
      <c r="AA38" s="18"/>
      <c r="AB38" s="16"/>
      <c r="AC38" s="16"/>
      <c r="AD38" s="16"/>
      <c r="AE38" s="16"/>
    </row>
    <row r="39" spans="1:31" ht="12.75" customHeight="1" x14ac:dyDescent="0.3">
      <c r="A39" s="16"/>
      <c r="B39" s="16"/>
      <c r="C39" s="16"/>
      <c r="D39" s="16"/>
      <c r="E39" s="16"/>
      <c r="F39" s="16"/>
      <c r="G39" s="18"/>
      <c r="H39" s="18"/>
      <c r="I39" s="18"/>
      <c r="J39" s="18"/>
      <c r="K39" s="18"/>
      <c r="L39" s="18"/>
      <c r="M39" s="18"/>
      <c r="N39" s="18"/>
      <c r="O39" s="16"/>
      <c r="P39" s="16"/>
      <c r="Q39" s="16"/>
      <c r="R39" s="16"/>
      <c r="S39" s="16"/>
      <c r="T39" s="16"/>
      <c r="U39" s="16"/>
      <c r="V39" s="16"/>
      <c r="W39" s="16"/>
      <c r="X39" s="16"/>
      <c r="Y39" s="16"/>
      <c r="Z39" s="18"/>
      <c r="AA39" s="18"/>
      <c r="AB39" s="16"/>
      <c r="AC39" s="16"/>
      <c r="AD39" s="16"/>
      <c r="AE39" s="16"/>
    </row>
    <row r="40" spans="1:31" ht="12.75" customHeight="1" x14ac:dyDescent="0.3">
      <c r="A40" s="16"/>
      <c r="B40" s="16"/>
      <c r="C40" s="16"/>
      <c r="D40" s="16"/>
      <c r="E40" s="16"/>
      <c r="F40" s="16"/>
      <c r="G40" s="18"/>
      <c r="H40" s="18"/>
      <c r="I40" s="18"/>
      <c r="J40" s="18"/>
      <c r="K40" s="18"/>
      <c r="L40" s="18"/>
      <c r="M40" s="18"/>
      <c r="N40" s="18"/>
      <c r="O40" s="16"/>
      <c r="P40" s="16"/>
      <c r="Q40" s="16"/>
      <c r="R40" s="16"/>
      <c r="S40" s="16"/>
      <c r="T40" s="16"/>
      <c r="U40" s="16"/>
      <c r="V40" s="16"/>
      <c r="W40" s="16"/>
      <c r="X40" s="16"/>
      <c r="Y40" s="16"/>
      <c r="Z40" s="18"/>
      <c r="AA40" s="18"/>
      <c r="AB40" s="16"/>
      <c r="AC40" s="16"/>
      <c r="AD40" s="16"/>
      <c r="AE40" s="16"/>
    </row>
    <row r="41" spans="1:31" ht="12.75" customHeight="1" x14ac:dyDescent="0.3">
      <c r="A41" s="16"/>
      <c r="B41" s="16"/>
      <c r="C41" s="16"/>
      <c r="D41" s="16"/>
      <c r="E41" s="16"/>
      <c r="F41" s="16"/>
      <c r="G41" s="18"/>
      <c r="H41" s="18"/>
      <c r="I41" s="18"/>
      <c r="J41" s="18"/>
      <c r="K41" s="18"/>
      <c r="L41" s="18"/>
      <c r="M41" s="18"/>
      <c r="N41" s="18"/>
      <c r="O41" s="16"/>
      <c r="P41" s="16"/>
      <c r="Q41" s="16"/>
      <c r="R41" s="16"/>
      <c r="S41" s="16"/>
      <c r="T41" s="16"/>
      <c r="U41" s="16"/>
      <c r="V41" s="16"/>
      <c r="W41" s="16"/>
      <c r="X41" s="16"/>
      <c r="Y41" s="16"/>
      <c r="Z41" s="18"/>
      <c r="AA41" s="18"/>
      <c r="AB41" s="16"/>
      <c r="AC41" s="16"/>
      <c r="AD41" s="16"/>
      <c r="AE41" s="16"/>
    </row>
    <row r="42" spans="1:31" ht="12.75" customHeight="1" x14ac:dyDescent="0.3">
      <c r="A42" s="16"/>
      <c r="B42" s="16"/>
      <c r="C42" s="16"/>
      <c r="D42" s="16"/>
      <c r="E42" s="16"/>
      <c r="F42" s="16"/>
      <c r="G42" s="18"/>
      <c r="H42" s="18"/>
      <c r="I42" s="18"/>
      <c r="J42" s="18"/>
      <c r="K42" s="18"/>
      <c r="L42" s="18"/>
      <c r="M42" s="18"/>
      <c r="N42" s="18"/>
      <c r="O42" s="16"/>
      <c r="P42" s="16"/>
      <c r="Q42" s="16"/>
      <c r="R42" s="16"/>
      <c r="S42" s="16"/>
      <c r="T42" s="16"/>
      <c r="U42" s="16"/>
      <c r="V42" s="16"/>
      <c r="W42" s="16"/>
      <c r="X42" s="16"/>
      <c r="Y42" s="16"/>
      <c r="Z42" s="18"/>
      <c r="AA42" s="18"/>
      <c r="AB42" s="16"/>
      <c r="AC42" s="16"/>
      <c r="AD42" s="16"/>
      <c r="AE42" s="16"/>
    </row>
    <row r="43" spans="1:31" ht="12.75" customHeight="1" x14ac:dyDescent="0.3">
      <c r="A43" s="16"/>
      <c r="B43" s="16"/>
      <c r="C43" s="16"/>
      <c r="D43" s="16"/>
      <c r="E43" s="16"/>
      <c r="F43" s="16"/>
      <c r="G43" s="18"/>
      <c r="H43" s="18"/>
      <c r="I43" s="18"/>
      <c r="J43" s="18"/>
      <c r="K43" s="18"/>
      <c r="L43" s="18"/>
      <c r="M43" s="18"/>
      <c r="N43" s="18"/>
      <c r="O43" s="16"/>
      <c r="P43" s="16"/>
      <c r="Q43" s="16"/>
      <c r="R43" s="16"/>
      <c r="S43" s="16"/>
      <c r="T43" s="16"/>
      <c r="U43" s="16"/>
      <c r="V43" s="16"/>
      <c r="W43" s="16"/>
      <c r="X43" s="16"/>
      <c r="Y43" s="16"/>
      <c r="Z43" s="18"/>
      <c r="AA43" s="18"/>
      <c r="AB43" s="16"/>
      <c r="AC43" s="16"/>
      <c r="AD43" s="16"/>
      <c r="AE43" s="16"/>
    </row>
    <row r="44" spans="1:31" ht="12.75" customHeight="1" x14ac:dyDescent="0.3">
      <c r="A44" s="16"/>
      <c r="B44" s="16"/>
      <c r="C44" s="16"/>
      <c r="D44" s="16"/>
      <c r="E44" s="16"/>
      <c r="F44" s="16"/>
      <c r="G44" s="18"/>
      <c r="H44" s="18"/>
      <c r="I44" s="18"/>
      <c r="J44" s="18"/>
      <c r="K44" s="18"/>
      <c r="L44" s="18"/>
      <c r="M44" s="18"/>
      <c r="N44" s="18"/>
      <c r="O44" s="16"/>
      <c r="P44" s="16"/>
      <c r="Q44" s="16"/>
      <c r="R44" s="16"/>
      <c r="S44" s="16"/>
      <c r="T44" s="16"/>
      <c r="U44" s="16"/>
      <c r="V44" s="16"/>
      <c r="W44" s="16"/>
      <c r="X44" s="16"/>
      <c r="Y44" s="16"/>
      <c r="Z44" s="18"/>
      <c r="AA44" s="18"/>
      <c r="AB44" s="16"/>
      <c r="AC44" s="16"/>
      <c r="AD44" s="16"/>
      <c r="AE44" s="16"/>
    </row>
    <row r="45" spans="1:31" ht="12.75" customHeight="1" x14ac:dyDescent="0.3">
      <c r="A45" s="16"/>
      <c r="B45" s="16"/>
      <c r="C45" s="16"/>
      <c r="D45" s="16"/>
      <c r="E45" s="16"/>
      <c r="F45" s="16"/>
      <c r="G45" s="18"/>
      <c r="H45" s="18"/>
      <c r="I45" s="18"/>
      <c r="J45" s="18"/>
      <c r="K45" s="18"/>
      <c r="L45" s="18"/>
      <c r="M45" s="18"/>
      <c r="N45" s="18"/>
      <c r="O45" s="16"/>
      <c r="P45" s="16"/>
      <c r="Q45" s="16"/>
      <c r="R45" s="16"/>
      <c r="S45" s="16"/>
      <c r="T45" s="16"/>
      <c r="U45" s="16"/>
      <c r="V45" s="16"/>
      <c r="W45" s="16"/>
      <c r="X45" s="16"/>
      <c r="Y45" s="16"/>
      <c r="Z45" s="18"/>
      <c r="AA45" s="18"/>
      <c r="AB45" s="16"/>
      <c r="AC45" s="16"/>
      <c r="AD45" s="16"/>
      <c r="AE45" s="16"/>
    </row>
    <row r="46" spans="1:31" ht="12.75" customHeight="1" x14ac:dyDescent="0.3">
      <c r="A46" s="16"/>
      <c r="B46" s="16"/>
      <c r="C46" s="16"/>
      <c r="D46" s="16"/>
      <c r="E46" s="16"/>
      <c r="F46" s="16"/>
      <c r="G46" s="18"/>
      <c r="H46" s="18"/>
      <c r="I46" s="18"/>
      <c r="J46" s="18"/>
      <c r="K46" s="18"/>
      <c r="L46" s="18"/>
      <c r="M46" s="18"/>
      <c r="N46" s="18"/>
      <c r="O46" s="16"/>
      <c r="P46" s="16"/>
      <c r="Q46" s="16"/>
      <c r="R46" s="16"/>
      <c r="S46" s="16"/>
      <c r="T46" s="16"/>
      <c r="U46" s="16"/>
      <c r="V46" s="16"/>
      <c r="W46" s="16"/>
      <c r="X46" s="16"/>
      <c r="Y46" s="16"/>
      <c r="Z46" s="18"/>
      <c r="AA46" s="18"/>
      <c r="AB46" s="16"/>
      <c r="AC46" s="16"/>
      <c r="AD46" s="16"/>
      <c r="AE46" s="16"/>
    </row>
    <row r="47" spans="1:31" ht="12.75" customHeight="1" x14ac:dyDescent="0.3">
      <c r="A47" s="16"/>
      <c r="B47" s="16"/>
      <c r="C47" s="16"/>
      <c r="D47" s="16"/>
      <c r="E47" s="16"/>
      <c r="F47" s="16"/>
      <c r="G47" s="18"/>
      <c r="H47" s="18"/>
      <c r="I47" s="18"/>
      <c r="J47" s="18"/>
      <c r="K47" s="18"/>
      <c r="L47" s="18"/>
      <c r="M47" s="18"/>
      <c r="N47" s="18"/>
      <c r="O47" s="16"/>
      <c r="P47" s="16"/>
      <c r="Q47" s="16"/>
      <c r="R47" s="16"/>
      <c r="S47" s="16"/>
      <c r="T47" s="16"/>
      <c r="U47" s="16"/>
      <c r="V47" s="16"/>
      <c r="W47" s="16"/>
      <c r="X47" s="16"/>
      <c r="Y47" s="16"/>
      <c r="Z47" s="18"/>
      <c r="AA47" s="18"/>
      <c r="AB47" s="16"/>
      <c r="AC47" s="16"/>
      <c r="AD47" s="16"/>
      <c r="AE47" s="16"/>
    </row>
    <row r="48" spans="1:31" ht="12.75" customHeight="1" x14ac:dyDescent="0.3">
      <c r="A48" s="16"/>
      <c r="B48" s="16"/>
      <c r="C48" s="16"/>
      <c r="D48" s="16"/>
      <c r="E48" s="16"/>
      <c r="F48" s="16"/>
      <c r="G48" s="18"/>
      <c r="H48" s="18"/>
      <c r="I48" s="18"/>
      <c r="J48" s="18"/>
      <c r="K48" s="18"/>
      <c r="L48" s="18"/>
      <c r="M48" s="18"/>
      <c r="N48" s="18"/>
      <c r="O48" s="16"/>
      <c r="P48" s="16"/>
      <c r="Q48" s="16"/>
      <c r="R48" s="16"/>
      <c r="S48" s="16"/>
      <c r="T48" s="16"/>
      <c r="U48" s="16"/>
      <c r="V48" s="16"/>
      <c r="W48" s="16"/>
      <c r="X48" s="16"/>
      <c r="Y48" s="16"/>
      <c r="Z48" s="18"/>
      <c r="AA48" s="18"/>
      <c r="AB48" s="16"/>
      <c r="AC48" s="16"/>
      <c r="AD48" s="16"/>
      <c r="AE48" s="16"/>
    </row>
    <row r="49" spans="1:31" ht="12.75" customHeight="1" x14ac:dyDescent="0.3">
      <c r="A49" s="16"/>
      <c r="B49" s="16"/>
      <c r="C49" s="16"/>
      <c r="D49" s="16"/>
      <c r="E49" s="16"/>
      <c r="F49" s="16"/>
      <c r="G49" s="18"/>
      <c r="H49" s="18"/>
      <c r="I49" s="18"/>
      <c r="J49" s="18"/>
      <c r="K49" s="18"/>
      <c r="L49" s="18"/>
      <c r="M49" s="18"/>
      <c r="N49" s="18"/>
      <c r="O49" s="16"/>
      <c r="P49" s="16"/>
      <c r="Q49" s="16"/>
      <c r="R49" s="16"/>
      <c r="S49" s="16"/>
      <c r="T49" s="16"/>
      <c r="U49" s="16"/>
      <c r="V49" s="16"/>
      <c r="W49" s="16"/>
      <c r="X49" s="16"/>
      <c r="Y49" s="16"/>
      <c r="Z49" s="18"/>
      <c r="AA49" s="18"/>
      <c r="AB49" s="16"/>
      <c r="AC49" s="16"/>
      <c r="AD49" s="16"/>
      <c r="AE49" s="16"/>
    </row>
    <row r="50" spans="1:31" ht="12.75" customHeight="1" x14ac:dyDescent="0.3">
      <c r="A50" s="16"/>
      <c r="B50" s="16"/>
      <c r="C50" s="16"/>
      <c r="D50" s="16"/>
      <c r="E50" s="16"/>
      <c r="F50" s="16"/>
      <c r="G50" s="18"/>
      <c r="H50" s="18"/>
      <c r="I50" s="18"/>
      <c r="J50" s="18"/>
      <c r="K50" s="18"/>
      <c r="L50" s="18"/>
      <c r="M50" s="18"/>
      <c r="N50" s="18"/>
      <c r="O50" s="16"/>
      <c r="P50" s="16"/>
      <c r="Q50" s="16"/>
      <c r="R50" s="16"/>
      <c r="S50" s="16"/>
      <c r="T50" s="16"/>
      <c r="U50" s="16"/>
      <c r="V50" s="16"/>
      <c r="W50" s="16"/>
      <c r="X50" s="16"/>
      <c r="Y50" s="16"/>
      <c r="Z50" s="18"/>
      <c r="AA50" s="18"/>
      <c r="AB50" s="16"/>
      <c r="AC50" s="16"/>
      <c r="AD50" s="16"/>
      <c r="AE50" s="16"/>
    </row>
    <row r="51" spans="1:31" ht="12.75" customHeight="1" x14ac:dyDescent="0.3">
      <c r="A51" s="16"/>
      <c r="B51" s="16"/>
      <c r="C51" s="16"/>
      <c r="D51" s="16"/>
      <c r="E51" s="16"/>
      <c r="F51" s="16"/>
      <c r="G51" s="18"/>
      <c r="H51" s="18"/>
      <c r="I51" s="18"/>
      <c r="J51" s="18"/>
      <c r="K51" s="18"/>
      <c r="L51" s="18"/>
      <c r="M51" s="18"/>
      <c r="N51" s="18"/>
      <c r="O51" s="16"/>
      <c r="P51" s="16"/>
      <c r="Q51" s="16"/>
      <c r="R51" s="16"/>
      <c r="S51" s="16"/>
      <c r="T51" s="16"/>
      <c r="U51" s="16"/>
      <c r="V51" s="16"/>
      <c r="W51" s="16"/>
      <c r="X51" s="16"/>
      <c r="Y51" s="16"/>
      <c r="Z51" s="18"/>
      <c r="AA51" s="18"/>
      <c r="AB51" s="16"/>
      <c r="AC51" s="16"/>
      <c r="AD51" s="16"/>
      <c r="AE51" s="16"/>
    </row>
    <row r="52" spans="1:31" ht="12.75" customHeight="1" x14ac:dyDescent="0.3">
      <c r="A52" s="16"/>
      <c r="B52" s="16"/>
      <c r="C52" s="16"/>
      <c r="D52" s="16"/>
      <c r="E52" s="16"/>
      <c r="F52" s="16"/>
      <c r="G52" s="18"/>
      <c r="H52" s="18"/>
      <c r="I52" s="18"/>
      <c r="J52" s="18"/>
      <c r="K52" s="18"/>
      <c r="L52" s="18"/>
      <c r="M52" s="18"/>
      <c r="N52" s="18"/>
      <c r="O52" s="16"/>
      <c r="P52" s="16"/>
      <c r="Q52" s="16"/>
      <c r="R52" s="16"/>
      <c r="S52" s="16"/>
      <c r="T52" s="16"/>
      <c r="U52" s="16"/>
      <c r="V52" s="16"/>
      <c r="W52" s="16"/>
      <c r="X52" s="16"/>
      <c r="Y52" s="16"/>
      <c r="Z52" s="18"/>
      <c r="AA52" s="18"/>
      <c r="AB52" s="16"/>
      <c r="AC52" s="16"/>
      <c r="AD52" s="16"/>
      <c r="AE52" s="16"/>
    </row>
    <row r="53" spans="1:31" ht="12.75" customHeight="1" x14ac:dyDescent="0.3">
      <c r="A53" s="16"/>
      <c r="B53" s="16"/>
      <c r="C53" s="16"/>
      <c r="D53" s="16"/>
      <c r="E53" s="16"/>
      <c r="F53" s="16"/>
      <c r="G53" s="18"/>
      <c r="H53" s="18"/>
      <c r="I53" s="18"/>
      <c r="J53" s="18"/>
      <c r="K53" s="18"/>
      <c r="L53" s="18"/>
      <c r="M53" s="18"/>
      <c r="N53" s="18"/>
      <c r="O53" s="16"/>
      <c r="P53" s="16"/>
      <c r="Q53" s="16"/>
      <c r="R53" s="16"/>
      <c r="S53" s="16"/>
      <c r="T53" s="16"/>
      <c r="U53" s="16"/>
      <c r="V53" s="16"/>
      <c r="W53" s="16"/>
      <c r="X53" s="16"/>
      <c r="Y53" s="16"/>
      <c r="Z53" s="18"/>
      <c r="AA53" s="18"/>
      <c r="AB53" s="16"/>
      <c r="AC53" s="16"/>
      <c r="AD53" s="16"/>
      <c r="AE53" s="16"/>
    </row>
    <row r="54" spans="1:31" ht="12.75" customHeight="1" x14ac:dyDescent="0.3">
      <c r="A54" s="16"/>
      <c r="B54" s="16"/>
      <c r="C54" s="16"/>
      <c r="D54" s="16"/>
      <c r="E54" s="16"/>
      <c r="F54" s="16"/>
      <c r="G54" s="18"/>
      <c r="H54" s="18"/>
      <c r="I54" s="18"/>
      <c r="J54" s="18"/>
      <c r="K54" s="18"/>
      <c r="L54" s="18"/>
      <c r="M54" s="18"/>
      <c r="N54" s="18"/>
      <c r="O54" s="16"/>
      <c r="P54" s="16"/>
      <c r="Q54" s="16"/>
      <c r="R54" s="16"/>
      <c r="S54" s="16"/>
      <c r="T54" s="16"/>
      <c r="U54" s="16"/>
      <c r="V54" s="16"/>
      <c r="W54" s="16"/>
      <c r="X54" s="16"/>
      <c r="Y54" s="16"/>
      <c r="Z54" s="18"/>
      <c r="AA54" s="18"/>
      <c r="AB54" s="16"/>
      <c r="AC54" s="16"/>
      <c r="AD54" s="16"/>
      <c r="AE54" s="16"/>
    </row>
    <row r="55" spans="1:31" ht="12.75" customHeight="1" x14ac:dyDescent="0.3">
      <c r="A55" s="16"/>
      <c r="B55" s="16"/>
      <c r="C55" s="16"/>
      <c r="D55" s="16"/>
      <c r="E55" s="16"/>
      <c r="F55" s="16"/>
      <c r="G55" s="18"/>
      <c r="H55" s="18"/>
      <c r="I55" s="18"/>
      <c r="J55" s="18"/>
      <c r="K55" s="18"/>
      <c r="L55" s="18"/>
      <c r="M55" s="18"/>
      <c r="N55" s="18"/>
      <c r="O55" s="16"/>
      <c r="P55" s="16"/>
      <c r="Q55" s="16"/>
      <c r="R55" s="16"/>
      <c r="S55" s="16"/>
      <c r="T55" s="16"/>
      <c r="U55" s="16"/>
      <c r="V55" s="16"/>
      <c r="W55" s="16"/>
      <c r="X55" s="16"/>
      <c r="Y55" s="16"/>
      <c r="Z55" s="18"/>
      <c r="AA55" s="18"/>
      <c r="AB55" s="16"/>
      <c r="AC55" s="16"/>
      <c r="AD55" s="16"/>
      <c r="AE55" s="16"/>
    </row>
    <row r="56" spans="1:31" ht="12.75" customHeight="1" x14ac:dyDescent="0.3">
      <c r="A56" s="16"/>
      <c r="B56" s="16"/>
      <c r="C56" s="16"/>
      <c r="D56" s="16"/>
      <c r="E56" s="16"/>
      <c r="F56" s="16"/>
      <c r="G56" s="18"/>
      <c r="H56" s="18"/>
      <c r="I56" s="18"/>
      <c r="J56" s="18"/>
      <c r="K56" s="18"/>
      <c r="L56" s="18"/>
      <c r="M56" s="18"/>
      <c r="N56" s="18"/>
      <c r="O56" s="16"/>
      <c r="P56" s="16"/>
      <c r="Q56" s="16"/>
      <c r="R56" s="16"/>
      <c r="S56" s="16"/>
      <c r="T56" s="16"/>
      <c r="U56" s="16"/>
      <c r="V56" s="16"/>
      <c r="W56" s="16"/>
      <c r="X56" s="16"/>
      <c r="Y56" s="16"/>
      <c r="Z56" s="18"/>
      <c r="AA56" s="18"/>
      <c r="AB56" s="16"/>
      <c r="AC56" s="16"/>
      <c r="AD56" s="16"/>
      <c r="AE56" s="16"/>
    </row>
    <row r="57" spans="1:31" ht="12.75" customHeight="1" x14ac:dyDescent="0.3">
      <c r="A57" s="16"/>
      <c r="B57" s="16"/>
      <c r="C57" s="16"/>
      <c r="D57" s="16"/>
      <c r="E57" s="16"/>
      <c r="F57" s="16"/>
      <c r="G57" s="18"/>
      <c r="H57" s="18"/>
      <c r="I57" s="18"/>
      <c r="J57" s="18"/>
      <c r="K57" s="18"/>
      <c r="L57" s="18"/>
      <c r="M57" s="18"/>
      <c r="N57" s="18"/>
      <c r="O57" s="16"/>
      <c r="P57" s="16"/>
      <c r="Q57" s="16"/>
      <c r="R57" s="16"/>
      <c r="S57" s="16"/>
      <c r="T57" s="16"/>
      <c r="U57" s="16"/>
      <c r="V57" s="16"/>
      <c r="W57" s="16"/>
      <c r="X57" s="16"/>
      <c r="Y57" s="16"/>
      <c r="Z57" s="18"/>
      <c r="AA57" s="18"/>
      <c r="AB57" s="16"/>
      <c r="AC57" s="16"/>
      <c r="AD57" s="16"/>
      <c r="AE57" s="16"/>
    </row>
    <row r="58" spans="1:31" ht="12.75" customHeight="1" x14ac:dyDescent="0.3">
      <c r="A58" s="16"/>
      <c r="B58" s="16"/>
      <c r="C58" s="16"/>
      <c r="D58" s="16"/>
      <c r="E58" s="16"/>
      <c r="F58" s="16"/>
      <c r="G58" s="18"/>
      <c r="H58" s="18"/>
      <c r="I58" s="18"/>
      <c r="J58" s="18"/>
      <c r="K58" s="18"/>
      <c r="L58" s="18"/>
      <c r="M58" s="18"/>
      <c r="N58" s="18"/>
      <c r="O58" s="16"/>
      <c r="P58" s="16"/>
      <c r="Q58" s="16"/>
      <c r="R58" s="16"/>
      <c r="S58" s="16"/>
      <c r="T58" s="16"/>
      <c r="U58" s="16"/>
      <c r="V58" s="16"/>
      <c r="W58" s="16"/>
      <c r="X58" s="16"/>
      <c r="Y58" s="16"/>
      <c r="Z58" s="18"/>
      <c r="AA58" s="18"/>
      <c r="AB58" s="16"/>
      <c r="AC58" s="16"/>
      <c r="AD58" s="16"/>
      <c r="AE58" s="16"/>
    </row>
    <row r="59" spans="1:31" ht="12.75" customHeight="1" x14ac:dyDescent="0.3">
      <c r="A59" s="16"/>
      <c r="B59" s="16"/>
      <c r="C59" s="16"/>
      <c r="D59" s="16"/>
      <c r="E59" s="16"/>
      <c r="F59" s="16"/>
      <c r="G59" s="18"/>
      <c r="H59" s="18"/>
      <c r="I59" s="18"/>
      <c r="J59" s="18"/>
      <c r="K59" s="18"/>
      <c r="L59" s="18"/>
      <c r="M59" s="18"/>
      <c r="N59" s="18"/>
      <c r="O59" s="16"/>
      <c r="P59" s="16"/>
      <c r="Q59" s="16"/>
      <c r="R59" s="16"/>
      <c r="S59" s="16"/>
      <c r="T59" s="16"/>
      <c r="U59" s="16"/>
      <c r="V59" s="16"/>
      <c r="W59" s="16"/>
      <c r="X59" s="16"/>
      <c r="Y59" s="16"/>
      <c r="Z59" s="18"/>
      <c r="AA59" s="18"/>
      <c r="AB59" s="16"/>
      <c r="AC59" s="16"/>
      <c r="AD59" s="16"/>
      <c r="AE59" s="16"/>
    </row>
    <row r="60" spans="1:31" ht="12.75" customHeight="1" x14ac:dyDescent="0.3">
      <c r="A60" s="16"/>
      <c r="B60" s="16"/>
      <c r="C60" s="16"/>
      <c r="D60" s="16"/>
      <c r="E60" s="16"/>
      <c r="F60" s="16"/>
      <c r="G60" s="18"/>
      <c r="H60" s="18"/>
      <c r="I60" s="18"/>
      <c r="J60" s="18"/>
      <c r="K60" s="18"/>
      <c r="L60" s="18"/>
      <c r="M60" s="18"/>
      <c r="N60" s="18"/>
      <c r="O60" s="16"/>
      <c r="P60" s="16"/>
      <c r="Q60" s="16"/>
      <c r="R60" s="16"/>
      <c r="S60" s="16"/>
      <c r="T60" s="16"/>
      <c r="U60" s="16"/>
      <c r="V60" s="16"/>
      <c r="W60" s="16"/>
      <c r="X60" s="16"/>
      <c r="Y60" s="16"/>
      <c r="Z60" s="18"/>
      <c r="AA60" s="18"/>
      <c r="AB60" s="16"/>
      <c r="AC60" s="16"/>
      <c r="AD60" s="16"/>
      <c r="AE60" s="16"/>
    </row>
    <row r="61" spans="1:31" ht="12.75" customHeight="1" x14ac:dyDescent="0.3">
      <c r="A61" s="16"/>
      <c r="B61" s="16"/>
      <c r="C61" s="16"/>
      <c r="D61" s="16"/>
      <c r="E61" s="16"/>
      <c r="F61" s="16"/>
      <c r="G61" s="18"/>
      <c r="H61" s="18"/>
      <c r="I61" s="18"/>
      <c r="J61" s="18"/>
      <c r="K61" s="18"/>
      <c r="L61" s="18"/>
      <c r="M61" s="18"/>
      <c r="N61" s="18"/>
      <c r="O61" s="16"/>
      <c r="P61" s="16"/>
      <c r="Q61" s="16"/>
      <c r="R61" s="16"/>
      <c r="S61" s="16"/>
      <c r="T61" s="16"/>
      <c r="U61" s="16"/>
      <c r="V61" s="16"/>
      <c r="W61" s="16"/>
      <c r="X61" s="16"/>
      <c r="Y61" s="16"/>
      <c r="Z61" s="18"/>
      <c r="AA61" s="18"/>
      <c r="AB61" s="16"/>
      <c r="AC61" s="16"/>
      <c r="AD61" s="16"/>
      <c r="AE61" s="16"/>
    </row>
    <row r="62" spans="1:31" ht="12.75" customHeight="1" x14ac:dyDescent="0.3">
      <c r="A62" s="16"/>
      <c r="B62" s="16"/>
      <c r="C62" s="16"/>
      <c r="D62" s="16"/>
      <c r="E62" s="16"/>
      <c r="F62" s="16"/>
      <c r="G62" s="18"/>
      <c r="H62" s="18"/>
      <c r="I62" s="18"/>
      <c r="J62" s="18"/>
      <c r="K62" s="18"/>
      <c r="L62" s="18"/>
      <c r="M62" s="18"/>
      <c r="N62" s="18"/>
      <c r="O62" s="16"/>
      <c r="P62" s="16"/>
      <c r="Q62" s="16"/>
      <c r="R62" s="16"/>
      <c r="S62" s="16"/>
      <c r="T62" s="16"/>
      <c r="U62" s="16"/>
      <c r="V62" s="16"/>
      <c r="W62" s="16"/>
      <c r="X62" s="16"/>
      <c r="Y62" s="16"/>
      <c r="Z62" s="18"/>
      <c r="AA62" s="18"/>
      <c r="AB62" s="16"/>
      <c r="AC62" s="16"/>
      <c r="AD62" s="16"/>
      <c r="AE62" s="16"/>
    </row>
    <row r="63" spans="1:31" ht="12.75" customHeight="1" x14ac:dyDescent="0.3">
      <c r="A63" s="16"/>
      <c r="B63" s="16"/>
      <c r="C63" s="16"/>
      <c r="D63" s="16"/>
      <c r="E63" s="16"/>
      <c r="F63" s="16"/>
      <c r="G63" s="18"/>
      <c r="H63" s="18"/>
      <c r="I63" s="18"/>
      <c r="J63" s="18"/>
      <c r="K63" s="18"/>
      <c r="L63" s="18"/>
      <c r="M63" s="18"/>
      <c r="N63" s="18"/>
      <c r="O63" s="16"/>
      <c r="P63" s="16"/>
      <c r="Q63" s="16"/>
      <c r="R63" s="16"/>
      <c r="S63" s="16"/>
      <c r="T63" s="16"/>
      <c r="U63" s="16"/>
      <c r="V63" s="16"/>
      <c r="W63" s="16"/>
      <c r="X63" s="16"/>
      <c r="Y63" s="16"/>
      <c r="Z63" s="18"/>
      <c r="AA63" s="18"/>
      <c r="AB63" s="16"/>
      <c r="AC63" s="16"/>
      <c r="AD63" s="16"/>
      <c r="AE63" s="16"/>
    </row>
    <row r="64" spans="1:31" ht="12.75" customHeight="1" x14ac:dyDescent="0.3">
      <c r="A64" s="16"/>
      <c r="B64" s="16"/>
      <c r="C64" s="16"/>
      <c r="D64" s="16"/>
      <c r="E64" s="16"/>
      <c r="F64" s="16"/>
      <c r="G64" s="18"/>
      <c r="H64" s="18"/>
      <c r="I64" s="18"/>
      <c r="J64" s="18"/>
      <c r="K64" s="18"/>
      <c r="L64" s="18"/>
      <c r="M64" s="18"/>
      <c r="N64" s="18"/>
      <c r="O64" s="16"/>
      <c r="P64" s="16"/>
      <c r="Q64" s="16"/>
      <c r="R64" s="16"/>
      <c r="S64" s="16"/>
      <c r="T64" s="16"/>
      <c r="U64" s="16"/>
      <c r="V64" s="16"/>
      <c r="W64" s="16"/>
      <c r="X64" s="16"/>
      <c r="Y64" s="16"/>
      <c r="Z64" s="18"/>
      <c r="AA64" s="18"/>
      <c r="AB64" s="16"/>
      <c r="AC64" s="16"/>
      <c r="AD64" s="16"/>
      <c r="AE64" s="16"/>
    </row>
    <row r="65" spans="1:31" ht="12.75" customHeight="1" x14ac:dyDescent="0.3">
      <c r="A65" s="16"/>
      <c r="B65" s="16"/>
      <c r="C65" s="16"/>
      <c r="D65" s="16"/>
      <c r="E65" s="16"/>
      <c r="F65" s="16"/>
      <c r="G65" s="18"/>
      <c r="H65" s="18"/>
      <c r="I65" s="18"/>
      <c r="J65" s="18"/>
      <c r="K65" s="18"/>
      <c r="L65" s="18"/>
      <c r="M65" s="18"/>
      <c r="N65" s="18"/>
      <c r="O65" s="16"/>
      <c r="P65" s="16"/>
      <c r="Q65" s="16"/>
      <c r="R65" s="16"/>
      <c r="S65" s="16"/>
      <c r="T65" s="16"/>
      <c r="U65" s="16"/>
      <c r="V65" s="16"/>
      <c r="W65" s="16"/>
      <c r="X65" s="16"/>
      <c r="Y65" s="16"/>
      <c r="Z65" s="18"/>
      <c r="AA65" s="18"/>
      <c r="AB65" s="16"/>
      <c r="AC65" s="16"/>
      <c r="AD65" s="16"/>
      <c r="AE65" s="16"/>
    </row>
    <row r="66" spans="1:31" ht="12.75" customHeight="1" x14ac:dyDescent="0.3">
      <c r="A66" s="16"/>
      <c r="B66" s="16"/>
      <c r="C66" s="16"/>
      <c r="D66" s="16"/>
      <c r="E66" s="16"/>
      <c r="F66" s="16"/>
      <c r="G66" s="18"/>
      <c r="H66" s="18"/>
      <c r="I66" s="18"/>
      <c r="J66" s="18"/>
      <c r="K66" s="18"/>
      <c r="L66" s="18"/>
      <c r="M66" s="18"/>
      <c r="N66" s="18"/>
      <c r="O66" s="16"/>
      <c r="P66" s="16"/>
      <c r="Q66" s="16"/>
      <c r="R66" s="16"/>
      <c r="S66" s="16"/>
      <c r="T66" s="16"/>
      <c r="U66" s="16"/>
      <c r="V66" s="16"/>
      <c r="W66" s="16"/>
      <c r="X66" s="16"/>
      <c r="Y66" s="16"/>
      <c r="Z66" s="18"/>
      <c r="AA66" s="18"/>
      <c r="AB66" s="16"/>
      <c r="AC66" s="16"/>
      <c r="AD66" s="16"/>
      <c r="AE66" s="16"/>
    </row>
    <row r="67" spans="1:31" ht="12.75" customHeight="1" x14ac:dyDescent="0.3">
      <c r="A67" s="16"/>
      <c r="B67" s="16"/>
      <c r="C67" s="16"/>
      <c r="D67" s="16"/>
      <c r="E67" s="16"/>
      <c r="F67" s="16"/>
      <c r="G67" s="18"/>
      <c r="H67" s="18"/>
      <c r="I67" s="18"/>
      <c r="J67" s="18"/>
      <c r="K67" s="18"/>
      <c r="L67" s="18"/>
      <c r="M67" s="18"/>
      <c r="N67" s="18"/>
      <c r="O67" s="16"/>
      <c r="P67" s="16"/>
      <c r="Q67" s="16"/>
      <c r="R67" s="16"/>
      <c r="S67" s="16"/>
      <c r="T67" s="16"/>
      <c r="U67" s="16"/>
      <c r="V67" s="16"/>
      <c r="W67" s="16"/>
      <c r="X67" s="16"/>
      <c r="Y67" s="16"/>
      <c r="Z67" s="18"/>
      <c r="AA67" s="18"/>
      <c r="AB67" s="16"/>
      <c r="AC67" s="16"/>
      <c r="AD67" s="16"/>
      <c r="AE67" s="16"/>
    </row>
    <row r="68" spans="1:31" ht="12.75" customHeight="1" x14ac:dyDescent="0.3">
      <c r="A68" s="16"/>
      <c r="B68" s="16"/>
      <c r="C68" s="16"/>
      <c r="D68" s="16"/>
      <c r="E68" s="16"/>
      <c r="F68" s="16"/>
      <c r="G68" s="18"/>
      <c r="H68" s="18"/>
      <c r="I68" s="18"/>
      <c r="J68" s="18"/>
      <c r="K68" s="18"/>
      <c r="L68" s="18"/>
      <c r="M68" s="18"/>
      <c r="N68" s="18"/>
      <c r="O68" s="16"/>
      <c r="P68" s="16"/>
      <c r="Q68" s="16"/>
      <c r="R68" s="16"/>
      <c r="S68" s="16"/>
      <c r="T68" s="16"/>
      <c r="U68" s="16"/>
      <c r="V68" s="16"/>
      <c r="W68" s="16"/>
      <c r="X68" s="16"/>
      <c r="Y68" s="16"/>
      <c r="Z68" s="18"/>
      <c r="AA68" s="18"/>
      <c r="AB68" s="16"/>
      <c r="AC68" s="16"/>
      <c r="AD68" s="16"/>
      <c r="AE68" s="16"/>
    </row>
    <row r="69" spans="1:31" ht="12.75" customHeight="1" x14ac:dyDescent="0.3">
      <c r="A69" s="16"/>
      <c r="B69" s="16"/>
      <c r="C69" s="16"/>
      <c r="D69" s="16"/>
      <c r="E69" s="16"/>
      <c r="F69" s="16"/>
      <c r="G69" s="18"/>
      <c r="H69" s="18"/>
      <c r="I69" s="18"/>
      <c r="J69" s="18"/>
      <c r="K69" s="18"/>
      <c r="L69" s="18"/>
      <c r="M69" s="18"/>
      <c r="N69" s="18"/>
      <c r="O69" s="16"/>
      <c r="P69" s="16"/>
      <c r="Q69" s="16"/>
      <c r="R69" s="16"/>
      <c r="S69" s="16"/>
      <c r="T69" s="16"/>
      <c r="U69" s="16"/>
      <c r="V69" s="16"/>
      <c r="W69" s="16"/>
      <c r="X69" s="16"/>
      <c r="Y69" s="16"/>
      <c r="Z69" s="18"/>
      <c r="AA69" s="18"/>
      <c r="AB69" s="16"/>
      <c r="AC69" s="16"/>
      <c r="AD69" s="16"/>
      <c r="AE69" s="16"/>
    </row>
    <row r="70" spans="1:31" ht="12.75" customHeight="1" x14ac:dyDescent="0.3">
      <c r="A70" s="16"/>
      <c r="B70" s="16"/>
      <c r="C70" s="16"/>
      <c r="D70" s="16"/>
      <c r="E70" s="16"/>
      <c r="F70" s="16"/>
      <c r="G70" s="18"/>
      <c r="H70" s="18"/>
      <c r="I70" s="18"/>
      <c r="J70" s="18"/>
      <c r="K70" s="18"/>
      <c r="L70" s="18"/>
      <c r="M70" s="18"/>
      <c r="N70" s="18"/>
      <c r="O70" s="16"/>
      <c r="P70" s="16"/>
      <c r="Q70" s="16"/>
      <c r="R70" s="16"/>
      <c r="S70" s="16"/>
      <c r="T70" s="16"/>
      <c r="U70" s="16"/>
      <c r="V70" s="16"/>
      <c r="W70" s="16"/>
      <c r="X70" s="16"/>
      <c r="Y70" s="16"/>
      <c r="Z70" s="18"/>
      <c r="AA70" s="18"/>
      <c r="AB70" s="16"/>
      <c r="AC70" s="16"/>
      <c r="AD70" s="16"/>
      <c r="AE70" s="16"/>
    </row>
    <row r="71" spans="1:31" ht="12.75" customHeight="1" x14ac:dyDescent="0.3">
      <c r="A71" s="16"/>
      <c r="B71" s="16"/>
      <c r="C71" s="16"/>
      <c r="D71" s="16"/>
      <c r="E71" s="16"/>
      <c r="F71" s="16"/>
      <c r="G71" s="18"/>
      <c r="H71" s="18"/>
      <c r="I71" s="18"/>
      <c r="J71" s="18"/>
      <c r="K71" s="18"/>
      <c r="L71" s="18"/>
      <c r="M71" s="18"/>
      <c r="N71" s="18"/>
      <c r="O71" s="16"/>
      <c r="P71" s="16"/>
      <c r="Q71" s="16"/>
      <c r="R71" s="16"/>
      <c r="S71" s="16"/>
      <c r="T71" s="16"/>
      <c r="U71" s="16"/>
      <c r="V71" s="16"/>
      <c r="W71" s="16"/>
      <c r="X71" s="16"/>
      <c r="Y71" s="16"/>
      <c r="Z71" s="18"/>
      <c r="AA71" s="18"/>
      <c r="AB71" s="16"/>
      <c r="AC71" s="16"/>
      <c r="AD71" s="16"/>
      <c r="AE71" s="16"/>
    </row>
    <row r="72" spans="1:31" ht="12.75" customHeight="1" x14ac:dyDescent="0.3">
      <c r="A72" s="16"/>
      <c r="B72" s="16"/>
      <c r="C72" s="16"/>
      <c r="D72" s="16"/>
      <c r="E72" s="16"/>
      <c r="F72" s="16"/>
      <c r="G72" s="18"/>
      <c r="H72" s="18"/>
      <c r="I72" s="18"/>
      <c r="J72" s="18"/>
      <c r="K72" s="18"/>
      <c r="L72" s="18"/>
      <c r="M72" s="18"/>
      <c r="N72" s="18"/>
      <c r="O72" s="16"/>
      <c r="P72" s="16"/>
      <c r="Q72" s="16"/>
      <c r="R72" s="16"/>
      <c r="S72" s="16"/>
      <c r="T72" s="16"/>
      <c r="U72" s="16"/>
      <c r="V72" s="16"/>
      <c r="W72" s="16"/>
      <c r="X72" s="16"/>
      <c r="Y72" s="16"/>
      <c r="Z72" s="18"/>
      <c r="AA72" s="18"/>
      <c r="AB72" s="16"/>
      <c r="AC72" s="16"/>
      <c r="AD72" s="16"/>
      <c r="AE72" s="16"/>
    </row>
    <row r="73" spans="1:31" ht="12.75" customHeight="1" x14ac:dyDescent="0.3">
      <c r="A73" s="16"/>
      <c r="B73" s="16"/>
      <c r="C73" s="16"/>
      <c r="D73" s="16"/>
      <c r="E73" s="16"/>
      <c r="F73" s="16"/>
      <c r="G73" s="18"/>
      <c r="H73" s="18"/>
      <c r="I73" s="18"/>
      <c r="J73" s="18"/>
      <c r="K73" s="18"/>
      <c r="L73" s="18"/>
      <c r="M73" s="18"/>
      <c r="N73" s="18"/>
      <c r="O73" s="16"/>
      <c r="P73" s="16"/>
      <c r="Q73" s="16"/>
      <c r="R73" s="16"/>
      <c r="S73" s="16"/>
      <c r="T73" s="16"/>
      <c r="U73" s="16"/>
      <c r="V73" s="16"/>
      <c r="W73" s="16"/>
      <c r="X73" s="16"/>
      <c r="Y73" s="16"/>
      <c r="Z73" s="18"/>
      <c r="AA73" s="18"/>
      <c r="AB73" s="16"/>
      <c r="AC73" s="16"/>
      <c r="AD73" s="16"/>
      <c r="AE73" s="16"/>
    </row>
    <row r="74" spans="1:31" ht="12.75" customHeight="1" x14ac:dyDescent="0.3">
      <c r="A74" s="16"/>
      <c r="B74" s="16"/>
      <c r="C74" s="16"/>
      <c r="D74" s="16"/>
      <c r="E74" s="16"/>
      <c r="F74" s="16"/>
      <c r="G74" s="18"/>
      <c r="H74" s="18"/>
      <c r="I74" s="18"/>
      <c r="J74" s="18"/>
      <c r="K74" s="18"/>
      <c r="L74" s="18"/>
      <c r="M74" s="18"/>
      <c r="N74" s="18"/>
      <c r="O74" s="16"/>
      <c r="P74" s="16"/>
      <c r="Q74" s="16"/>
      <c r="R74" s="16"/>
      <c r="S74" s="16"/>
      <c r="T74" s="16"/>
      <c r="U74" s="16"/>
      <c r="V74" s="16"/>
      <c r="W74" s="16"/>
      <c r="X74" s="16"/>
      <c r="Y74" s="16"/>
      <c r="Z74" s="18"/>
      <c r="AA74" s="18"/>
      <c r="AB74" s="16"/>
      <c r="AC74" s="16"/>
      <c r="AD74" s="16"/>
      <c r="AE74" s="16"/>
    </row>
    <row r="75" spans="1:31" ht="12.75" customHeight="1" x14ac:dyDescent="0.3">
      <c r="A75" s="16"/>
      <c r="B75" s="16"/>
      <c r="C75" s="16"/>
      <c r="D75" s="16"/>
      <c r="E75" s="16"/>
      <c r="F75" s="16"/>
      <c r="G75" s="18"/>
      <c r="H75" s="18"/>
      <c r="I75" s="18"/>
      <c r="J75" s="18"/>
      <c r="K75" s="18"/>
      <c r="L75" s="18"/>
      <c r="M75" s="18"/>
      <c r="N75" s="18"/>
      <c r="O75" s="16"/>
      <c r="P75" s="16"/>
      <c r="Q75" s="16"/>
      <c r="R75" s="16"/>
      <c r="S75" s="16"/>
      <c r="T75" s="16"/>
      <c r="U75" s="16"/>
      <c r="V75" s="16"/>
      <c r="W75" s="16"/>
      <c r="X75" s="16"/>
      <c r="Y75" s="16"/>
      <c r="Z75" s="18"/>
      <c r="AA75" s="18"/>
      <c r="AB75" s="16"/>
      <c r="AC75" s="16"/>
      <c r="AD75" s="16"/>
      <c r="AE75" s="16"/>
    </row>
    <row r="76" spans="1:31" ht="12.75" customHeight="1" x14ac:dyDescent="0.3">
      <c r="A76" s="16"/>
      <c r="B76" s="16"/>
      <c r="C76" s="16"/>
      <c r="D76" s="16"/>
      <c r="E76" s="16"/>
      <c r="F76" s="16"/>
      <c r="G76" s="18"/>
      <c r="H76" s="18"/>
      <c r="I76" s="18"/>
      <c r="J76" s="18"/>
      <c r="K76" s="18"/>
      <c r="L76" s="18"/>
      <c r="M76" s="18"/>
      <c r="N76" s="18"/>
      <c r="O76" s="16"/>
      <c r="P76" s="16"/>
      <c r="Q76" s="16"/>
      <c r="R76" s="16"/>
      <c r="S76" s="16"/>
      <c r="T76" s="16"/>
      <c r="U76" s="16"/>
      <c r="V76" s="16"/>
      <c r="W76" s="16"/>
      <c r="X76" s="16"/>
      <c r="Y76" s="16"/>
      <c r="Z76" s="18"/>
      <c r="AA76" s="18"/>
      <c r="AB76" s="16"/>
      <c r="AC76" s="16"/>
      <c r="AD76" s="16"/>
      <c r="AE76" s="16"/>
    </row>
    <row r="77" spans="1:31" ht="12.75" customHeight="1" x14ac:dyDescent="0.3">
      <c r="A77" s="16"/>
      <c r="B77" s="16"/>
      <c r="C77" s="16"/>
      <c r="D77" s="16"/>
      <c r="E77" s="16"/>
      <c r="F77" s="16"/>
      <c r="G77" s="18"/>
      <c r="H77" s="18"/>
      <c r="I77" s="18"/>
      <c r="J77" s="18"/>
      <c r="K77" s="18"/>
      <c r="L77" s="18"/>
      <c r="M77" s="18"/>
      <c r="N77" s="18"/>
      <c r="O77" s="16"/>
      <c r="P77" s="16"/>
      <c r="Q77" s="16"/>
      <c r="R77" s="16"/>
      <c r="S77" s="16"/>
      <c r="T77" s="16"/>
      <c r="U77" s="16"/>
      <c r="V77" s="16"/>
      <c r="W77" s="16"/>
      <c r="X77" s="16"/>
      <c r="Y77" s="16"/>
      <c r="Z77" s="18"/>
      <c r="AA77" s="18"/>
      <c r="AB77" s="16"/>
      <c r="AC77" s="16"/>
      <c r="AD77" s="16"/>
      <c r="AE77" s="16"/>
    </row>
    <row r="78" spans="1:31" ht="12.75" customHeight="1" x14ac:dyDescent="0.3">
      <c r="A78" s="16"/>
      <c r="B78" s="16"/>
      <c r="C78" s="16"/>
      <c r="D78" s="16"/>
      <c r="E78" s="16"/>
      <c r="F78" s="16"/>
      <c r="G78" s="18"/>
      <c r="H78" s="18"/>
      <c r="I78" s="18"/>
      <c r="J78" s="18"/>
      <c r="K78" s="18"/>
      <c r="L78" s="18"/>
      <c r="M78" s="18"/>
      <c r="N78" s="18"/>
      <c r="O78" s="16"/>
      <c r="P78" s="16"/>
      <c r="Q78" s="16"/>
      <c r="R78" s="16"/>
      <c r="S78" s="16"/>
      <c r="T78" s="16"/>
      <c r="U78" s="16"/>
      <c r="V78" s="16"/>
      <c r="W78" s="16"/>
      <c r="X78" s="16"/>
      <c r="Y78" s="16"/>
      <c r="Z78" s="18"/>
      <c r="AA78" s="18"/>
      <c r="AB78" s="16"/>
      <c r="AC78" s="16"/>
      <c r="AD78" s="16"/>
      <c r="AE78" s="16"/>
    </row>
    <row r="79" spans="1:31" ht="12.75" customHeight="1" x14ac:dyDescent="0.3">
      <c r="A79" s="16"/>
      <c r="B79" s="16"/>
      <c r="C79" s="16"/>
      <c r="D79" s="16"/>
      <c r="E79" s="16"/>
      <c r="F79" s="16"/>
      <c r="G79" s="18"/>
      <c r="H79" s="18"/>
      <c r="I79" s="18"/>
      <c r="J79" s="18"/>
      <c r="K79" s="18"/>
      <c r="L79" s="18"/>
      <c r="M79" s="18"/>
      <c r="N79" s="18"/>
      <c r="O79" s="16"/>
      <c r="P79" s="16"/>
      <c r="Q79" s="16"/>
      <c r="R79" s="16"/>
      <c r="S79" s="16"/>
      <c r="T79" s="16"/>
      <c r="U79" s="16"/>
      <c r="V79" s="16"/>
      <c r="W79" s="16"/>
      <c r="X79" s="16"/>
      <c r="Y79" s="16"/>
      <c r="Z79" s="18"/>
      <c r="AA79" s="18"/>
      <c r="AB79" s="16"/>
      <c r="AC79" s="16"/>
      <c r="AD79" s="16"/>
      <c r="AE79" s="16"/>
    </row>
    <row r="80" spans="1:31" ht="12.75" customHeight="1" x14ac:dyDescent="0.3">
      <c r="A80" s="16"/>
      <c r="B80" s="16"/>
      <c r="C80" s="16"/>
      <c r="D80" s="16"/>
      <c r="E80" s="16"/>
      <c r="F80" s="16"/>
      <c r="G80" s="18"/>
      <c r="H80" s="18"/>
      <c r="I80" s="18"/>
      <c r="J80" s="18"/>
      <c r="K80" s="18"/>
      <c r="L80" s="18"/>
      <c r="M80" s="18"/>
      <c r="N80" s="18"/>
      <c r="O80" s="16"/>
      <c r="P80" s="16"/>
      <c r="Q80" s="16"/>
      <c r="R80" s="16"/>
      <c r="S80" s="16"/>
      <c r="T80" s="16"/>
      <c r="U80" s="16"/>
      <c r="V80" s="16"/>
      <c r="W80" s="16"/>
      <c r="X80" s="16"/>
      <c r="Y80" s="16"/>
      <c r="Z80" s="18"/>
      <c r="AA80" s="18"/>
      <c r="AB80" s="16"/>
      <c r="AC80" s="16"/>
      <c r="AD80" s="16"/>
      <c r="AE80" s="16"/>
    </row>
    <row r="81" spans="1:31" ht="12.75" customHeight="1" x14ac:dyDescent="0.3">
      <c r="A81" s="16"/>
      <c r="B81" s="16"/>
      <c r="C81" s="16"/>
      <c r="D81" s="16"/>
      <c r="E81" s="16"/>
      <c r="F81" s="16"/>
      <c r="G81" s="18"/>
      <c r="H81" s="18"/>
      <c r="I81" s="18"/>
      <c r="J81" s="18"/>
      <c r="K81" s="18"/>
      <c r="L81" s="18"/>
      <c r="M81" s="18"/>
      <c r="N81" s="18"/>
      <c r="O81" s="16"/>
      <c r="P81" s="16"/>
      <c r="Q81" s="16"/>
      <c r="R81" s="16"/>
      <c r="S81" s="16"/>
      <c r="T81" s="16"/>
      <c r="U81" s="16"/>
      <c r="V81" s="16"/>
      <c r="W81" s="16"/>
      <c r="X81" s="16"/>
      <c r="Y81" s="16"/>
      <c r="Z81" s="18"/>
      <c r="AA81" s="18"/>
      <c r="AB81" s="16"/>
      <c r="AC81" s="16"/>
      <c r="AD81" s="16"/>
      <c r="AE81" s="16"/>
    </row>
    <row r="82" spans="1:31" ht="12.75" customHeight="1" x14ac:dyDescent="0.3">
      <c r="A82" s="16"/>
      <c r="B82" s="16"/>
      <c r="C82" s="16"/>
      <c r="D82" s="16"/>
      <c r="E82" s="16"/>
      <c r="F82" s="16"/>
      <c r="G82" s="18"/>
      <c r="H82" s="18"/>
      <c r="I82" s="18"/>
      <c r="J82" s="18"/>
      <c r="K82" s="18"/>
      <c r="L82" s="18"/>
      <c r="M82" s="18"/>
      <c r="N82" s="18"/>
      <c r="O82" s="16"/>
      <c r="P82" s="16"/>
      <c r="Q82" s="16"/>
      <c r="R82" s="16"/>
      <c r="S82" s="16"/>
      <c r="T82" s="16"/>
      <c r="U82" s="16"/>
      <c r="V82" s="16"/>
      <c r="W82" s="16"/>
      <c r="X82" s="16"/>
      <c r="Y82" s="16"/>
      <c r="Z82" s="18"/>
      <c r="AA82" s="18"/>
      <c r="AB82" s="16"/>
      <c r="AC82" s="16"/>
      <c r="AD82" s="16"/>
      <c r="AE82" s="16"/>
    </row>
    <row r="83" spans="1:31" ht="12.75" customHeight="1" x14ac:dyDescent="0.3">
      <c r="A83" s="16"/>
      <c r="B83" s="16"/>
      <c r="C83" s="16"/>
      <c r="D83" s="16"/>
      <c r="E83" s="16"/>
      <c r="F83" s="16"/>
      <c r="G83" s="18"/>
      <c r="H83" s="18"/>
      <c r="I83" s="18"/>
      <c r="J83" s="18"/>
      <c r="K83" s="18"/>
      <c r="L83" s="18"/>
      <c r="M83" s="18"/>
      <c r="N83" s="18"/>
      <c r="O83" s="16"/>
      <c r="P83" s="16"/>
      <c r="Q83" s="16"/>
      <c r="R83" s="16"/>
      <c r="S83" s="16"/>
      <c r="T83" s="16"/>
      <c r="U83" s="16"/>
      <c r="V83" s="16"/>
      <c r="W83" s="16"/>
      <c r="X83" s="16"/>
      <c r="Y83" s="16"/>
      <c r="Z83" s="18"/>
      <c r="AA83" s="18"/>
      <c r="AB83" s="16"/>
      <c r="AC83" s="16"/>
      <c r="AD83" s="16"/>
      <c r="AE83" s="16"/>
    </row>
    <row r="84" spans="1:31" ht="12.75" customHeight="1" x14ac:dyDescent="0.3">
      <c r="A84" s="16"/>
      <c r="B84" s="16"/>
      <c r="C84" s="16"/>
      <c r="D84" s="16"/>
      <c r="E84" s="16"/>
      <c r="F84" s="16"/>
      <c r="G84" s="18"/>
      <c r="H84" s="18"/>
      <c r="I84" s="18"/>
      <c r="J84" s="18"/>
      <c r="K84" s="18"/>
      <c r="L84" s="18"/>
      <c r="M84" s="18"/>
      <c r="N84" s="18"/>
      <c r="O84" s="16"/>
      <c r="P84" s="16"/>
      <c r="Q84" s="16"/>
      <c r="R84" s="16"/>
      <c r="S84" s="16"/>
      <c r="T84" s="16"/>
      <c r="U84" s="16"/>
      <c r="V84" s="16"/>
      <c r="W84" s="16"/>
      <c r="X84" s="16"/>
      <c r="Y84" s="16"/>
      <c r="Z84" s="18"/>
      <c r="AA84" s="18"/>
      <c r="AB84" s="16"/>
      <c r="AC84" s="16"/>
      <c r="AD84" s="16"/>
      <c r="AE84" s="16"/>
    </row>
    <row r="85" spans="1:31" ht="12.75" customHeight="1" x14ac:dyDescent="0.3">
      <c r="A85" s="16"/>
      <c r="B85" s="16"/>
      <c r="C85" s="16"/>
      <c r="D85" s="16"/>
      <c r="E85" s="16"/>
      <c r="F85" s="16"/>
      <c r="G85" s="18"/>
      <c r="H85" s="18"/>
      <c r="I85" s="18"/>
      <c r="J85" s="18"/>
      <c r="K85" s="18"/>
      <c r="L85" s="18"/>
      <c r="M85" s="18"/>
      <c r="N85" s="18"/>
      <c r="O85" s="16"/>
      <c r="P85" s="16"/>
      <c r="Q85" s="16"/>
      <c r="R85" s="16"/>
      <c r="S85" s="16"/>
      <c r="T85" s="16"/>
      <c r="U85" s="16"/>
      <c r="V85" s="16"/>
      <c r="W85" s="16"/>
      <c r="X85" s="16"/>
      <c r="Y85" s="16"/>
      <c r="Z85" s="18"/>
      <c r="AA85" s="18"/>
      <c r="AB85" s="16"/>
      <c r="AC85" s="16"/>
      <c r="AD85" s="16"/>
      <c r="AE85" s="16"/>
    </row>
    <row r="86" spans="1:31" ht="12.75" customHeight="1" x14ac:dyDescent="0.3">
      <c r="A86" s="16"/>
      <c r="B86" s="16"/>
      <c r="C86" s="16"/>
      <c r="D86" s="16"/>
      <c r="E86" s="16"/>
      <c r="F86" s="16"/>
      <c r="G86" s="18"/>
      <c r="H86" s="18"/>
      <c r="I86" s="18"/>
      <c r="J86" s="18"/>
      <c r="K86" s="18"/>
      <c r="L86" s="18"/>
      <c r="M86" s="18"/>
      <c r="N86" s="18"/>
      <c r="O86" s="16"/>
      <c r="P86" s="16"/>
      <c r="Q86" s="16"/>
      <c r="R86" s="16"/>
      <c r="S86" s="16"/>
      <c r="T86" s="16"/>
      <c r="U86" s="16"/>
      <c r="V86" s="16"/>
      <c r="W86" s="16"/>
      <c r="X86" s="16"/>
      <c r="Y86" s="16"/>
      <c r="Z86" s="18"/>
      <c r="AA86" s="18"/>
      <c r="AB86" s="16"/>
      <c r="AC86" s="16"/>
      <c r="AD86" s="16"/>
      <c r="AE86" s="16"/>
    </row>
    <row r="87" spans="1:31" ht="12.75" customHeight="1" x14ac:dyDescent="0.3">
      <c r="A87" s="16"/>
      <c r="B87" s="16"/>
      <c r="C87" s="16"/>
      <c r="D87" s="16"/>
      <c r="E87" s="16"/>
      <c r="F87" s="16"/>
      <c r="G87" s="18"/>
      <c r="H87" s="18"/>
      <c r="I87" s="18"/>
      <c r="J87" s="18"/>
      <c r="K87" s="18"/>
      <c r="L87" s="18"/>
      <c r="M87" s="18"/>
      <c r="N87" s="18"/>
      <c r="O87" s="16"/>
      <c r="P87" s="16"/>
      <c r="Q87" s="16"/>
      <c r="R87" s="16"/>
      <c r="S87" s="16"/>
      <c r="T87" s="16"/>
      <c r="U87" s="16"/>
      <c r="V87" s="16"/>
      <c r="W87" s="16"/>
      <c r="X87" s="16"/>
      <c r="Y87" s="16"/>
      <c r="Z87" s="18"/>
      <c r="AA87" s="18"/>
      <c r="AB87" s="16"/>
      <c r="AC87" s="16"/>
      <c r="AD87" s="16"/>
      <c r="AE87" s="16"/>
    </row>
    <row r="88" spans="1:31" ht="12.75" customHeight="1" x14ac:dyDescent="0.3">
      <c r="A88" s="16"/>
      <c r="B88" s="16"/>
      <c r="C88" s="16"/>
      <c r="D88" s="16"/>
      <c r="E88" s="16"/>
      <c r="F88" s="16"/>
      <c r="G88" s="18"/>
      <c r="H88" s="18"/>
      <c r="I88" s="18"/>
      <c r="J88" s="18"/>
      <c r="K88" s="18"/>
      <c r="L88" s="18"/>
      <c r="M88" s="18"/>
      <c r="N88" s="18"/>
      <c r="O88" s="16"/>
      <c r="P88" s="16"/>
      <c r="Q88" s="16"/>
      <c r="R88" s="16"/>
      <c r="S88" s="16"/>
      <c r="T88" s="16"/>
      <c r="U88" s="16"/>
      <c r="V88" s="16"/>
      <c r="W88" s="16"/>
      <c r="X88" s="16"/>
      <c r="Y88" s="16"/>
      <c r="Z88" s="18"/>
      <c r="AA88" s="18"/>
      <c r="AB88" s="16"/>
      <c r="AC88" s="16"/>
      <c r="AD88" s="16"/>
      <c r="AE88" s="16"/>
    </row>
    <row r="89" spans="1:31" ht="12.75" customHeight="1" x14ac:dyDescent="0.3">
      <c r="A89" s="16"/>
      <c r="B89" s="16"/>
      <c r="C89" s="16"/>
      <c r="D89" s="16"/>
      <c r="E89" s="16"/>
      <c r="F89" s="16"/>
      <c r="G89" s="18"/>
      <c r="H89" s="18"/>
      <c r="I89" s="18"/>
      <c r="J89" s="18"/>
      <c r="K89" s="18"/>
      <c r="L89" s="18"/>
      <c r="M89" s="18"/>
      <c r="N89" s="18"/>
      <c r="O89" s="16"/>
      <c r="P89" s="16"/>
      <c r="Q89" s="16"/>
      <c r="R89" s="16"/>
      <c r="S89" s="16"/>
      <c r="T89" s="16"/>
      <c r="U89" s="16"/>
      <c r="V89" s="16"/>
      <c r="W89" s="16"/>
      <c r="X89" s="16"/>
      <c r="Y89" s="16"/>
      <c r="Z89" s="18"/>
      <c r="AA89" s="18"/>
      <c r="AB89" s="16"/>
      <c r="AC89" s="16"/>
      <c r="AD89" s="16"/>
      <c r="AE89" s="16"/>
    </row>
    <row r="90" spans="1:31" ht="12.75" customHeight="1" x14ac:dyDescent="0.3">
      <c r="A90" s="16"/>
      <c r="B90" s="16"/>
      <c r="C90" s="16"/>
      <c r="D90" s="16"/>
      <c r="E90" s="16"/>
      <c r="F90" s="16"/>
      <c r="G90" s="18"/>
      <c r="H90" s="18"/>
      <c r="I90" s="18"/>
      <c r="J90" s="18"/>
      <c r="K90" s="18"/>
      <c r="L90" s="18"/>
      <c r="M90" s="18"/>
      <c r="N90" s="18"/>
      <c r="O90" s="16"/>
      <c r="P90" s="16"/>
      <c r="Q90" s="16"/>
      <c r="R90" s="16"/>
      <c r="S90" s="16"/>
      <c r="T90" s="16"/>
      <c r="U90" s="16"/>
      <c r="V90" s="16"/>
      <c r="W90" s="16"/>
      <c r="X90" s="16"/>
      <c r="Y90" s="16"/>
      <c r="Z90" s="18"/>
      <c r="AA90" s="18"/>
      <c r="AB90" s="16"/>
      <c r="AC90" s="16"/>
      <c r="AD90" s="16"/>
      <c r="AE90" s="16"/>
    </row>
    <row r="91" spans="1:31" ht="12.75" customHeight="1" x14ac:dyDescent="0.3">
      <c r="A91" s="16"/>
      <c r="B91" s="16"/>
      <c r="C91" s="16"/>
      <c r="D91" s="16"/>
      <c r="E91" s="16"/>
      <c r="F91" s="16"/>
      <c r="G91" s="18"/>
      <c r="H91" s="18"/>
      <c r="I91" s="18"/>
      <c r="J91" s="18"/>
      <c r="K91" s="18"/>
      <c r="L91" s="18"/>
      <c r="M91" s="18"/>
      <c r="N91" s="18"/>
      <c r="O91" s="16"/>
      <c r="P91" s="16"/>
      <c r="Q91" s="16"/>
      <c r="R91" s="16"/>
      <c r="S91" s="16"/>
      <c r="T91" s="16"/>
      <c r="U91" s="16"/>
      <c r="V91" s="16"/>
      <c r="W91" s="16"/>
      <c r="X91" s="16"/>
      <c r="Y91" s="16"/>
      <c r="Z91" s="18"/>
      <c r="AA91" s="18"/>
      <c r="AB91" s="16"/>
      <c r="AC91" s="16"/>
      <c r="AD91" s="16"/>
      <c r="AE91" s="16"/>
    </row>
    <row r="92" spans="1:31" ht="12.75" customHeight="1" x14ac:dyDescent="0.3">
      <c r="A92" s="16"/>
      <c r="B92" s="16"/>
      <c r="C92" s="16"/>
      <c r="D92" s="16"/>
      <c r="E92" s="16"/>
      <c r="F92" s="16"/>
      <c r="G92" s="18"/>
      <c r="H92" s="18"/>
      <c r="I92" s="18"/>
      <c r="J92" s="18"/>
      <c r="K92" s="18"/>
      <c r="L92" s="18"/>
      <c r="M92" s="18"/>
      <c r="N92" s="18"/>
      <c r="O92" s="16"/>
      <c r="P92" s="16"/>
      <c r="Q92" s="16"/>
      <c r="R92" s="16"/>
      <c r="S92" s="16"/>
      <c r="T92" s="16"/>
      <c r="U92" s="16"/>
      <c r="V92" s="16"/>
      <c r="W92" s="16"/>
      <c r="X92" s="16"/>
      <c r="Y92" s="16"/>
      <c r="Z92" s="18"/>
      <c r="AA92" s="18"/>
      <c r="AB92" s="16"/>
      <c r="AC92" s="16"/>
      <c r="AD92" s="16"/>
      <c r="AE92" s="16"/>
    </row>
    <row r="93" spans="1:31" ht="12.75" customHeight="1" x14ac:dyDescent="0.3">
      <c r="A93" s="16"/>
      <c r="B93" s="16"/>
      <c r="C93" s="16"/>
      <c r="D93" s="16"/>
      <c r="E93" s="16"/>
      <c r="F93" s="16"/>
      <c r="G93" s="18"/>
      <c r="H93" s="18"/>
      <c r="I93" s="18"/>
      <c r="J93" s="18"/>
      <c r="K93" s="18"/>
      <c r="L93" s="18"/>
      <c r="M93" s="18"/>
      <c r="N93" s="18"/>
      <c r="O93" s="16"/>
      <c r="P93" s="16"/>
      <c r="Q93" s="16"/>
      <c r="R93" s="16"/>
      <c r="S93" s="16"/>
      <c r="T93" s="16"/>
      <c r="U93" s="16"/>
      <c r="V93" s="16"/>
      <c r="W93" s="16"/>
      <c r="X93" s="16"/>
      <c r="Y93" s="16"/>
      <c r="Z93" s="18"/>
      <c r="AA93" s="18"/>
      <c r="AB93" s="16"/>
      <c r="AC93" s="16"/>
      <c r="AD93" s="16"/>
      <c r="AE93" s="16"/>
    </row>
    <row r="94" spans="1:31" ht="12.75" customHeight="1" x14ac:dyDescent="0.3">
      <c r="A94" s="16"/>
      <c r="B94" s="16"/>
      <c r="C94" s="16"/>
      <c r="D94" s="16"/>
      <c r="E94" s="16"/>
      <c r="F94" s="16"/>
      <c r="G94" s="18"/>
      <c r="H94" s="18"/>
      <c r="I94" s="18"/>
      <c r="J94" s="18"/>
      <c r="K94" s="18"/>
      <c r="L94" s="18"/>
      <c r="M94" s="18"/>
      <c r="N94" s="18"/>
      <c r="O94" s="16"/>
      <c r="P94" s="16"/>
      <c r="Q94" s="16"/>
      <c r="R94" s="16"/>
      <c r="S94" s="16"/>
      <c r="T94" s="16"/>
      <c r="U94" s="16"/>
      <c r="V94" s="16"/>
      <c r="W94" s="16"/>
      <c r="X94" s="16"/>
      <c r="Y94" s="16"/>
      <c r="Z94" s="18"/>
      <c r="AA94" s="18"/>
      <c r="AB94" s="16"/>
      <c r="AC94" s="16"/>
      <c r="AD94" s="16"/>
      <c r="AE94" s="16"/>
    </row>
    <row r="95" spans="1:31" ht="12.75" customHeight="1" x14ac:dyDescent="0.3">
      <c r="A95" s="16"/>
      <c r="B95" s="16"/>
      <c r="C95" s="16"/>
      <c r="D95" s="16"/>
      <c r="E95" s="16"/>
      <c r="F95" s="16"/>
      <c r="G95" s="18"/>
      <c r="H95" s="18"/>
      <c r="I95" s="18"/>
      <c r="J95" s="18"/>
      <c r="K95" s="18"/>
      <c r="L95" s="18"/>
      <c r="M95" s="18"/>
      <c r="N95" s="18"/>
      <c r="O95" s="16"/>
      <c r="P95" s="16"/>
      <c r="Q95" s="16"/>
      <c r="R95" s="16"/>
      <c r="S95" s="16"/>
      <c r="T95" s="16"/>
      <c r="U95" s="16"/>
      <c r="V95" s="16"/>
      <c r="W95" s="16"/>
      <c r="X95" s="16"/>
      <c r="Y95" s="16"/>
      <c r="Z95" s="18"/>
      <c r="AA95" s="18"/>
      <c r="AB95" s="16"/>
      <c r="AC95" s="16"/>
      <c r="AD95" s="16"/>
      <c r="AE95" s="16"/>
    </row>
    <row r="96" spans="1:31" ht="12.75" customHeight="1" x14ac:dyDescent="0.3">
      <c r="A96" s="16"/>
      <c r="B96" s="16"/>
      <c r="C96" s="16"/>
      <c r="D96" s="16"/>
      <c r="E96" s="16"/>
      <c r="F96" s="16"/>
      <c r="G96" s="18"/>
      <c r="H96" s="18"/>
      <c r="I96" s="18"/>
      <c r="J96" s="18"/>
      <c r="K96" s="18"/>
      <c r="L96" s="18"/>
      <c r="M96" s="18"/>
      <c r="N96" s="18"/>
      <c r="O96" s="16"/>
      <c r="P96" s="16"/>
      <c r="Q96" s="16"/>
      <c r="R96" s="16"/>
      <c r="S96" s="16"/>
      <c r="T96" s="16"/>
      <c r="U96" s="16"/>
      <c r="V96" s="16"/>
      <c r="W96" s="16"/>
      <c r="X96" s="16"/>
      <c r="Y96" s="16"/>
      <c r="Z96" s="18"/>
      <c r="AA96" s="18"/>
      <c r="AB96" s="16"/>
      <c r="AC96" s="16"/>
      <c r="AD96" s="16"/>
      <c r="AE96" s="16"/>
    </row>
    <row r="97" spans="1:31" ht="12.75" customHeight="1" x14ac:dyDescent="0.3">
      <c r="A97" s="16"/>
      <c r="B97" s="16"/>
      <c r="C97" s="16"/>
      <c r="D97" s="16"/>
      <c r="E97" s="16"/>
      <c r="F97" s="16"/>
      <c r="G97" s="18"/>
      <c r="H97" s="18"/>
      <c r="I97" s="18"/>
      <c r="J97" s="18"/>
      <c r="K97" s="18"/>
      <c r="L97" s="18"/>
      <c r="M97" s="18"/>
      <c r="N97" s="18"/>
      <c r="O97" s="16"/>
      <c r="P97" s="16"/>
      <c r="Q97" s="16"/>
      <c r="R97" s="16"/>
      <c r="S97" s="16"/>
      <c r="T97" s="16"/>
      <c r="U97" s="16"/>
      <c r="V97" s="16"/>
      <c r="W97" s="16"/>
      <c r="X97" s="16"/>
      <c r="Y97" s="16"/>
      <c r="Z97" s="18"/>
      <c r="AA97" s="18"/>
      <c r="AB97" s="16"/>
      <c r="AC97" s="16"/>
      <c r="AD97" s="16"/>
      <c r="AE97" s="16"/>
    </row>
    <row r="98" spans="1:31" ht="12.75" customHeight="1" x14ac:dyDescent="0.3">
      <c r="A98" s="16"/>
      <c r="B98" s="16"/>
      <c r="C98" s="16"/>
      <c r="D98" s="16"/>
      <c r="E98" s="16"/>
      <c r="F98" s="16"/>
      <c r="G98" s="18"/>
      <c r="H98" s="18"/>
      <c r="I98" s="18"/>
      <c r="J98" s="18"/>
      <c r="K98" s="18"/>
      <c r="L98" s="18"/>
      <c r="M98" s="18"/>
      <c r="N98" s="18"/>
      <c r="O98" s="16"/>
      <c r="P98" s="16"/>
      <c r="Q98" s="16"/>
      <c r="R98" s="16"/>
      <c r="S98" s="16"/>
      <c r="T98" s="16"/>
      <c r="U98" s="16"/>
      <c r="V98" s="16"/>
      <c r="W98" s="16"/>
      <c r="X98" s="16"/>
      <c r="Y98" s="16"/>
      <c r="Z98" s="18"/>
      <c r="AA98" s="18"/>
      <c r="AB98" s="16"/>
      <c r="AC98" s="16"/>
      <c r="AD98" s="16"/>
      <c r="AE98" s="16"/>
    </row>
    <row r="99" spans="1:31" ht="12.75" customHeight="1" x14ac:dyDescent="0.3">
      <c r="A99" s="16"/>
      <c r="B99" s="16"/>
      <c r="C99" s="16"/>
      <c r="D99" s="16"/>
      <c r="E99" s="16"/>
      <c r="F99" s="16"/>
      <c r="G99" s="18"/>
      <c r="H99" s="18"/>
      <c r="I99" s="18"/>
      <c r="J99" s="18"/>
      <c r="K99" s="18"/>
      <c r="L99" s="18"/>
      <c r="M99" s="18"/>
      <c r="N99" s="18"/>
      <c r="O99" s="16"/>
      <c r="P99" s="16"/>
      <c r="Q99" s="16"/>
      <c r="R99" s="16"/>
      <c r="S99" s="16"/>
      <c r="T99" s="16"/>
      <c r="U99" s="16"/>
      <c r="V99" s="16"/>
      <c r="W99" s="16"/>
      <c r="X99" s="16"/>
      <c r="Y99" s="16"/>
      <c r="Z99" s="18"/>
      <c r="AA99" s="18"/>
      <c r="AB99" s="16"/>
      <c r="AC99" s="16"/>
      <c r="AD99" s="16"/>
      <c r="AE99" s="16"/>
    </row>
    <row r="100" spans="1:31" ht="12.75" customHeight="1" x14ac:dyDescent="0.3">
      <c r="A100" s="16"/>
      <c r="B100" s="16"/>
      <c r="C100" s="16"/>
      <c r="D100" s="16"/>
      <c r="E100" s="16"/>
      <c r="F100" s="16"/>
      <c r="G100" s="18"/>
      <c r="H100" s="18"/>
      <c r="I100" s="18"/>
      <c r="J100" s="18"/>
      <c r="K100" s="18"/>
      <c r="L100" s="18"/>
      <c r="M100" s="18"/>
      <c r="N100" s="18"/>
      <c r="O100" s="16"/>
      <c r="P100" s="16"/>
      <c r="Q100" s="16"/>
      <c r="R100" s="16"/>
      <c r="S100" s="16"/>
      <c r="T100" s="16"/>
      <c r="U100" s="16"/>
      <c r="V100" s="16"/>
      <c r="W100" s="16"/>
      <c r="X100" s="16"/>
      <c r="Y100" s="16"/>
      <c r="Z100" s="18"/>
      <c r="AA100" s="18"/>
      <c r="AB100" s="16"/>
      <c r="AC100" s="16"/>
      <c r="AD100" s="16"/>
      <c r="AE100" s="16"/>
    </row>
    <row r="101" spans="1:31" ht="12.75" customHeight="1" x14ac:dyDescent="0.3">
      <c r="A101" s="16"/>
      <c r="B101" s="16"/>
      <c r="C101" s="16"/>
      <c r="D101" s="16"/>
      <c r="E101" s="16"/>
      <c r="F101" s="16"/>
      <c r="G101" s="18"/>
      <c r="H101" s="18"/>
      <c r="I101" s="18"/>
      <c r="J101" s="18"/>
      <c r="K101" s="18"/>
      <c r="L101" s="18"/>
      <c r="M101" s="18"/>
      <c r="N101" s="18"/>
      <c r="O101" s="16"/>
      <c r="P101" s="16"/>
      <c r="Q101" s="16"/>
      <c r="R101" s="16"/>
      <c r="S101" s="16"/>
      <c r="T101" s="16"/>
      <c r="U101" s="16"/>
      <c r="V101" s="16"/>
      <c r="W101" s="16"/>
      <c r="X101" s="16"/>
      <c r="Y101" s="16"/>
      <c r="Z101" s="18"/>
      <c r="AA101" s="18"/>
      <c r="AB101" s="16"/>
      <c r="AC101" s="16"/>
      <c r="AD101" s="16"/>
      <c r="AE101" s="16"/>
    </row>
    <row r="102" spans="1:31" ht="12.75" customHeight="1" x14ac:dyDescent="0.3">
      <c r="A102" s="16"/>
      <c r="B102" s="16"/>
      <c r="C102" s="16"/>
      <c r="D102" s="16"/>
      <c r="E102" s="16"/>
      <c r="F102" s="16"/>
      <c r="G102" s="18"/>
      <c r="H102" s="18"/>
      <c r="I102" s="18"/>
      <c r="J102" s="18"/>
      <c r="K102" s="18"/>
      <c r="L102" s="18"/>
      <c r="M102" s="18"/>
      <c r="N102" s="18"/>
      <c r="O102" s="16"/>
      <c r="P102" s="16"/>
      <c r="Q102" s="16"/>
      <c r="R102" s="16"/>
      <c r="S102" s="16"/>
      <c r="T102" s="16"/>
      <c r="U102" s="16"/>
      <c r="V102" s="16"/>
      <c r="W102" s="16"/>
      <c r="X102" s="16"/>
      <c r="Y102" s="16"/>
      <c r="Z102" s="18"/>
      <c r="AA102" s="18"/>
      <c r="AB102" s="16"/>
      <c r="AC102" s="16"/>
      <c r="AD102" s="16"/>
      <c r="AE102" s="16"/>
    </row>
    <row r="103" spans="1:31" ht="12.75" customHeight="1" x14ac:dyDescent="0.3">
      <c r="A103" s="16"/>
      <c r="B103" s="16"/>
      <c r="C103" s="16"/>
      <c r="D103" s="16"/>
      <c r="E103" s="16"/>
      <c r="F103" s="16"/>
      <c r="G103" s="18"/>
      <c r="H103" s="18"/>
      <c r="I103" s="18"/>
      <c r="J103" s="18"/>
      <c r="K103" s="18"/>
      <c r="L103" s="18"/>
      <c r="M103" s="18"/>
      <c r="N103" s="18"/>
      <c r="O103" s="16"/>
      <c r="P103" s="16"/>
      <c r="Q103" s="16"/>
      <c r="R103" s="16"/>
      <c r="S103" s="16"/>
      <c r="T103" s="16"/>
      <c r="U103" s="16"/>
      <c r="V103" s="16"/>
      <c r="W103" s="16"/>
      <c r="X103" s="16"/>
      <c r="Y103" s="16"/>
      <c r="Z103" s="18"/>
      <c r="AA103" s="18"/>
      <c r="AB103" s="16"/>
      <c r="AC103" s="16"/>
      <c r="AD103" s="16"/>
      <c r="AE103" s="16"/>
    </row>
    <row r="104" spans="1:31" ht="12.75" customHeight="1" x14ac:dyDescent="0.3">
      <c r="A104" s="16"/>
      <c r="B104" s="16"/>
      <c r="C104" s="16"/>
      <c r="D104" s="16"/>
      <c r="E104" s="16"/>
      <c r="F104" s="16"/>
      <c r="G104" s="18"/>
      <c r="H104" s="18"/>
      <c r="I104" s="18"/>
      <c r="J104" s="18"/>
      <c r="K104" s="18"/>
      <c r="L104" s="18"/>
      <c r="M104" s="18"/>
      <c r="N104" s="18"/>
      <c r="O104" s="16"/>
      <c r="P104" s="16"/>
      <c r="Q104" s="16"/>
      <c r="R104" s="16"/>
      <c r="S104" s="16"/>
      <c r="T104" s="16"/>
      <c r="U104" s="16"/>
      <c r="V104" s="16"/>
      <c r="W104" s="16"/>
      <c r="X104" s="16"/>
      <c r="Y104" s="16"/>
      <c r="Z104" s="18"/>
      <c r="AA104" s="18"/>
      <c r="AB104" s="16"/>
      <c r="AC104" s="16"/>
      <c r="AD104" s="16"/>
      <c r="AE104" s="16"/>
    </row>
    <row r="105" spans="1:31" ht="12.75" customHeight="1" x14ac:dyDescent="0.3">
      <c r="A105" s="16"/>
      <c r="B105" s="16"/>
      <c r="C105" s="16"/>
      <c r="D105" s="16"/>
      <c r="E105" s="16"/>
      <c r="F105" s="16"/>
      <c r="G105" s="18"/>
      <c r="H105" s="18"/>
      <c r="I105" s="18"/>
      <c r="J105" s="18"/>
      <c r="K105" s="18"/>
      <c r="L105" s="18"/>
      <c r="M105" s="18"/>
      <c r="N105" s="18"/>
      <c r="O105" s="16"/>
      <c r="P105" s="16"/>
      <c r="Q105" s="16"/>
      <c r="R105" s="16"/>
      <c r="S105" s="16"/>
      <c r="T105" s="16"/>
      <c r="U105" s="16"/>
      <c r="V105" s="16"/>
      <c r="W105" s="16"/>
      <c r="X105" s="16"/>
      <c r="Y105" s="16"/>
      <c r="Z105" s="18"/>
      <c r="AA105" s="18"/>
      <c r="AB105" s="16"/>
      <c r="AC105" s="16"/>
      <c r="AD105" s="16"/>
      <c r="AE105" s="16"/>
    </row>
    <row r="106" spans="1:31" ht="12.75" customHeight="1" x14ac:dyDescent="0.3">
      <c r="A106" s="16"/>
      <c r="B106" s="16"/>
      <c r="C106" s="16"/>
      <c r="D106" s="16"/>
      <c r="E106" s="16"/>
      <c r="F106" s="16"/>
      <c r="G106" s="18"/>
      <c r="H106" s="18"/>
      <c r="I106" s="18"/>
      <c r="J106" s="18"/>
      <c r="K106" s="18"/>
      <c r="L106" s="18"/>
      <c r="M106" s="18"/>
      <c r="N106" s="18"/>
      <c r="O106" s="16"/>
      <c r="P106" s="16"/>
      <c r="Q106" s="16"/>
      <c r="R106" s="16"/>
      <c r="S106" s="16"/>
      <c r="T106" s="16"/>
      <c r="U106" s="16"/>
      <c r="V106" s="16"/>
      <c r="W106" s="16"/>
      <c r="X106" s="16"/>
      <c r="Y106" s="16"/>
      <c r="Z106" s="18"/>
      <c r="AA106" s="18"/>
      <c r="AB106" s="16"/>
      <c r="AC106" s="16"/>
      <c r="AD106" s="16"/>
      <c r="AE106" s="16"/>
    </row>
    <row r="107" spans="1:31" ht="12.75" customHeight="1" x14ac:dyDescent="0.3">
      <c r="A107" s="16"/>
      <c r="B107" s="16"/>
      <c r="C107" s="16"/>
      <c r="D107" s="16"/>
      <c r="E107" s="16"/>
      <c r="F107" s="16"/>
      <c r="G107" s="18"/>
      <c r="H107" s="18"/>
      <c r="I107" s="18"/>
      <c r="J107" s="18"/>
      <c r="K107" s="18"/>
      <c r="L107" s="18"/>
      <c r="M107" s="18"/>
      <c r="N107" s="18"/>
      <c r="O107" s="16"/>
      <c r="P107" s="16"/>
      <c r="Q107" s="16"/>
      <c r="R107" s="16"/>
      <c r="S107" s="16"/>
      <c r="T107" s="16"/>
      <c r="U107" s="16"/>
      <c r="V107" s="16"/>
      <c r="W107" s="16"/>
      <c r="X107" s="16"/>
      <c r="Y107" s="16"/>
      <c r="Z107" s="18"/>
      <c r="AA107" s="18"/>
      <c r="AB107" s="16"/>
      <c r="AC107" s="16"/>
      <c r="AD107" s="16"/>
      <c r="AE107" s="16"/>
    </row>
    <row r="108" spans="1:31" ht="12.75" customHeight="1" x14ac:dyDescent="0.3">
      <c r="A108" s="16"/>
      <c r="B108" s="16"/>
      <c r="C108" s="16"/>
      <c r="D108" s="16"/>
      <c r="E108" s="16"/>
      <c r="F108" s="16"/>
      <c r="G108" s="18"/>
      <c r="H108" s="18"/>
      <c r="I108" s="18"/>
      <c r="J108" s="18"/>
      <c r="K108" s="18"/>
      <c r="L108" s="18"/>
      <c r="M108" s="18"/>
      <c r="N108" s="18"/>
      <c r="O108" s="16"/>
      <c r="P108" s="16"/>
      <c r="Q108" s="16"/>
      <c r="R108" s="16"/>
      <c r="S108" s="16"/>
      <c r="T108" s="16"/>
      <c r="U108" s="16"/>
      <c r="V108" s="16"/>
      <c r="W108" s="16"/>
      <c r="X108" s="16"/>
      <c r="Y108" s="16"/>
      <c r="Z108" s="18"/>
      <c r="AA108" s="18"/>
      <c r="AB108" s="16"/>
      <c r="AC108" s="16"/>
      <c r="AD108" s="16"/>
      <c r="AE108" s="16"/>
    </row>
    <row r="109" spans="1:31" ht="12.75" customHeight="1" x14ac:dyDescent="0.3">
      <c r="A109" s="16"/>
      <c r="B109" s="16"/>
      <c r="C109" s="16"/>
      <c r="D109" s="16"/>
      <c r="E109" s="16"/>
      <c r="F109" s="16"/>
      <c r="G109" s="18"/>
      <c r="H109" s="18"/>
      <c r="I109" s="18"/>
      <c r="J109" s="18"/>
      <c r="K109" s="18"/>
      <c r="L109" s="18"/>
      <c r="M109" s="18"/>
      <c r="N109" s="18"/>
      <c r="O109" s="16"/>
      <c r="P109" s="16"/>
      <c r="Q109" s="16"/>
      <c r="R109" s="16"/>
      <c r="S109" s="16"/>
      <c r="T109" s="16"/>
      <c r="U109" s="16"/>
      <c r="V109" s="16"/>
      <c r="W109" s="16"/>
      <c r="X109" s="16"/>
      <c r="Y109" s="16"/>
      <c r="Z109" s="18"/>
      <c r="AA109" s="18"/>
      <c r="AB109" s="16"/>
      <c r="AC109" s="16"/>
      <c r="AD109" s="16"/>
      <c r="AE109" s="16"/>
    </row>
    <row r="110" spans="1:31" ht="12.75" customHeight="1" x14ac:dyDescent="0.3">
      <c r="A110" s="16"/>
      <c r="B110" s="16"/>
      <c r="C110" s="16"/>
      <c r="D110" s="16"/>
      <c r="E110" s="16"/>
      <c r="F110" s="16"/>
      <c r="G110" s="18"/>
      <c r="H110" s="18"/>
      <c r="I110" s="18"/>
      <c r="J110" s="18"/>
      <c r="K110" s="18"/>
      <c r="L110" s="18"/>
      <c r="M110" s="18"/>
      <c r="N110" s="18"/>
      <c r="O110" s="16"/>
      <c r="P110" s="16"/>
      <c r="Q110" s="16"/>
      <c r="R110" s="16"/>
      <c r="S110" s="16"/>
      <c r="T110" s="16"/>
      <c r="U110" s="16"/>
      <c r="V110" s="16"/>
      <c r="W110" s="16"/>
      <c r="X110" s="16"/>
      <c r="Y110" s="16"/>
      <c r="Z110" s="18"/>
      <c r="AA110" s="18"/>
      <c r="AB110" s="16"/>
      <c r="AC110" s="16"/>
      <c r="AD110" s="16"/>
      <c r="AE110" s="16"/>
    </row>
    <row r="111" spans="1:31" ht="12.75" customHeight="1" x14ac:dyDescent="0.3">
      <c r="A111" s="16"/>
      <c r="B111" s="16"/>
      <c r="C111" s="16"/>
      <c r="D111" s="16"/>
      <c r="E111" s="16"/>
      <c r="F111" s="16"/>
      <c r="G111" s="18"/>
      <c r="H111" s="18"/>
      <c r="I111" s="18"/>
      <c r="J111" s="18"/>
      <c r="K111" s="18"/>
      <c r="L111" s="18"/>
      <c r="M111" s="18"/>
      <c r="N111" s="18"/>
      <c r="O111" s="16"/>
      <c r="P111" s="16"/>
      <c r="Q111" s="16"/>
      <c r="R111" s="16"/>
      <c r="S111" s="16"/>
      <c r="T111" s="16"/>
      <c r="U111" s="16"/>
      <c r="V111" s="16"/>
      <c r="W111" s="16"/>
      <c r="X111" s="16"/>
      <c r="Y111" s="16"/>
      <c r="Z111" s="18"/>
      <c r="AA111" s="18"/>
      <c r="AB111" s="16"/>
      <c r="AC111" s="16"/>
      <c r="AD111" s="16"/>
      <c r="AE111" s="16"/>
    </row>
    <row r="112" spans="1:31" ht="12.75" customHeight="1" x14ac:dyDescent="0.3">
      <c r="A112" s="16"/>
      <c r="B112" s="16"/>
      <c r="C112" s="16"/>
      <c r="D112" s="16"/>
      <c r="E112" s="16"/>
      <c r="F112" s="16"/>
      <c r="G112" s="18"/>
      <c r="H112" s="18"/>
      <c r="I112" s="18"/>
      <c r="J112" s="18"/>
      <c r="K112" s="18"/>
      <c r="L112" s="18"/>
      <c r="M112" s="18"/>
      <c r="N112" s="18"/>
      <c r="O112" s="16"/>
      <c r="P112" s="16"/>
      <c r="Q112" s="16"/>
      <c r="R112" s="16"/>
      <c r="S112" s="16"/>
      <c r="T112" s="16"/>
      <c r="U112" s="16"/>
      <c r="V112" s="16"/>
      <c r="W112" s="16"/>
      <c r="X112" s="16"/>
      <c r="Y112" s="16"/>
      <c r="Z112" s="18"/>
      <c r="AA112" s="18"/>
      <c r="AB112" s="16"/>
      <c r="AC112" s="16"/>
      <c r="AD112" s="16"/>
      <c r="AE112" s="16"/>
    </row>
    <row r="113" spans="1:31" ht="12.75" customHeight="1" x14ac:dyDescent="0.3">
      <c r="A113" s="16"/>
      <c r="B113" s="16"/>
      <c r="C113" s="16"/>
      <c r="D113" s="16"/>
      <c r="E113" s="16"/>
      <c r="F113" s="16"/>
      <c r="G113" s="18"/>
      <c r="H113" s="18"/>
      <c r="I113" s="18"/>
      <c r="J113" s="18"/>
      <c r="K113" s="18"/>
      <c r="L113" s="18"/>
      <c r="M113" s="18"/>
      <c r="N113" s="18"/>
      <c r="O113" s="16"/>
      <c r="P113" s="16"/>
      <c r="Q113" s="16"/>
      <c r="R113" s="16"/>
      <c r="S113" s="16"/>
      <c r="T113" s="16"/>
      <c r="U113" s="16"/>
      <c r="V113" s="16"/>
      <c r="W113" s="16"/>
      <c r="X113" s="16"/>
      <c r="Y113" s="16"/>
      <c r="Z113" s="18"/>
      <c r="AA113" s="18"/>
      <c r="AB113" s="16"/>
      <c r="AC113" s="16"/>
      <c r="AD113" s="16"/>
      <c r="AE113" s="16"/>
    </row>
    <row r="114" spans="1:31" ht="12.75" customHeight="1" x14ac:dyDescent="0.3">
      <c r="A114" s="16"/>
      <c r="B114" s="16"/>
      <c r="C114" s="16"/>
      <c r="D114" s="16"/>
      <c r="E114" s="16"/>
      <c r="F114" s="16"/>
      <c r="G114" s="18"/>
      <c r="H114" s="18"/>
      <c r="I114" s="18"/>
      <c r="J114" s="18"/>
      <c r="K114" s="18"/>
      <c r="L114" s="18"/>
      <c r="M114" s="18"/>
      <c r="N114" s="18"/>
      <c r="O114" s="16"/>
      <c r="P114" s="16"/>
      <c r="Q114" s="16"/>
      <c r="R114" s="16"/>
      <c r="S114" s="16"/>
      <c r="T114" s="16"/>
      <c r="U114" s="16"/>
      <c r="V114" s="16"/>
      <c r="W114" s="16"/>
      <c r="X114" s="16"/>
      <c r="Y114" s="16"/>
      <c r="Z114" s="18"/>
      <c r="AA114" s="18"/>
      <c r="AB114" s="16"/>
      <c r="AC114" s="16"/>
      <c r="AD114" s="16"/>
      <c r="AE114" s="16"/>
    </row>
    <row r="115" spans="1:31" ht="12.75" customHeight="1" x14ac:dyDescent="0.3">
      <c r="A115" s="16"/>
      <c r="B115" s="16"/>
      <c r="C115" s="16"/>
      <c r="D115" s="16"/>
      <c r="E115" s="16"/>
      <c r="F115" s="16"/>
      <c r="G115" s="18"/>
      <c r="H115" s="18"/>
      <c r="I115" s="18"/>
      <c r="J115" s="18"/>
      <c r="K115" s="18"/>
      <c r="L115" s="18"/>
      <c r="M115" s="18"/>
      <c r="N115" s="18"/>
      <c r="O115" s="16"/>
      <c r="P115" s="16"/>
      <c r="Q115" s="16"/>
      <c r="R115" s="16"/>
      <c r="S115" s="16"/>
      <c r="T115" s="16"/>
      <c r="U115" s="16"/>
      <c r="V115" s="16"/>
      <c r="W115" s="16"/>
      <c r="X115" s="16"/>
      <c r="Y115" s="16"/>
      <c r="Z115" s="18"/>
      <c r="AA115" s="18"/>
      <c r="AB115" s="16"/>
      <c r="AC115" s="16"/>
      <c r="AD115" s="16"/>
      <c r="AE115" s="16"/>
    </row>
    <row r="116" spans="1:31" ht="12.75" customHeight="1" x14ac:dyDescent="0.3">
      <c r="A116" s="16"/>
      <c r="B116" s="16"/>
      <c r="C116" s="16"/>
      <c r="D116" s="16"/>
      <c r="E116" s="16"/>
      <c r="F116" s="16"/>
      <c r="G116" s="18"/>
      <c r="H116" s="18"/>
      <c r="I116" s="18"/>
      <c r="J116" s="18"/>
      <c r="K116" s="18"/>
      <c r="L116" s="18"/>
      <c r="M116" s="18"/>
      <c r="N116" s="18"/>
      <c r="O116" s="16"/>
      <c r="P116" s="16"/>
      <c r="Q116" s="16"/>
      <c r="R116" s="16"/>
      <c r="S116" s="16"/>
      <c r="T116" s="16"/>
      <c r="U116" s="16"/>
      <c r="V116" s="16"/>
      <c r="W116" s="16"/>
      <c r="X116" s="16"/>
      <c r="Y116" s="16"/>
      <c r="Z116" s="18"/>
      <c r="AA116" s="18"/>
      <c r="AB116" s="16"/>
      <c r="AC116" s="16"/>
      <c r="AD116" s="16"/>
      <c r="AE116" s="16"/>
    </row>
    <row r="117" spans="1:31" ht="12.75" customHeight="1" x14ac:dyDescent="0.3">
      <c r="A117" s="16"/>
      <c r="B117" s="16"/>
      <c r="C117" s="16"/>
      <c r="D117" s="16"/>
      <c r="E117" s="16"/>
      <c r="F117" s="16"/>
      <c r="G117" s="18"/>
      <c r="H117" s="18"/>
      <c r="I117" s="18"/>
      <c r="J117" s="18"/>
      <c r="K117" s="18"/>
      <c r="L117" s="18"/>
      <c r="M117" s="18"/>
      <c r="N117" s="18"/>
      <c r="O117" s="16"/>
      <c r="P117" s="16"/>
      <c r="Q117" s="16"/>
      <c r="R117" s="16"/>
      <c r="S117" s="16"/>
      <c r="T117" s="16"/>
      <c r="U117" s="16"/>
      <c r="V117" s="16"/>
      <c r="W117" s="16"/>
      <c r="X117" s="16"/>
      <c r="Y117" s="16"/>
      <c r="Z117" s="18"/>
      <c r="AA117" s="18"/>
      <c r="AB117" s="16"/>
      <c r="AC117" s="16"/>
      <c r="AD117" s="16"/>
      <c r="AE117" s="16"/>
    </row>
    <row r="118" spans="1:31" ht="12.75" customHeight="1" x14ac:dyDescent="0.3">
      <c r="A118" s="16"/>
      <c r="B118" s="16"/>
      <c r="C118" s="16"/>
      <c r="D118" s="16"/>
      <c r="E118" s="16"/>
      <c r="F118" s="16"/>
      <c r="G118" s="18"/>
      <c r="H118" s="18"/>
      <c r="I118" s="18"/>
      <c r="J118" s="18"/>
      <c r="K118" s="18"/>
      <c r="L118" s="18"/>
      <c r="M118" s="18"/>
      <c r="N118" s="18"/>
      <c r="O118" s="16"/>
      <c r="P118" s="16"/>
      <c r="Q118" s="16"/>
      <c r="R118" s="16"/>
      <c r="S118" s="16"/>
      <c r="T118" s="16"/>
      <c r="U118" s="16"/>
      <c r="V118" s="16"/>
      <c r="W118" s="16"/>
      <c r="X118" s="16"/>
      <c r="Y118" s="16"/>
      <c r="Z118" s="18"/>
      <c r="AA118" s="18"/>
      <c r="AB118" s="16"/>
      <c r="AC118" s="16"/>
      <c r="AD118" s="16"/>
      <c r="AE118" s="16"/>
    </row>
    <row r="119" spans="1:31" ht="12.75" customHeight="1" x14ac:dyDescent="0.3">
      <c r="A119" s="16"/>
      <c r="B119" s="16"/>
      <c r="C119" s="16"/>
      <c r="D119" s="16"/>
      <c r="E119" s="16"/>
      <c r="F119" s="16"/>
      <c r="G119" s="18"/>
      <c r="H119" s="18"/>
      <c r="I119" s="18"/>
      <c r="J119" s="18"/>
      <c r="K119" s="18"/>
      <c r="L119" s="18"/>
      <c r="M119" s="18"/>
      <c r="N119" s="18"/>
      <c r="O119" s="16"/>
      <c r="P119" s="16"/>
      <c r="Q119" s="16"/>
      <c r="R119" s="16"/>
      <c r="S119" s="16"/>
      <c r="T119" s="16"/>
      <c r="U119" s="16"/>
      <c r="V119" s="16"/>
      <c r="W119" s="16"/>
      <c r="X119" s="16"/>
      <c r="Y119" s="16"/>
      <c r="Z119" s="18"/>
      <c r="AA119" s="18"/>
      <c r="AB119" s="16"/>
      <c r="AC119" s="16"/>
      <c r="AD119" s="16"/>
      <c r="AE119" s="16"/>
    </row>
    <row r="120" spans="1:31" ht="12.75" customHeight="1" x14ac:dyDescent="0.3">
      <c r="A120" s="16"/>
      <c r="B120" s="16"/>
      <c r="C120" s="16"/>
      <c r="D120" s="16"/>
      <c r="E120" s="16"/>
      <c r="F120" s="16"/>
      <c r="G120" s="18"/>
      <c r="H120" s="18"/>
      <c r="I120" s="18"/>
      <c r="J120" s="18"/>
      <c r="K120" s="18"/>
      <c r="L120" s="18"/>
      <c r="M120" s="18"/>
      <c r="N120" s="18"/>
      <c r="O120" s="16"/>
      <c r="P120" s="16"/>
      <c r="Q120" s="16"/>
      <c r="R120" s="16"/>
      <c r="S120" s="16"/>
      <c r="T120" s="16"/>
      <c r="U120" s="16"/>
      <c r="V120" s="16"/>
      <c r="W120" s="16"/>
      <c r="X120" s="16"/>
      <c r="Y120" s="16"/>
      <c r="Z120" s="18"/>
      <c r="AA120" s="18"/>
      <c r="AB120" s="16"/>
      <c r="AC120" s="16"/>
      <c r="AD120" s="16"/>
      <c r="AE120" s="16"/>
    </row>
    <row r="121" spans="1:31" ht="12.75" customHeight="1" x14ac:dyDescent="0.3">
      <c r="A121" s="16"/>
      <c r="B121" s="16"/>
      <c r="C121" s="16"/>
      <c r="D121" s="16"/>
      <c r="E121" s="16"/>
      <c r="F121" s="16"/>
      <c r="G121" s="18"/>
      <c r="H121" s="18"/>
      <c r="I121" s="18"/>
      <c r="J121" s="18"/>
      <c r="K121" s="18"/>
      <c r="L121" s="18"/>
      <c r="M121" s="18"/>
      <c r="N121" s="18"/>
      <c r="O121" s="16"/>
      <c r="P121" s="16"/>
      <c r="Q121" s="16"/>
      <c r="R121" s="16"/>
      <c r="S121" s="16"/>
      <c r="T121" s="16"/>
      <c r="U121" s="16"/>
      <c r="V121" s="16"/>
      <c r="W121" s="16"/>
      <c r="X121" s="16"/>
      <c r="Y121" s="16"/>
      <c r="Z121" s="18"/>
      <c r="AA121" s="18"/>
      <c r="AB121" s="16"/>
      <c r="AC121" s="16"/>
      <c r="AD121" s="16"/>
      <c r="AE121" s="16"/>
    </row>
    <row r="122" spans="1:31" ht="12.75" customHeight="1" x14ac:dyDescent="0.3">
      <c r="A122" s="16"/>
      <c r="B122" s="16"/>
      <c r="C122" s="16"/>
      <c r="D122" s="16"/>
      <c r="E122" s="16"/>
      <c r="F122" s="16"/>
      <c r="G122" s="18"/>
      <c r="H122" s="18"/>
      <c r="I122" s="18"/>
      <c r="J122" s="18"/>
      <c r="K122" s="18"/>
      <c r="L122" s="18"/>
      <c r="M122" s="18"/>
      <c r="N122" s="18"/>
      <c r="O122" s="16"/>
      <c r="P122" s="16"/>
      <c r="Q122" s="16"/>
      <c r="R122" s="16"/>
      <c r="S122" s="16"/>
      <c r="T122" s="16"/>
      <c r="U122" s="16"/>
      <c r="V122" s="16"/>
      <c r="W122" s="16"/>
      <c r="X122" s="16"/>
      <c r="Y122" s="16"/>
      <c r="Z122" s="18"/>
      <c r="AA122" s="18"/>
      <c r="AB122" s="16"/>
      <c r="AC122" s="16"/>
      <c r="AD122" s="16"/>
      <c r="AE122" s="16"/>
    </row>
    <row r="123" spans="1:31" ht="12.75" customHeight="1" x14ac:dyDescent="0.3">
      <c r="A123" s="16"/>
      <c r="B123" s="16"/>
      <c r="C123" s="16"/>
      <c r="D123" s="16"/>
      <c r="E123" s="16"/>
      <c r="F123" s="16"/>
      <c r="G123" s="18"/>
      <c r="H123" s="18"/>
      <c r="I123" s="18"/>
      <c r="J123" s="18"/>
      <c r="K123" s="18"/>
      <c r="L123" s="18"/>
      <c r="M123" s="18"/>
      <c r="N123" s="18"/>
      <c r="O123" s="16"/>
      <c r="P123" s="16"/>
      <c r="Q123" s="16"/>
      <c r="R123" s="16"/>
      <c r="S123" s="16"/>
      <c r="T123" s="16"/>
      <c r="U123" s="16"/>
      <c r="V123" s="16"/>
      <c r="W123" s="16"/>
      <c r="X123" s="16"/>
      <c r="Y123" s="16"/>
      <c r="Z123" s="18"/>
      <c r="AA123" s="18"/>
      <c r="AB123" s="16"/>
      <c r="AC123" s="16"/>
      <c r="AD123" s="16"/>
      <c r="AE123" s="16"/>
    </row>
    <row r="124" spans="1:31" ht="12.75" customHeight="1" x14ac:dyDescent="0.3">
      <c r="A124" s="16"/>
      <c r="B124" s="16"/>
      <c r="C124" s="16"/>
      <c r="D124" s="16"/>
      <c r="E124" s="16"/>
      <c r="F124" s="16"/>
      <c r="G124" s="18"/>
      <c r="H124" s="18"/>
      <c r="I124" s="18"/>
      <c r="J124" s="18"/>
      <c r="K124" s="18"/>
      <c r="L124" s="18"/>
      <c r="M124" s="18"/>
      <c r="N124" s="18"/>
      <c r="O124" s="16"/>
      <c r="P124" s="16"/>
      <c r="Q124" s="16"/>
      <c r="R124" s="16"/>
      <c r="S124" s="16"/>
      <c r="T124" s="16"/>
      <c r="U124" s="16"/>
      <c r="V124" s="16"/>
      <c r="W124" s="16"/>
      <c r="X124" s="16"/>
      <c r="Y124" s="16"/>
      <c r="Z124" s="18"/>
      <c r="AA124" s="18"/>
      <c r="AB124" s="16"/>
      <c r="AC124" s="16"/>
      <c r="AD124" s="16"/>
      <c r="AE124" s="16"/>
    </row>
    <row r="125" spans="1:31" ht="12.75" customHeight="1" x14ac:dyDescent="0.3">
      <c r="A125" s="16"/>
      <c r="B125" s="16"/>
      <c r="C125" s="16"/>
      <c r="D125" s="16"/>
      <c r="E125" s="16"/>
      <c r="F125" s="16"/>
      <c r="G125" s="18"/>
      <c r="H125" s="18"/>
      <c r="I125" s="18"/>
      <c r="J125" s="18"/>
      <c r="K125" s="18"/>
      <c r="L125" s="18"/>
      <c r="M125" s="18"/>
      <c r="N125" s="18"/>
      <c r="O125" s="16"/>
      <c r="P125" s="16"/>
      <c r="Q125" s="16"/>
      <c r="R125" s="16"/>
      <c r="S125" s="16"/>
      <c r="T125" s="16"/>
      <c r="U125" s="16"/>
      <c r="V125" s="16"/>
      <c r="W125" s="16"/>
      <c r="X125" s="16"/>
      <c r="Y125" s="16"/>
      <c r="Z125" s="18"/>
      <c r="AA125" s="18"/>
      <c r="AB125" s="16"/>
      <c r="AC125" s="16"/>
      <c r="AD125" s="16"/>
      <c r="AE125" s="16"/>
    </row>
    <row r="126" spans="1:31" ht="12.75" customHeight="1" x14ac:dyDescent="0.3">
      <c r="A126" s="16"/>
      <c r="B126" s="16"/>
      <c r="C126" s="16"/>
      <c r="D126" s="16"/>
      <c r="E126" s="16"/>
      <c r="F126" s="16"/>
      <c r="G126" s="18"/>
      <c r="H126" s="18"/>
      <c r="I126" s="18"/>
      <c r="J126" s="18"/>
      <c r="K126" s="18"/>
      <c r="L126" s="18"/>
      <c r="M126" s="18"/>
      <c r="N126" s="18"/>
      <c r="O126" s="16"/>
      <c r="P126" s="16"/>
      <c r="Q126" s="16"/>
      <c r="R126" s="16"/>
      <c r="S126" s="16"/>
      <c r="T126" s="16"/>
      <c r="U126" s="16"/>
      <c r="V126" s="16"/>
      <c r="W126" s="16"/>
      <c r="X126" s="16"/>
      <c r="Y126" s="16"/>
      <c r="Z126" s="18"/>
      <c r="AA126" s="18"/>
      <c r="AB126" s="16"/>
      <c r="AC126" s="16"/>
      <c r="AD126" s="16"/>
      <c r="AE126" s="16"/>
    </row>
    <row r="127" spans="1:31" ht="12.75" customHeight="1" x14ac:dyDescent="0.3">
      <c r="A127" s="16"/>
      <c r="B127" s="16"/>
      <c r="C127" s="16"/>
      <c r="D127" s="16"/>
      <c r="E127" s="16"/>
      <c r="F127" s="16"/>
      <c r="G127" s="18"/>
      <c r="H127" s="18"/>
      <c r="I127" s="18"/>
      <c r="J127" s="18"/>
      <c r="K127" s="18"/>
      <c r="L127" s="18"/>
      <c r="M127" s="18"/>
      <c r="N127" s="18"/>
      <c r="O127" s="16"/>
      <c r="P127" s="16"/>
      <c r="Q127" s="16"/>
      <c r="R127" s="16"/>
      <c r="S127" s="16"/>
      <c r="T127" s="16"/>
      <c r="U127" s="16"/>
      <c r="V127" s="16"/>
      <c r="W127" s="16"/>
      <c r="X127" s="16"/>
      <c r="Y127" s="16"/>
      <c r="Z127" s="18"/>
      <c r="AA127" s="18"/>
      <c r="AB127" s="16"/>
      <c r="AC127" s="16"/>
      <c r="AD127" s="16"/>
      <c r="AE127" s="16"/>
    </row>
    <row r="128" spans="1:31" ht="12.75" customHeight="1" x14ac:dyDescent="0.3">
      <c r="A128" s="16"/>
      <c r="B128" s="16"/>
      <c r="C128" s="16"/>
      <c r="D128" s="16"/>
      <c r="E128" s="16"/>
      <c r="F128" s="16"/>
      <c r="G128" s="18"/>
      <c r="H128" s="18"/>
      <c r="I128" s="18"/>
      <c r="J128" s="18"/>
      <c r="K128" s="18"/>
      <c r="L128" s="18"/>
      <c r="M128" s="18"/>
      <c r="N128" s="18"/>
      <c r="O128" s="16"/>
      <c r="P128" s="16"/>
      <c r="Q128" s="16"/>
      <c r="R128" s="16"/>
      <c r="S128" s="16"/>
      <c r="T128" s="16"/>
      <c r="U128" s="16"/>
      <c r="V128" s="16"/>
      <c r="W128" s="16"/>
      <c r="X128" s="16"/>
      <c r="Y128" s="16"/>
      <c r="Z128" s="18"/>
      <c r="AA128" s="18"/>
      <c r="AB128" s="16"/>
      <c r="AC128" s="16"/>
      <c r="AD128" s="16"/>
      <c r="AE128" s="16"/>
    </row>
    <row r="129" spans="1:31" ht="12.75" customHeight="1" x14ac:dyDescent="0.3">
      <c r="A129" s="16"/>
      <c r="B129" s="16"/>
      <c r="C129" s="16"/>
      <c r="D129" s="16"/>
      <c r="E129" s="16"/>
      <c r="F129" s="16"/>
      <c r="G129" s="18"/>
      <c r="H129" s="18"/>
      <c r="I129" s="18"/>
      <c r="J129" s="18"/>
      <c r="K129" s="18"/>
      <c r="L129" s="18"/>
      <c r="M129" s="18"/>
      <c r="N129" s="18"/>
      <c r="O129" s="16"/>
      <c r="P129" s="16"/>
      <c r="Q129" s="16"/>
      <c r="R129" s="16"/>
      <c r="S129" s="16"/>
      <c r="T129" s="16"/>
      <c r="U129" s="16"/>
      <c r="V129" s="16"/>
      <c r="W129" s="16"/>
      <c r="X129" s="16"/>
      <c r="Y129" s="16"/>
      <c r="Z129" s="18"/>
      <c r="AA129" s="18"/>
      <c r="AB129" s="16"/>
      <c r="AC129" s="16"/>
      <c r="AD129" s="16"/>
      <c r="AE129" s="16"/>
    </row>
    <row r="130" spans="1:31" ht="12.75" customHeight="1" x14ac:dyDescent="0.3">
      <c r="A130" s="16"/>
      <c r="B130" s="16"/>
      <c r="C130" s="16"/>
      <c r="D130" s="16"/>
      <c r="E130" s="16"/>
      <c r="F130" s="16"/>
      <c r="G130" s="18"/>
      <c r="H130" s="18"/>
      <c r="I130" s="18"/>
      <c r="J130" s="18"/>
      <c r="K130" s="18"/>
      <c r="L130" s="18"/>
      <c r="M130" s="18"/>
      <c r="N130" s="18"/>
      <c r="O130" s="16"/>
      <c r="P130" s="16"/>
      <c r="Q130" s="16"/>
      <c r="R130" s="16"/>
      <c r="S130" s="16"/>
      <c r="T130" s="16"/>
      <c r="U130" s="16"/>
      <c r="V130" s="16"/>
      <c r="W130" s="16"/>
      <c r="X130" s="16"/>
      <c r="Y130" s="16"/>
      <c r="Z130" s="18"/>
      <c r="AA130" s="18"/>
      <c r="AB130" s="16"/>
      <c r="AC130" s="16"/>
      <c r="AD130" s="16"/>
      <c r="AE130" s="16"/>
    </row>
    <row r="131" spans="1:31" ht="12.75" customHeight="1" x14ac:dyDescent="0.3">
      <c r="A131" s="16"/>
      <c r="B131" s="16"/>
      <c r="C131" s="16"/>
      <c r="D131" s="16"/>
      <c r="E131" s="16"/>
      <c r="F131" s="16"/>
      <c r="G131" s="18"/>
      <c r="H131" s="18"/>
      <c r="I131" s="18"/>
      <c r="J131" s="18"/>
      <c r="K131" s="18"/>
      <c r="L131" s="18"/>
      <c r="M131" s="18"/>
      <c r="N131" s="18"/>
      <c r="O131" s="16"/>
      <c r="P131" s="16"/>
      <c r="Q131" s="16"/>
      <c r="R131" s="16"/>
      <c r="S131" s="16"/>
      <c r="T131" s="16"/>
      <c r="U131" s="16"/>
      <c r="V131" s="16"/>
      <c r="W131" s="16"/>
      <c r="X131" s="16"/>
      <c r="Y131" s="16"/>
      <c r="Z131" s="18"/>
      <c r="AA131" s="18"/>
      <c r="AB131" s="16"/>
      <c r="AC131" s="16"/>
      <c r="AD131" s="16"/>
      <c r="AE131" s="16"/>
    </row>
    <row r="132" spans="1:31" ht="12.75" customHeight="1" x14ac:dyDescent="0.3">
      <c r="A132" s="16"/>
      <c r="B132" s="16"/>
      <c r="C132" s="16"/>
      <c r="D132" s="16"/>
      <c r="E132" s="16"/>
      <c r="F132" s="16"/>
      <c r="G132" s="18"/>
      <c r="H132" s="18"/>
      <c r="I132" s="18"/>
      <c r="J132" s="18"/>
      <c r="K132" s="18"/>
      <c r="L132" s="18"/>
      <c r="M132" s="18"/>
      <c r="N132" s="18"/>
      <c r="O132" s="16"/>
      <c r="P132" s="16"/>
      <c r="Q132" s="16"/>
      <c r="R132" s="16"/>
      <c r="S132" s="16"/>
      <c r="T132" s="16"/>
      <c r="U132" s="16"/>
      <c r="V132" s="16"/>
      <c r="W132" s="16"/>
      <c r="X132" s="16"/>
      <c r="Y132" s="16"/>
      <c r="Z132" s="18"/>
      <c r="AA132" s="18"/>
      <c r="AB132" s="16"/>
      <c r="AC132" s="16"/>
      <c r="AD132" s="16"/>
      <c r="AE132" s="16"/>
    </row>
    <row r="133" spans="1:31" ht="12.75" customHeight="1" x14ac:dyDescent="0.3">
      <c r="A133" s="16"/>
      <c r="B133" s="16"/>
      <c r="C133" s="16"/>
      <c r="D133" s="16"/>
      <c r="E133" s="16"/>
      <c r="F133" s="16"/>
      <c r="G133" s="18"/>
      <c r="H133" s="18"/>
      <c r="I133" s="18"/>
      <c r="J133" s="18"/>
      <c r="K133" s="18"/>
      <c r="L133" s="18"/>
      <c r="M133" s="18"/>
      <c r="N133" s="18"/>
      <c r="O133" s="16"/>
      <c r="P133" s="16"/>
      <c r="Q133" s="16"/>
      <c r="R133" s="16"/>
      <c r="S133" s="16"/>
      <c r="T133" s="16"/>
      <c r="U133" s="16"/>
      <c r="V133" s="16"/>
      <c r="W133" s="16"/>
      <c r="X133" s="16"/>
      <c r="Y133" s="16"/>
      <c r="Z133" s="18"/>
      <c r="AA133" s="18"/>
      <c r="AB133" s="16"/>
      <c r="AC133" s="16"/>
      <c r="AD133" s="16"/>
      <c r="AE133" s="16"/>
    </row>
    <row r="134" spans="1:31" ht="12.75" customHeight="1" x14ac:dyDescent="0.3">
      <c r="A134" s="16"/>
      <c r="B134" s="16"/>
      <c r="C134" s="16"/>
      <c r="D134" s="16"/>
      <c r="E134" s="16"/>
      <c r="F134" s="16"/>
      <c r="G134" s="18"/>
      <c r="H134" s="18"/>
      <c r="I134" s="18"/>
      <c r="J134" s="18"/>
      <c r="K134" s="18"/>
      <c r="L134" s="18"/>
      <c r="M134" s="18"/>
      <c r="N134" s="18"/>
      <c r="O134" s="16"/>
      <c r="P134" s="16"/>
      <c r="Q134" s="16"/>
      <c r="R134" s="16"/>
      <c r="S134" s="16"/>
      <c r="T134" s="16"/>
      <c r="U134" s="16"/>
      <c r="V134" s="16"/>
      <c r="W134" s="16"/>
      <c r="X134" s="16"/>
      <c r="Y134" s="16"/>
      <c r="Z134" s="18"/>
      <c r="AA134" s="18"/>
      <c r="AB134" s="16"/>
      <c r="AC134" s="16"/>
      <c r="AD134" s="16"/>
      <c r="AE134" s="16"/>
    </row>
    <row r="135" spans="1:31" ht="12.75" customHeight="1" x14ac:dyDescent="0.3">
      <c r="A135" s="16"/>
      <c r="B135" s="16"/>
      <c r="C135" s="16"/>
      <c r="D135" s="16"/>
      <c r="E135" s="16"/>
      <c r="F135" s="16"/>
      <c r="G135" s="18"/>
      <c r="H135" s="18"/>
      <c r="I135" s="18"/>
      <c r="J135" s="18"/>
      <c r="K135" s="18"/>
      <c r="L135" s="18"/>
      <c r="M135" s="18"/>
      <c r="N135" s="18"/>
      <c r="O135" s="16"/>
      <c r="P135" s="16"/>
      <c r="Q135" s="16"/>
      <c r="R135" s="16"/>
      <c r="S135" s="16"/>
      <c r="T135" s="16"/>
      <c r="U135" s="16"/>
      <c r="V135" s="16"/>
      <c r="W135" s="16"/>
      <c r="X135" s="16"/>
      <c r="Y135" s="16"/>
      <c r="Z135" s="18"/>
      <c r="AA135" s="18"/>
      <c r="AB135" s="16"/>
      <c r="AC135" s="16"/>
      <c r="AD135" s="16"/>
      <c r="AE135" s="16"/>
    </row>
    <row r="136" spans="1:31" ht="12.75" customHeight="1" x14ac:dyDescent="0.3">
      <c r="A136" s="16"/>
      <c r="B136" s="16"/>
      <c r="C136" s="16"/>
      <c r="D136" s="16"/>
      <c r="E136" s="16"/>
      <c r="F136" s="16"/>
      <c r="G136" s="18"/>
      <c r="H136" s="18"/>
      <c r="I136" s="18"/>
      <c r="J136" s="18"/>
      <c r="K136" s="18"/>
      <c r="L136" s="18"/>
      <c r="M136" s="18"/>
      <c r="N136" s="18"/>
      <c r="O136" s="16"/>
      <c r="P136" s="16"/>
      <c r="Q136" s="16"/>
      <c r="R136" s="16"/>
      <c r="S136" s="16"/>
      <c r="T136" s="16"/>
      <c r="U136" s="16"/>
      <c r="V136" s="16"/>
      <c r="W136" s="16"/>
      <c r="X136" s="16"/>
      <c r="Y136" s="16"/>
      <c r="Z136" s="18"/>
      <c r="AA136" s="18"/>
      <c r="AB136" s="16"/>
      <c r="AC136" s="16"/>
      <c r="AD136" s="16"/>
      <c r="AE136" s="16"/>
    </row>
    <row r="137" spans="1:31" ht="12.75" customHeight="1" x14ac:dyDescent="0.3">
      <c r="A137" s="16"/>
      <c r="B137" s="16"/>
      <c r="C137" s="16"/>
      <c r="D137" s="16"/>
      <c r="E137" s="16"/>
      <c r="F137" s="16"/>
      <c r="G137" s="18"/>
      <c r="H137" s="18"/>
      <c r="I137" s="18"/>
      <c r="J137" s="18"/>
      <c r="K137" s="18"/>
      <c r="L137" s="18"/>
      <c r="M137" s="18"/>
      <c r="N137" s="18"/>
      <c r="O137" s="16"/>
      <c r="P137" s="16"/>
      <c r="Q137" s="16"/>
      <c r="R137" s="16"/>
      <c r="S137" s="16"/>
      <c r="T137" s="16"/>
      <c r="U137" s="16"/>
      <c r="V137" s="16"/>
      <c r="W137" s="16"/>
      <c r="X137" s="16"/>
      <c r="Y137" s="16"/>
      <c r="Z137" s="18"/>
      <c r="AA137" s="18"/>
      <c r="AB137" s="16"/>
      <c r="AC137" s="16"/>
      <c r="AD137" s="16"/>
      <c r="AE137" s="16"/>
    </row>
    <row r="138" spans="1:31" ht="12.75" customHeight="1" x14ac:dyDescent="0.3">
      <c r="A138" s="16"/>
      <c r="B138" s="16"/>
      <c r="C138" s="16"/>
      <c r="D138" s="16"/>
      <c r="E138" s="16"/>
      <c r="F138" s="16"/>
      <c r="G138" s="18"/>
      <c r="H138" s="18"/>
      <c r="I138" s="18"/>
      <c r="J138" s="18"/>
      <c r="K138" s="18"/>
      <c r="L138" s="18"/>
      <c r="M138" s="18"/>
      <c r="N138" s="18"/>
      <c r="O138" s="16"/>
      <c r="P138" s="16"/>
      <c r="Q138" s="16"/>
      <c r="R138" s="16"/>
      <c r="S138" s="16"/>
      <c r="T138" s="16"/>
      <c r="U138" s="16"/>
      <c r="V138" s="16"/>
      <c r="W138" s="16"/>
      <c r="X138" s="16"/>
      <c r="Y138" s="16"/>
      <c r="Z138" s="18"/>
      <c r="AA138" s="18"/>
      <c r="AB138" s="16"/>
      <c r="AC138" s="16"/>
      <c r="AD138" s="16"/>
      <c r="AE138" s="16"/>
    </row>
    <row r="139" spans="1:31" ht="12.75" customHeight="1" x14ac:dyDescent="0.3">
      <c r="A139" s="16"/>
      <c r="B139" s="16"/>
      <c r="C139" s="16"/>
      <c r="D139" s="16"/>
      <c r="E139" s="16"/>
      <c r="F139" s="16"/>
      <c r="G139" s="18"/>
      <c r="H139" s="18"/>
      <c r="I139" s="18"/>
      <c r="J139" s="18"/>
      <c r="K139" s="18"/>
      <c r="L139" s="18"/>
      <c r="M139" s="18"/>
      <c r="N139" s="18"/>
      <c r="O139" s="16"/>
      <c r="P139" s="16"/>
      <c r="Q139" s="16"/>
      <c r="R139" s="16"/>
      <c r="S139" s="16"/>
      <c r="T139" s="16"/>
      <c r="U139" s="16"/>
      <c r="V139" s="16"/>
      <c r="W139" s="16"/>
      <c r="X139" s="16"/>
      <c r="Y139" s="16"/>
      <c r="Z139" s="18"/>
      <c r="AA139" s="18"/>
      <c r="AB139" s="16"/>
      <c r="AC139" s="16"/>
      <c r="AD139" s="16"/>
      <c r="AE139" s="16"/>
    </row>
    <row r="140" spans="1:31" ht="12.75" customHeight="1" x14ac:dyDescent="0.3">
      <c r="A140" s="16"/>
      <c r="B140" s="16"/>
      <c r="C140" s="16"/>
      <c r="D140" s="16"/>
      <c r="E140" s="16"/>
      <c r="F140" s="16"/>
      <c r="G140" s="18"/>
      <c r="H140" s="18"/>
      <c r="I140" s="18"/>
      <c r="J140" s="18"/>
      <c r="K140" s="18"/>
      <c r="L140" s="18"/>
      <c r="M140" s="18"/>
      <c r="N140" s="18"/>
      <c r="O140" s="16"/>
      <c r="P140" s="16"/>
      <c r="Q140" s="16"/>
      <c r="R140" s="16"/>
      <c r="S140" s="16"/>
      <c r="T140" s="16"/>
      <c r="U140" s="16"/>
      <c r="V140" s="16"/>
      <c r="W140" s="16"/>
      <c r="X140" s="16"/>
      <c r="Y140" s="16"/>
      <c r="Z140" s="18"/>
      <c r="AA140" s="18"/>
      <c r="AB140" s="16"/>
      <c r="AC140" s="16"/>
      <c r="AD140" s="16"/>
      <c r="AE140" s="16"/>
    </row>
    <row r="141" spans="1:31" ht="12.75" customHeight="1" x14ac:dyDescent="0.3">
      <c r="A141" s="16"/>
      <c r="B141" s="16"/>
      <c r="C141" s="16"/>
      <c r="D141" s="16"/>
      <c r="E141" s="16"/>
      <c r="F141" s="16"/>
      <c r="G141" s="18"/>
      <c r="H141" s="18"/>
      <c r="I141" s="18"/>
      <c r="J141" s="18"/>
      <c r="K141" s="18"/>
      <c r="L141" s="18"/>
      <c r="M141" s="18"/>
      <c r="N141" s="18"/>
      <c r="O141" s="16"/>
      <c r="P141" s="16"/>
      <c r="Q141" s="16"/>
      <c r="R141" s="16"/>
      <c r="S141" s="16"/>
      <c r="T141" s="16"/>
      <c r="U141" s="16"/>
      <c r="V141" s="16"/>
      <c r="W141" s="16"/>
      <c r="X141" s="16"/>
      <c r="Y141" s="16"/>
      <c r="Z141" s="18"/>
      <c r="AA141" s="18"/>
      <c r="AB141" s="16"/>
      <c r="AC141" s="16"/>
      <c r="AD141" s="16"/>
      <c r="AE141" s="16"/>
    </row>
    <row r="142" spans="1:31" ht="12.75" customHeight="1" x14ac:dyDescent="0.3">
      <c r="A142" s="16"/>
      <c r="B142" s="16"/>
      <c r="C142" s="16"/>
      <c r="D142" s="16"/>
      <c r="E142" s="16"/>
      <c r="F142" s="16"/>
      <c r="G142" s="18"/>
      <c r="H142" s="18"/>
      <c r="I142" s="18"/>
      <c r="J142" s="18"/>
      <c r="K142" s="18"/>
      <c r="L142" s="18"/>
      <c r="M142" s="18"/>
      <c r="N142" s="18"/>
      <c r="O142" s="16"/>
      <c r="P142" s="16"/>
      <c r="Q142" s="16"/>
      <c r="R142" s="16"/>
      <c r="S142" s="16"/>
      <c r="T142" s="16"/>
      <c r="U142" s="16"/>
      <c r="V142" s="16"/>
      <c r="W142" s="16"/>
      <c r="X142" s="16"/>
      <c r="Y142" s="16"/>
      <c r="Z142" s="18"/>
      <c r="AA142" s="18"/>
      <c r="AB142" s="16"/>
      <c r="AC142" s="16"/>
      <c r="AD142" s="16"/>
      <c r="AE142" s="16"/>
    </row>
    <row r="143" spans="1:31" ht="12.75" customHeight="1" x14ac:dyDescent="0.3">
      <c r="A143" s="16"/>
      <c r="B143" s="16"/>
      <c r="C143" s="16"/>
      <c r="D143" s="16"/>
      <c r="E143" s="16"/>
      <c r="F143" s="16"/>
      <c r="G143" s="18"/>
      <c r="H143" s="18"/>
      <c r="I143" s="18"/>
      <c r="J143" s="18"/>
      <c r="K143" s="18"/>
      <c r="L143" s="18"/>
      <c r="M143" s="18"/>
      <c r="N143" s="18"/>
      <c r="O143" s="16"/>
      <c r="P143" s="16"/>
      <c r="Q143" s="16"/>
      <c r="R143" s="16"/>
      <c r="S143" s="16"/>
      <c r="T143" s="16"/>
      <c r="U143" s="16"/>
      <c r="V143" s="16"/>
      <c r="W143" s="16"/>
      <c r="X143" s="16"/>
      <c r="Y143" s="16"/>
      <c r="Z143" s="18"/>
      <c r="AA143" s="18"/>
      <c r="AB143" s="16"/>
      <c r="AC143" s="16"/>
      <c r="AD143" s="16"/>
      <c r="AE143" s="16"/>
    </row>
    <row r="144" spans="1:31" ht="12.75" customHeight="1" x14ac:dyDescent="0.3">
      <c r="A144" s="16"/>
      <c r="B144" s="16"/>
      <c r="C144" s="16"/>
      <c r="D144" s="16"/>
      <c r="E144" s="16"/>
      <c r="F144" s="16"/>
      <c r="G144" s="18"/>
      <c r="H144" s="18"/>
      <c r="I144" s="18"/>
      <c r="J144" s="18"/>
      <c r="K144" s="18"/>
      <c r="L144" s="18"/>
      <c r="M144" s="18"/>
      <c r="N144" s="18"/>
      <c r="O144" s="16"/>
      <c r="P144" s="16"/>
      <c r="Q144" s="16"/>
      <c r="R144" s="16"/>
      <c r="S144" s="16"/>
      <c r="T144" s="16"/>
      <c r="U144" s="16"/>
      <c r="V144" s="16"/>
      <c r="W144" s="16"/>
      <c r="X144" s="16"/>
      <c r="Y144" s="16"/>
      <c r="Z144" s="18"/>
      <c r="AA144" s="18"/>
      <c r="AB144" s="16"/>
      <c r="AC144" s="16"/>
      <c r="AD144" s="16"/>
      <c r="AE144" s="16"/>
    </row>
    <row r="145" spans="1:31" ht="12.75" customHeight="1" x14ac:dyDescent="0.3">
      <c r="A145" s="16"/>
      <c r="B145" s="16"/>
      <c r="C145" s="16"/>
      <c r="D145" s="16"/>
      <c r="E145" s="16"/>
      <c r="F145" s="16"/>
      <c r="G145" s="18"/>
      <c r="H145" s="18"/>
      <c r="I145" s="18"/>
      <c r="J145" s="18"/>
      <c r="K145" s="18"/>
      <c r="L145" s="18"/>
      <c r="M145" s="18"/>
      <c r="N145" s="18"/>
      <c r="O145" s="16"/>
      <c r="P145" s="16"/>
      <c r="Q145" s="16"/>
      <c r="R145" s="16"/>
      <c r="S145" s="16"/>
      <c r="T145" s="16"/>
      <c r="U145" s="16"/>
      <c r="V145" s="16"/>
      <c r="W145" s="16"/>
      <c r="X145" s="16"/>
      <c r="Y145" s="16"/>
      <c r="Z145" s="18"/>
      <c r="AA145" s="18"/>
      <c r="AB145" s="16"/>
      <c r="AC145" s="16"/>
      <c r="AD145" s="16"/>
      <c r="AE145" s="16"/>
    </row>
    <row r="146" spans="1:31" ht="12.75" customHeight="1" x14ac:dyDescent="0.3">
      <c r="A146" s="16"/>
      <c r="B146" s="16"/>
      <c r="C146" s="16"/>
      <c r="D146" s="16"/>
      <c r="E146" s="16"/>
      <c r="F146" s="16"/>
      <c r="G146" s="18"/>
      <c r="H146" s="18"/>
      <c r="I146" s="18"/>
      <c r="J146" s="18"/>
      <c r="K146" s="18"/>
      <c r="L146" s="18"/>
      <c r="M146" s="18"/>
      <c r="N146" s="18"/>
      <c r="O146" s="16"/>
      <c r="P146" s="16"/>
      <c r="Q146" s="16"/>
      <c r="R146" s="16"/>
      <c r="S146" s="16"/>
      <c r="T146" s="16"/>
      <c r="U146" s="16"/>
      <c r="V146" s="16"/>
      <c r="W146" s="16"/>
      <c r="X146" s="16"/>
      <c r="Y146" s="16"/>
      <c r="Z146" s="18"/>
      <c r="AA146" s="18"/>
      <c r="AB146" s="16"/>
      <c r="AC146" s="16"/>
      <c r="AD146" s="16"/>
      <c r="AE146" s="16"/>
    </row>
    <row r="147" spans="1:31" ht="12.75" customHeight="1" x14ac:dyDescent="0.3">
      <c r="A147" s="16"/>
      <c r="B147" s="16"/>
      <c r="C147" s="16"/>
      <c r="D147" s="16"/>
      <c r="E147" s="16"/>
      <c r="F147" s="16"/>
      <c r="G147" s="18"/>
      <c r="H147" s="18"/>
      <c r="I147" s="18"/>
      <c r="J147" s="18"/>
      <c r="K147" s="18"/>
      <c r="L147" s="18"/>
      <c r="M147" s="18"/>
      <c r="N147" s="18"/>
      <c r="O147" s="16"/>
      <c r="P147" s="16"/>
      <c r="Q147" s="16"/>
      <c r="R147" s="16"/>
      <c r="S147" s="16"/>
      <c r="T147" s="16"/>
      <c r="U147" s="16"/>
      <c r="V147" s="16"/>
      <c r="W147" s="16"/>
      <c r="X147" s="16"/>
      <c r="Y147" s="16"/>
      <c r="Z147" s="18"/>
      <c r="AA147" s="18"/>
      <c r="AB147" s="16"/>
      <c r="AC147" s="16"/>
      <c r="AD147" s="16"/>
      <c r="AE147" s="16"/>
    </row>
    <row r="148" spans="1:31" ht="12.75" customHeight="1" x14ac:dyDescent="0.3">
      <c r="A148" s="16"/>
      <c r="B148" s="16"/>
      <c r="C148" s="16"/>
      <c r="D148" s="16"/>
      <c r="E148" s="16"/>
      <c r="F148" s="16"/>
      <c r="G148" s="18"/>
      <c r="H148" s="18"/>
      <c r="I148" s="18"/>
      <c r="J148" s="18"/>
      <c r="K148" s="18"/>
      <c r="L148" s="18"/>
      <c r="M148" s="18"/>
      <c r="N148" s="18"/>
      <c r="O148" s="16"/>
      <c r="P148" s="16"/>
      <c r="Q148" s="16"/>
      <c r="R148" s="16"/>
      <c r="S148" s="16"/>
      <c r="T148" s="16"/>
      <c r="U148" s="16"/>
      <c r="V148" s="16"/>
      <c r="W148" s="16"/>
      <c r="X148" s="16"/>
      <c r="Y148" s="16"/>
      <c r="Z148" s="18"/>
      <c r="AA148" s="18"/>
      <c r="AB148" s="16"/>
      <c r="AC148" s="16"/>
      <c r="AD148" s="16"/>
      <c r="AE148" s="16"/>
    </row>
    <row r="149" spans="1:31" ht="12.75" customHeight="1" x14ac:dyDescent="0.3">
      <c r="A149" s="16"/>
      <c r="B149" s="16"/>
      <c r="C149" s="16"/>
      <c r="D149" s="16"/>
      <c r="E149" s="16"/>
      <c r="F149" s="16"/>
      <c r="G149" s="18"/>
      <c r="H149" s="18"/>
      <c r="I149" s="18"/>
      <c r="J149" s="18"/>
      <c r="K149" s="18"/>
      <c r="L149" s="18"/>
      <c r="M149" s="18"/>
      <c r="N149" s="18"/>
      <c r="O149" s="16"/>
      <c r="P149" s="16"/>
      <c r="Q149" s="16"/>
      <c r="R149" s="16"/>
      <c r="S149" s="16"/>
      <c r="T149" s="16"/>
      <c r="U149" s="16"/>
      <c r="V149" s="16"/>
      <c r="W149" s="16"/>
      <c r="X149" s="16"/>
      <c r="Y149" s="16"/>
      <c r="Z149" s="18"/>
      <c r="AA149" s="18"/>
      <c r="AB149" s="16"/>
      <c r="AC149" s="16"/>
      <c r="AD149" s="16"/>
      <c r="AE149" s="16"/>
    </row>
    <row r="150" spans="1:31" ht="12.75" customHeight="1" x14ac:dyDescent="0.3">
      <c r="A150" s="16"/>
      <c r="B150" s="16"/>
      <c r="C150" s="16"/>
      <c r="D150" s="16"/>
      <c r="E150" s="16"/>
      <c r="F150" s="16"/>
      <c r="G150" s="18"/>
      <c r="H150" s="18"/>
      <c r="I150" s="18"/>
      <c r="J150" s="18"/>
      <c r="K150" s="18"/>
      <c r="L150" s="18"/>
      <c r="M150" s="18"/>
      <c r="N150" s="18"/>
      <c r="O150" s="16"/>
      <c r="P150" s="16"/>
      <c r="Q150" s="16"/>
      <c r="R150" s="16"/>
      <c r="S150" s="16"/>
      <c r="T150" s="16"/>
      <c r="U150" s="16"/>
      <c r="V150" s="16"/>
      <c r="W150" s="16"/>
      <c r="X150" s="16"/>
      <c r="Y150" s="16"/>
      <c r="Z150" s="18"/>
      <c r="AA150" s="18"/>
      <c r="AB150" s="16"/>
      <c r="AC150" s="16"/>
      <c r="AD150" s="16"/>
      <c r="AE150" s="16"/>
    </row>
    <row r="151" spans="1:31" ht="12.75" customHeight="1" x14ac:dyDescent="0.3">
      <c r="A151" s="16"/>
      <c r="B151" s="16"/>
      <c r="C151" s="16"/>
      <c r="D151" s="16"/>
      <c r="E151" s="16"/>
      <c r="F151" s="16"/>
      <c r="G151" s="18"/>
      <c r="H151" s="18"/>
      <c r="I151" s="18"/>
      <c r="J151" s="18"/>
      <c r="K151" s="18"/>
      <c r="L151" s="18"/>
      <c r="M151" s="18"/>
      <c r="N151" s="18"/>
      <c r="O151" s="16"/>
      <c r="P151" s="16"/>
      <c r="Q151" s="16"/>
      <c r="R151" s="16"/>
      <c r="S151" s="16"/>
      <c r="T151" s="16"/>
      <c r="U151" s="16"/>
      <c r="V151" s="16"/>
      <c r="W151" s="16"/>
      <c r="X151" s="16"/>
      <c r="Y151" s="16"/>
      <c r="Z151" s="18"/>
      <c r="AA151" s="18"/>
      <c r="AB151" s="16"/>
      <c r="AC151" s="16"/>
      <c r="AD151" s="16"/>
      <c r="AE151" s="16"/>
    </row>
    <row r="152" spans="1:31" ht="12.75" customHeight="1" x14ac:dyDescent="0.3">
      <c r="A152" s="16"/>
      <c r="B152" s="16"/>
      <c r="C152" s="16"/>
      <c r="D152" s="16"/>
      <c r="E152" s="16"/>
      <c r="F152" s="16"/>
      <c r="G152" s="18"/>
      <c r="H152" s="18"/>
      <c r="I152" s="18"/>
      <c r="J152" s="18"/>
      <c r="K152" s="18"/>
      <c r="L152" s="18"/>
      <c r="M152" s="18"/>
      <c r="N152" s="18"/>
      <c r="O152" s="16"/>
      <c r="P152" s="16"/>
      <c r="Q152" s="16"/>
      <c r="R152" s="16"/>
      <c r="S152" s="16"/>
      <c r="T152" s="16"/>
      <c r="U152" s="16"/>
      <c r="V152" s="16"/>
      <c r="W152" s="16"/>
      <c r="X152" s="16"/>
      <c r="Y152" s="16"/>
      <c r="Z152" s="18"/>
      <c r="AA152" s="18"/>
      <c r="AB152" s="16"/>
      <c r="AC152" s="16"/>
      <c r="AD152" s="16"/>
      <c r="AE152" s="16"/>
    </row>
    <row r="153" spans="1:31" ht="12.75" customHeight="1" x14ac:dyDescent="0.3">
      <c r="A153" s="16"/>
      <c r="B153" s="16"/>
      <c r="C153" s="16"/>
      <c r="D153" s="16"/>
      <c r="E153" s="16"/>
      <c r="F153" s="16"/>
      <c r="G153" s="18"/>
      <c r="H153" s="18"/>
      <c r="I153" s="18"/>
      <c r="J153" s="18"/>
      <c r="K153" s="18"/>
      <c r="L153" s="18"/>
      <c r="M153" s="18"/>
      <c r="N153" s="18"/>
      <c r="O153" s="16"/>
      <c r="P153" s="16"/>
      <c r="Q153" s="16"/>
      <c r="R153" s="16"/>
      <c r="S153" s="16"/>
      <c r="T153" s="16"/>
      <c r="U153" s="16"/>
      <c r="V153" s="16"/>
      <c r="W153" s="16"/>
      <c r="X153" s="16"/>
      <c r="Y153" s="16"/>
      <c r="Z153" s="18"/>
      <c r="AA153" s="18"/>
      <c r="AB153" s="16"/>
      <c r="AC153" s="16"/>
      <c r="AD153" s="16"/>
      <c r="AE153" s="16"/>
    </row>
    <row r="154" spans="1:31" ht="12.75" customHeight="1" x14ac:dyDescent="0.3">
      <c r="A154" s="16"/>
      <c r="B154" s="16"/>
      <c r="C154" s="16"/>
      <c r="D154" s="16"/>
      <c r="E154" s="16"/>
      <c r="F154" s="16"/>
      <c r="G154" s="18"/>
      <c r="H154" s="18"/>
      <c r="I154" s="18"/>
      <c r="J154" s="18"/>
      <c r="K154" s="18"/>
      <c r="L154" s="18"/>
      <c r="M154" s="18"/>
      <c r="N154" s="18"/>
      <c r="O154" s="16"/>
      <c r="P154" s="16"/>
      <c r="Q154" s="16"/>
      <c r="R154" s="16"/>
      <c r="S154" s="16"/>
      <c r="T154" s="16"/>
      <c r="U154" s="16"/>
      <c r="V154" s="16"/>
      <c r="W154" s="16"/>
      <c r="X154" s="16"/>
      <c r="Y154" s="16"/>
      <c r="Z154" s="18"/>
      <c r="AA154" s="18"/>
      <c r="AB154" s="16"/>
      <c r="AC154" s="16"/>
      <c r="AD154" s="16"/>
      <c r="AE154" s="16"/>
    </row>
    <row r="155" spans="1:31" ht="12.75" customHeight="1" x14ac:dyDescent="0.3">
      <c r="A155" s="16"/>
      <c r="B155" s="16"/>
      <c r="C155" s="16"/>
      <c r="D155" s="16"/>
      <c r="E155" s="16"/>
      <c r="F155" s="16"/>
      <c r="G155" s="18"/>
      <c r="H155" s="18"/>
      <c r="I155" s="18"/>
      <c r="J155" s="18"/>
      <c r="K155" s="18"/>
      <c r="L155" s="18"/>
      <c r="M155" s="18"/>
      <c r="N155" s="18"/>
      <c r="O155" s="16"/>
      <c r="P155" s="16"/>
      <c r="Q155" s="16"/>
      <c r="R155" s="16"/>
      <c r="S155" s="16"/>
      <c r="T155" s="16"/>
      <c r="U155" s="16"/>
      <c r="V155" s="16"/>
      <c r="W155" s="16"/>
      <c r="X155" s="16"/>
      <c r="Y155" s="16"/>
      <c r="Z155" s="18"/>
      <c r="AA155" s="18"/>
      <c r="AB155" s="16"/>
      <c r="AC155" s="16"/>
      <c r="AD155" s="16"/>
      <c r="AE155" s="16"/>
    </row>
    <row r="156" spans="1:31" ht="12.75" customHeight="1" x14ac:dyDescent="0.3">
      <c r="A156" s="16"/>
      <c r="B156" s="16"/>
      <c r="C156" s="16"/>
      <c r="D156" s="16"/>
      <c r="E156" s="16"/>
      <c r="F156" s="16"/>
      <c r="G156" s="18"/>
      <c r="H156" s="18"/>
      <c r="I156" s="18"/>
      <c r="J156" s="18"/>
      <c r="K156" s="18"/>
      <c r="L156" s="18"/>
      <c r="M156" s="18"/>
      <c r="N156" s="18"/>
      <c r="O156" s="16"/>
      <c r="P156" s="16"/>
      <c r="Q156" s="16"/>
      <c r="R156" s="16"/>
      <c r="S156" s="16"/>
      <c r="T156" s="16"/>
      <c r="U156" s="16"/>
      <c r="V156" s="16"/>
      <c r="W156" s="16"/>
      <c r="X156" s="16"/>
      <c r="Y156" s="16"/>
      <c r="Z156" s="18"/>
      <c r="AA156" s="18"/>
      <c r="AB156" s="16"/>
      <c r="AC156" s="16"/>
      <c r="AD156" s="16"/>
      <c r="AE156" s="16"/>
    </row>
    <row r="157" spans="1:31" ht="12.75" customHeight="1" x14ac:dyDescent="0.3">
      <c r="A157" s="16"/>
      <c r="B157" s="16"/>
      <c r="C157" s="16"/>
      <c r="D157" s="16"/>
      <c r="E157" s="16"/>
      <c r="F157" s="16"/>
      <c r="G157" s="18"/>
      <c r="H157" s="18"/>
      <c r="I157" s="18"/>
      <c r="J157" s="18"/>
      <c r="K157" s="18"/>
      <c r="L157" s="18"/>
      <c r="M157" s="18"/>
      <c r="N157" s="18"/>
      <c r="O157" s="16"/>
      <c r="P157" s="16"/>
      <c r="Q157" s="16"/>
      <c r="R157" s="16"/>
      <c r="S157" s="16"/>
      <c r="T157" s="16"/>
      <c r="U157" s="16"/>
      <c r="V157" s="16"/>
      <c r="W157" s="16"/>
      <c r="X157" s="16"/>
      <c r="Y157" s="16"/>
      <c r="Z157" s="18"/>
      <c r="AA157" s="18"/>
      <c r="AB157" s="16"/>
      <c r="AC157" s="16"/>
      <c r="AD157" s="16"/>
      <c r="AE157" s="16"/>
    </row>
    <row r="158" spans="1:31" ht="12.75" customHeight="1" x14ac:dyDescent="0.3">
      <c r="A158" s="16"/>
      <c r="B158" s="16"/>
      <c r="C158" s="16"/>
      <c r="D158" s="16"/>
      <c r="E158" s="16"/>
      <c r="F158" s="16"/>
      <c r="G158" s="18"/>
      <c r="H158" s="18"/>
      <c r="I158" s="18"/>
      <c r="J158" s="18"/>
      <c r="K158" s="18"/>
      <c r="L158" s="18"/>
      <c r="M158" s="18"/>
      <c r="N158" s="18"/>
      <c r="O158" s="16"/>
      <c r="P158" s="16"/>
      <c r="Q158" s="16"/>
      <c r="R158" s="16"/>
      <c r="S158" s="16"/>
      <c r="T158" s="16"/>
      <c r="U158" s="16"/>
      <c r="V158" s="16"/>
      <c r="W158" s="16"/>
      <c r="X158" s="16"/>
      <c r="Y158" s="16"/>
      <c r="Z158" s="18"/>
      <c r="AA158" s="18"/>
      <c r="AB158" s="16"/>
      <c r="AC158" s="16"/>
      <c r="AD158" s="16"/>
      <c r="AE158" s="16"/>
    </row>
    <row r="159" spans="1:31" ht="12.75" customHeight="1" x14ac:dyDescent="0.3">
      <c r="A159" s="16"/>
      <c r="B159" s="16"/>
      <c r="C159" s="16"/>
      <c r="D159" s="16"/>
      <c r="E159" s="16"/>
      <c r="F159" s="16"/>
      <c r="G159" s="18"/>
      <c r="H159" s="18"/>
      <c r="I159" s="18"/>
      <c r="J159" s="18"/>
      <c r="K159" s="18"/>
      <c r="L159" s="18"/>
      <c r="M159" s="18"/>
      <c r="N159" s="18"/>
      <c r="O159" s="16"/>
      <c r="P159" s="16"/>
      <c r="Q159" s="16"/>
      <c r="R159" s="16"/>
      <c r="S159" s="16"/>
      <c r="T159" s="16"/>
      <c r="U159" s="16"/>
      <c r="V159" s="16"/>
      <c r="W159" s="16"/>
      <c r="X159" s="16"/>
      <c r="Y159" s="16"/>
      <c r="Z159" s="18"/>
      <c r="AA159" s="18"/>
      <c r="AB159" s="16"/>
      <c r="AC159" s="16"/>
      <c r="AD159" s="16"/>
      <c r="AE159" s="16"/>
    </row>
    <row r="160" spans="1:31" ht="12.75" customHeight="1" x14ac:dyDescent="0.3">
      <c r="A160" s="16"/>
      <c r="B160" s="16"/>
      <c r="C160" s="16"/>
      <c r="D160" s="16"/>
      <c r="E160" s="16"/>
      <c r="F160" s="16"/>
      <c r="G160" s="18"/>
      <c r="H160" s="18"/>
      <c r="I160" s="18"/>
      <c r="J160" s="18"/>
      <c r="K160" s="18"/>
      <c r="L160" s="18"/>
      <c r="M160" s="18"/>
      <c r="N160" s="18"/>
      <c r="O160" s="16"/>
      <c r="P160" s="16"/>
      <c r="Q160" s="16"/>
      <c r="R160" s="16"/>
      <c r="S160" s="16"/>
      <c r="T160" s="16"/>
      <c r="U160" s="16"/>
      <c r="V160" s="16"/>
      <c r="W160" s="16"/>
      <c r="X160" s="16"/>
      <c r="Y160" s="16"/>
      <c r="Z160" s="18"/>
      <c r="AA160" s="18"/>
      <c r="AB160" s="16"/>
      <c r="AC160" s="16"/>
      <c r="AD160" s="16"/>
      <c r="AE160" s="16"/>
    </row>
    <row r="161" spans="1:31" ht="12.75" customHeight="1" x14ac:dyDescent="0.3">
      <c r="A161" s="16"/>
      <c r="B161" s="16"/>
      <c r="C161" s="16"/>
      <c r="D161" s="16"/>
      <c r="E161" s="16"/>
      <c r="F161" s="16"/>
      <c r="G161" s="18"/>
      <c r="H161" s="18"/>
      <c r="I161" s="18"/>
      <c r="J161" s="18"/>
      <c r="K161" s="18"/>
      <c r="L161" s="18"/>
      <c r="M161" s="18"/>
      <c r="N161" s="18"/>
      <c r="O161" s="16"/>
      <c r="P161" s="16"/>
      <c r="Q161" s="16"/>
      <c r="R161" s="16"/>
      <c r="S161" s="16"/>
      <c r="T161" s="16"/>
      <c r="U161" s="16"/>
      <c r="V161" s="16"/>
      <c r="W161" s="16"/>
      <c r="X161" s="16"/>
      <c r="Y161" s="16"/>
      <c r="Z161" s="18"/>
      <c r="AA161" s="18"/>
      <c r="AB161" s="16"/>
      <c r="AC161" s="16"/>
      <c r="AD161" s="16"/>
      <c r="AE161" s="16"/>
    </row>
    <row r="162" spans="1:31" ht="12.75" customHeight="1" x14ac:dyDescent="0.3">
      <c r="A162" s="16"/>
      <c r="B162" s="16"/>
      <c r="C162" s="16"/>
      <c r="D162" s="16"/>
      <c r="E162" s="16"/>
      <c r="F162" s="16"/>
      <c r="G162" s="18"/>
      <c r="H162" s="18"/>
      <c r="I162" s="18"/>
      <c r="J162" s="18"/>
      <c r="K162" s="18"/>
      <c r="L162" s="18"/>
      <c r="M162" s="18"/>
      <c r="N162" s="18"/>
      <c r="O162" s="16"/>
      <c r="P162" s="16"/>
      <c r="Q162" s="16"/>
      <c r="R162" s="16"/>
      <c r="S162" s="16"/>
      <c r="T162" s="16"/>
      <c r="U162" s="16"/>
      <c r="V162" s="16"/>
      <c r="W162" s="16"/>
      <c r="X162" s="16"/>
      <c r="Y162" s="16"/>
      <c r="Z162" s="18"/>
      <c r="AA162" s="18"/>
      <c r="AB162" s="16"/>
      <c r="AC162" s="16"/>
      <c r="AD162" s="16"/>
      <c r="AE162" s="16"/>
    </row>
    <row r="163" spans="1:31" ht="12.75" customHeight="1" x14ac:dyDescent="0.3">
      <c r="A163" s="16"/>
      <c r="B163" s="16"/>
      <c r="C163" s="16"/>
      <c r="D163" s="16"/>
      <c r="E163" s="16"/>
      <c r="F163" s="16"/>
      <c r="G163" s="18"/>
      <c r="H163" s="18"/>
      <c r="I163" s="18"/>
      <c r="J163" s="18"/>
      <c r="K163" s="18"/>
      <c r="L163" s="18"/>
      <c r="M163" s="18"/>
      <c r="N163" s="18"/>
      <c r="O163" s="16"/>
      <c r="P163" s="16"/>
      <c r="Q163" s="16"/>
      <c r="R163" s="16"/>
      <c r="S163" s="16"/>
      <c r="T163" s="16"/>
      <c r="U163" s="16"/>
      <c r="V163" s="16"/>
      <c r="W163" s="16"/>
      <c r="X163" s="16"/>
      <c r="Y163" s="16"/>
      <c r="Z163" s="18"/>
      <c r="AA163" s="18"/>
      <c r="AB163" s="16"/>
      <c r="AC163" s="16"/>
      <c r="AD163" s="16"/>
      <c r="AE163" s="16"/>
    </row>
    <row r="164" spans="1:31" ht="12.75" customHeight="1" x14ac:dyDescent="0.3">
      <c r="A164" s="16"/>
      <c r="B164" s="16"/>
      <c r="C164" s="16"/>
      <c r="D164" s="16"/>
      <c r="E164" s="16"/>
      <c r="F164" s="16"/>
      <c r="G164" s="18"/>
      <c r="H164" s="18"/>
      <c r="I164" s="18"/>
      <c r="J164" s="18"/>
      <c r="K164" s="18"/>
      <c r="L164" s="18"/>
      <c r="M164" s="18"/>
      <c r="N164" s="18"/>
      <c r="O164" s="16"/>
      <c r="P164" s="16"/>
      <c r="Q164" s="16"/>
      <c r="R164" s="16"/>
      <c r="S164" s="16"/>
      <c r="T164" s="16"/>
      <c r="U164" s="16"/>
      <c r="V164" s="16"/>
      <c r="W164" s="16"/>
      <c r="X164" s="16"/>
      <c r="Y164" s="16"/>
      <c r="Z164" s="18"/>
      <c r="AA164" s="18"/>
      <c r="AB164" s="16"/>
      <c r="AC164" s="16"/>
      <c r="AD164" s="16"/>
      <c r="AE164" s="16"/>
    </row>
    <row r="165" spans="1:31" ht="12.75" customHeight="1" x14ac:dyDescent="0.3">
      <c r="A165" s="16"/>
      <c r="B165" s="16"/>
      <c r="C165" s="16"/>
      <c r="D165" s="16"/>
      <c r="E165" s="16"/>
      <c r="F165" s="16"/>
      <c r="G165" s="18"/>
      <c r="H165" s="18"/>
      <c r="I165" s="18"/>
      <c r="J165" s="18"/>
      <c r="K165" s="18"/>
      <c r="L165" s="18"/>
      <c r="M165" s="18"/>
      <c r="N165" s="18"/>
      <c r="O165" s="16"/>
      <c r="P165" s="16"/>
      <c r="Q165" s="16"/>
      <c r="R165" s="16"/>
      <c r="S165" s="16"/>
      <c r="T165" s="16"/>
      <c r="U165" s="16"/>
      <c r="V165" s="16"/>
      <c r="W165" s="16"/>
      <c r="X165" s="16"/>
      <c r="Y165" s="16"/>
      <c r="Z165" s="18"/>
      <c r="AA165" s="18"/>
      <c r="AB165" s="16"/>
      <c r="AC165" s="16"/>
      <c r="AD165" s="16"/>
      <c r="AE165" s="16"/>
    </row>
    <row r="166" spans="1:31" ht="12.75" customHeight="1" x14ac:dyDescent="0.3">
      <c r="A166" s="16"/>
      <c r="B166" s="16"/>
      <c r="C166" s="16"/>
      <c r="D166" s="16"/>
      <c r="E166" s="16"/>
      <c r="F166" s="16"/>
      <c r="G166" s="18"/>
      <c r="H166" s="18"/>
      <c r="I166" s="18"/>
      <c r="J166" s="18"/>
      <c r="K166" s="18"/>
      <c r="L166" s="18"/>
      <c r="M166" s="18"/>
      <c r="N166" s="18"/>
      <c r="O166" s="16"/>
      <c r="P166" s="16"/>
      <c r="Q166" s="16"/>
      <c r="R166" s="16"/>
      <c r="S166" s="16"/>
      <c r="T166" s="16"/>
      <c r="U166" s="16"/>
      <c r="V166" s="16"/>
      <c r="W166" s="16"/>
      <c r="X166" s="16"/>
      <c r="Y166" s="16"/>
      <c r="Z166" s="18"/>
      <c r="AA166" s="18"/>
      <c r="AB166" s="16"/>
      <c r="AC166" s="16"/>
      <c r="AD166" s="16"/>
      <c r="AE166" s="16"/>
    </row>
    <row r="167" spans="1:31" ht="12.75" customHeight="1" x14ac:dyDescent="0.3">
      <c r="A167" s="16"/>
      <c r="B167" s="16"/>
      <c r="C167" s="16"/>
      <c r="D167" s="16"/>
      <c r="E167" s="16"/>
      <c r="F167" s="16"/>
      <c r="G167" s="18"/>
      <c r="H167" s="18"/>
      <c r="I167" s="18"/>
      <c r="J167" s="18"/>
      <c r="K167" s="18"/>
      <c r="L167" s="18"/>
      <c r="M167" s="18"/>
      <c r="N167" s="18"/>
      <c r="O167" s="16"/>
      <c r="P167" s="16"/>
      <c r="Q167" s="16"/>
      <c r="R167" s="16"/>
      <c r="S167" s="16"/>
      <c r="T167" s="16"/>
      <c r="U167" s="16"/>
      <c r="V167" s="16"/>
      <c r="W167" s="16"/>
      <c r="X167" s="16"/>
      <c r="Y167" s="16"/>
      <c r="Z167" s="18"/>
      <c r="AA167" s="18"/>
      <c r="AB167" s="16"/>
      <c r="AC167" s="16"/>
      <c r="AD167" s="16"/>
      <c r="AE167" s="16"/>
    </row>
    <row r="168" spans="1:31" ht="12.75" customHeight="1" x14ac:dyDescent="0.3">
      <c r="A168" s="16"/>
      <c r="B168" s="16"/>
      <c r="C168" s="16"/>
      <c r="D168" s="16"/>
      <c r="E168" s="16"/>
      <c r="F168" s="16"/>
      <c r="G168" s="18"/>
      <c r="H168" s="18"/>
      <c r="I168" s="18"/>
      <c r="J168" s="18"/>
      <c r="K168" s="18"/>
      <c r="L168" s="18"/>
      <c r="M168" s="18"/>
      <c r="N168" s="18"/>
      <c r="O168" s="16"/>
      <c r="P168" s="16"/>
      <c r="Q168" s="16"/>
      <c r="R168" s="16"/>
      <c r="S168" s="16"/>
      <c r="T168" s="16"/>
      <c r="U168" s="16"/>
      <c r="V168" s="16"/>
      <c r="W168" s="16"/>
      <c r="X168" s="16"/>
      <c r="Y168" s="16"/>
      <c r="Z168" s="18"/>
      <c r="AA168" s="18"/>
      <c r="AB168" s="16"/>
      <c r="AC168" s="16"/>
      <c r="AD168" s="16"/>
      <c r="AE168" s="16"/>
    </row>
    <row r="169" spans="1:31" ht="12.75" customHeight="1" x14ac:dyDescent="0.3">
      <c r="A169" s="16"/>
      <c r="B169" s="16"/>
      <c r="C169" s="16"/>
      <c r="D169" s="16"/>
      <c r="E169" s="16"/>
      <c r="F169" s="16"/>
      <c r="G169" s="18"/>
      <c r="H169" s="18"/>
      <c r="I169" s="18"/>
      <c r="J169" s="18"/>
      <c r="K169" s="18"/>
      <c r="L169" s="18"/>
      <c r="M169" s="18"/>
      <c r="N169" s="18"/>
      <c r="O169" s="16"/>
      <c r="P169" s="16"/>
      <c r="Q169" s="16"/>
      <c r="R169" s="16"/>
      <c r="S169" s="16"/>
      <c r="T169" s="16"/>
      <c r="U169" s="16"/>
      <c r="V169" s="16"/>
      <c r="W169" s="16"/>
      <c r="X169" s="16"/>
      <c r="Y169" s="16"/>
      <c r="Z169" s="18"/>
      <c r="AA169" s="18"/>
      <c r="AB169" s="16"/>
      <c r="AC169" s="16"/>
      <c r="AD169" s="16"/>
      <c r="AE169" s="16"/>
    </row>
    <row r="170" spans="1:31" ht="12.75" customHeight="1" x14ac:dyDescent="0.3">
      <c r="A170" s="16"/>
      <c r="B170" s="16"/>
      <c r="C170" s="16"/>
      <c r="D170" s="16"/>
      <c r="E170" s="16"/>
      <c r="F170" s="16"/>
      <c r="G170" s="18"/>
      <c r="H170" s="18"/>
      <c r="I170" s="18"/>
      <c r="J170" s="18"/>
      <c r="K170" s="18"/>
      <c r="L170" s="18"/>
      <c r="M170" s="18"/>
      <c r="N170" s="18"/>
      <c r="O170" s="16"/>
      <c r="P170" s="16"/>
      <c r="Q170" s="16"/>
      <c r="R170" s="16"/>
      <c r="S170" s="16"/>
      <c r="T170" s="16"/>
      <c r="U170" s="16"/>
      <c r="V170" s="16"/>
      <c r="W170" s="16"/>
      <c r="X170" s="16"/>
      <c r="Y170" s="16"/>
      <c r="Z170" s="18"/>
      <c r="AA170" s="18"/>
      <c r="AB170" s="16"/>
      <c r="AC170" s="16"/>
      <c r="AD170" s="16"/>
      <c r="AE170" s="16"/>
    </row>
    <row r="171" spans="1:31" ht="12.75" customHeight="1" x14ac:dyDescent="0.3">
      <c r="A171" s="16"/>
      <c r="B171" s="16"/>
      <c r="C171" s="16"/>
      <c r="D171" s="16"/>
      <c r="E171" s="16"/>
      <c r="F171" s="16"/>
      <c r="G171" s="18"/>
      <c r="H171" s="18"/>
      <c r="I171" s="18"/>
      <c r="J171" s="18"/>
      <c r="K171" s="18"/>
      <c r="L171" s="18"/>
      <c r="M171" s="18"/>
      <c r="N171" s="18"/>
      <c r="O171" s="16"/>
      <c r="P171" s="16"/>
      <c r="Q171" s="16"/>
      <c r="R171" s="16"/>
      <c r="S171" s="16"/>
      <c r="T171" s="16"/>
      <c r="U171" s="16"/>
      <c r="V171" s="16"/>
      <c r="W171" s="16"/>
      <c r="X171" s="16"/>
      <c r="Y171" s="16"/>
      <c r="Z171" s="18"/>
      <c r="AA171" s="18"/>
      <c r="AB171" s="16"/>
      <c r="AC171" s="16"/>
      <c r="AD171" s="16"/>
      <c r="AE171" s="16"/>
    </row>
    <row r="172" spans="1:31" ht="12.75" customHeight="1" x14ac:dyDescent="0.3">
      <c r="A172" s="16"/>
      <c r="B172" s="16"/>
      <c r="C172" s="16"/>
      <c r="D172" s="16"/>
      <c r="E172" s="16"/>
      <c r="F172" s="16"/>
      <c r="G172" s="18"/>
      <c r="H172" s="18"/>
      <c r="I172" s="18"/>
      <c r="J172" s="18"/>
      <c r="K172" s="18"/>
      <c r="L172" s="18"/>
      <c r="M172" s="18"/>
      <c r="N172" s="18"/>
      <c r="O172" s="16"/>
      <c r="P172" s="16"/>
      <c r="Q172" s="16"/>
      <c r="R172" s="16"/>
      <c r="S172" s="16"/>
      <c r="T172" s="16"/>
      <c r="U172" s="16"/>
      <c r="V172" s="16"/>
      <c r="W172" s="16"/>
      <c r="X172" s="16"/>
      <c r="Y172" s="16"/>
      <c r="Z172" s="18"/>
      <c r="AA172" s="18"/>
      <c r="AB172" s="16"/>
      <c r="AC172" s="16"/>
      <c r="AD172" s="16"/>
      <c r="AE172" s="16"/>
    </row>
    <row r="173" spans="1:31" ht="12.75" customHeight="1" x14ac:dyDescent="0.3">
      <c r="A173" s="16"/>
      <c r="B173" s="16"/>
      <c r="C173" s="16"/>
      <c r="D173" s="16"/>
      <c r="E173" s="16"/>
      <c r="F173" s="16"/>
      <c r="G173" s="18"/>
      <c r="H173" s="18"/>
      <c r="I173" s="18"/>
      <c r="J173" s="18"/>
      <c r="K173" s="18"/>
      <c r="L173" s="18"/>
      <c r="M173" s="18"/>
      <c r="N173" s="18"/>
      <c r="O173" s="16"/>
      <c r="P173" s="16"/>
      <c r="Q173" s="16"/>
      <c r="R173" s="16"/>
      <c r="S173" s="16"/>
      <c r="T173" s="16"/>
      <c r="U173" s="16"/>
      <c r="V173" s="16"/>
      <c r="W173" s="16"/>
      <c r="X173" s="16"/>
      <c r="Y173" s="16"/>
      <c r="Z173" s="18"/>
      <c r="AA173" s="18"/>
      <c r="AB173" s="16"/>
      <c r="AC173" s="16"/>
      <c r="AD173" s="16"/>
      <c r="AE173" s="16"/>
    </row>
    <row r="174" spans="1:31" ht="12.75" customHeight="1" x14ac:dyDescent="0.3">
      <c r="A174" s="16"/>
      <c r="B174" s="16"/>
      <c r="C174" s="16"/>
      <c r="D174" s="16"/>
      <c r="E174" s="16"/>
      <c r="F174" s="16"/>
      <c r="G174" s="18"/>
      <c r="H174" s="18"/>
      <c r="I174" s="18"/>
      <c r="J174" s="18"/>
      <c r="K174" s="18"/>
      <c r="L174" s="18"/>
      <c r="M174" s="18"/>
      <c r="N174" s="18"/>
      <c r="O174" s="16"/>
      <c r="P174" s="16"/>
      <c r="Q174" s="16"/>
      <c r="R174" s="16"/>
      <c r="S174" s="16"/>
      <c r="T174" s="16"/>
      <c r="U174" s="16"/>
      <c r="V174" s="16"/>
      <c r="W174" s="16"/>
      <c r="X174" s="16"/>
      <c r="Y174" s="16"/>
      <c r="Z174" s="18"/>
      <c r="AA174" s="18"/>
      <c r="AB174" s="16"/>
      <c r="AC174" s="16"/>
      <c r="AD174" s="16"/>
      <c r="AE174" s="16"/>
    </row>
    <row r="175" spans="1:31" ht="12.75" customHeight="1" x14ac:dyDescent="0.3">
      <c r="A175" s="16"/>
      <c r="B175" s="16"/>
      <c r="C175" s="16"/>
      <c r="D175" s="16"/>
      <c r="E175" s="16"/>
      <c r="F175" s="16"/>
      <c r="G175" s="18"/>
      <c r="H175" s="18"/>
      <c r="I175" s="18"/>
      <c r="J175" s="18"/>
      <c r="K175" s="18"/>
      <c r="L175" s="18"/>
      <c r="M175" s="18"/>
      <c r="N175" s="18"/>
      <c r="O175" s="16"/>
      <c r="P175" s="16"/>
      <c r="Q175" s="16"/>
      <c r="R175" s="16"/>
      <c r="S175" s="16"/>
      <c r="T175" s="16"/>
      <c r="U175" s="16"/>
      <c r="V175" s="16"/>
      <c r="W175" s="16"/>
      <c r="X175" s="16"/>
      <c r="Y175" s="16"/>
      <c r="Z175" s="18"/>
      <c r="AA175" s="18"/>
      <c r="AB175" s="16"/>
      <c r="AC175" s="16"/>
      <c r="AD175" s="16"/>
      <c r="AE175" s="16"/>
    </row>
    <row r="176" spans="1:31" ht="12.75" customHeight="1" x14ac:dyDescent="0.3">
      <c r="A176" s="16"/>
      <c r="B176" s="16"/>
      <c r="C176" s="16"/>
      <c r="D176" s="16"/>
      <c r="E176" s="16"/>
      <c r="F176" s="16"/>
      <c r="G176" s="18"/>
      <c r="H176" s="18"/>
      <c r="I176" s="18"/>
      <c r="J176" s="18"/>
      <c r="K176" s="18"/>
      <c r="L176" s="18"/>
      <c r="M176" s="18"/>
      <c r="N176" s="18"/>
      <c r="O176" s="16"/>
      <c r="P176" s="16"/>
      <c r="Q176" s="16"/>
      <c r="R176" s="16"/>
      <c r="S176" s="16"/>
      <c r="T176" s="16"/>
      <c r="U176" s="16"/>
      <c r="V176" s="16"/>
      <c r="W176" s="16"/>
      <c r="X176" s="16"/>
      <c r="Y176" s="16"/>
      <c r="Z176" s="18"/>
      <c r="AA176" s="18"/>
      <c r="AB176" s="16"/>
      <c r="AC176" s="16"/>
      <c r="AD176" s="16"/>
      <c r="AE176" s="16"/>
    </row>
    <row r="177" spans="1:31" ht="12.75" customHeight="1" x14ac:dyDescent="0.3">
      <c r="A177" s="16"/>
      <c r="B177" s="16"/>
      <c r="C177" s="16"/>
      <c r="D177" s="16"/>
      <c r="E177" s="16"/>
      <c r="F177" s="16"/>
      <c r="G177" s="18"/>
      <c r="H177" s="18"/>
      <c r="I177" s="18"/>
      <c r="J177" s="18"/>
      <c r="K177" s="18"/>
      <c r="L177" s="18"/>
      <c r="M177" s="18"/>
      <c r="N177" s="18"/>
      <c r="O177" s="16"/>
      <c r="P177" s="16"/>
      <c r="Q177" s="16"/>
      <c r="R177" s="16"/>
      <c r="S177" s="16"/>
      <c r="T177" s="16"/>
      <c r="U177" s="16"/>
      <c r="V177" s="16"/>
      <c r="W177" s="16"/>
      <c r="X177" s="16"/>
      <c r="Y177" s="16"/>
      <c r="Z177" s="18"/>
      <c r="AA177" s="18"/>
      <c r="AB177" s="16"/>
      <c r="AC177" s="16"/>
      <c r="AD177" s="16"/>
      <c r="AE177" s="16"/>
    </row>
    <row r="178" spans="1:31" ht="12.75" customHeight="1" x14ac:dyDescent="0.3">
      <c r="A178" s="16"/>
      <c r="B178" s="16"/>
      <c r="C178" s="16"/>
      <c r="D178" s="16"/>
      <c r="E178" s="16"/>
      <c r="F178" s="16"/>
      <c r="G178" s="18"/>
      <c r="H178" s="18"/>
      <c r="I178" s="18"/>
      <c r="J178" s="18"/>
      <c r="K178" s="18"/>
      <c r="L178" s="18"/>
      <c r="M178" s="18"/>
      <c r="N178" s="18"/>
      <c r="O178" s="16"/>
      <c r="P178" s="16"/>
      <c r="Q178" s="16"/>
      <c r="R178" s="16"/>
      <c r="S178" s="16"/>
      <c r="T178" s="16"/>
      <c r="U178" s="16"/>
      <c r="V178" s="16"/>
      <c r="W178" s="16"/>
      <c r="X178" s="16"/>
      <c r="Y178" s="16"/>
      <c r="Z178" s="18"/>
      <c r="AA178" s="18"/>
      <c r="AB178" s="16"/>
      <c r="AC178" s="16"/>
      <c r="AD178" s="16"/>
      <c r="AE178" s="16"/>
    </row>
    <row r="179" spans="1:31" ht="12.75" customHeight="1" x14ac:dyDescent="0.3">
      <c r="A179" s="16"/>
      <c r="B179" s="16"/>
      <c r="C179" s="16"/>
      <c r="D179" s="16"/>
      <c r="E179" s="16"/>
      <c r="F179" s="16"/>
      <c r="G179" s="18"/>
      <c r="H179" s="18"/>
      <c r="I179" s="18"/>
      <c r="J179" s="18"/>
      <c r="K179" s="18"/>
      <c r="L179" s="18"/>
      <c r="M179" s="18"/>
      <c r="N179" s="18"/>
      <c r="O179" s="16"/>
      <c r="P179" s="16"/>
      <c r="Q179" s="16"/>
      <c r="R179" s="16"/>
      <c r="S179" s="16"/>
      <c r="T179" s="16"/>
      <c r="U179" s="16"/>
      <c r="V179" s="16"/>
      <c r="W179" s="16"/>
      <c r="X179" s="16"/>
      <c r="Y179" s="16"/>
      <c r="Z179" s="18"/>
      <c r="AA179" s="18"/>
      <c r="AB179" s="16"/>
      <c r="AC179" s="16"/>
      <c r="AD179" s="16"/>
      <c r="AE179" s="16"/>
    </row>
    <row r="180" spans="1:31" ht="12.75" customHeight="1" x14ac:dyDescent="0.3">
      <c r="A180" s="16"/>
      <c r="B180" s="16"/>
      <c r="C180" s="16"/>
      <c r="D180" s="16"/>
      <c r="E180" s="16"/>
      <c r="F180" s="16"/>
      <c r="G180" s="18"/>
      <c r="H180" s="18"/>
      <c r="I180" s="18"/>
      <c r="J180" s="18"/>
      <c r="K180" s="18"/>
      <c r="L180" s="18"/>
      <c r="M180" s="18"/>
      <c r="N180" s="18"/>
      <c r="O180" s="16"/>
      <c r="P180" s="16"/>
      <c r="Q180" s="16"/>
      <c r="R180" s="16"/>
      <c r="S180" s="16"/>
      <c r="T180" s="16"/>
      <c r="U180" s="16"/>
      <c r="V180" s="16"/>
      <c r="W180" s="16"/>
      <c r="X180" s="16"/>
      <c r="Y180" s="16"/>
      <c r="Z180" s="18"/>
      <c r="AA180" s="18"/>
      <c r="AB180" s="16"/>
      <c r="AC180" s="16"/>
      <c r="AD180" s="16"/>
      <c r="AE180" s="16"/>
    </row>
    <row r="181" spans="1:31" ht="12.75" customHeight="1" x14ac:dyDescent="0.3">
      <c r="A181" s="16"/>
      <c r="B181" s="16"/>
      <c r="C181" s="16"/>
      <c r="D181" s="16"/>
      <c r="E181" s="16"/>
      <c r="F181" s="16"/>
      <c r="G181" s="18"/>
      <c r="H181" s="18"/>
      <c r="I181" s="18"/>
      <c r="J181" s="18"/>
      <c r="K181" s="18"/>
      <c r="L181" s="18"/>
      <c r="M181" s="18"/>
      <c r="N181" s="18"/>
      <c r="O181" s="16"/>
      <c r="P181" s="16"/>
      <c r="Q181" s="16"/>
      <c r="R181" s="16"/>
      <c r="S181" s="16"/>
      <c r="T181" s="16"/>
      <c r="U181" s="16"/>
      <c r="V181" s="16"/>
      <c r="W181" s="16"/>
      <c r="X181" s="16"/>
      <c r="Y181" s="16"/>
      <c r="Z181" s="18"/>
      <c r="AA181" s="18"/>
      <c r="AB181" s="16"/>
      <c r="AC181" s="16"/>
      <c r="AD181" s="16"/>
      <c r="AE181" s="16"/>
    </row>
    <row r="182" spans="1:31" ht="12.75" customHeight="1" x14ac:dyDescent="0.3">
      <c r="A182" s="16"/>
      <c r="B182" s="16"/>
      <c r="C182" s="16"/>
      <c r="D182" s="16"/>
      <c r="E182" s="16"/>
      <c r="F182" s="16"/>
      <c r="G182" s="18"/>
      <c r="H182" s="18"/>
      <c r="I182" s="18"/>
      <c r="J182" s="18"/>
      <c r="K182" s="18"/>
      <c r="L182" s="18"/>
      <c r="M182" s="18"/>
      <c r="N182" s="18"/>
      <c r="O182" s="16"/>
      <c r="P182" s="16"/>
      <c r="Q182" s="16"/>
      <c r="R182" s="16"/>
      <c r="S182" s="16"/>
      <c r="T182" s="16"/>
      <c r="U182" s="16"/>
      <c r="V182" s="16"/>
      <c r="W182" s="16"/>
      <c r="X182" s="16"/>
      <c r="Y182" s="16"/>
      <c r="Z182" s="18"/>
      <c r="AA182" s="18"/>
      <c r="AB182" s="16"/>
      <c r="AC182" s="16"/>
      <c r="AD182" s="16"/>
      <c r="AE182" s="16"/>
    </row>
    <row r="183" spans="1:31" ht="12.75" customHeight="1" x14ac:dyDescent="0.3">
      <c r="A183" s="16"/>
      <c r="B183" s="16"/>
      <c r="C183" s="16"/>
      <c r="D183" s="16"/>
      <c r="E183" s="16"/>
      <c r="F183" s="16"/>
      <c r="G183" s="18"/>
      <c r="H183" s="18"/>
      <c r="I183" s="18"/>
      <c r="J183" s="18"/>
      <c r="K183" s="18"/>
      <c r="L183" s="18"/>
      <c r="M183" s="18"/>
      <c r="N183" s="18"/>
      <c r="O183" s="16"/>
      <c r="P183" s="16"/>
      <c r="Q183" s="16"/>
      <c r="R183" s="16"/>
      <c r="S183" s="16"/>
      <c r="T183" s="16"/>
      <c r="U183" s="16"/>
      <c r="V183" s="16"/>
      <c r="W183" s="16"/>
      <c r="X183" s="16"/>
      <c r="Y183" s="16"/>
      <c r="Z183" s="18"/>
      <c r="AA183" s="18"/>
      <c r="AB183" s="16"/>
      <c r="AC183" s="16"/>
      <c r="AD183" s="16"/>
      <c r="AE183" s="16"/>
    </row>
    <row r="184" spans="1:31" ht="12.75" customHeight="1" x14ac:dyDescent="0.3">
      <c r="A184" s="16"/>
      <c r="B184" s="16"/>
      <c r="C184" s="16"/>
      <c r="D184" s="16"/>
      <c r="E184" s="16"/>
      <c r="F184" s="16"/>
      <c r="G184" s="18"/>
      <c r="H184" s="18"/>
      <c r="I184" s="18"/>
      <c r="J184" s="18"/>
      <c r="K184" s="18"/>
      <c r="L184" s="18"/>
      <c r="M184" s="18"/>
      <c r="N184" s="18"/>
      <c r="O184" s="16"/>
      <c r="P184" s="16"/>
      <c r="Q184" s="16"/>
      <c r="R184" s="16"/>
      <c r="S184" s="16"/>
      <c r="T184" s="16"/>
      <c r="U184" s="16"/>
      <c r="V184" s="16"/>
      <c r="W184" s="16"/>
      <c r="X184" s="16"/>
      <c r="Y184" s="16"/>
      <c r="Z184" s="18"/>
      <c r="AA184" s="18"/>
      <c r="AB184" s="16"/>
      <c r="AC184" s="16"/>
      <c r="AD184" s="16"/>
      <c r="AE184" s="16"/>
    </row>
    <row r="185" spans="1:31" ht="12.75" customHeight="1" x14ac:dyDescent="0.3">
      <c r="A185" s="16"/>
      <c r="B185" s="16"/>
      <c r="C185" s="16"/>
      <c r="D185" s="16"/>
      <c r="E185" s="16"/>
      <c r="F185" s="16"/>
      <c r="G185" s="18"/>
      <c r="H185" s="18"/>
      <c r="I185" s="18"/>
      <c r="J185" s="18"/>
      <c r="K185" s="18"/>
      <c r="L185" s="18"/>
      <c r="M185" s="18"/>
      <c r="N185" s="18"/>
      <c r="O185" s="16"/>
      <c r="P185" s="16"/>
      <c r="Q185" s="16"/>
      <c r="R185" s="16"/>
      <c r="S185" s="16"/>
      <c r="T185" s="16"/>
      <c r="U185" s="16"/>
      <c r="V185" s="16"/>
      <c r="W185" s="16"/>
      <c r="X185" s="16"/>
      <c r="Y185" s="16"/>
      <c r="Z185" s="18"/>
      <c r="AA185" s="18"/>
      <c r="AB185" s="16"/>
      <c r="AC185" s="16"/>
      <c r="AD185" s="16"/>
      <c r="AE185" s="16"/>
    </row>
    <row r="186" spans="1:31" ht="12.75" customHeight="1" x14ac:dyDescent="0.3">
      <c r="A186" s="16"/>
      <c r="B186" s="16"/>
      <c r="C186" s="16"/>
      <c r="D186" s="16"/>
      <c r="E186" s="16"/>
      <c r="F186" s="16"/>
      <c r="G186" s="18"/>
      <c r="H186" s="18"/>
      <c r="I186" s="18"/>
      <c r="J186" s="18"/>
      <c r="K186" s="18"/>
      <c r="L186" s="18"/>
      <c r="M186" s="18"/>
      <c r="N186" s="18"/>
      <c r="O186" s="16"/>
      <c r="P186" s="16"/>
      <c r="Q186" s="16"/>
      <c r="R186" s="16"/>
      <c r="S186" s="16"/>
      <c r="T186" s="16"/>
      <c r="U186" s="16"/>
      <c r="V186" s="16"/>
      <c r="W186" s="16"/>
      <c r="X186" s="16"/>
      <c r="Y186" s="16"/>
      <c r="Z186" s="18"/>
      <c r="AA186" s="18"/>
      <c r="AB186" s="16"/>
      <c r="AC186" s="16"/>
      <c r="AD186" s="16"/>
      <c r="AE186" s="16"/>
    </row>
    <row r="187" spans="1:31" ht="12.75" customHeight="1" x14ac:dyDescent="0.3">
      <c r="A187" s="16"/>
      <c r="B187" s="16"/>
      <c r="C187" s="16"/>
      <c r="D187" s="16"/>
      <c r="E187" s="16"/>
      <c r="F187" s="16"/>
      <c r="G187" s="18"/>
      <c r="H187" s="18"/>
      <c r="I187" s="18"/>
      <c r="J187" s="18"/>
      <c r="K187" s="18"/>
      <c r="L187" s="18"/>
      <c r="M187" s="18"/>
      <c r="N187" s="18"/>
      <c r="O187" s="16"/>
      <c r="P187" s="16"/>
      <c r="Q187" s="16"/>
      <c r="R187" s="16"/>
      <c r="S187" s="16"/>
      <c r="T187" s="16"/>
      <c r="U187" s="16"/>
      <c r="V187" s="16"/>
      <c r="W187" s="16"/>
      <c r="X187" s="16"/>
      <c r="Y187" s="16"/>
      <c r="Z187" s="18"/>
      <c r="AA187" s="18"/>
      <c r="AB187" s="16"/>
      <c r="AC187" s="16"/>
      <c r="AD187" s="16"/>
      <c r="AE187" s="16"/>
    </row>
    <row r="188" spans="1:31" ht="12.75" customHeight="1" x14ac:dyDescent="0.3">
      <c r="A188" s="16"/>
      <c r="B188" s="16"/>
      <c r="C188" s="16"/>
      <c r="D188" s="16"/>
      <c r="E188" s="16"/>
      <c r="F188" s="16"/>
      <c r="G188" s="18"/>
      <c r="H188" s="18"/>
      <c r="I188" s="18"/>
      <c r="J188" s="18"/>
      <c r="K188" s="18"/>
      <c r="L188" s="18"/>
      <c r="M188" s="18"/>
      <c r="N188" s="18"/>
      <c r="O188" s="16"/>
      <c r="P188" s="16"/>
      <c r="Q188" s="16"/>
      <c r="R188" s="16"/>
      <c r="S188" s="16"/>
      <c r="T188" s="16"/>
      <c r="U188" s="16"/>
      <c r="V188" s="16"/>
      <c r="W188" s="16"/>
      <c r="X188" s="16"/>
      <c r="Y188" s="16"/>
      <c r="Z188" s="18"/>
      <c r="AA188" s="18"/>
      <c r="AB188" s="16"/>
      <c r="AC188" s="16"/>
      <c r="AD188" s="16"/>
      <c r="AE188" s="16"/>
    </row>
    <row r="189" spans="1:31" ht="12.75" customHeight="1" x14ac:dyDescent="0.3">
      <c r="A189" s="16"/>
      <c r="B189" s="16"/>
      <c r="C189" s="16"/>
      <c r="D189" s="16"/>
      <c r="E189" s="16"/>
      <c r="F189" s="16"/>
      <c r="G189" s="18"/>
      <c r="H189" s="18"/>
      <c r="I189" s="18"/>
      <c r="J189" s="18"/>
      <c r="K189" s="18"/>
      <c r="L189" s="18"/>
      <c r="M189" s="18"/>
      <c r="N189" s="18"/>
      <c r="O189" s="16"/>
      <c r="P189" s="16"/>
      <c r="Q189" s="16"/>
      <c r="R189" s="16"/>
      <c r="S189" s="16"/>
      <c r="T189" s="16"/>
      <c r="U189" s="16"/>
      <c r="V189" s="16"/>
      <c r="W189" s="16"/>
      <c r="X189" s="16"/>
      <c r="Y189" s="16"/>
      <c r="Z189" s="18"/>
      <c r="AA189" s="18"/>
      <c r="AB189" s="16"/>
      <c r="AC189" s="16"/>
      <c r="AD189" s="16"/>
      <c r="AE189" s="16"/>
    </row>
    <row r="190" spans="1:31" ht="12.75" customHeight="1" x14ac:dyDescent="0.3">
      <c r="A190" s="16"/>
      <c r="B190" s="16"/>
      <c r="C190" s="16"/>
      <c r="D190" s="16"/>
      <c r="E190" s="16"/>
      <c r="F190" s="16"/>
      <c r="G190" s="18"/>
      <c r="H190" s="18"/>
      <c r="I190" s="18"/>
      <c r="J190" s="18"/>
      <c r="K190" s="18"/>
      <c r="L190" s="18"/>
      <c r="M190" s="18"/>
      <c r="N190" s="18"/>
      <c r="O190" s="16"/>
      <c r="P190" s="16"/>
      <c r="Q190" s="16"/>
      <c r="R190" s="16"/>
      <c r="S190" s="16"/>
      <c r="T190" s="16"/>
      <c r="U190" s="16"/>
      <c r="V190" s="16"/>
      <c r="W190" s="16"/>
      <c r="X190" s="16"/>
      <c r="Y190" s="16"/>
      <c r="Z190" s="18"/>
      <c r="AA190" s="18"/>
      <c r="AB190" s="16"/>
      <c r="AC190" s="16"/>
      <c r="AD190" s="16"/>
      <c r="AE190" s="16"/>
    </row>
    <row r="191" spans="1:31" ht="12.75" customHeight="1" x14ac:dyDescent="0.3">
      <c r="A191" s="16"/>
      <c r="B191" s="16"/>
      <c r="C191" s="16"/>
      <c r="D191" s="16"/>
      <c r="E191" s="16"/>
      <c r="F191" s="16"/>
      <c r="G191" s="18"/>
      <c r="H191" s="18"/>
      <c r="I191" s="18"/>
      <c r="J191" s="18"/>
      <c r="K191" s="18"/>
      <c r="L191" s="18"/>
      <c r="M191" s="18"/>
      <c r="N191" s="18"/>
      <c r="O191" s="16"/>
      <c r="P191" s="16"/>
      <c r="Q191" s="16"/>
      <c r="R191" s="16"/>
      <c r="S191" s="16"/>
      <c r="T191" s="16"/>
      <c r="U191" s="16"/>
      <c r="V191" s="16"/>
      <c r="W191" s="16"/>
      <c r="X191" s="16"/>
      <c r="Y191" s="16"/>
      <c r="Z191" s="18"/>
      <c r="AA191" s="18"/>
      <c r="AB191" s="16"/>
      <c r="AC191" s="16"/>
      <c r="AD191" s="16"/>
      <c r="AE191" s="16"/>
    </row>
    <row r="192" spans="1:31" ht="12.75" customHeight="1" x14ac:dyDescent="0.3">
      <c r="A192" s="16"/>
      <c r="B192" s="16"/>
      <c r="C192" s="16"/>
      <c r="D192" s="16"/>
      <c r="E192" s="16"/>
      <c r="F192" s="16"/>
      <c r="G192" s="18"/>
      <c r="H192" s="18"/>
      <c r="I192" s="18"/>
      <c r="J192" s="18"/>
      <c r="K192" s="18"/>
      <c r="L192" s="18"/>
      <c r="M192" s="18"/>
      <c r="N192" s="18"/>
      <c r="O192" s="16"/>
      <c r="P192" s="16"/>
      <c r="Q192" s="16"/>
      <c r="R192" s="16"/>
      <c r="S192" s="16"/>
      <c r="T192" s="16"/>
      <c r="U192" s="16"/>
      <c r="V192" s="16"/>
      <c r="W192" s="16"/>
      <c r="X192" s="16"/>
      <c r="Y192" s="16"/>
      <c r="Z192" s="18"/>
      <c r="AA192" s="18"/>
      <c r="AB192" s="16"/>
      <c r="AC192" s="16"/>
      <c r="AD192" s="16"/>
      <c r="AE192" s="16"/>
    </row>
    <row r="193" spans="1:31" ht="12.75" customHeight="1" x14ac:dyDescent="0.3">
      <c r="A193" s="16"/>
      <c r="B193" s="16"/>
      <c r="C193" s="16"/>
      <c r="D193" s="16"/>
      <c r="E193" s="16"/>
      <c r="F193" s="16"/>
      <c r="G193" s="18"/>
      <c r="H193" s="18"/>
      <c r="I193" s="18"/>
      <c r="J193" s="18"/>
      <c r="K193" s="18"/>
      <c r="L193" s="18"/>
      <c r="M193" s="18"/>
      <c r="N193" s="18"/>
      <c r="O193" s="16"/>
      <c r="P193" s="16"/>
      <c r="Q193" s="16"/>
      <c r="R193" s="16"/>
      <c r="S193" s="16"/>
      <c r="T193" s="16"/>
      <c r="U193" s="16"/>
      <c r="V193" s="16"/>
      <c r="W193" s="16"/>
      <c r="X193" s="16"/>
      <c r="Y193" s="16"/>
      <c r="Z193" s="18"/>
      <c r="AA193" s="18"/>
      <c r="AB193" s="16"/>
      <c r="AC193" s="16"/>
      <c r="AD193" s="16"/>
      <c r="AE193" s="16"/>
    </row>
    <row r="194" spans="1:31" ht="12.75" customHeight="1" x14ac:dyDescent="0.3">
      <c r="A194" s="16"/>
      <c r="B194" s="16"/>
      <c r="C194" s="16"/>
      <c r="D194" s="16"/>
      <c r="E194" s="16"/>
      <c r="F194" s="16"/>
      <c r="G194" s="18"/>
      <c r="H194" s="18"/>
      <c r="I194" s="18"/>
      <c r="J194" s="18"/>
      <c r="K194" s="18"/>
      <c r="L194" s="18"/>
      <c r="M194" s="18"/>
      <c r="N194" s="18"/>
      <c r="O194" s="16"/>
      <c r="P194" s="16"/>
      <c r="Q194" s="16"/>
      <c r="R194" s="16"/>
      <c r="S194" s="16"/>
      <c r="T194" s="16"/>
      <c r="U194" s="16"/>
      <c r="V194" s="16"/>
      <c r="W194" s="16"/>
      <c r="X194" s="16"/>
      <c r="Y194" s="16"/>
      <c r="Z194" s="18"/>
      <c r="AA194" s="18"/>
      <c r="AB194" s="16"/>
      <c r="AC194" s="16"/>
      <c r="AD194" s="16"/>
      <c r="AE194" s="16"/>
    </row>
    <row r="195" spans="1:31" ht="12.75" customHeight="1" x14ac:dyDescent="0.3">
      <c r="A195" s="16"/>
      <c r="B195" s="16"/>
      <c r="C195" s="16"/>
      <c r="D195" s="16"/>
      <c r="E195" s="16"/>
      <c r="F195" s="16"/>
      <c r="G195" s="18"/>
      <c r="H195" s="18"/>
      <c r="I195" s="18"/>
      <c r="J195" s="18"/>
      <c r="K195" s="18"/>
      <c r="L195" s="18"/>
      <c r="M195" s="18"/>
      <c r="N195" s="18"/>
      <c r="O195" s="16"/>
      <c r="P195" s="16"/>
      <c r="Q195" s="16"/>
      <c r="R195" s="16"/>
      <c r="S195" s="16"/>
      <c r="T195" s="16"/>
      <c r="U195" s="16"/>
      <c r="V195" s="16"/>
      <c r="W195" s="16"/>
      <c r="X195" s="16"/>
      <c r="Y195" s="16"/>
      <c r="Z195" s="18"/>
      <c r="AA195" s="18"/>
      <c r="AB195" s="16"/>
      <c r="AC195" s="16"/>
      <c r="AD195" s="16"/>
      <c r="AE195" s="16"/>
    </row>
    <row r="196" spans="1:31" ht="12.75" customHeight="1" x14ac:dyDescent="0.3">
      <c r="A196" s="16"/>
      <c r="B196" s="16"/>
      <c r="C196" s="16"/>
      <c r="D196" s="16"/>
      <c r="E196" s="16"/>
      <c r="F196" s="16"/>
      <c r="G196" s="18"/>
      <c r="H196" s="18"/>
      <c r="I196" s="18"/>
      <c r="J196" s="18"/>
      <c r="K196" s="18"/>
      <c r="L196" s="18"/>
      <c r="M196" s="18"/>
      <c r="N196" s="18"/>
      <c r="O196" s="16"/>
      <c r="P196" s="16"/>
      <c r="Q196" s="16"/>
      <c r="R196" s="16"/>
      <c r="S196" s="16"/>
      <c r="T196" s="16"/>
      <c r="U196" s="16"/>
      <c r="V196" s="16"/>
      <c r="W196" s="16"/>
      <c r="X196" s="16"/>
      <c r="Y196" s="16"/>
      <c r="Z196" s="18"/>
      <c r="AA196" s="18"/>
      <c r="AB196" s="16"/>
      <c r="AC196" s="16"/>
      <c r="AD196" s="16"/>
      <c r="AE196" s="16"/>
    </row>
    <row r="197" spans="1:31" ht="12.75" customHeight="1" x14ac:dyDescent="0.3">
      <c r="A197" s="16"/>
      <c r="B197" s="16"/>
      <c r="C197" s="16"/>
      <c r="D197" s="16"/>
      <c r="E197" s="16"/>
      <c r="F197" s="16"/>
      <c r="G197" s="18"/>
      <c r="H197" s="18"/>
      <c r="I197" s="18"/>
      <c r="J197" s="18"/>
      <c r="K197" s="18"/>
      <c r="L197" s="18"/>
      <c r="M197" s="18"/>
      <c r="N197" s="18"/>
      <c r="O197" s="16"/>
      <c r="P197" s="16"/>
      <c r="Q197" s="16"/>
      <c r="R197" s="16"/>
      <c r="S197" s="16"/>
      <c r="T197" s="16"/>
      <c r="U197" s="16"/>
      <c r="V197" s="16"/>
      <c r="W197" s="16"/>
      <c r="X197" s="16"/>
      <c r="Y197" s="16"/>
      <c r="Z197" s="18"/>
      <c r="AA197" s="18"/>
      <c r="AB197" s="16"/>
      <c r="AC197" s="16"/>
      <c r="AD197" s="16"/>
      <c r="AE197" s="16"/>
    </row>
    <row r="198" spans="1:31" ht="12.75" customHeight="1" x14ac:dyDescent="0.3">
      <c r="A198" s="16"/>
      <c r="B198" s="16"/>
      <c r="C198" s="16"/>
      <c r="D198" s="16"/>
      <c r="E198" s="16"/>
      <c r="F198" s="16"/>
      <c r="G198" s="18"/>
      <c r="H198" s="18"/>
      <c r="I198" s="18"/>
      <c r="J198" s="18"/>
      <c r="K198" s="18"/>
      <c r="L198" s="18"/>
      <c r="M198" s="18"/>
      <c r="N198" s="18"/>
      <c r="O198" s="16"/>
      <c r="P198" s="16"/>
      <c r="Q198" s="16"/>
      <c r="R198" s="16"/>
      <c r="S198" s="16"/>
      <c r="T198" s="16"/>
      <c r="U198" s="16"/>
      <c r="V198" s="16"/>
      <c r="W198" s="16"/>
      <c r="X198" s="16"/>
      <c r="Y198" s="16"/>
      <c r="Z198" s="18"/>
      <c r="AA198" s="18"/>
      <c r="AB198" s="16"/>
      <c r="AC198" s="16"/>
      <c r="AD198" s="16"/>
      <c r="AE198" s="16"/>
    </row>
    <row r="199" spans="1:31" ht="12.75" customHeight="1" x14ac:dyDescent="0.3">
      <c r="A199" s="16"/>
      <c r="B199" s="16"/>
      <c r="C199" s="16"/>
      <c r="D199" s="16"/>
      <c r="E199" s="16"/>
      <c r="F199" s="16"/>
      <c r="G199" s="18"/>
      <c r="H199" s="18"/>
      <c r="I199" s="18"/>
      <c r="J199" s="18"/>
      <c r="K199" s="18"/>
      <c r="L199" s="18"/>
      <c r="M199" s="18"/>
      <c r="N199" s="18"/>
      <c r="O199" s="16"/>
      <c r="P199" s="16"/>
      <c r="Q199" s="16"/>
      <c r="R199" s="16"/>
      <c r="S199" s="16"/>
      <c r="T199" s="16"/>
      <c r="U199" s="16"/>
      <c r="V199" s="16"/>
      <c r="W199" s="16"/>
      <c r="X199" s="16"/>
      <c r="Y199" s="16"/>
      <c r="Z199" s="18"/>
      <c r="AA199" s="18"/>
      <c r="AB199" s="16"/>
      <c r="AC199" s="16"/>
      <c r="AD199" s="16"/>
      <c r="AE199" s="16"/>
    </row>
    <row r="200" spans="1:31" ht="12.75" customHeight="1" x14ac:dyDescent="0.3">
      <c r="A200" s="16"/>
      <c r="B200" s="16"/>
      <c r="C200" s="16"/>
      <c r="D200" s="16"/>
      <c r="E200" s="16"/>
      <c r="F200" s="16"/>
      <c r="G200" s="18"/>
      <c r="H200" s="18"/>
      <c r="I200" s="18"/>
      <c r="J200" s="18"/>
      <c r="K200" s="18"/>
      <c r="L200" s="18"/>
      <c r="M200" s="18"/>
      <c r="N200" s="18"/>
      <c r="O200" s="16"/>
      <c r="P200" s="16"/>
      <c r="Q200" s="16"/>
      <c r="R200" s="16"/>
      <c r="S200" s="16"/>
      <c r="T200" s="16"/>
      <c r="U200" s="16"/>
      <c r="V200" s="16"/>
      <c r="W200" s="16"/>
      <c r="X200" s="16"/>
      <c r="Y200" s="16"/>
      <c r="Z200" s="18"/>
      <c r="AA200" s="18"/>
      <c r="AB200" s="16"/>
      <c r="AC200" s="16"/>
      <c r="AD200" s="16"/>
      <c r="AE200" s="16"/>
    </row>
    <row r="201" spans="1:31" ht="12.75" customHeight="1" x14ac:dyDescent="0.3">
      <c r="A201" s="16"/>
      <c r="B201" s="16"/>
      <c r="C201" s="16"/>
      <c r="D201" s="16"/>
      <c r="E201" s="16"/>
      <c r="F201" s="16"/>
      <c r="G201" s="18"/>
      <c r="H201" s="18"/>
      <c r="I201" s="18"/>
      <c r="J201" s="18"/>
      <c r="K201" s="18"/>
      <c r="L201" s="18"/>
      <c r="M201" s="18"/>
      <c r="N201" s="18"/>
      <c r="O201" s="16"/>
      <c r="P201" s="16"/>
      <c r="Q201" s="16"/>
      <c r="R201" s="16"/>
      <c r="S201" s="16"/>
      <c r="T201" s="16"/>
      <c r="U201" s="16"/>
      <c r="V201" s="16"/>
      <c r="W201" s="16"/>
      <c r="X201" s="16"/>
      <c r="Y201" s="16"/>
      <c r="Z201" s="18"/>
      <c r="AA201" s="18"/>
      <c r="AB201" s="16"/>
      <c r="AC201" s="16"/>
      <c r="AD201" s="16"/>
      <c r="AE201" s="16"/>
    </row>
    <row r="202" spans="1:31" ht="12.75" customHeight="1" x14ac:dyDescent="0.3">
      <c r="A202" s="16"/>
      <c r="B202" s="16"/>
      <c r="C202" s="16"/>
      <c r="D202" s="16"/>
      <c r="E202" s="16"/>
      <c r="F202" s="16"/>
      <c r="G202" s="18"/>
      <c r="H202" s="18"/>
      <c r="I202" s="18"/>
      <c r="J202" s="18"/>
      <c r="K202" s="18"/>
      <c r="L202" s="18"/>
      <c r="M202" s="18"/>
      <c r="N202" s="18"/>
      <c r="O202" s="16"/>
      <c r="P202" s="16"/>
      <c r="Q202" s="16"/>
      <c r="R202" s="16"/>
      <c r="S202" s="16"/>
      <c r="T202" s="16"/>
      <c r="U202" s="16"/>
      <c r="V202" s="16"/>
      <c r="W202" s="16"/>
      <c r="X202" s="16"/>
      <c r="Y202" s="16"/>
      <c r="Z202" s="18"/>
      <c r="AA202" s="18"/>
      <c r="AB202" s="16"/>
      <c r="AC202" s="16"/>
      <c r="AD202" s="16"/>
      <c r="AE202" s="16"/>
    </row>
    <row r="203" spans="1:31" ht="12.75" customHeight="1" x14ac:dyDescent="0.3">
      <c r="A203" s="16"/>
      <c r="B203" s="16"/>
      <c r="C203" s="16"/>
      <c r="D203" s="16"/>
      <c r="E203" s="16"/>
      <c r="F203" s="16"/>
      <c r="G203" s="18"/>
      <c r="H203" s="18"/>
      <c r="I203" s="18"/>
      <c r="J203" s="18"/>
      <c r="K203" s="18"/>
      <c r="L203" s="18"/>
      <c r="M203" s="18"/>
      <c r="N203" s="18"/>
      <c r="O203" s="16"/>
      <c r="P203" s="16"/>
      <c r="Q203" s="16"/>
      <c r="R203" s="16"/>
      <c r="S203" s="16"/>
      <c r="T203" s="16"/>
      <c r="U203" s="16"/>
      <c r="V203" s="16"/>
      <c r="W203" s="16"/>
      <c r="X203" s="16"/>
      <c r="Y203" s="16"/>
      <c r="Z203" s="18"/>
      <c r="AA203" s="18"/>
      <c r="AB203" s="16"/>
      <c r="AC203" s="16"/>
      <c r="AD203" s="16"/>
      <c r="AE203" s="16"/>
    </row>
    <row r="204" spans="1:31" ht="12.75" customHeight="1" x14ac:dyDescent="0.3">
      <c r="A204" s="16"/>
      <c r="B204" s="16"/>
      <c r="C204" s="16"/>
      <c r="D204" s="16"/>
      <c r="E204" s="16"/>
      <c r="F204" s="16"/>
      <c r="G204" s="18"/>
      <c r="H204" s="18"/>
      <c r="I204" s="18"/>
      <c r="J204" s="18"/>
      <c r="K204" s="18"/>
      <c r="L204" s="18"/>
      <c r="M204" s="18"/>
      <c r="N204" s="18"/>
      <c r="O204" s="16"/>
      <c r="P204" s="16"/>
      <c r="Q204" s="16"/>
      <c r="R204" s="16"/>
      <c r="S204" s="16"/>
      <c r="T204" s="16"/>
      <c r="U204" s="16"/>
      <c r="V204" s="16"/>
      <c r="W204" s="16"/>
      <c r="X204" s="16"/>
      <c r="Y204" s="16"/>
      <c r="Z204" s="18"/>
      <c r="AA204" s="18"/>
      <c r="AB204" s="16"/>
      <c r="AC204" s="16"/>
      <c r="AD204" s="16"/>
      <c r="AE204" s="16"/>
    </row>
    <row r="205" spans="1:31" ht="12.75" customHeight="1" x14ac:dyDescent="0.3">
      <c r="A205" s="16"/>
      <c r="B205" s="16"/>
      <c r="C205" s="16"/>
      <c r="D205" s="16"/>
      <c r="E205" s="16"/>
      <c r="F205" s="16"/>
      <c r="G205" s="18"/>
      <c r="H205" s="18"/>
      <c r="I205" s="18"/>
      <c r="J205" s="18"/>
      <c r="K205" s="18"/>
      <c r="L205" s="18"/>
      <c r="M205" s="18"/>
      <c r="N205" s="18"/>
      <c r="O205" s="16"/>
      <c r="P205" s="16"/>
      <c r="Q205" s="16"/>
      <c r="R205" s="16"/>
      <c r="S205" s="16"/>
      <c r="T205" s="16"/>
      <c r="U205" s="16"/>
      <c r="V205" s="16"/>
      <c r="W205" s="16"/>
      <c r="X205" s="16"/>
      <c r="Y205" s="16"/>
      <c r="Z205" s="18"/>
      <c r="AA205" s="18"/>
      <c r="AB205" s="16"/>
      <c r="AC205" s="16"/>
      <c r="AD205" s="16"/>
      <c r="AE205" s="16"/>
    </row>
    <row r="206" spans="1:31" ht="12.75" customHeight="1" x14ac:dyDescent="0.3">
      <c r="A206" s="16"/>
      <c r="B206" s="16"/>
      <c r="C206" s="16"/>
      <c r="D206" s="16"/>
      <c r="E206" s="16"/>
      <c r="F206" s="16"/>
      <c r="G206" s="18"/>
      <c r="H206" s="18"/>
      <c r="I206" s="18"/>
      <c r="J206" s="18"/>
      <c r="K206" s="18"/>
      <c r="L206" s="18"/>
      <c r="M206" s="18"/>
      <c r="N206" s="18"/>
      <c r="O206" s="16"/>
      <c r="P206" s="16"/>
      <c r="Q206" s="16"/>
      <c r="R206" s="16"/>
      <c r="S206" s="16"/>
      <c r="T206" s="16"/>
      <c r="U206" s="16"/>
      <c r="V206" s="16"/>
      <c r="W206" s="16"/>
      <c r="X206" s="16"/>
      <c r="Y206" s="16"/>
      <c r="Z206" s="18"/>
      <c r="AA206" s="18"/>
      <c r="AB206" s="16"/>
      <c r="AC206" s="16"/>
      <c r="AD206" s="16"/>
      <c r="AE206" s="16"/>
    </row>
    <row r="207" spans="1:31" ht="12.75" customHeight="1" x14ac:dyDescent="0.3">
      <c r="A207" s="16"/>
      <c r="B207" s="16"/>
      <c r="C207" s="16"/>
      <c r="D207" s="16"/>
      <c r="E207" s="16"/>
      <c r="F207" s="16"/>
      <c r="G207" s="18"/>
      <c r="H207" s="18"/>
      <c r="I207" s="18"/>
      <c r="J207" s="18"/>
      <c r="K207" s="18"/>
      <c r="L207" s="18"/>
      <c r="M207" s="18"/>
      <c r="N207" s="18"/>
      <c r="O207" s="16"/>
      <c r="P207" s="16"/>
      <c r="Q207" s="16"/>
      <c r="R207" s="16"/>
      <c r="S207" s="16"/>
      <c r="T207" s="16"/>
      <c r="U207" s="16"/>
      <c r="V207" s="16"/>
      <c r="W207" s="16"/>
      <c r="X207" s="16"/>
      <c r="Y207" s="16"/>
      <c r="Z207" s="18"/>
      <c r="AA207" s="18"/>
      <c r="AB207" s="16"/>
      <c r="AC207" s="16"/>
      <c r="AD207" s="16"/>
      <c r="AE207" s="16"/>
    </row>
    <row r="208" spans="1:31" ht="12.75" customHeight="1" x14ac:dyDescent="0.3">
      <c r="A208" s="16"/>
      <c r="B208" s="16"/>
      <c r="C208" s="16"/>
      <c r="D208" s="16"/>
      <c r="E208" s="16"/>
      <c r="F208" s="16"/>
      <c r="G208" s="18"/>
      <c r="H208" s="18"/>
      <c r="I208" s="18"/>
      <c r="J208" s="18"/>
      <c r="K208" s="18"/>
      <c r="L208" s="18"/>
      <c r="M208" s="18"/>
      <c r="N208" s="18"/>
      <c r="O208" s="16"/>
      <c r="P208" s="16"/>
      <c r="Q208" s="16"/>
      <c r="R208" s="16"/>
      <c r="S208" s="16"/>
      <c r="T208" s="16"/>
      <c r="U208" s="16"/>
      <c r="V208" s="16"/>
      <c r="W208" s="16"/>
      <c r="X208" s="16"/>
      <c r="Y208" s="16"/>
      <c r="Z208" s="18"/>
      <c r="AA208" s="18"/>
      <c r="AB208" s="16"/>
      <c r="AC208" s="16"/>
      <c r="AD208" s="16"/>
      <c r="AE208" s="16"/>
    </row>
    <row r="209" spans="1:31" ht="12.75" customHeight="1" x14ac:dyDescent="0.3">
      <c r="A209" s="16"/>
      <c r="B209" s="16"/>
      <c r="C209" s="16"/>
      <c r="D209" s="16"/>
      <c r="E209" s="16"/>
      <c r="F209" s="16"/>
      <c r="G209" s="18"/>
      <c r="H209" s="18"/>
      <c r="I209" s="18"/>
      <c r="J209" s="18"/>
      <c r="K209" s="18"/>
      <c r="L209" s="18"/>
      <c r="M209" s="18"/>
      <c r="N209" s="18"/>
      <c r="O209" s="16"/>
      <c r="P209" s="16"/>
      <c r="Q209" s="16"/>
      <c r="R209" s="16"/>
      <c r="S209" s="16"/>
      <c r="T209" s="16"/>
      <c r="U209" s="16"/>
      <c r="V209" s="16"/>
      <c r="W209" s="16"/>
      <c r="X209" s="16"/>
      <c r="Y209" s="16"/>
      <c r="Z209" s="18"/>
      <c r="AA209" s="18"/>
      <c r="AB209" s="16"/>
      <c r="AC209" s="16"/>
      <c r="AD209" s="16"/>
      <c r="AE209" s="16"/>
    </row>
    <row r="210" spans="1:31" ht="12.75" customHeight="1" x14ac:dyDescent="0.3">
      <c r="A210" s="16"/>
      <c r="B210" s="16"/>
      <c r="C210" s="16"/>
      <c r="D210" s="16"/>
      <c r="E210" s="16"/>
      <c r="F210" s="16"/>
      <c r="G210" s="18"/>
      <c r="H210" s="18"/>
      <c r="I210" s="18"/>
      <c r="J210" s="18"/>
      <c r="K210" s="18"/>
      <c r="L210" s="18"/>
      <c r="M210" s="18"/>
      <c r="N210" s="18"/>
      <c r="O210" s="16"/>
      <c r="P210" s="16"/>
      <c r="Q210" s="16"/>
      <c r="R210" s="16"/>
      <c r="S210" s="16"/>
      <c r="T210" s="16"/>
      <c r="U210" s="16"/>
      <c r="V210" s="16"/>
      <c r="W210" s="16"/>
      <c r="X210" s="16"/>
      <c r="Y210" s="16"/>
      <c r="Z210" s="18"/>
      <c r="AA210" s="18"/>
      <c r="AB210" s="16"/>
      <c r="AC210" s="16"/>
      <c r="AD210" s="16"/>
      <c r="AE210" s="16"/>
    </row>
    <row r="211" spans="1:31" ht="12.75" customHeight="1" x14ac:dyDescent="0.3">
      <c r="A211" s="16"/>
      <c r="B211" s="16"/>
      <c r="C211" s="16"/>
      <c r="D211" s="16"/>
      <c r="E211" s="16"/>
      <c r="F211" s="16"/>
      <c r="G211" s="18"/>
      <c r="H211" s="18"/>
      <c r="I211" s="18"/>
      <c r="J211" s="18"/>
      <c r="K211" s="18"/>
      <c r="L211" s="18"/>
      <c r="M211" s="18"/>
      <c r="N211" s="18"/>
      <c r="O211" s="16"/>
      <c r="P211" s="16"/>
      <c r="Q211" s="16"/>
      <c r="R211" s="16"/>
      <c r="S211" s="16"/>
      <c r="T211" s="16"/>
      <c r="U211" s="16"/>
      <c r="V211" s="16"/>
      <c r="W211" s="16"/>
      <c r="X211" s="16"/>
      <c r="Y211" s="16"/>
      <c r="Z211" s="18"/>
      <c r="AA211" s="18"/>
      <c r="AB211" s="16"/>
      <c r="AC211" s="16"/>
      <c r="AD211" s="16"/>
      <c r="AE211" s="16"/>
    </row>
    <row r="212" spans="1:31" ht="12.75" customHeight="1" x14ac:dyDescent="0.3">
      <c r="A212" s="16"/>
      <c r="B212" s="16"/>
      <c r="C212" s="16"/>
      <c r="D212" s="16"/>
      <c r="E212" s="16"/>
      <c r="F212" s="16"/>
      <c r="G212" s="18"/>
      <c r="H212" s="18"/>
      <c r="I212" s="18"/>
      <c r="J212" s="18"/>
      <c r="K212" s="18"/>
      <c r="L212" s="18"/>
      <c r="M212" s="18"/>
      <c r="N212" s="18"/>
      <c r="O212" s="16"/>
      <c r="P212" s="16"/>
      <c r="Q212" s="16"/>
      <c r="R212" s="16"/>
      <c r="S212" s="16"/>
      <c r="T212" s="16"/>
      <c r="U212" s="16"/>
      <c r="V212" s="16"/>
      <c r="W212" s="16"/>
      <c r="X212" s="16"/>
      <c r="Y212" s="16"/>
      <c r="Z212" s="18"/>
      <c r="AA212" s="18"/>
      <c r="AB212" s="16"/>
      <c r="AC212" s="16"/>
      <c r="AD212" s="16"/>
      <c r="AE212" s="16"/>
    </row>
    <row r="213" spans="1:31" ht="12.75" customHeight="1" x14ac:dyDescent="0.3">
      <c r="A213" s="16"/>
      <c r="B213" s="16"/>
      <c r="C213" s="16"/>
      <c r="D213" s="16"/>
      <c r="E213" s="16"/>
      <c r="F213" s="16"/>
      <c r="G213" s="18"/>
      <c r="H213" s="18"/>
      <c r="I213" s="18"/>
      <c r="J213" s="18"/>
      <c r="K213" s="18"/>
      <c r="L213" s="18"/>
      <c r="M213" s="18"/>
      <c r="N213" s="18"/>
      <c r="O213" s="16"/>
      <c r="P213" s="16"/>
      <c r="Q213" s="16"/>
      <c r="R213" s="16"/>
      <c r="S213" s="16"/>
      <c r="T213" s="16"/>
      <c r="U213" s="16"/>
      <c r="V213" s="16"/>
      <c r="W213" s="16"/>
      <c r="X213" s="16"/>
      <c r="Y213" s="16"/>
      <c r="Z213" s="18"/>
      <c r="AA213" s="18"/>
      <c r="AB213" s="16"/>
      <c r="AC213" s="16"/>
      <c r="AD213" s="16"/>
      <c r="AE213" s="16"/>
    </row>
    <row r="214" spans="1:31" ht="12.75" customHeight="1" x14ac:dyDescent="0.3">
      <c r="A214" s="16"/>
      <c r="B214" s="16"/>
      <c r="C214" s="16"/>
      <c r="D214" s="16"/>
      <c r="E214" s="16"/>
      <c r="F214" s="16"/>
      <c r="G214" s="18"/>
      <c r="H214" s="18"/>
      <c r="I214" s="18"/>
      <c r="J214" s="18"/>
      <c r="K214" s="18"/>
      <c r="L214" s="18"/>
      <c r="M214" s="18"/>
      <c r="N214" s="18"/>
      <c r="O214" s="16"/>
      <c r="P214" s="16"/>
      <c r="Q214" s="16"/>
      <c r="R214" s="16"/>
      <c r="S214" s="16"/>
      <c r="T214" s="16"/>
      <c r="U214" s="16"/>
      <c r="V214" s="16"/>
      <c r="W214" s="16"/>
      <c r="X214" s="16"/>
      <c r="Y214" s="16"/>
      <c r="Z214" s="18"/>
      <c r="AA214" s="18"/>
      <c r="AB214" s="16"/>
      <c r="AC214" s="16"/>
      <c r="AD214" s="16"/>
      <c r="AE214" s="16"/>
    </row>
    <row r="215" spans="1:31" ht="12.75" customHeight="1" x14ac:dyDescent="0.3">
      <c r="A215" s="16"/>
      <c r="B215" s="16"/>
      <c r="C215" s="16"/>
      <c r="D215" s="16"/>
      <c r="E215" s="16"/>
      <c r="F215" s="16"/>
      <c r="G215" s="18"/>
      <c r="H215" s="18"/>
      <c r="I215" s="18"/>
      <c r="J215" s="18"/>
      <c r="K215" s="18"/>
      <c r="L215" s="18"/>
      <c r="M215" s="18"/>
      <c r="N215" s="18"/>
      <c r="O215" s="16"/>
      <c r="P215" s="16"/>
      <c r="Q215" s="16"/>
      <c r="R215" s="16"/>
      <c r="S215" s="16"/>
      <c r="T215" s="16"/>
      <c r="U215" s="16"/>
      <c r="V215" s="16"/>
      <c r="W215" s="16"/>
      <c r="X215" s="16"/>
      <c r="Y215" s="16"/>
      <c r="Z215" s="18"/>
      <c r="AA215" s="18"/>
      <c r="AB215" s="16"/>
      <c r="AC215" s="16"/>
      <c r="AD215" s="16"/>
      <c r="AE215" s="16"/>
    </row>
    <row r="216" spans="1:31" ht="12.75" customHeight="1" x14ac:dyDescent="0.3">
      <c r="A216" s="16"/>
      <c r="B216" s="16"/>
      <c r="C216" s="16"/>
      <c r="D216" s="16"/>
      <c r="E216" s="16"/>
      <c r="F216" s="16"/>
      <c r="G216" s="18"/>
      <c r="H216" s="18"/>
      <c r="I216" s="18"/>
      <c r="J216" s="18"/>
      <c r="K216" s="18"/>
      <c r="L216" s="18"/>
      <c r="M216" s="18"/>
      <c r="N216" s="18"/>
      <c r="O216" s="16"/>
      <c r="P216" s="16"/>
      <c r="Q216" s="16"/>
      <c r="R216" s="16"/>
      <c r="S216" s="16"/>
      <c r="T216" s="16"/>
      <c r="U216" s="16"/>
      <c r="V216" s="16"/>
      <c r="W216" s="16"/>
      <c r="X216" s="16"/>
      <c r="Y216" s="16"/>
      <c r="Z216" s="18"/>
      <c r="AA216" s="18"/>
      <c r="AB216" s="16"/>
      <c r="AC216" s="16"/>
      <c r="AD216" s="16"/>
      <c r="AE216" s="16"/>
    </row>
    <row r="217" spans="1:31" ht="12.75" customHeight="1" x14ac:dyDescent="0.3">
      <c r="A217" s="16"/>
      <c r="B217" s="16"/>
      <c r="C217" s="16"/>
      <c r="D217" s="16"/>
      <c r="E217" s="16"/>
      <c r="F217" s="16"/>
      <c r="G217" s="18"/>
      <c r="H217" s="18"/>
      <c r="I217" s="18"/>
      <c r="J217" s="18"/>
      <c r="K217" s="18"/>
      <c r="L217" s="18"/>
      <c r="M217" s="18"/>
      <c r="N217" s="18"/>
      <c r="O217" s="16"/>
      <c r="P217" s="16"/>
      <c r="Q217" s="16"/>
      <c r="R217" s="16"/>
      <c r="S217" s="16"/>
      <c r="T217" s="16"/>
      <c r="U217" s="16"/>
      <c r="V217" s="16"/>
      <c r="W217" s="16"/>
      <c r="X217" s="16"/>
      <c r="Y217" s="16"/>
      <c r="Z217" s="18"/>
      <c r="AA217" s="18"/>
      <c r="AB217" s="16"/>
      <c r="AC217" s="16"/>
      <c r="AD217" s="16"/>
      <c r="AE217" s="16"/>
    </row>
    <row r="218" spans="1:31" ht="12.75" customHeight="1" x14ac:dyDescent="0.3">
      <c r="A218" s="16"/>
      <c r="B218" s="16"/>
      <c r="C218" s="16"/>
      <c r="D218" s="16"/>
      <c r="E218" s="16"/>
      <c r="F218" s="16"/>
      <c r="G218" s="18"/>
      <c r="H218" s="18"/>
      <c r="I218" s="18"/>
      <c r="J218" s="18"/>
      <c r="K218" s="18"/>
      <c r="L218" s="18"/>
      <c r="M218" s="18"/>
      <c r="N218" s="18"/>
      <c r="O218" s="16"/>
      <c r="P218" s="16"/>
      <c r="Q218" s="16"/>
      <c r="R218" s="16"/>
      <c r="S218" s="16"/>
      <c r="T218" s="16"/>
      <c r="U218" s="16"/>
      <c r="V218" s="16"/>
      <c r="W218" s="16"/>
      <c r="X218" s="16"/>
      <c r="Y218" s="16"/>
      <c r="Z218" s="18"/>
      <c r="AA218" s="18"/>
      <c r="AB218" s="16"/>
      <c r="AC218" s="16"/>
      <c r="AD218" s="16"/>
      <c r="AE218" s="16"/>
    </row>
    <row r="219" spans="1:31" ht="12.75" customHeight="1" x14ac:dyDescent="0.3">
      <c r="A219" s="16"/>
      <c r="B219" s="16"/>
      <c r="C219" s="16"/>
      <c r="D219" s="16"/>
      <c r="E219" s="16"/>
      <c r="F219" s="16"/>
      <c r="G219" s="18"/>
      <c r="H219" s="18"/>
      <c r="I219" s="18"/>
      <c r="J219" s="18"/>
      <c r="K219" s="18"/>
      <c r="L219" s="18"/>
      <c r="M219" s="18"/>
      <c r="N219" s="18"/>
      <c r="O219" s="16"/>
      <c r="P219" s="16"/>
      <c r="Q219" s="16"/>
      <c r="R219" s="16"/>
      <c r="S219" s="16"/>
      <c r="T219" s="16"/>
      <c r="U219" s="16"/>
      <c r="V219" s="16"/>
      <c r="W219" s="16"/>
      <c r="X219" s="16"/>
      <c r="Y219" s="16"/>
      <c r="Z219" s="18"/>
      <c r="AA219" s="18"/>
      <c r="AB219" s="16"/>
      <c r="AC219" s="16"/>
      <c r="AD219" s="16"/>
      <c r="AE219" s="16"/>
    </row>
    <row r="220" spans="1:31" ht="12.75" customHeight="1" x14ac:dyDescent="0.3">
      <c r="A220" s="16"/>
      <c r="B220" s="16"/>
      <c r="C220" s="16"/>
      <c r="D220" s="16"/>
      <c r="E220" s="16"/>
      <c r="F220" s="16"/>
      <c r="G220" s="18"/>
      <c r="H220" s="18"/>
      <c r="I220" s="18"/>
      <c r="J220" s="18"/>
      <c r="K220" s="18"/>
      <c r="L220" s="18"/>
      <c r="M220" s="18"/>
      <c r="N220" s="18"/>
      <c r="O220" s="16"/>
      <c r="P220" s="16"/>
      <c r="Q220" s="16"/>
      <c r="R220" s="16"/>
      <c r="S220" s="16"/>
      <c r="T220" s="16"/>
      <c r="U220" s="16"/>
      <c r="V220" s="16"/>
      <c r="W220" s="16"/>
      <c r="X220" s="16"/>
      <c r="Y220" s="16"/>
      <c r="Z220" s="18"/>
      <c r="AA220" s="18"/>
      <c r="AB220" s="16"/>
      <c r="AC220" s="16"/>
      <c r="AD220" s="16"/>
      <c r="AE220" s="16"/>
    </row>
    <row r="221" spans="1:31" ht="12.75" customHeight="1" x14ac:dyDescent="0.3">
      <c r="A221" s="16"/>
      <c r="B221" s="16"/>
      <c r="C221" s="16"/>
      <c r="D221" s="16"/>
      <c r="E221" s="16"/>
      <c r="F221" s="16"/>
      <c r="G221" s="18"/>
      <c r="H221" s="18"/>
      <c r="I221" s="18"/>
      <c r="J221" s="18"/>
      <c r="K221" s="18"/>
      <c r="L221" s="18"/>
      <c r="M221" s="18"/>
      <c r="N221" s="18"/>
      <c r="O221" s="16"/>
      <c r="P221" s="16"/>
      <c r="Q221" s="16"/>
      <c r="R221" s="16"/>
      <c r="S221" s="16"/>
      <c r="T221" s="16"/>
      <c r="U221" s="16"/>
      <c r="V221" s="16"/>
      <c r="W221" s="16"/>
      <c r="X221" s="16"/>
      <c r="Y221" s="16"/>
      <c r="Z221" s="18"/>
      <c r="AA221" s="18"/>
      <c r="AB221" s="16"/>
      <c r="AC221" s="16"/>
      <c r="AD221" s="16"/>
      <c r="AE221" s="16"/>
    </row>
    <row r="222" spans="1:31" ht="12.75" customHeight="1" x14ac:dyDescent="0.3">
      <c r="A222" s="16"/>
      <c r="B222" s="16"/>
      <c r="C222" s="16"/>
      <c r="D222" s="16"/>
      <c r="E222" s="16"/>
      <c r="F222" s="16"/>
      <c r="G222" s="18"/>
      <c r="H222" s="18"/>
      <c r="I222" s="18"/>
      <c r="J222" s="18"/>
      <c r="K222" s="18"/>
      <c r="L222" s="18"/>
      <c r="M222" s="18"/>
      <c r="N222" s="18"/>
      <c r="O222" s="16"/>
      <c r="P222" s="16"/>
      <c r="Q222" s="16"/>
      <c r="R222" s="16"/>
      <c r="S222" s="16"/>
      <c r="T222" s="16"/>
      <c r="U222" s="16"/>
      <c r="V222" s="16"/>
      <c r="W222" s="16"/>
      <c r="X222" s="16"/>
      <c r="Y222" s="16"/>
      <c r="Z222" s="18"/>
      <c r="AA222" s="18"/>
      <c r="AB222" s="16"/>
      <c r="AC222" s="16"/>
      <c r="AD222" s="16"/>
      <c r="AE222" s="16"/>
    </row>
    <row r="223" spans="1:31" ht="12.75" customHeight="1" x14ac:dyDescent="0.3">
      <c r="A223" s="16"/>
      <c r="B223" s="16"/>
      <c r="C223" s="16"/>
      <c r="D223" s="16"/>
      <c r="E223" s="16"/>
      <c r="F223" s="16"/>
      <c r="G223" s="18"/>
      <c r="H223" s="18"/>
      <c r="I223" s="18"/>
      <c r="J223" s="18"/>
      <c r="K223" s="18"/>
      <c r="L223" s="18"/>
      <c r="M223" s="18"/>
      <c r="N223" s="18"/>
      <c r="O223" s="16"/>
      <c r="P223" s="16"/>
      <c r="Q223" s="16"/>
      <c r="R223" s="16"/>
      <c r="S223" s="16"/>
      <c r="T223" s="16"/>
      <c r="U223" s="16"/>
      <c r="V223" s="16"/>
      <c r="W223" s="16"/>
      <c r="X223" s="16"/>
      <c r="Y223" s="16"/>
      <c r="Z223" s="18"/>
      <c r="AA223" s="18"/>
      <c r="AB223" s="16"/>
      <c r="AC223" s="16"/>
      <c r="AD223" s="16"/>
      <c r="AE223" s="16"/>
    </row>
    <row r="224" spans="1:31" ht="12.75" customHeight="1" x14ac:dyDescent="0.3">
      <c r="A224" s="16"/>
      <c r="B224" s="16"/>
      <c r="C224" s="16"/>
      <c r="D224" s="16"/>
      <c r="E224" s="16"/>
      <c r="F224" s="16"/>
      <c r="G224" s="18"/>
      <c r="H224" s="18"/>
      <c r="I224" s="18"/>
      <c r="J224" s="18"/>
      <c r="K224" s="18"/>
      <c r="L224" s="18"/>
      <c r="M224" s="18"/>
      <c r="N224" s="18"/>
      <c r="O224" s="16"/>
      <c r="P224" s="16"/>
      <c r="Q224" s="16"/>
      <c r="R224" s="16"/>
      <c r="S224" s="16"/>
      <c r="T224" s="16"/>
      <c r="U224" s="16"/>
      <c r="V224" s="16"/>
      <c r="W224" s="16"/>
      <c r="X224" s="16"/>
      <c r="Y224" s="16"/>
      <c r="Z224" s="18"/>
      <c r="AA224" s="18"/>
      <c r="AB224" s="16"/>
      <c r="AC224" s="16"/>
      <c r="AD224" s="16"/>
      <c r="AE224" s="16"/>
    </row>
    <row r="225" spans="1:31" ht="12.75" customHeight="1" x14ac:dyDescent="0.3">
      <c r="A225" s="16"/>
      <c r="B225" s="16"/>
      <c r="C225" s="16"/>
      <c r="D225" s="16"/>
      <c r="E225" s="16"/>
      <c r="F225" s="16"/>
      <c r="G225" s="18"/>
      <c r="H225" s="18"/>
      <c r="I225" s="18"/>
      <c r="J225" s="18"/>
      <c r="K225" s="18"/>
      <c r="L225" s="18"/>
      <c r="M225" s="18"/>
      <c r="N225" s="18"/>
      <c r="O225" s="16"/>
      <c r="P225" s="16"/>
      <c r="Q225" s="16"/>
      <c r="R225" s="16"/>
      <c r="S225" s="16"/>
      <c r="T225" s="16"/>
      <c r="U225" s="16"/>
      <c r="V225" s="16"/>
      <c r="W225" s="16"/>
      <c r="X225" s="16"/>
      <c r="Y225" s="16"/>
      <c r="Z225" s="18"/>
      <c r="AA225" s="18"/>
      <c r="AB225" s="16"/>
      <c r="AC225" s="16"/>
      <c r="AD225" s="16"/>
      <c r="AE225" s="16"/>
    </row>
    <row r="226" spans="1:31" ht="12.75" customHeight="1" x14ac:dyDescent="0.3">
      <c r="A226" s="16"/>
      <c r="B226" s="16"/>
      <c r="C226" s="16"/>
      <c r="D226" s="16"/>
      <c r="E226" s="16"/>
      <c r="F226" s="16"/>
      <c r="G226" s="18"/>
      <c r="H226" s="18"/>
      <c r="I226" s="18"/>
      <c r="J226" s="18"/>
      <c r="K226" s="18"/>
      <c r="L226" s="18"/>
      <c r="M226" s="18"/>
      <c r="N226" s="18"/>
      <c r="O226" s="16"/>
      <c r="P226" s="16"/>
      <c r="Q226" s="16"/>
      <c r="R226" s="16"/>
      <c r="S226" s="16"/>
      <c r="T226" s="16"/>
      <c r="U226" s="16"/>
      <c r="V226" s="16"/>
      <c r="W226" s="16"/>
      <c r="X226" s="16"/>
      <c r="Y226" s="16"/>
      <c r="Z226" s="18"/>
      <c r="AA226" s="18"/>
      <c r="AB226" s="16"/>
      <c r="AC226" s="16"/>
      <c r="AD226" s="16"/>
      <c r="AE226" s="16"/>
    </row>
    <row r="227" spans="1:31" ht="12.75" customHeight="1" x14ac:dyDescent="0.3">
      <c r="A227" s="16"/>
      <c r="B227" s="16"/>
      <c r="C227" s="16"/>
      <c r="D227" s="16"/>
      <c r="E227" s="16"/>
      <c r="F227" s="16"/>
      <c r="G227" s="18"/>
      <c r="H227" s="18"/>
      <c r="I227" s="18"/>
      <c r="J227" s="18"/>
      <c r="K227" s="18"/>
      <c r="L227" s="18"/>
      <c r="M227" s="18"/>
      <c r="N227" s="18"/>
      <c r="O227" s="16"/>
      <c r="P227" s="16"/>
      <c r="Q227" s="16"/>
      <c r="R227" s="16"/>
      <c r="S227" s="16"/>
      <c r="T227" s="16"/>
      <c r="U227" s="16"/>
      <c r="V227" s="16"/>
      <c r="W227" s="16"/>
      <c r="X227" s="16"/>
      <c r="Y227" s="16"/>
      <c r="Z227" s="18"/>
      <c r="AA227" s="18"/>
      <c r="AB227" s="16"/>
      <c r="AC227" s="16"/>
      <c r="AD227" s="16"/>
      <c r="AE227" s="16"/>
    </row>
    <row r="228" spans="1:31" ht="12.75" customHeight="1" x14ac:dyDescent="0.3">
      <c r="A228" s="16"/>
      <c r="B228" s="16"/>
      <c r="C228" s="16"/>
      <c r="D228" s="16"/>
      <c r="E228" s="16"/>
      <c r="F228" s="16"/>
      <c r="G228" s="18"/>
      <c r="H228" s="18"/>
      <c r="I228" s="18"/>
      <c r="J228" s="18"/>
      <c r="K228" s="18"/>
      <c r="L228" s="18"/>
      <c r="M228" s="18"/>
      <c r="N228" s="18"/>
      <c r="O228" s="16"/>
      <c r="P228" s="16"/>
      <c r="Q228" s="16"/>
      <c r="R228" s="16"/>
      <c r="S228" s="16"/>
      <c r="T228" s="16"/>
      <c r="U228" s="16"/>
      <c r="V228" s="16"/>
      <c r="W228" s="16"/>
      <c r="X228" s="16"/>
      <c r="Y228" s="16"/>
      <c r="Z228" s="18"/>
      <c r="AA228" s="18"/>
      <c r="AB228" s="16"/>
      <c r="AC228" s="16"/>
      <c r="AD228" s="16"/>
      <c r="AE228" s="16"/>
    </row>
    <row r="229" spans="1:31" ht="12.75" customHeight="1" x14ac:dyDescent="0.3">
      <c r="A229" s="16"/>
      <c r="B229" s="16"/>
      <c r="C229" s="16"/>
      <c r="D229" s="16"/>
      <c r="E229" s="16"/>
      <c r="F229" s="16"/>
      <c r="G229" s="18"/>
      <c r="H229" s="18"/>
      <c r="I229" s="18"/>
      <c r="J229" s="18"/>
      <c r="K229" s="18"/>
      <c r="L229" s="18"/>
      <c r="M229" s="18"/>
      <c r="N229" s="18"/>
      <c r="O229" s="16"/>
      <c r="P229" s="16"/>
      <c r="Q229" s="16"/>
      <c r="R229" s="16"/>
      <c r="S229" s="16"/>
      <c r="T229" s="16"/>
      <c r="U229" s="16"/>
      <c r="V229" s="16"/>
      <c r="W229" s="16"/>
      <c r="X229" s="16"/>
      <c r="Y229" s="16"/>
      <c r="Z229" s="18"/>
      <c r="AA229" s="18"/>
      <c r="AB229" s="16"/>
      <c r="AC229" s="16"/>
      <c r="AD229" s="16"/>
      <c r="AE229" s="16"/>
    </row>
    <row r="230" spans="1:31" ht="12.75" customHeight="1" x14ac:dyDescent="0.3">
      <c r="A230" s="16"/>
      <c r="B230" s="16"/>
      <c r="C230" s="16"/>
      <c r="D230" s="16"/>
      <c r="E230" s="16"/>
      <c r="F230" s="16"/>
      <c r="G230" s="18"/>
      <c r="H230" s="18"/>
      <c r="I230" s="18"/>
      <c r="J230" s="18"/>
      <c r="K230" s="18"/>
      <c r="L230" s="18"/>
      <c r="M230" s="18"/>
      <c r="N230" s="18"/>
      <c r="O230" s="16"/>
      <c r="P230" s="16"/>
      <c r="Q230" s="16"/>
      <c r="R230" s="16"/>
      <c r="S230" s="16"/>
      <c r="T230" s="16"/>
      <c r="U230" s="16"/>
      <c r="V230" s="16"/>
      <c r="W230" s="16"/>
      <c r="X230" s="16"/>
      <c r="Y230" s="16"/>
      <c r="Z230" s="18"/>
      <c r="AA230" s="18"/>
      <c r="AB230" s="16"/>
      <c r="AC230" s="16"/>
      <c r="AD230" s="16"/>
      <c r="AE230" s="16"/>
    </row>
    <row r="231" spans="1:31" ht="12.75" customHeight="1" x14ac:dyDescent="0.3">
      <c r="A231" s="16"/>
      <c r="B231" s="16"/>
      <c r="C231" s="16"/>
      <c r="D231" s="16"/>
      <c r="E231" s="16"/>
      <c r="F231" s="16"/>
      <c r="G231" s="18"/>
      <c r="H231" s="18"/>
      <c r="I231" s="18"/>
      <c r="J231" s="18"/>
      <c r="K231" s="18"/>
      <c r="L231" s="18"/>
      <c r="M231" s="18"/>
      <c r="N231" s="18"/>
      <c r="O231" s="16"/>
      <c r="P231" s="16"/>
      <c r="Q231" s="16"/>
      <c r="R231" s="16"/>
      <c r="S231" s="16"/>
      <c r="T231" s="16"/>
      <c r="U231" s="16"/>
      <c r="V231" s="16"/>
      <c r="W231" s="16"/>
      <c r="X231" s="16"/>
      <c r="Y231" s="16"/>
      <c r="Z231" s="18"/>
      <c r="AA231" s="18"/>
      <c r="AB231" s="16"/>
      <c r="AC231" s="16"/>
      <c r="AD231" s="16"/>
      <c r="AE231" s="16"/>
    </row>
    <row r="232" spans="1:31" ht="12.75" customHeight="1" x14ac:dyDescent="0.3">
      <c r="A232" s="16"/>
      <c r="B232" s="16"/>
      <c r="C232" s="16"/>
      <c r="D232" s="16"/>
      <c r="E232" s="16"/>
      <c r="F232" s="16"/>
      <c r="G232" s="18"/>
      <c r="H232" s="18"/>
      <c r="I232" s="18"/>
      <c r="J232" s="18"/>
      <c r="K232" s="18"/>
      <c r="L232" s="18"/>
      <c r="M232" s="18"/>
      <c r="N232" s="18"/>
      <c r="O232" s="16"/>
      <c r="P232" s="16"/>
      <c r="Q232" s="16"/>
      <c r="R232" s="16"/>
      <c r="S232" s="16"/>
      <c r="T232" s="16"/>
      <c r="U232" s="16"/>
      <c r="V232" s="16"/>
      <c r="W232" s="16"/>
      <c r="X232" s="16"/>
      <c r="Y232" s="16"/>
      <c r="Z232" s="18"/>
      <c r="AA232" s="18"/>
      <c r="AB232" s="16"/>
      <c r="AC232" s="16"/>
      <c r="AD232" s="16"/>
      <c r="AE232" s="16"/>
    </row>
    <row r="233" spans="1:31" ht="12.75" customHeight="1" x14ac:dyDescent="0.3">
      <c r="A233" s="16"/>
      <c r="B233" s="16"/>
      <c r="C233" s="16"/>
      <c r="D233" s="16"/>
      <c r="E233" s="16"/>
      <c r="F233" s="16"/>
      <c r="G233" s="18"/>
      <c r="H233" s="18"/>
      <c r="I233" s="18"/>
      <c r="J233" s="18"/>
      <c r="K233" s="18"/>
      <c r="L233" s="18"/>
      <c r="M233" s="18"/>
      <c r="N233" s="18"/>
      <c r="O233" s="16"/>
      <c r="P233" s="16"/>
      <c r="Q233" s="16"/>
      <c r="R233" s="16"/>
      <c r="S233" s="16"/>
      <c r="T233" s="16"/>
      <c r="U233" s="16"/>
      <c r="V233" s="16"/>
      <c r="W233" s="16"/>
      <c r="X233" s="16"/>
      <c r="Y233" s="16"/>
      <c r="Z233" s="18"/>
      <c r="AA233" s="18"/>
      <c r="AB233" s="16"/>
      <c r="AC233" s="16"/>
      <c r="AD233" s="16"/>
      <c r="AE233" s="16"/>
    </row>
    <row r="234" spans="1:31" ht="12.75" customHeight="1" x14ac:dyDescent="0.3">
      <c r="A234" s="16"/>
      <c r="B234" s="16"/>
      <c r="C234" s="16"/>
      <c r="D234" s="16"/>
      <c r="E234" s="16"/>
      <c r="F234" s="16"/>
      <c r="G234" s="18"/>
      <c r="H234" s="18"/>
      <c r="I234" s="18"/>
      <c r="J234" s="18"/>
      <c r="K234" s="18"/>
      <c r="L234" s="18"/>
      <c r="M234" s="18"/>
      <c r="N234" s="18"/>
      <c r="O234" s="16"/>
      <c r="P234" s="16"/>
      <c r="Q234" s="16"/>
      <c r="R234" s="16"/>
      <c r="S234" s="16"/>
      <c r="T234" s="16"/>
      <c r="U234" s="16"/>
      <c r="V234" s="16"/>
      <c r="W234" s="16"/>
      <c r="X234" s="16"/>
      <c r="Y234" s="16"/>
      <c r="Z234" s="18"/>
      <c r="AA234" s="18"/>
      <c r="AB234" s="16"/>
      <c r="AC234" s="16"/>
      <c r="AD234" s="16"/>
      <c r="AE234" s="16"/>
    </row>
    <row r="235" spans="1:31" ht="12.75" customHeight="1" x14ac:dyDescent="0.3">
      <c r="A235" s="16"/>
      <c r="B235" s="16"/>
      <c r="C235" s="16"/>
      <c r="D235" s="16"/>
      <c r="E235" s="16"/>
      <c r="F235" s="16"/>
      <c r="G235" s="18"/>
      <c r="H235" s="18"/>
      <c r="I235" s="18"/>
      <c r="J235" s="18"/>
      <c r="K235" s="18"/>
      <c r="L235" s="18"/>
      <c r="M235" s="18"/>
      <c r="N235" s="18"/>
      <c r="O235" s="16"/>
      <c r="P235" s="16"/>
      <c r="Q235" s="16"/>
      <c r="R235" s="16"/>
      <c r="S235" s="16"/>
      <c r="T235" s="16"/>
      <c r="U235" s="16"/>
      <c r="V235" s="16"/>
      <c r="W235" s="16"/>
      <c r="X235" s="16"/>
      <c r="Y235" s="16"/>
      <c r="Z235" s="18"/>
      <c r="AA235" s="18"/>
      <c r="AB235" s="16"/>
      <c r="AC235" s="16"/>
      <c r="AD235" s="16"/>
      <c r="AE235" s="16"/>
    </row>
    <row r="236" spans="1:31" ht="12.75" customHeight="1" x14ac:dyDescent="0.3">
      <c r="A236" s="16"/>
      <c r="B236" s="16"/>
      <c r="C236" s="16"/>
      <c r="D236" s="16"/>
      <c r="E236" s="16"/>
      <c r="F236" s="16"/>
      <c r="G236" s="18"/>
      <c r="H236" s="18"/>
      <c r="I236" s="18"/>
      <c r="J236" s="18"/>
      <c r="K236" s="18"/>
      <c r="L236" s="18"/>
      <c r="M236" s="18"/>
      <c r="N236" s="18"/>
      <c r="O236" s="16"/>
      <c r="P236" s="16"/>
      <c r="Q236" s="16"/>
      <c r="R236" s="16"/>
      <c r="S236" s="16"/>
      <c r="T236" s="16"/>
      <c r="U236" s="16"/>
      <c r="V236" s="16"/>
      <c r="W236" s="16"/>
      <c r="X236" s="16"/>
      <c r="Y236" s="16"/>
      <c r="Z236" s="18"/>
      <c r="AA236" s="18"/>
      <c r="AB236" s="16"/>
      <c r="AC236" s="16"/>
      <c r="AD236" s="16"/>
      <c r="AE236" s="16"/>
    </row>
    <row r="237" spans="1:31" ht="12.75" customHeight="1" x14ac:dyDescent="0.3">
      <c r="A237" s="16"/>
      <c r="B237" s="16"/>
      <c r="C237" s="16"/>
      <c r="D237" s="16"/>
      <c r="E237" s="16"/>
      <c r="F237" s="16"/>
      <c r="G237" s="18"/>
      <c r="H237" s="18"/>
      <c r="I237" s="18"/>
      <c r="J237" s="18"/>
      <c r="K237" s="18"/>
      <c r="L237" s="18"/>
      <c r="M237" s="18"/>
      <c r="N237" s="18"/>
      <c r="O237" s="16"/>
      <c r="P237" s="16"/>
      <c r="Q237" s="16"/>
      <c r="R237" s="16"/>
      <c r="S237" s="16"/>
      <c r="T237" s="16"/>
      <c r="U237" s="16"/>
      <c r="V237" s="16"/>
      <c r="W237" s="16"/>
      <c r="X237" s="16"/>
      <c r="Y237" s="16"/>
      <c r="Z237" s="18"/>
      <c r="AA237" s="18"/>
      <c r="AB237" s="16"/>
      <c r="AC237" s="16"/>
      <c r="AD237" s="16"/>
      <c r="AE237" s="16"/>
    </row>
    <row r="238" spans="1:31" ht="12.75" customHeight="1" x14ac:dyDescent="0.3">
      <c r="A238" s="16"/>
      <c r="B238" s="16"/>
      <c r="C238" s="16"/>
      <c r="D238" s="16"/>
      <c r="E238" s="16"/>
      <c r="F238" s="16"/>
      <c r="G238" s="18"/>
      <c r="H238" s="18"/>
      <c r="I238" s="18"/>
      <c r="J238" s="18"/>
      <c r="K238" s="18"/>
      <c r="L238" s="18"/>
      <c r="M238" s="18"/>
      <c r="N238" s="18"/>
      <c r="O238" s="16"/>
      <c r="P238" s="16"/>
      <c r="Q238" s="16"/>
      <c r="R238" s="16"/>
      <c r="S238" s="16"/>
      <c r="T238" s="16"/>
      <c r="U238" s="16"/>
      <c r="V238" s="16"/>
      <c r="W238" s="16"/>
      <c r="X238" s="16"/>
      <c r="Y238" s="16"/>
      <c r="Z238" s="18"/>
      <c r="AA238" s="18"/>
      <c r="AB238" s="16"/>
      <c r="AC238" s="16"/>
      <c r="AD238" s="16"/>
      <c r="AE238" s="16"/>
    </row>
    <row r="239" spans="1:31" ht="12.75" customHeight="1" x14ac:dyDescent="0.3">
      <c r="A239" s="16"/>
      <c r="B239" s="16"/>
      <c r="C239" s="16"/>
      <c r="D239" s="16"/>
      <c r="E239" s="16"/>
      <c r="F239" s="16"/>
      <c r="G239" s="18"/>
      <c r="H239" s="18"/>
      <c r="I239" s="18"/>
      <c r="J239" s="18"/>
      <c r="K239" s="18"/>
      <c r="L239" s="18"/>
      <c r="M239" s="18"/>
      <c r="N239" s="18"/>
      <c r="O239" s="16"/>
      <c r="P239" s="16"/>
      <c r="Q239" s="16"/>
      <c r="R239" s="16"/>
      <c r="S239" s="16"/>
      <c r="T239" s="16"/>
      <c r="U239" s="16"/>
      <c r="V239" s="16"/>
      <c r="W239" s="16"/>
      <c r="X239" s="16"/>
      <c r="Y239" s="16"/>
      <c r="Z239" s="18"/>
      <c r="AA239" s="18"/>
      <c r="AB239" s="16"/>
      <c r="AC239" s="16"/>
      <c r="AD239" s="16"/>
      <c r="AE239" s="16"/>
    </row>
    <row r="240" spans="1:31" ht="12.75" customHeight="1" x14ac:dyDescent="0.3">
      <c r="A240" s="16"/>
      <c r="B240" s="16"/>
      <c r="C240" s="16"/>
      <c r="D240" s="16"/>
      <c r="E240" s="16"/>
      <c r="F240" s="16"/>
      <c r="G240" s="18"/>
      <c r="H240" s="18"/>
      <c r="I240" s="18"/>
      <c r="J240" s="18"/>
      <c r="K240" s="18"/>
      <c r="L240" s="18"/>
      <c r="M240" s="18"/>
      <c r="N240" s="18"/>
      <c r="O240" s="16"/>
      <c r="P240" s="16"/>
      <c r="Q240" s="16"/>
      <c r="R240" s="16"/>
      <c r="S240" s="16"/>
      <c r="T240" s="16"/>
      <c r="U240" s="16"/>
      <c r="V240" s="16"/>
      <c r="W240" s="16"/>
      <c r="X240" s="16"/>
      <c r="Y240" s="16"/>
      <c r="Z240" s="18"/>
      <c r="AA240" s="18"/>
      <c r="AB240" s="16"/>
      <c r="AC240" s="16"/>
      <c r="AD240" s="16"/>
      <c r="AE240" s="16"/>
    </row>
    <row r="241" spans="1:31" ht="12.75" customHeight="1" x14ac:dyDescent="0.3">
      <c r="A241" s="16"/>
      <c r="B241" s="16"/>
      <c r="C241" s="16"/>
      <c r="D241" s="16"/>
      <c r="E241" s="16"/>
      <c r="F241" s="16"/>
      <c r="G241" s="18"/>
      <c r="H241" s="18"/>
      <c r="I241" s="18"/>
      <c r="J241" s="18"/>
      <c r="K241" s="18"/>
      <c r="L241" s="18"/>
      <c r="M241" s="18"/>
      <c r="N241" s="18"/>
      <c r="O241" s="16"/>
      <c r="P241" s="16"/>
      <c r="Q241" s="16"/>
      <c r="R241" s="16"/>
      <c r="S241" s="16"/>
      <c r="T241" s="16"/>
      <c r="U241" s="16"/>
      <c r="V241" s="16"/>
      <c r="W241" s="16"/>
      <c r="X241" s="16"/>
      <c r="Y241" s="16"/>
      <c r="Z241" s="18"/>
      <c r="AA241" s="18"/>
      <c r="AB241" s="16"/>
      <c r="AC241" s="16"/>
      <c r="AD241" s="16"/>
      <c r="AE241" s="16"/>
    </row>
    <row r="242" spans="1:31" ht="12.75" customHeight="1" x14ac:dyDescent="0.3">
      <c r="A242" s="16"/>
      <c r="B242" s="16"/>
      <c r="C242" s="16"/>
      <c r="D242" s="16"/>
      <c r="E242" s="16"/>
      <c r="F242" s="16"/>
      <c r="G242" s="18"/>
      <c r="H242" s="18"/>
      <c r="I242" s="18"/>
      <c r="J242" s="18"/>
      <c r="K242" s="18"/>
      <c r="L242" s="18"/>
      <c r="M242" s="18"/>
      <c r="N242" s="18"/>
      <c r="O242" s="16"/>
      <c r="P242" s="16"/>
      <c r="Q242" s="16"/>
      <c r="R242" s="16"/>
      <c r="S242" s="16"/>
      <c r="T242" s="16"/>
      <c r="U242" s="16"/>
      <c r="V242" s="16"/>
      <c r="W242" s="16"/>
      <c r="X242" s="16"/>
      <c r="Y242" s="16"/>
      <c r="Z242" s="18"/>
      <c r="AA242" s="18"/>
      <c r="AB242" s="16"/>
      <c r="AC242" s="16"/>
      <c r="AD242" s="16"/>
      <c r="AE242" s="16"/>
    </row>
    <row r="243" spans="1:31" ht="12.75" customHeight="1" x14ac:dyDescent="0.3">
      <c r="A243" s="16"/>
      <c r="B243" s="16"/>
      <c r="C243" s="16"/>
      <c r="D243" s="16"/>
      <c r="E243" s="16"/>
      <c r="F243" s="16"/>
      <c r="G243" s="18"/>
      <c r="H243" s="18"/>
      <c r="I243" s="18"/>
      <c r="J243" s="18"/>
      <c r="K243" s="18"/>
      <c r="L243" s="18"/>
      <c r="M243" s="18"/>
      <c r="N243" s="18"/>
      <c r="O243" s="16"/>
      <c r="P243" s="16"/>
      <c r="Q243" s="16"/>
      <c r="R243" s="16"/>
      <c r="S243" s="16"/>
      <c r="T243" s="16"/>
      <c r="U243" s="16"/>
      <c r="V243" s="16"/>
      <c r="W243" s="16"/>
      <c r="X243" s="16"/>
      <c r="Y243" s="16"/>
      <c r="Z243" s="18"/>
      <c r="AA243" s="18"/>
      <c r="AB243" s="16"/>
      <c r="AC243" s="16"/>
      <c r="AD243" s="16"/>
      <c r="AE243" s="16"/>
    </row>
    <row r="244" spans="1:31" ht="12.75" customHeight="1" x14ac:dyDescent="0.3">
      <c r="A244" s="16"/>
      <c r="B244" s="16"/>
      <c r="C244" s="16"/>
      <c r="D244" s="16"/>
      <c r="E244" s="16"/>
      <c r="F244" s="16"/>
      <c r="G244" s="18"/>
      <c r="H244" s="18"/>
      <c r="I244" s="18"/>
      <c r="J244" s="18"/>
      <c r="K244" s="18"/>
      <c r="L244" s="18"/>
      <c r="M244" s="18"/>
      <c r="N244" s="18"/>
      <c r="O244" s="16"/>
      <c r="P244" s="16"/>
      <c r="Q244" s="16"/>
      <c r="R244" s="16"/>
      <c r="S244" s="16"/>
      <c r="T244" s="16"/>
      <c r="U244" s="16"/>
      <c r="V244" s="16"/>
      <c r="W244" s="16"/>
      <c r="X244" s="16"/>
      <c r="Y244" s="16"/>
      <c r="Z244" s="18"/>
      <c r="AA244" s="18"/>
      <c r="AB244" s="16"/>
      <c r="AC244" s="16"/>
      <c r="AD244" s="16"/>
      <c r="AE244" s="16"/>
    </row>
    <row r="245" spans="1:31" ht="12.75" customHeight="1" x14ac:dyDescent="0.3">
      <c r="A245" s="16"/>
      <c r="B245" s="16"/>
      <c r="C245" s="16"/>
      <c r="D245" s="16"/>
      <c r="E245" s="16"/>
      <c r="F245" s="16"/>
      <c r="G245" s="18"/>
      <c r="H245" s="18"/>
      <c r="I245" s="18"/>
      <c r="J245" s="18"/>
      <c r="K245" s="18"/>
      <c r="L245" s="18"/>
      <c r="M245" s="18"/>
      <c r="N245" s="18"/>
      <c r="O245" s="16"/>
      <c r="P245" s="16"/>
      <c r="Q245" s="16"/>
      <c r="R245" s="16"/>
      <c r="S245" s="16"/>
      <c r="T245" s="16"/>
      <c r="U245" s="16"/>
      <c r="V245" s="16"/>
      <c r="W245" s="16"/>
      <c r="X245" s="16"/>
      <c r="Y245" s="16"/>
      <c r="Z245" s="18"/>
      <c r="AA245" s="18"/>
      <c r="AB245" s="16"/>
      <c r="AC245" s="16"/>
      <c r="AD245" s="16"/>
      <c r="AE245" s="16"/>
    </row>
    <row r="246" spans="1:31" ht="12.75" customHeight="1" x14ac:dyDescent="0.3">
      <c r="A246" s="16"/>
      <c r="B246" s="16"/>
      <c r="C246" s="16"/>
      <c r="D246" s="16"/>
      <c r="E246" s="16"/>
      <c r="F246" s="16"/>
      <c r="G246" s="18"/>
      <c r="H246" s="18"/>
      <c r="I246" s="18"/>
      <c r="J246" s="18"/>
      <c r="K246" s="18"/>
      <c r="L246" s="18"/>
      <c r="M246" s="18"/>
      <c r="N246" s="18"/>
      <c r="O246" s="16"/>
      <c r="P246" s="16"/>
      <c r="Q246" s="16"/>
      <c r="R246" s="16"/>
      <c r="S246" s="16"/>
      <c r="T246" s="16"/>
      <c r="U246" s="16"/>
      <c r="V246" s="16"/>
      <c r="W246" s="16"/>
      <c r="X246" s="16"/>
      <c r="Y246" s="16"/>
      <c r="Z246" s="18"/>
      <c r="AA246" s="18"/>
      <c r="AB246" s="16"/>
      <c r="AC246" s="16"/>
      <c r="AD246" s="16"/>
      <c r="AE246" s="16"/>
    </row>
    <row r="247" spans="1:31" ht="12.75" customHeight="1" x14ac:dyDescent="0.3">
      <c r="A247" s="16"/>
      <c r="B247" s="16"/>
      <c r="C247" s="16"/>
      <c r="D247" s="16"/>
      <c r="E247" s="16"/>
      <c r="F247" s="16"/>
      <c r="G247" s="18"/>
      <c r="H247" s="18"/>
      <c r="I247" s="18"/>
      <c r="J247" s="18"/>
      <c r="K247" s="18"/>
      <c r="L247" s="18"/>
      <c r="M247" s="18"/>
      <c r="N247" s="18"/>
      <c r="O247" s="16"/>
      <c r="P247" s="16"/>
      <c r="Q247" s="16"/>
      <c r="R247" s="16"/>
      <c r="S247" s="16"/>
      <c r="T247" s="16"/>
      <c r="U247" s="16"/>
      <c r="V247" s="16"/>
      <c r="W247" s="16"/>
      <c r="X247" s="16"/>
      <c r="Y247" s="16"/>
      <c r="Z247" s="18"/>
      <c r="AA247" s="18"/>
      <c r="AB247" s="16"/>
      <c r="AC247" s="16"/>
      <c r="AD247" s="16"/>
      <c r="AE247" s="16"/>
    </row>
    <row r="248" spans="1:31" ht="12.75" customHeight="1" x14ac:dyDescent="0.3">
      <c r="A248" s="16"/>
      <c r="B248" s="16"/>
      <c r="C248" s="16"/>
      <c r="D248" s="16"/>
      <c r="E248" s="16"/>
      <c r="F248" s="16"/>
      <c r="G248" s="18"/>
      <c r="H248" s="18"/>
      <c r="I248" s="18"/>
      <c r="J248" s="18"/>
      <c r="K248" s="18"/>
      <c r="L248" s="18"/>
      <c r="M248" s="18"/>
      <c r="N248" s="18"/>
      <c r="O248" s="16"/>
      <c r="P248" s="16"/>
      <c r="Q248" s="16"/>
      <c r="R248" s="16"/>
      <c r="S248" s="16"/>
      <c r="T248" s="16"/>
      <c r="U248" s="16"/>
      <c r="V248" s="16"/>
      <c r="W248" s="16"/>
      <c r="X248" s="16"/>
      <c r="Y248" s="16"/>
      <c r="Z248" s="18"/>
      <c r="AA248" s="18"/>
      <c r="AB248" s="16"/>
      <c r="AC248" s="16"/>
      <c r="AD248" s="16"/>
      <c r="AE248" s="16"/>
    </row>
    <row r="249" spans="1:31" ht="12.75" customHeight="1" x14ac:dyDescent="0.3">
      <c r="A249" s="16"/>
      <c r="B249" s="16"/>
      <c r="C249" s="16"/>
      <c r="D249" s="16"/>
      <c r="E249" s="16"/>
      <c r="F249" s="16"/>
      <c r="G249" s="18"/>
      <c r="H249" s="18"/>
      <c r="I249" s="18"/>
      <c r="J249" s="18"/>
      <c r="K249" s="18"/>
      <c r="L249" s="18"/>
      <c r="M249" s="18"/>
      <c r="N249" s="18"/>
      <c r="O249" s="16"/>
      <c r="P249" s="16"/>
      <c r="Q249" s="16"/>
      <c r="R249" s="16"/>
      <c r="S249" s="16"/>
      <c r="T249" s="16"/>
      <c r="U249" s="16"/>
      <c r="V249" s="16"/>
      <c r="W249" s="16"/>
      <c r="X249" s="16"/>
      <c r="Y249" s="16"/>
      <c r="Z249" s="18"/>
      <c r="AA249" s="18"/>
      <c r="AB249" s="16"/>
      <c r="AC249" s="16"/>
      <c r="AD249" s="16"/>
      <c r="AE249" s="16"/>
    </row>
    <row r="250" spans="1:31" ht="12.75" customHeight="1" x14ac:dyDescent="0.3">
      <c r="A250" s="16"/>
      <c r="B250" s="16"/>
      <c r="C250" s="16"/>
      <c r="D250" s="16"/>
      <c r="E250" s="16"/>
      <c r="F250" s="16"/>
      <c r="G250" s="18"/>
      <c r="H250" s="18"/>
      <c r="I250" s="18"/>
      <c r="J250" s="18"/>
      <c r="K250" s="18"/>
      <c r="L250" s="18"/>
      <c r="M250" s="18"/>
      <c r="N250" s="18"/>
      <c r="O250" s="16"/>
      <c r="P250" s="16"/>
      <c r="Q250" s="16"/>
      <c r="R250" s="16"/>
      <c r="S250" s="16"/>
      <c r="T250" s="16"/>
      <c r="U250" s="16"/>
      <c r="V250" s="16"/>
      <c r="W250" s="16"/>
      <c r="X250" s="16"/>
      <c r="Y250" s="16"/>
      <c r="Z250" s="18"/>
      <c r="AA250" s="18"/>
      <c r="AB250" s="16"/>
      <c r="AC250" s="16"/>
      <c r="AD250" s="16"/>
      <c r="AE250" s="16"/>
    </row>
    <row r="251" spans="1:31" ht="12.75" customHeight="1" x14ac:dyDescent="0.3">
      <c r="A251" s="16"/>
      <c r="B251" s="16"/>
      <c r="C251" s="16"/>
      <c r="D251" s="16"/>
      <c r="E251" s="16"/>
      <c r="F251" s="16"/>
      <c r="G251" s="18"/>
      <c r="H251" s="18"/>
      <c r="I251" s="18"/>
      <c r="J251" s="18"/>
      <c r="K251" s="18"/>
      <c r="L251" s="18"/>
      <c r="M251" s="18"/>
      <c r="N251" s="18"/>
      <c r="O251" s="16"/>
      <c r="P251" s="16"/>
      <c r="Q251" s="16"/>
      <c r="R251" s="16"/>
      <c r="S251" s="16"/>
      <c r="T251" s="16"/>
      <c r="U251" s="16"/>
      <c r="V251" s="16"/>
      <c r="W251" s="16"/>
      <c r="X251" s="16"/>
      <c r="Y251" s="16"/>
      <c r="Z251" s="18"/>
      <c r="AA251" s="18"/>
      <c r="AB251" s="16"/>
      <c r="AC251" s="16"/>
      <c r="AD251" s="16"/>
      <c r="AE251" s="16"/>
    </row>
    <row r="252" spans="1:31" ht="12.75" customHeight="1" x14ac:dyDescent="0.3">
      <c r="A252" s="16"/>
      <c r="B252" s="16"/>
      <c r="C252" s="16"/>
      <c r="D252" s="16"/>
      <c r="E252" s="16"/>
      <c r="F252" s="16"/>
      <c r="G252" s="18"/>
      <c r="H252" s="18"/>
      <c r="I252" s="18"/>
      <c r="J252" s="18"/>
      <c r="K252" s="18"/>
      <c r="L252" s="18"/>
      <c r="M252" s="18"/>
      <c r="N252" s="18"/>
      <c r="O252" s="16"/>
      <c r="P252" s="16"/>
      <c r="Q252" s="16"/>
      <c r="R252" s="16"/>
      <c r="S252" s="16"/>
      <c r="T252" s="16"/>
      <c r="U252" s="16"/>
      <c r="V252" s="16"/>
      <c r="W252" s="16"/>
      <c r="X252" s="16"/>
      <c r="Y252" s="16"/>
      <c r="Z252" s="18"/>
      <c r="AA252" s="18"/>
      <c r="AB252" s="16"/>
      <c r="AC252" s="16"/>
      <c r="AD252" s="16"/>
      <c r="AE252" s="16"/>
    </row>
    <row r="253" spans="1:31" ht="12.75" customHeight="1" x14ac:dyDescent="0.3">
      <c r="A253" s="16"/>
      <c r="B253" s="16"/>
      <c r="C253" s="16"/>
      <c r="D253" s="16"/>
      <c r="E253" s="16"/>
      <c r="F253" s="16"/>
      <c r="G253" s="18"/>
      <c r="H253" s="18"/>
      <c r="I253" s="18"/>
      <c r="J253" s="18"/>
      <c r="K253" s="18"/>
      <c r="L253" s="18"/>
      <c r="M253" s="18"/>
      <c r="N253" s="18"/>
      <c r="O253" s="16"/>
      <c r="P253" s="16"/>
      <c r="Q253" s="16"/>
      <c r="R253" s="16"/>
      <c r="S253" s="16"/>
      <c r="T253" s="16"/>
      <c r="U253" s="16"/>
      <c r="V253" s="16"/>
      <c r="W253" s="16"/>
      <c r="X253" s="16"/>
      <c r="Y253" s="16"/>
      <c r="Z253" s="18"/>
      <c r="AA253" s="18"/>
      <c r="AB253" s="16"/>
      <c r="AC253" s="16"/>
      <c r="AD253" s="16"/>
      <c r="AE253" s="16"/>
    </row>
    <row r="254" spans="1:31" ht="12.75" customHeight="1" x14ac:dyDescent="0.3">
      <c r="A254" s="16"/>
      <c r="B254" s="16"/>
      <c r="C254" s="16"/>
      <c r="D254" s="16"/>
      <c r="E254" s="16"/>
      <c r="F254" s="16"/>
      <c r="G254" s="18"/>
      <c r="H254" s="18"/>
      <c r="I254" s="18"/>
      <c r="J254" s="18"/>
      <c r="K254" s="18"/>
      <c r="L254" s="18"/>
      <c r="M254" s="18"/>
      <c r="N254" s="18"/>
      <c r="O254" s="16"/>
      <c r="P254" s="16"/>
      <c r="Q254" s="16"/>
      <c r="R254" s="16"/>
      <c r="S254" s="16"/>
      <c r="T254" s="16"/>
      <c r="U254" s="16"/>
      <c r="V254" s="16"/>
      <c r="W254" s="16"/>
      <c r="X254" s="16"/>
      <c r="Y254" s="16"/>
      <c r="Z254" s="18"/>
      <c r="AA254" s="18"/>
      <c r="AB254" s="16"/>
      <c r="AC254" s="16"/>
      <c r="AD254" s="16"/>
      <c r="AE254" s="16"/>
    </row>
    <row r="255" spans="1:31" ht="12.75" customHeight="1" x14ac:dyDescent="0.3">
      <c r="A255" s="16"/>
      <c r="B255" s="16"/>
      <c r="C255" s="16"/>
      <c r="D255" s="16"/>
      <c r="E255" s="16"/>
      <c r="F255" s="16"/>
      <c r="G255" s="18"/>
      <c r="H255" s="18"/>
      <c r="I255" s="18"/>
      <c r="J255" s="18"/>
      <c r="K255" s="18"/>
      <c r="L255" s="18"/>
      <c r="M255" s="18"/>
      <c r="N255" s="18"/>
      <c r="O255" s="16"/>
      <c r="P255" s="16"/>
      <c r="Q255" s="16"/>
      <c r="R255" s="16"/>
      <c r="S255" s="16"/>
      <c r="T255" s="16"/>
      <c r="U255" s="16"/>
      <c r="V255" s="16"/>
      <c r="W255" s="16"/>
      <c r="X255" s="16"/>
      <c r="Y255" s="16"/>
      <c r="Z255" s="18"/>
      <c r="AA255" s="18"/>
      <c r="AB255" s="16"/>
      <c r="AC255" s="16"/>
      <c r="AD255" s="16"/>
      <c r="AE255" s="16"/>
    </row>
    <row r="256" spans="1:31" ht="12.75" customHeight="1" x14ac:dyDescent="0.3">
      <c r="A256" s="16"/>
      <c r="B256" s="16"/>
      <c r="C256" s="16"/>
      <c r="D256" s="16"/>
      <c r="E256" s="16"/>
      <c r="F256" s="16"/>
      <c r="G256" s="18"/>
      <c r="H256" s="18"/>
      <c r="I256" s="18"/>
      <c r="J256" s="18"/>
      <c r="K256" s="18"/>
      <c r="L256" s="18"/>
      <c r="M256" s="18"/>
      <c r="N256" s="18"/>
      <c r="O256" s="16"/>
      <c r="P256" s="16"/>
      <c r="Q256" s="16"/>
      <c r="R256" s="16"/>
      <c r="S256" s="16"/>
      <c r="T256" s="16"/>
      <c r="U256" s="16"/>
      <c r="V256" s="16"/>
      <c r="W256" s="16"/>
      <c r="X256" s="16"/>
      <c r="Y256" s="16"/>
      <c r="Z256" s="18"/>
      <c r="AA256" s="18"/>
      <c r="AB256" s="16"/>
      <c r="AC256" s="16"/>
      <c r="AD256" s="16"/>
      <c r="AE256" s="16"/>
    </row>
    <row r="257" spans="1:31" ht="12.75" customHeight="1" x14ac:dyDescent="0.3">
      <c r="A257" s="16"/>
      <c r="B257" s="16"/>
      <c r="C257" s="16"/>
      <c r="D257" s="16"/>
      <c r="E257" s="16"/>
      <c r="F257" s="16"/>
      <c r="G257" s="18"/>
      <c r="H257" s="18"/>
      <c r="I257" s="18"/>
      <c r="J257" s="18"/>
      <c r="K257" s="18"/>
      <c r="L257" s="18"/>
      <c r="M257" s="18"/>
      <c r="N257" s="18"/>
      <c r="O257" s="16"/>
      <c r="P257" s="16"/>
      <c r="Q257" s="16"/>
      <c r="R257" s="16"/>
      <c r="S257" s="16"/>
      <c r="T257" s="16"/>
      <c r="U257" s="16"/>
      <c r="V257" s="16"/>
      <c r="W257" s="16"/>
      <c r="X257" s="16"/>
      <c r="Y257" s="16"/>
      <c r="Z257" s="18"/>
      <c r="AA257" s="18"/>
      <c r="AB257" s="16"/>
      <c r="AC257" s="16"/>
      <c r="AD257" s="16"/>
      <c r="AE257" s="16"/>
    </row>
    <row r="258" spans="1:31" ht="12.75" customHeight="1" x14ac:dyDescent="0.3">
      <c r="A258" s="16"/>
      <c r="B258" s="16"/>
      <c r="C258" s="16"/>
      <c r="D258" s="16"/>
      <c r="E258" s="16"/>
      <c r="F258" s="16"/>
      <c r="G258" s="18"/>
      <c r="H258" s="18"/>
      <c r="I258" s="18"/>
      <c r="J258" s="18"/>
      <c r="K258" s="18"/>
      <c r="L258" s="18"/>
      <c r="M258" s="18"/>
      <c r="N258" s="18"/>
      <c r="O258" s="16"/>
      <c r="P258" s="16"/>
      <c r="Q258" s="16"/>
      <c r="R258" s="16"/>
      <c r="S258" s="16"/>
      <c r="T258" s="16"/>
      <c r="U258" s="16"/>
      <c r="V258" s="16"/>
      <c r="W258" s="16"/>
      <c r="X258" s="16"/>
      <c r="Y258" s="16"/>
      <c r="Z258" s="18"/>
      <c r="AA258" s="18"/>
      <c r="AB258" s="16"/>
      <c r="AC258" s="16"/>
      <c r="AD258" s="16"/>
      <c r="AE258" s="16"/>
    </row>
    <row r="259" spans="1:31" ht="12.75" customHeight="1" x14ac:dyDescent="0.3">
      <c r="A259" s="16"/>
      <c r="B259" s="16"/>
      <c r="C259" s="16"/>
      <c r="D259" s="16"/>
      <c r="E259" s="16"/>
      <c r="F259" s="16"/>
      <c r="G259" s="18"/>
      <c r="H259" s="18"/>
      <c r="I259" s="18"/>
      <c r="J259" s="18"/>
      <c r="K259" s="18"/>
      <c r="L259" s="18"/>
      <c r="M259" s="18"/>
      <c r="N259" s="18"/>
      <c r="O259" s="16"/>
      <c r="P259" s="16"/>
      <c r="Q259" s="16"/>
      <c r="R259" s="16"/>
      <c r="S259" s="16"/>
      <c r="T259" s="16"/>
      <c r="U259" s="16"/>
      <c r="V259" s="16"/>
      <c r="W259" s="16"/>
      <c r="X259" s="16"/>
      <c r="Y259" s="16"/>
      <c r="Z259" s="18"/>
      <c r="AA259" s="18"/>
      <c r="AB259" s="16"/>
      <c r="AC259" s="16"/>
      <c r="AD259" s="16"/>
      <c r="AE259" s="16"/>
    </row>
    <row r="260" spans="1:31" ht="12.75" customHeight="1" x14ac:dyDescent="0.3">
      <c r="A260" s="16"/>
      <c r="B260" s="16"/>
      <c r="C260" s="16"/>
      <c r="D260" s="16"/>
      <c r="E260" s="16"/>
      <c r="F260" s="16"/>
      <c r="G260" s="18"/>
      <c r="H260" s="18"/>
      <c r="I260" s="18"/>
      <c r="J260" s="18"/>
      <c r="K260" s="18"/>
      <c r="L260" s="18"/>
      <c r="M260" s="18"/>
      <c r="N260" s="18"/>
      <c r="O260" s="16"/>
      <c r="P260" s="16"/>
      <c r="Q260" s="16"/>
      <c r="R260" s="16"/>
      <c r="S260" s="16"/>
      <c r="T260" s="16"/>
      <c r="U260" s="16"/>
      <c r="V260" s="16"/>
      <c r="W260" s="16"/>
      <c r="X260" s="16"/>
      <c r="Y260" s="16"/>
      <c r="Z260" s="18"/>
      <c r="AA260" s="18"/>
      <c r="AB260" s="16"/>
      <c r="AC260" s="16"/>
      <c r="AD260" s="16"/>
      <c r="AE260" s="16"/>
    </row>
    <row r="261" spans="1:31" ht="12.75" customHeight="1" x14ac:dyDescent="0.3">
      <c r="A261" s="16"/>
      <c r="B261" s="16"/>
      <c r="C261" s="16"/>
      <c r="D261" s="16"/>
      <c r="E261" s="16"/>
      <c r="F261" s="16"/>
      <c r="G261" s="18"/>
      <c r="H261" s="18"/>
      <c r="I261" s="18"/>
      <c r="J261" s="18"/>
      <c r="K261" s="18"/>
      <c r="L261" s="18"/>
      <c r="M261" s="18"/>
      <c r="N261" s="18"/>
      <c r="O261" s="16"/>
      <c r="P261" s="16"/>
      <c r="Q261" s="16"/>
      <c r="R261" s="16"/>
      <c r="S261" s="16"/>
      <c r="T261" s="16"/>
      <c r="U261" s="16"/>
      <c r="V261" s="16"/>
      <c r="W261" s="16"/>
      <c r="X261" s="16"/>
      <c r="Y261" s="16"/>
      <c r="Z261" s="18"/>
      <c r="AA261" s="18"/>
      <c r="AB261" s="16"/>
      <c r="AC261" s="16"/>
      <c r="AD261" s="16"/>
      <c r="AE261" s="16"/>
    </row>
    <row r="262" spans="1:31" ht="12.75" customHeight="1" x14ac:dyDescent="0.3">
      <c r="A262" s="16"/>
      <c r="B262" s="16"/>
      <c r="C262" s="16"/>
      <c r="D262" s="16"/>
      <c r="E262" s="16"/>
      <c r="F262" s="16"/>
      <c r="G262" s="18"/>
      <c r="H262" s="18"/>
      <c r="I262" s="18"/>
      <c r="J262" s="18"/>
      <c r="K262" s="18"/>
      <c r="L262" s="18"/>
      <c r="M262" s="18"/>
      <c r="N262" s="18"/>
      <c r="O262" s="16"/>
      <c r="P262" s="16"/>
      <c r="Q262" s="16"/>
      <c r="R262" s="16"/>
      <c r="S262" s="16"/>
      <c r="T262" s="16"/>
      <c r="U262" s="16"/>
      <c r="V262" s="16"/>
      <c r="W262" s="16"/>
      <c r="X262" s="16"/>
      <c r="Y262" s="16"/>
      <c r="Z262" s="18"/>
      <c r="AA262" s="18"/>
      <c r="AB262" s="16"/>
      <c r="AC262" s="16"/>
      <c r="AD262" s="16"/>
      <c r="AE262" s="16"/>
    </row>
    <row r="263" spans="1:31" ht="12.75" customHeight="1" x14ac:dyDescent="0.3">
      <c r="A263" s="16"/>
      <c r="B263" s="16"/>
      <c r="C263" s="16"/>
      <c r="D263" s="16"/>
      <c r="E263" s="16"/>
      <c r="F263" s="16"/>
      <c r="G263" s="18"/>
      <c r="H263" s="18"/>
      <c r="I263" s="18"/>
      <c r="J263" s="18"/>
      <c r="K263" s="18"/>
      <c r="L263" s="18"/>
      <c r="M263" s="18"/>
      <c r="N263" s="18"/>
      <c r="O263" s="16"/>
      <c r="P263" s="16"/>
      <c r="Q263" s="16"/>
      <c r="R263" s="16"/>
      <c r="S263" s="16"/>
      <c r="T263" s="16"/>
      <c r="U263" s="16"/>
      <c r="V263" s="16"/>
      <c r="W263" s="16"/>
      <c r="X263" s="16"/>
      <c r="Y263" s="16"/>
      <c r="Z263" s="18"/>
      <c r="AA263" s="18"/>
      <c r="AB263" s="16"/>
      <c r="AC263" s="16"/>
      <c r="AD263" s="16"/>
      <c r="AE263" s="16"/>
    </row>
    <row r="264" spans="1:31" ht="12.75" customHeight="1" x14ac:dyDescent="0.3">
      <c r="A264" s="16"/>
      <c r="B264" s="16"/>
      <c r="C264" s="16"/>
      <c r="D264" s="16"/>
      <c r="E264" s="16"/>
      <c r="F264" s="16"/>
      <c r="G264" s="18"/>
      <c r="H264" s="18"/>
      <c r="I264" s="18"/>
      <c r="J264" s="18"/>
      <c r="K264" s="18"/>
      <c r="L264" s="18"/>
      <c r="M264" s="18"/>
      <c r="N264" s="18"/>
      <c r="O264" s="16"/>
      <c r="P264" s="16"/>
      <c r="Q264" s="16"/>
      <c r="R264" s="16"/>
      <c r="S264" s="16"/>
      <c r="T264" s="16"/>
      <c r="U264" s="16"/>
      <c r="V264" s="16"/>
      <c r="W264" s="16"/>
      <c r="X264" s="16"/>
      <c r="Y264" s="16"/>
      <c r="Z264" s="18"/>
      <c r="AA264" s="18"/>
      <c r="AB264" s="16"/>
      <c r="AC264" s="16"/>
      <c r="AD264" s="16"/>
      <c r="AE264" s="16"/>
    </row>
    <row r="265" spans="1:31" ht="12.75" customHeight="1" x14ac:dyDescent="0.3">
      <c r="A265" s="16"/>
      <c r="B265" s="16"/>
      <c r="C265" s="16"/>
      <c r="D265" s="16"/>
      <c r="E265" s="16"/>
      <c r="F265" s="16"/>
      <c r="G265" s="18"/>
      <c r="H265" s="18"/>
      <c r="I265" s="18"/>
      <c r="J265" s="18"/>
      <c r="K265" s="18"/>
      <c r="L265" s="18"/>
      <c r="M265" s="18"/>
      <c r="N265" s="18"/>
      <c r="O265" s="16"/>
      <c r="P265" s="16"/>
      <c r="Q265" s="16"/>
      <c r="R265" s="16"/>
      <c r="S265" s="16"/>
      <c r="T265" s="16"/>
      <c r="U265" s="16"/>
      <c r="V265" s="16"/>
      <c r="W265" s="16"/>
      <c r="X265" s="16"/>
      <c r="Y265" s="16"/>
      <c r="Z265" s="18"/>
      <c r="AA265" s="18"/>
      <c r="AB265" s="16"/>
      <c r="AC265" s="16"/>
      <c r="AD265" s="16"/>
      <c r="AE265" s="16"/>
    </row>
    <row r="266" spans="1:31" ht="12.75" customHeight="1" x14ac:dyDescent="0.3">
      <c r="A266" s="16"/>
      <c r="B266" s="16"/>
      <c r="C266" s="16"/>
      <c r="D266" s="16"/>
      <c r="E266" s="16"/>
      <c r="F266" s="16"/>
      <c r="G266" s="18"/>
      <c r="H266" s="18"/>
      <c r="I266" s="18"/>
      <c r="J266" s="18"/>
      <c r="K266" s="18"/>
      <c r="L266" s="18"/>
      <c r="M266" s="18"/>
      <c r="N266" s="18"/>
      <c r="O266" s="16"/>
      <c r="P266" s="16"/>
      <c r="Q266" s="16"/>
      <c r="R266" s="16"/>
      <c r="S266" s="16"/>
      <c r="T266" s="16"/>
      <c r="U266" s="16"/>
      <c r="V266" s="16"/>
      <c r="W266" s="16"/>
      <c r="X266" s="16"/>
      <c r="Y266" s="16"/>
      <c r="Z266" s="18"/>
      <c r="AA266" s="18"/>
      <c r="AB266" s="16"/>
      <c r="AC266" s="16"/>
      <c r="AD266" s="16"/>
      <c r="AE266" s="16"/>
    </row>
    <row r="267" spans="1:31" ht="12.75" customHeight="1" x14ac:dyDescent="0.3">
      <c r="A267" s="16"/>
      <c r="B267" s="16"/>
      <c r="C267" s="16"/>
      <c r="D267" s="16"/>
      <c r="E267" s="16"/>
      <c r="F267" s="16"/>
      <c r="G267" s="18"/>
      <c r="H267" s="18"/>
      <c r="I267" s="18"/>
      <c r="J267" s="18"/>
      <c r="K267" s="18"/>
      <c r="L267" s="18"/>
      <c r="M267" s="18"/>
      <c r="N267" s="18"/>
      <c r="O267" s="16"/>
      <c r="P267" s="16"/>
      <c r="Q267" s="16"/>
      <c r="R267" s="16"/>
      <c r="S267" s="16"/>
      <c r="T267" s="16"/>
      <c r="U267" s="16"/>
      <c r="V267" s="16"/>
      <c r="W267" s="16"/>
      <c r="X267" s="16"/>
      <c r="Y267" s="16"/>
      <c r="Z267" s="18"/>
      <c r="AA267" s="18"/>
      <c r="AB267" s="16"/>
      <c r="AC267" s="16"/>
      <c r="AD267" s="16"/>
      <c r="AE267" s="16"/>
    </row>
    <row r="268" spans="1:31" ht="12.75" customHeight="1" x14ac:dyDescent="0.3">
      <c r="A268" s="16"/>
      <c r="B268" s="16"/>
      <c r="C268" s="16"/>
      <c r="D268" s="16"/>
      <c r="E268" s="16"/>
      <c r="F268" s="16"/>
      <c r="G268" s="18"/>
      <c r="H268" s="18"/>
      <c r="I268" s="18"/>
      <c r="J268" s="18"/>
      <c r="K268" s="18"/>
      <c r="L268" s="18"/>
      <c r="M268" s="18"/>
      <c r="N268" s="18"/>
      <c r="O268" s="16"/>
      <c r="P268" s="16"/>
      <c r="Q268" s="16"/>
      <c r="R268" s="16"/>
      <c r="S268" s="16"/>
      <c r="T268" s="16"/>
      <c r="U268" s="16"/>
      <c r="V268" s="16"/>
      <c r="W268" s="16"/>
      <c r="X268" s="16"/>
      <c r="Y268" s="16"/>
      <c r="Z268" s="18"/>
      <c r="AA268" s="18"/>
      <c r="AB268" s="16"/>
      <c r="AC268" s="16"/>
      <c r="AD268" s="16"/>
      <c r="AE268" s="16"/>
    </row>
    <row r="269" spans="1:31" ht="12.75" customHeight="1" x14ac:dyDescent="0.3">
      <c r="A269" s="16"/>
      <c r="B269" s="16"/>
      <c r="C269" s="16"/>
      <c r="D269" s="16"/>
      <c r="E269" s="16"/>
      <c r="F269" s="16"/>
      <c r="G269" s="18"/>
      <c r="H269" s="18"/>
      <c r="I269" s="18"/>
      <c r="J269" s="18"/>
      <c r="K269" s="18"/>
      <c r="L269" s="18"/>
      <c r="M269" s="18"/>
      <c r="N269" s="18"/>
      <c r="O269" s="16"/>
      <c r="P269" s="16"/>
      <c r="Q269" s="16"/>
      <c r="R269" s="16"/>
      <c r="S269" s="16"/>
      <c r="T269" s="16"/>
      <c r="U269" s="16"/>
      <c r="V269" s="16"/>
      <c r="W269" s="16"/>
      <c r="X269" s="16"/>
      <c r="Y269" s="16"/>
      <c r="Z269" s="18"/>
      <c r="AA269" s="18"/>
      <c r="AB269" s="16"/>
      <c r="AC269" s="16"/>
      <c r="AD269" s="16"/>
      <c r="AE269" s="16"/>
    </row>
    <row r="270" spans="1:31" ht="12.75" customHeight="1" x14ac:dyDescent="0.3">
      <c r="A270" s="16"/>
      <c r="B270" s="16"/>
      <c r="C270" s="16"/>
      <c r="D270" s="16"/>
      <c r="E270" s="16"/>
      <c r="F270" s="16"/>
      <c r="G270" s="18"/>
      <c r="H270" s="18"/>
      <c r="I270" s="18"/>
      <c r="J270" s="18"/>
      <c r="K270" s="18"/>
      <c r="L270" s="18"/>
      <c r="M270" s="18"/>
      <c r="N270" s="18"/>
      <c r="O270" s="16"/>
      <c r="P270" s="16"/>
      <c r="Q270" s="16"/>
      <c r="R270" s="16"/>
      <c r="S270" s="16"/>
      <c r="T270" s="16"/>
      <c r="U270" s="16"/>
      <c r="V270" s="16"/>
      <c r="W270" s="16"/>
      <c r="X270" s="16"/>
      <c r="Y270" s="16"/>
      <c r="Z270" s="18"/>
      <c r="AA270" s="18"/>
      <c r="AB270" s="16"/>
      <c r="AC270" s="16"/>
      <c r="AD270" s="16"/>
      <c r="AE270" s="16"/>
    </row>
    <row r="271" spans="1:31" ht="12.75" customHeight="1" x14ac:dyDescent="0.3">
      <c r="A271" s="16"/>
      <c r="B271" s="16"/>
      <c r="C271" s="16"/>
      <c r="D271" s="16"/>
      <c r="E271" s="16"/>
      <c r="F271" s="16"/>
      <c r="G271" s="18"/>
      <c r="H271" s="18"/>
      <c r="I271" s="18"/>
      <c r="J271" s="18"/>
      <c r="K271" s="18"/>
      <c r="L271" s="18"/>
      <c r="M271" s="18"/>
      <c r="N271" s="18"/>
      <c r="O271" s="16"/>
      <c r="P271" s="16"/>
      <c r="Q271" s="16"/>
      <c r="R271" s="16"/>
      <c r="S271" s="16"/>
      <c r="T271" s="16"/>
      <c r="U271" s="16"/>
      <c r="V271" s="16"/>
      <c r="W271" s="16"/>
      <c r="X271" s="16"/>
      <c r="Y271" s="16"/>
      <c r="Z271" s="18"/>
      <c r="AA271" s="18"/>
      <c r="AB271" s="16"/>
      <c r="AC271" s="16"/>
      <c r="AD271" s="16"/>
      <c r="AE271" s="16"/>
    </row>
    <row r="272" spans="1:31" ht="12.75" customHeight="1" x14ac:dyDescent="0.3">
      <c r="A272" s="16"/>
      <c r="B272" s="16"/>
      <c r="C272" s="16"/>
      <c r="D272" s="16"/>
      <c r="E272" s="16"/>
      <c r="F272" s="16"/>
      <c r="G272" s="18"/>
      <c r="H272" s="18"/>
      <c r="I272" s="18"/>
      <c r="J272" s="18"/>
      <c r="K272" s="18"/>
      <c r="L272" s="18"/>
      <c r="M272" s="18"/>
      <c r="N272" s="18"/>
      <c r="O272" s="16"/>
      <c r="P272" s="16"/>
      <c r="Q272" s="16"/>
      <c r="R272" s="16"/>
      <c r="S272" s="16"/>
      <c r="T272" s="16"/>
      <c r="U272" s="16"/>
      <c r="V272" s="16"/>
      <c r="W272" s="16"/>
      <c r="X272" s="16"/>
      <c r="Y272" s="16"/>
      <c r="Z272" s="18"/>
      <c r="AA272" s="18"/>
      <c r="AB272" s="16"/>
      <c r="AC272" s="16"/>
      <c r="AD272" s="16"/>
      <c r="AE272" s="16"/>
    </row>
    <row r="273" spans="1:31" ht="12.75" customHeight="1" x14ac:dyDescent="0.3">
      <c r="A273" s="16"/>
      <c r="B273" s="16"/>
      <c r="C273" s="16"/>
      <c r="D273" s="16"/>
      <c r="E273" s="16"/>
      <c r="F273" s="16"/>
      <c r="G273" s="18"/>
      <c r="H273" s="18"/>
      <c r="I273" s="18"/>
      <c r="J273" s="18"/>
      <c r="K273" s="18"/>
      <c r="L273" s="18"/>
      <c r="M273" s="18"/>
      <c r="N273" s="18"/>
      <c r="O273" s="16"/>
      <c r="P273" s="16"/>
      <c r="Q273" s="16"/>
      <c r="R273" s="16"/>
      <c r="S273" s="16"/>
      <c r="T273" s="16"/>
      <c r="U273" s="16"/>
      <c r="V273" s="16"/>
      <c r="W273" s="16"/>
      <c r="X273" s="16"/>
      <c r="Y273" s="16"/>
      <c r="Z273" s="18"/>
      <c r="AA273" s="18"/>
      <c r="AB273" s="16"/>
      <c r="AC273" s="16"/>
      <c r="AD273" s="16"/>
      <c r="AE273" s="16"/>
    </row>
    <row r="274" spans="1:31" ht="12.75" customHeight="1" x14ac:dyDescent="0.3">
      <c r="A274" s="16"/>
      <c r="B274" s="16"/>
      <c r="C274" s="16"/>
      <c r="D274" s="16"/>
      <c r="E274" s="16"/>
      <c r="F274" s="16"/>
      <c r="G274" s="18"/>
      <c r="H274" s="18"/>
      <c r="I274" s="18"/>
      <c r="J274" s="18"/>
      <c r="K274" s="18"/>
      <c r="L274" s="18"/>
      <c r="M274" s="18"/>
      <c r="N274" s="18"/>
      <c r="O274" s="16"/>
      <c r="P274" s="16"/>
      <c r="Q274" s="16"/>
      <c r="R274" s="16"/>
      <c r="S274" s="16"/>
      <c r="T274" s="16"/>
      <c r="U274" s="16"/>
      <c r="V274" s="16"/>
      <c r="W274" s="16"/>
      <c r="X274" s="16"/>
      <c r="Y274" s="16"/>
      <c r="Z274" s="18"/>
      <c r="AA274" s="18"/>
      <c r="AB274" s="16"/>
      <c r="AC274" s="16"/>
      <c r="AD274" s="16"/>
      <c r="AE274" s="16"/>
    </row>
    <row r="275" spans="1:31" ht="12.75" customHeight="1" x14ac:dyDescent="0.3">
      <c r="A275" s="16"/>
      <c r="B275" s="16"/>
      <c r="C275" s="16"/>
      <c r="D275" s="16"/>
      <c r="E275" s="16"/>
      <c r="F275" s="16"/>
      <c r="G275" s="18"/>
      <c r="H275" s="18"/>
      <c r="I275" s="18"/>
      <c r="J275" s="18"/>
      <c r="K275" s="18"/>
      <c r="L275" s="18"/>
      <c r="M275" s="18"/>
      <c r="N275" s="18"/>
      <c r="O275" s="16"/>
      <c r="P275" s="16"/>
      <c r="Q275" s="16"/>
      <c r="R275" s="16"/>
      <c r="S275" s="16"/>
      <c r="T275" s="16"/>
      <c r="U275" s="16"/>
      <c r="V275" s="16"/>
      <c r="W275" s="16"/>
      <c r="X275" s="16"/>
      <c r="Y275" s="16"/>
      <c r="Z275" s="18"/>
      <c r="AA275" s="18"/>
      <c r="AB275" s="16"/>
      <c r="AC275" s="16"/>
      <c r="AD275" s="16"/>
      <c r="AE275" s="16"/>
    </row>
    <row r="276" spans="1:31" ht="12.75" customHeight="1" x14ac:dyDescent="0.3">
      <c r="A276" s="16"/>
      <c r="B276" s="16"/>
      <c r="C276" s="16"/>
      <c r="D276" s="16"/>
      <c r="E276" s="16"/>
      <c r="F276" s="16"/>
      <c r="G276" s="18"/>
      <c r="H276" s="18"/>
      <c r="I276" s="18"/>
      <c r="J276" s="18"/>
      <c r="K276" s="18"/>
      <c r="L276" s="18"/>
      <c r="M276" s="18"/>
      <c r="N276" s="18"/>
      <c r="O276" s="16"/>
      <c r="P276" s="16"/>
      <c r="Q276" s="16"/>
      <c r="R276" s="16"/>
      <c r="S276" s="16"/>
      <c r="T276" s="16"/>
      <c r="U276" s="16"/>
      <c r="V276" s="16"/>
      <c r="W276" s="16"/>
      <c r="X276" s="16"/>
      <c r="Y276" s="16"/>
      <c r="Z276" s="18"/>
      <c r="AA276" s="18"/>
      <c r="AB276" s="16"/>
      <c r="AC276" s="16"/>
      <c r="AD276" s="16"/>
      <c r="AE276" s="16"/>
    </row>
    <row r="277" spans="1:31" ht="12.75" customHeight="1" x14ac:dyDescent="0.3">
      <c r="A277" s="16"/>
      <c r="B277" s="16"/>
      <c r="C277" s="16"/>
      <c r="D277" s="16"/>
      <c r="E277" s="16"/>
      <c r="F277" s="16"/>
      <c r="G277" s="18"/>
      <c r="H277" s="18"/>
      <c r="I277" s="18"/>
      <c r="J277" s="18"/>
      <c r="K277" s="18"/>
      <c r="L277" s="18"/>
      <c r="M277" s="18"/>
      <c r="N277" s="18"/>
      <c r="O277" s="16"/>
      <c r="P277" s="16"/>
      <c r="Q277" s="16"/>
      <c r="R277" s="16"/>
      <c r="S277" s="16"/>
      <c r="T277" s="16"/>
      <c r="U277" s="16"/>
      <c r="V277" s="16"/>
      <c r="W277" s="16"/>
      <c r="X277" s="16"/>
      <c r="Y277" s="16"/>
      <c r="Z277" s="18"/>
      <c r="AA277" s="18"/>
      <c r="AB277" s="16"/>
      <c r="AC277" s="16"/>
      <c r="AD277" s="16"/>
      <c r="AE277" s="16"/>
    </row>
    <row r="278" spans="1:31" ht="12.75" customHeight="1" x14ac:dyDescent="0.3">
      <c r="A278" s="16"/>
      <c r="B278" s="16"/>
      <c r="C278" s="16"/>
      <c r="D278" s="16"/>
      <c r="E278" s="16"/>
      <c r="F278" s="16"/>
      <c r="G278" s="18"/>
      <c r="H278" s="18"/>
      <c r="I278" s="18"/>
      <c r="J278" s="18"/>
      <c r="K278" s="18"/>
      <c r="L278" s="18"/>
      <c r="M278" s="18"/>
      <c r="N278" s="18"/>
      <c r="O278" s="16"/>
      <c r="P278" s="16"/>
      <c r="Q278" s="16"/>
      <c r="R278" s="16"/>
      <c r="S278" s="16"/>
      <c r="T278" s="16"/>
      <c r="U278" s="16"/>
      <c r="V278" s="16"/>
      <c r="W278" s="16"/>
      <c r="X278" s="16"/>
      <c r="Y278" s="16"/>
      <c r="Z278" s="18"/>
      <c r="AA278" s="18"/>
      <c r="AB278" s="16"/>
      <c r="AC278" s="16"/>
      <c r="AD278" s="16"/>
      <c r="AE278" s="16"/>
    </row>
    <row r="279" spans="1:31" ht="12.75" customHeight="1" x14ac:dyDescent="0.3">
      <c r="A279" s="16"/>
      <c r="B279" s="16"/>
      <c r="C279" s="16"/>
      <c r="D279" s="16"/>
      <c r="E279" s="16"/>
      <c r="F279" s="16"/>
      <c r="G279" s="18"/>
      <c r="H279" s="18"/>
      <c r="I279" s="18"/>
      <c r="J279" s="18"/>
      <c r="K279" s="18"/>
      <c r="L279" s="18"/>
      <c r="M279" s="18"/>
      <c r="N279" s="18"/>
      <c r="O279" s="16"/>
      <c r="P279" s="16"/>
      <c r="Q279" s="16"/>
      <c r="R279" s="16"/>
      <c r="S279" s="16"/>
      <c r="T279" s="16"/>
      <c r="U279" s="16"/>
      <c r="V279" s="16"/>
      <c r="W279" s="16"/>
      <c r="X279" s="16"/>
      <c r="Y279" s="16"/>
      <c r="Z279" s="18"/>
      <c r="AA279" s="18"/>
      <c r="AB279" s="16"/>
      <c r="AC279" s="16"/>
      <c r="AD279" s="16"/>
      <c r="AE279" s="16"/>
    </row>
    <row r="280" spans="1:31" ht="12.75" customHeight="1" x14ac:dyDescent="0.3">
      <c r="A280" s="16"/>
      <c r="B280" s="16"/>
      <c r="C280" s="16"/>
      <c r="D280" s="16"/>
      <c r="E280" s="16"/>
      <c r="F280" s="16"/>
      <c r="G280" s="18"/>
      <c r="H280" s="18"/>
      <c r="I280" s="18"/>
      <c r="J280" s="18"/>
      <c r="K280" s="18"/>
      <c r="L280" s="18"/>
      <c r="M280" s="18"/>
      <c r="N280" s="18"/>
      <c r="O280" s="16"/>
      <c r="P280" s="16"/>
      <c r="Q280" s="16"/>
      <c r="R280" s="16"/>
      <c r="S280" s="16"/>
      <c r="T280" s="16"/>
      <c r="U280" s="16"/>
      <c r="V280" s="16"/>
      <c r="W280" s="16"/>
      <c r="X280" s="16"/>
      <c r="Y280" s="16"/>
      <c r="Z280" s="18"/>
      <c r="AA280" s="18"/>
      <c r="AB280" s="16"/>
      <c r="AC280" s="16"/>
      <c r="AD280" s="16"/>
      <c r="AE280" s="16"/>
    </row>
    <row r="281" spans="1:31" ht="12.75" customHeight="1" x14ac:dyDescent="0.3">
      <c r="A281" s="16"/>
      <c r="B281" s="16"/>
      <c r="C281" s="16"/>
      <c r="D281" s="16"/>
      <c r="E281" s="16"/>
      <c r="F281" s="16"/>
      <c r="G281" s="18"/>
      <c r="H281" s="18"/>
      <c r="I281" s="18"/>
      <c r="J281" s="18"/>
      <c r="K281" s="18"/>
      <c r="L281" s="18"/>
      <c r="M281" s="18"/>
      <c r="N281" s="18"/>
      <c r="O281" s="16"/>
      <c r="P281" s="16"/>
      <c r="Q281" s="16"/>
      <c r="R281" s="16"/>
      <c r="S281" s="16"/>
      <c r="T281" s="16"/>
      <c r="U281" s="16"/>
      <c r="V281" s="16"/>
      <c r="W281" s="16"/>
      <c r="X281" s="16"/>
      <c r="Y281" s="16"/>
      <c r="Z281" s="18"/>
      <c r="AA281" s="18"/>
      <c r="AB281" s="16"/>
      <c r="AC281" s="16"/>
      <c r="AD281" s="16"/>
      <c r="AE281" s="16"/>
    </row>
    <row r="282" spans="1:31" ht="12.75" customHeight="1" x14ac:dyDescent="0.3">
      <c r="A282" s="16"/>
      <c r="B282" s="16"/>
      <c r="C282" s="16"/>
      <c r="D282" s="16"/>
      <c r="E282" s="16"/>
      <c r="F282" s="16"/>
      <c r="G282" s="18"/>
      <c r="H282" s="18"/>
      <c r="I282" s="18"/>
      <c r="J282" s="18"/>
      <c r="K282" s="18"/>
      <c r="L282" s="18"/>
      <c r="M282" s="18"/>
      <c r="N282" s="18"/>
      <c r="O282" s="16"/>
      <c r="P282" s="16"/>
      <c r="Q282" s="16"/>
      <c r="R282" s="16"/>
      <c r="S282" s="16"/>
      <c r="T282" s="16"/>
      <c r="U282" s="16"/>
      <c r="V282" s="16"/>
      <c r="W282" s="16"/>
      <c r="X282" s="16"/>
      <c r="Y282" s="16"/>
      <c r="Z282" s="18"/>
      <c r="AA282" s="18"/>
      <c r="AB282" s="16"/>
      <c r="AC282" s="16"/>
      <c r="AD282" s="16"/>
      <c r="AE282" s="16"/>
    </row>
    <row r="283" spans="1:31" ht="12.75" customHeight="1" x14ac:dyDescent="0.3">
      <c r="A283" s="16"/>
      <c r="B283" s="16"/>
      <c r="C283" s="16"/>
      <c r="D283" s="16"/>
      <c r="E283" s="16"/>
      <c r="F283" s="16"/>
      <c r="G283" s="18"/>
      <c r="H283" s="18"/>
      <c r="I283" s="18"/>
      <c r="J283" s="18"/>
      <c r="K283" s="18"/>
      <c r="L283" s="18"/>
      <c r="M283" s="18"/>
      <c r="N283" s="18"/>
      <c r="O283" s="16"/>
      <c r="P283" s="16"/>
      <c r="Q283" s="16"/>
      <c r="R283" s="16"/>
      <c r="S283" s="16"/>
      <c r="T283" s="16"/>
      <c r="U283" s="16"/>
      <c r="V283" s="16"/>
      <c r="W283" s="16"/>
      <c r="X283" s="16"/>
      <c r="Y283" s="16"/>
      <c r="Z283" s="18"/>
      <c r="AA283" s="18"/>
      <c r="AB283" s="16"/>
      <c r="AC283" s="16"/>
      <c r="AD283" s="16"/>
      <c r="AE283" s="16"/>
    </row>
    <row r="284" spans="1:31" ht="12.75" customHeight="1" x14ac:dyDescent="0.3">
      <c r="A284" s="16"/>
      <c r="B284" s="16"/>
      <c r="C284" s="16"/>
      <c r="D284" s="16"/>
      <c r="E284" s="16"/>
      <c r="F284" s="16"/>
      <c r="G284" s="18"/>
      <c r="H284" s="18"/>
      <c r="I284" s="18"/>
      <c r="J284" s="18"/>
      <c r="K284" s="18"/>
      <c r="L284" s="18"/>
      <c r="M284" s="18"/>
      <c r="N284" s="18"/>
      <c r="O284" s="16"/>
      <c r="P284" s="16"/>
      <c r="Q284" s="16"/>
      <c r="R284" s="16"/>
      <c r="S284" s="16"/>
      <c r="T284" s="16"/>
      <c r="U284" s="16"/>
      <c r="V284" s="16"/>
      <c r="W284" s="16"/>
      <c r="X284" s="16"/>
      <c r="Y284" s="16"/>
      <c r="Z284" s="18"/>
      <c r="AA284" s="18"/>
      <c r="AB284" s="16"/>
      <c r="AC284" s="16"/>
      <c r="AD284" s="16"/>
      <c r="AE284" s="16"/>
    </row>
    <row r="285" spans="1:31" ht="12.75" customHeight="1" x14ac:dyDescent="0.3">
      <c r="A285" s="16"/>
      <c r="B285" s="16"/>
      <c r="C285" s="16"/>
      <c r="D285" s="16"/>
      <c r="E285" s="16"/>
      <c r="F285" s="16"/>
      <c r="G285" s="18"/>
      <c r="H285" s="18"/>
      <c r="I285" s="18"/>
      <c r="J285" s="18"/>
      <c r="K285" s="18"/>
      <c r="L285" s="18"/>
      <c r="M285" s="18"/>
      <c r="N285" s="18"/>
      <c r="O285" s="16"/>
      <c r="P285" s="16"/>
      <c r="Q285" s="16"/>
      <c r="R285" s="16"/>
      <c r="S285" s="16"/>
      <c r="T285" s="16"/>
      <c r="U285" s="16"/>
      <c r="V285" s="16"/>
      <c r="W285" s="16"/>
      <c r="X285" s="16"/>
      <c r="Y285" s="16"/>
      <c r="Z285" s="18"/>
      <c r="AA285" s="18"/>
      <c r="AB285" s="16"/>
      <c r="AC285" s="16"/>
      <c r="AD285" s="16"/>
      <c r="AE285" s="16"/>
    </row>
    <row r="286" spans="1:31" ht="12.75" customHeight="1" x14ac:dyDescent="0.3">
      <c r="A286" s="16"/>
      <c r="B286" s="16"/>
      <c r="C286" s="16"/>
      <c r="D286" s="16"/>
      <c r="E286" s="16"/>
      <c r="F286" s="16"/>
      <c r="G286" s="18"/>
      <c r="H286" s="18"/>
      <c r="I286" s="18"/>
      <c r="J286" s="18"/>
      <c r="K286" s="18"/>
      <c r="L286" s="18"/>
      <c r="M286" s="18"/>
      <c r="N286" s="18"/>
      <c r="O286" s="16"/>
      <c r="P286" s="16"/>
      <c r="Q286" s="16"/>
      <c r="R286" s="16"/>
      <c r="S286" s="16"/>
      <c r="T286" s="16"/>
      <c r="U286" s="16"/>
      <c r="V286" s="16"/>
      <c r="W286" s="16"/>
      <c r="X286" s="16"/>
      <c r="Y286" s="16"/>
      <c r="Z286" s="18"/>
      <c r="AA286" s="18"/>
      <c r="AB286" s="16"/>
      <c r="AC286" s="16"/>
      <c r="AD286" s="16"/>
      <c r="AE286" s="16"/>
    </row>
    <row r="287" spans="1:31" ht="12.75" customHeight="1" x14ac:dyDescent="0.3">
      <c r="A287" s="16"/>
      <c r="B287" s="16"/>
      <c r="C287" s="16"/>
      <c r="D287" s="16"/>
      <c r="E287" s="16"/>
      <c r="F287" s="16"/>
      <c r="G287" s="18"/>
      <c r="H287" s="18"/>
      <c r="I287" s="18"/>
      <c r="J287" s="18"/>
      <c r="K287" s="18"/>
      <c r="L287" s="18"/>
      <c r="M287" s="18"/>
      <c r="N287" s="18"/>
      <c r="O287" s="16"/>
      <c r="P287" s="16"/>
      <c r="Q287" s="16"/>
      <c r="R287" s="16"/>
      <c r="S287" s="16"/>
      <c r="T287" s="16"/>
      <c r="U287" s="16"/>
      <c r="V287" s="16"/>
      <c r="W287" s="16"/>
      <c r="X287" s="16"/>
      <c r="Y287" s="16"/>
      <c r="Z287" s="18"/>
      <c r="AA287" s="18"/>
      <c r="AB287" s="16"/>
      <c r="AC287" s="16"/>
      <c r="AD287" s="16"/>
      <c r="AE287" s="16"/>
    </row>
    <row r="288" spans="1:31" ht="12.75" customHeight="1" x14ac:dyDescent="0.3">
      <c r="A288" s="16"/>
      <c r="B288" s="16"/>
      <c r="C288" s="16"/>
      <c r="D288" s="16"/>
      <c r="E288" s="16"/>
      <c r="F288" s="16"/>
      <c r="G288" s="18"/>
      <c r="H288" s="18"/>
      <c r="I288" s="18"/>
      <c r="J288" s="18"/>
      <c r="K288" s="18"/>
      <c r="L288" s="18"/>
      <c r="M288" s="18"/>
      <c r="N288" s="18"/>
      <c r="O288" s="16"/>
      <c r="P288" s="16"/>
      <c r="Q288" s="16"/>
      <c r="R288" s="16"/>
      <c r="S288" s="16"/>
      <c r="T288" s="16"/>
      <c r="U288" s="16"/>
      <c r="V288" s="16"/>
      <c r="W288" s="16"/>
      <c r="X288" s="16"/>
      <c r="Y288" s="16"/>
      <c r="Z288" s="18"/>
      <c r="AA288" s="18"/>
      <c r="AB288" s="16"/>
      <c r="AC288" s="16"/>
      <c r="AD288" s="16"/>
      <c r="AE288" s="16"/>
    </row>
    <row r="289" spans="1:31" ht="12.75" customHeight="1" x14ac:dyDescent="0.3">
      <c r="A289" s="16"/>
      <c r="B289" s="16"/>
      <c r="C289" s="16"/>
      <c r="D289" s="16"/>
      <c r="E289" s="16"/>
      <c r="F289" s="16"/>
      <c r="G289" s="18"/>
      <c r="H289" s="18"/>
      <c r="I289" s="18"/>
      <c r="J289" s="18"/>
      <c r="K289" s="18"/>
      <c r="L289" s="18"/>
      <c r="M289" s="18"/>
      <c r="N289" s="18"/>
      <c r="O289" s="16"/>
      <c r="P289" s="16"/>
      <c r="Q289" s="16"/>
      <c r="R289" s="16"/>
      <c r="S289" s="16"/>
      <c r="T289" s="16"/>
      <c r="U289" s="16"/>
      <c r="V289" s="16"/>
      <c r="W289" s="16"/>
      <c r="X289" s="16"/>
      <c r="Y289" s="16"/>
      <c r="Z289" s="18"/>
      <c r="AA289" s="18"/>
      <c r="AB289" s="16"/>
      <c r="AC289" s="16"/>
      <c r="AD289" s="16"/>
      <c r="AE289" s="16"/>
    </row>
    <row r="290" spans="1:31" ht="12.75" customHeight="1" x14ac:dyDescent="0.3">
      <c r="A290" s="16"/>
      <c r="B290" s="16"/>
      <c r="C290" s="16"/>
      <c r="D290" s="16"/>
      <c r="E290" s="16"/>
      <c r="F290" s="16"/>
      <c r="G290" s="18"/>
      <c r="H290" s="18"/>
      <c r="I290" s="18"/>
      <c r="J290" s="18"/>
      <c r="K290" s="18"/>
      <c r="L290" s="18"/>
      <c r="M290" s="18"/>
      <c r="N290" s="18"/>
      <c r="O290" s="16"/>
      <c r="P290" s="16"/>
      <c r="Q290" s="16"/>
      <c r="R290" s="16"/>
      <c r="S290" s="16"/>
      <c r="T290" s="16"/>
      <c r="U290" s="16"/>
      <c r="V290" s="16"/>
      <c r="W290" s="16"/>
      <c r="X290" s="16"/>
      <c r="Y290" s="16"/>
      <c r="Z290" s="18"/>
      <c r="AA290" s="18"/>
      <c r="AB290" s="16"/>
      <c r="AC290" s="16"/>
      <c r="AD290" s="16"/>
      <c r="AE290" s="16"/>
    </row>
    <row r="291" spans="1:31" ht="12.75" customHeight="1" x14ac:dyDescent="0.3">
      <c r="A291" s="16"/>
      <c r="B291" s="16"/>
      <c r="C291" s="16"/>
      <c r="D291" s="16"/>
      <c r="E291" s="16"/>
      <c r="F291" s="16"/>
      <c r="G291" s="18"/>
      <c r="H291" s="18"/>
      <c r="I291" s="18"/>
      <c r="J291" s="18"/>
      <c r="K291" s="18"/>
      <c r="L291" s="18"/>
      <c r="M291" s="18"/>
      <c r="N291" s="18"/>
      <c r="O291" s="16"/>
      <c r="P291" s="16"/>
      <c r="Q291" s="16"/>
      <c r="R291" s="16"/>
      <c r="S291" s="16"/>
      <c r="T291" s="16"/>
      <c r="U291" s="16"/>
      <c r="V291" s="16"/>
      <c r="W291" s="16"/>
      <c r="X291" s="16"/>
      <c r="Y291" s="16"/>
      <c r="Z291" s="18"/>
      <c r="AA291" s="18"/>
      <c r="AB291" s="16"/>
      <c r="AC291" s="16"/>
      <c r="AD291" s="16"/>
      <c r="AE291" s="16"/>
    </row>
    <row r="292" spans="1:31" ht="12.75" customHeight="1" x14ac:dyDescent="0.3">
      <c r="A292" s="16"/>
      <c r="B292" s="16"/>
      <c r="C292" s="16"/>
      <c r="D292" s="16"/>
      <c r="E292" s="16"/>
      <c r="F292" s="16"/>
      <c r="G292" s="18"/>
      <c r="H292" s="18"/>
      <c r="I292" s="18"/>
      <c r="J292" s="18"/>
      <c r="K292" s="18"/>
      <c r="L292" s="18"/>
      <c r="M292" s="18"/>
      <c r="N292" s="18"/>
      <c r="O292" s="16"/>
      <c r="P292" s="16"/>
      <c r="Q292" s="16"/>
      <c r="R292" s="16"/>
      <c r="S292" s="16"/>
      <c r="T292" s="16"/>
      <c r="U292" s="16"/>
      <c r="V292" s="16"/>
      <c r="W292" s="16"/>
      <c r="X292" s="16"/>
      <c r="Y292" s="16"/>
      <c r="Z292" s="18"/>
      <c r="AA292" s="18"/>
      <c r="AB292" s="16"/>
      <c r="AC292" s="16"/>
      <c r="AD292" s="16"/>
      <c r="AE292" s="16"/>
    </row>
    <row r="293" spans="1:31" ht="12.75" customHeight="1" x14ac:dyDescent="0.3">
      <c r="A293" s="16"/>
      <c r="B293" s="16"/>
      <c r="C293" s="16"/>
      <c r="D293" s="16"/>
      <c r="E293" s="16"/>
      <c r="F293" s="16"/>
      <c r="G293" s="18"/>
      <c r="H293" s="18"/>
      <c r="I293" s="18"/>
      <c r="J293" s="18"/>
      <c r="K293" s="18"/>
      <c r="L293" s="18"/>
      <c r="M293" s="18"/>
      <c r="N293" s="18"/>
      <c r="O293" s="16"/>
      <c r="P293" s="16"/>
      <c r="Q293" s="16"/>
      <c r="R293" s="16"/>
      <c r="S293" s="16"/>
      <c r="T293" s="16"/>
      <c r="U293" s="16"/>
      <c r="V293" s="16"/>
      <c r="W293" s="16"/>
      <c r="X293" s="16"/>
      <c r="Y293" s="16"/>
      <c r="Z293" s="18"/>
      <c r="AA293" s="18"/>
      <c r="AB293" s="16"/>
      <c r="AC293" s="16"/>
      <c r="AD293" s="16"/>
      <c r="AE293" s="16"/>
    </row>
    <row r="294" spans="1:31" ht="12.75" customHeight="1" x14ac:dyDescent="0.3">
      <c r="A294" s="16"/>
      <c r="B294" s="16"/>
      <c r="C294" s="16"/>
      <c r="D294" s="16"/>
      <c r="E294" s="16"/>
      <c r="F294" s="16"/>
      <c r="G294" s="18"/>
      <c r="H294" s="18"/>
      <c r="I294" s="18"/>
      <c r="J294" s="18"/>
      <c r="K294" s="18"/>
      <c r="L294" s="18"/>
      <c r="M294" s="18"/>
      <c r="N294" s="18"/>
      <c r="O294" s="16"/>
      <c r="P294" s="16"/>
      <c r="Q294" s="16"/>
      <c r="R294" s="16"/>
      <c r="S294" s="16"/>
      <c r="T294" s="16"/>
      <c r="U294" s="16"/>
      <c r="V294" s="16"/>
      <c r="W294" s="16"/>
      <c r="X294" s="16"/>
      <c r="Y294" s="16"/>
      <c r="Z294" s="18"/>
      <c r="AA294" s="18"/>
      <c r="AB294" s="16"/>
      <c r="AC294" s="16"/>
      <c r="AD294" s="16"/>
      <c r="AE294" s="16"/>
    </row>
    <row r="295" spans="1:31" ht="12.75" customHeight="1" x14ac:dyDescent="0.3">
      <c r="A295" s="16"/>
      <c r="B295" s="16"/>
      <c r="C295" s="16"/>
      <c r="D295" s="16"/>
      <c r="E295" s="16"/>
      <c r="F295" s="16"/>
      <c r="G295" s="18"/>
      <c r="H295" s="18"/>
      <c r="I295" s="18"/>
      <c r="J295" s="18"/>
      <c r="K295" s="18"/>
      <c r="L295" s="18"/>
      <c r="M295" s="18"/>
      <c r="N295" s="18"/>
      <c r="O295" s="16"/>
      <c r="P295" s="16"/>
      <c r="Q295" s="16"/>
      <c r="R295" s="16"/>
      <c r="S295" s="16"/>
      <c r="T295" s="16"/>
      <c r="U295" s="16"/>
      <c r="V295" s="16"/>
      <c r="W295" s="16"/>
      <c r="X295" s="16"/>
      <c r="Y295" s="16"/>
      <c r="Z295" s="18"/>
      <c r="AA295" s="18"/>
      <c r="AB295" s="16"/>
      <c r="AC295" s="16"/>
      <c r="AD295" s="16"/>
      <c r="AE295" s="16"/>
    </row>
    <row r="296" spans="1:31" ht="12.75" customHeight="1" x14ac:dyDescent="0.3">
      <c r="A296" s="16"/>
      <c r="B296" s="16"/>
      <c r="C296" s="16"/>
      <c r="D296" s="16"/>
      <c r="E296" s="16"/>
      <c r="F296" s="16"/>
      <c r="G296" s="18"/>
      <c r="H296" s="18"/>
      <c r="I296" s="18"/>
      <c r="J296" s="18"/>
      <c r="K296" s="18"/>
      <c r="L296" s="18"/>
      <c r="M296" s="18"/>
      <c r="N296" s="18"/>
      <c r="O296" s="16"/>
      <c r="P296" s="16"/>
      <c r="Q296" s="16"/>
      <c r="R296" s="16"/>
      <c r="S296" s="16"/>
      <c r="T296" s="16"/>
      <c r="U296" s="16"/>
      <c r="V296" s="16"/>
      <c r="W296" s="16"/>
      <c r="X296" s="16"/>
      <c r="Y296" s="16"/>
      <c r="Z296" s="18"/>
      <c r="AA296" s="18"/>
      <c r="AB296" s="16"/>
      <c r="AC296" s="16"/>
      <c r="AD296" s="16"/>
      <c r="AE296" s="16"/>
    </row>
    <row r="297" spans="1:31" ht="12.75" customHeight="1" x14ac:dyDescent="0.3">
      <c r="A297" s="16"/>
      <c r="B297" s="16"/>
      <c r="C297" s="16"/>
      <c r="D297" s="16"/>
      <c r="E297" s="16"/>
      <c r="F297" s="16"/>
      <c r="G297" s="18"/>
      <c r="H297" s="18"/>
      <c r="I297" s="18"/>
      <c r="J297" s="18"/>
      <c r="K297" s="18"/>
      <c r="L297" s="18"/>
      <c r="M297" s="18"/>
      <c r="N297" s="18"/>
      <c r="O297" s="16"/>
      <c r="P297" s="16"/>
      <c r="Q297" s="16"/>
      <c r="R297" s="16"/>
      <c r="S297" s="16"/>
      <c r="T297" s="16"/>
      <c r="U297" s="16"/>
      <c r="V297" s="16"/>
      <c r="W297" s="16"/>
      <c r="X297" s="16"/>
      <c r="Y297" s="16"/>
      <c r="Z297" s="18"/>
      <c r="AA297" s="18"/>
      <c r="AB297" s="16"/>
      <c r="AC297" s="16"/>
      <c r="AD297" s="16"/>
      <c r="AE297" s="16"/>
    </row>
    <row r="298" spans="1:31" ht="12.75" customHeight="1" x14ac:dyDescent="0.3">
      <c r="A298" s="16"/>
      <c r="B298" s="16"/>
      <c r="C298" s="16"/>
      <c r="D298" s="16"/>
      <c r="E298" s="16"/>
      <c r="F298" s="16"/>
      <c r="G298" s="18"/>
      <c r="H298" s="18"/>
      <c r="I298" s="18"/>
      <c r="J298" s="18"/>
      <c r="K298" s="18"/>
      <c r="L298" s="18"/>
      <c r="M298" s="18"/>
      <c r="N298" s="18"/>
      <c r="O298" s="16"/>
      <c r="P298" s="16"/>
      <c r="Q298" s="16"/>
      <c r="R298" s="16"/>
      <c r="S298" s="16"/>
      <c r="T298" s="16"/>
      <c r="U298" s="16"/>
      <c r="V298" s="16"/>
      <c r="W298" s="16"/>
      <c r="X298" s="16"/>
      <c r="Y298" s="16"/>
      <c r="Z298" s="18"/>
      <c r="AA298" s="18"/>
      <c r="AB298" s="16"/>
      <c r="AC298" s="16"/>
      <c r="AD298" s="16"/>
      <c r="AE298" s="16"/>
    </row>
    <row r="299" spans="1:31" ht="12.75" customHeight="1" x14ac:dyDescent="0.3">
      <c r="A299" s="16"/>
      <c r="B299" s="16"/>
      <c r="C299" s="16"/>
      <c r="D299" s="16"/>
      <c r="E299" s="16"/>
      <c r="F299" s="16"/>
      <c r="G299" s="18"/>
      <c r="H299" s="18"/>
      <c r="I299" s="18"/>
      <c r="J299" s="18"/>
      <c r="K299" s="18"/>
      <c r="L299" s="18"/>
      <c r="M299" s="18"/>
      <c r="N299" s="18"/>
      <c r="O299" s="16"/>
      <c r="P299" s="16"/>
      <c r="Q299" s="16"/>
      <c r="R299" s="16"/>
      <c r="S299" s="16"/>
      <c r="T299" s="16"/>
      <c r="U299" s="16"/>
      <c r="V299" s="16"/>
      <c r="W299" s="16"/>
      <c r="X299" s="16"/>
      <c r="Y299" s="16"/>
      <c r="Z299" s="18"/>
      <c r="AA299" s="18"/>
      <c r="AB299" s="16"/>
      <c r="AC299" s="16"/>
      <c r="AD299" s="16"/>
      <c r="AE299" s="16"/>
    </row>
    <row r="300" spans="1:31" ht="12.75" customHeight="1" x14ac:dyDescent="0.3">
      <c r="A300" s="16"/>
      <c r="B300" s="16"/>
      <c r="C300" s="16"/>
      <c r="D300" s="16"/>
      <c r="E300" s="16"/>
      <c r="F300" s="16"/>
      <c r="G300" s="18"/>
      <c r="H300" s="18"/>
      <c r="I300" s="18"/>
      <c r="J300" s="18"/>
      <c r="K300" s="18"/>
      <c r="L300" s="18"/>
      <c r="M300" s="18"/>
      <c r="N300" s="18"/>
      <c r="O300" s="16"/>
      <c r="P300" s="16"/>
      <c r="Q300" s="16"/>
      <c r="R300" s="16"/>
      <c r="S300" s="16"/>
      <c r="T300" s="16"/>
      <c r="U300" s="16"/>
      <c r="V300" s="16"/>
      <c r="W300" s="16"/>
      <c r="X300" s="16"/>
      <c r="Y300" s="16"/>
      <c r="Z300" s="18"/>
      <c r="AA300" s="18"/>
      <c r="AB300" s="16"/>
      <c r="AC300" s="16"/>
      <c r="AD300" s="16"/>
      <c r="AE300" s="16"/>
    </row>
    <row r="301" spans="1:31" ht="12.75" customHeight="1" x14ac:dyDescent="0.3">
      <c r="A301" s="16"/>
      <c r="B301" s="16"/>
      <c r="C301" s="16"/>
      <c r="D301" s="16"/>
      <c r="E301" s="16"/>
      <c r="F301" s="16"/>
      <c r="G301" s="18"/>
      <c r="H301" s="18"/>
      <c r="I301" s="18"/>
      <c r="J301" s="18"/>
      <c r="K301" s="18"/>
      <c r="L301" s="18"/>
      <c r="M301" s="18"/>
      <c r="N301" s="18"/>
      <c r="O301" s="16"/>
      <c r="P301" s="16"/>
      <c r="Q301" s="16"/>
      <c r="R301" s="16"/>
      <c r="S301" s="16"/>
      <c r="T301" s="16"/>
      <c r="U301" s="16"/>
      <c r="V301" s="16"/>
      <c r="W301" s="16"/>
      <c r="X301" s="16"/>
      <c r="Y301" s="16"/>
      <c r="Z301" s="18"/>
      <c r="AA301" s="18"/>
      <c r="AB301" s="16"/>
      <c r="AC301" s="16"/>
      <c r="AD301" s="16"/>
      <c r="AE301" s="16"/>
    </row>
    <row r="302" spans="1:31" ht="12.75" customHeight="1" x14ac:dyDescent="0.3">
      <c r="A302" s="16"/>
      <c r="B302" s="16"/>
      <c r="C302" s="16"/>
      <c r="D302" s="16"/>
      <c r="E302" s="16"/>
      <c r="F302" s="16"/>
      <c r="G302" s="18"/>
      <c r="H302" s="18"/>
      <c r="I302" s="18"/>
      <c r="J302" s="18"/>
      <c r="K302" s="18"/>
      <c r="L302" s="18"/>
      <c r="M302" s="18"/>
      <c r="N302" s="18"/>
      <c r="O302" s="16"/>
      <c r="P302" s="16"/>
      <c r="Q302" s="16"/>
      <c r="R302" s="16"/>
      <c r="S302" s="16"/>
      <c r="T302" s="16"/>
      <c r="U302" s="16"/>
      <c r="V302" s="16"/>
      <c r="W302" s="16"/>
      <c r="X302" s="16"/>
      <c r="Y302" s="16"/>
      <c r="Z302" s="18"/>
      <c r="AA302" s="18"/>
      <c r="AB302" s="16"/>
      <c r="AC302" s="16"/>
      <c r="AD302" s="16"/>
      <c r="AE302" s="16"/>
    </row>
    <row r="303" spans="1:31" ht="12.75" customHeight="1" x14ac:dyDescent="0.3">
      <c r="A303" s="16"/>
      <c r="B303" s="16"/>
      <c r="C303" s="16"/>
      <c r="D303" s="16"/>
      <c r="E303" s="16"/>
      <c r="F303" s="16"/>
      <c r="G303" s="18"/>
      <c r="H303" s="18"/>
      <c r="I303" s="18"/>
      <c r="J303" s="18"/>
      <c r="K303" s="18"/>
      <c r="L303" s="18"/>
      <c r="M303" s="18"/>
      <c r="N303" s="18"/>
      <c r="O303" s="16"/>
      <c r="P303" s="16"/>
      <c r="Q303" s="16"/>
      <c r="R303" s="16"/>
      <c r="S303" s="16"/>
      <c r="T303" s="16"/>
      <c r="U303" s="16"/>
      <c r="V303" s="16"/>
      <c r="W303" s="16"/>
      <c r="X303" s="16"/>
      <c r="Y303" s="16"/>
      <c r="Z303" s="18"/>
      <c r="AA303" s="18"/>
      <c r="AB303" s="16"/>
      <c r="AC303" s="16"/>
      <c r="AD303" s="16"/>
      <c r="AE303" s="16"/>
    </row>
    <row r="304" spans="1:31" ht="12.75" customHeight="1" x14ac:dyDescent="0.3">
      <c r="A304" s="16"/>
      <c r="B304" s="16"/>
      <c r="C304" s="16"/>
      <c r="D304" s="16"/>
      <c r="E304" s="16"/>
      <c r="F304" s="16"/>
      <c r="G304" s="18"/>
      <c r="H304" s="18"/>
      <c r="I304" s="18"/>
      <c r="J304" s="18"/>
      <c r="K304" s="18"/>
      <c r="L304" s="18"/>
      <c r="M304" s="18"/>
      <c r="N304" s="18"/>
      <c r="O304" s="16"/>
      <c r="P304" s="16"/>
      <c r="Q304" s="16"/>
      <c r="R304" s="16"/>
      <c r="S304" s="16"/>
      <c r="T304" s="16"/>
      <c r="U304" s="16"/>
      <c r="V304" s="16"/>
      <c r="W304" s="16"/>
      <c r="X304" s="16"/>
      <c r="Y304" s="16"/>
      <c r="Z304" s="18"/>
      <c r="AA304" s="18"/>
      <c r="AB304" s="16"/>
      <c r="AC304" s="16"/>
      <c r="AD304" s="16"/>
      <c r="AE304" s="16"/>
    </row>
    <row r="305" spans="1:31" ht="12.75" customHeight="1" x14ac:dyDescent="0.3">
      <c r="A305" s="16"/>
      <c r="B305" s="16"/>
      <c r="C305" s="16"/>
      <c r="D305" s="16"/>
      <c r="E305" s="16"/>
      <c r="F305" s="16"/>
      <c r="G305" s="18"/>
      <c r="H305" s="18"/>
      <c r="I305" s="18"/>
      <c r="J305" s="18"/>
      <c r="K305" s="18"/>
      <c r="L305" s="18"/>
      <c r="M305" s="18"/>
      <c r="N305" s="18"/>
      <c r="O305" s="16"/>
      <c r="P305" s="16"/>
      <c r="Q305" s="16"/>
      <c r="R305" s="16"/>
      <c r="S305" s="16"/>
      <c r="T305" s="16"/>
      <c r="U305" s="16"/>
      <c r="V305" s="16"/>
      <c r="W305" s="16"/>
      <c r="X305" s="16"/>
      <c r="Y305" s="16"/>
      <c r="Z305" s="18"/>
      <c r="AA305" s="18"/>
      <c r="AB305" s="16"/>
      <c r="AC305" s="16"/>
      <c r="AD305" s="16"/>
      <c r="AE305" s="16"/>
    </row>
    <row r="306" spans="1:31" ht="12.75" customHeight="1" x14ac:dyDescent="0.3">
      <c r="A306" s="16"/>
      <c r="B306" s="16"/>
      <c r="C306" s="16"/>
      <c r="D306" s="16"/>
      <c r="E306" s="16"/>
      <c r="F306" s="16"/>
      <c r="G306" s="18"/>
      <c r="H306" s="18"/>
      <c r="I306" s="18"/>
      <c r="J306" s="18"/>
      <c r="K306" s="18"/>
      <c r="L306" s="18"/>
      <c r="M306" s="18"/>
      <c r="N306" s="18"/>
      <c r="O306" s="16"/>
      <c r="P306" s="16"/>
      <c r="Q306" s="16"/>
      <c r="R306" s="16"/>
      <c r="S306" s="16"/>
      <c r="T306" s="16"/>
      <c r="U306" s="16"/>
      <c r="V306" s="16"/>
      <c r="W306" s="16"/>
      <c r="X306" s="16"/>
      <c r="Y306" s="16"/>
      <c r="Z306" s="18"/>
      <c r="AA306" s="18"/>
      <c r="AB306" s="16"/>
      <c r="AC306" s="16"/>
      <c r="AD306" s="16"/>
      <c r="AE306" s="16"/>
    </row>
    <row r="307" spans="1:31" ht="12.75" customHeight="1" x14ac:dyDescent="0.3">
      <c r="A307" s="16"/>
      <c r="B307" s="16"/>
      <c r="C307" s="16"/>
      <c r="D307" s="16"/>
      <c r="E307" s="16"/>
      <c r="F307" s="16"/>
      <c r="G307" s="18"/>
      <c r="H307" s="18"/>
      <c r="I307" s="18"/>
      <c r="J307" s="18"/>
      <c r="K307" s="18"/>
      <c r="L307" s="18"/>
      <c r="M307" s="18"/>
      <c r="N307" s="18"/>
      <c r="O307" s="16"/>
      <c r="P307" s="16"/>
      <c r="Q307" s="16"/>
      <c r="R307" s="16"/>
      <c r="S307" s="16"/>
      <c r="T307" s="16"/>
      <c r="U307" s="16"/>
      <c r="V307" s="16"/>
      <c r="W307" s="16"/>
      <c r="X307" s="16"/>
      <c r="Y307" s="16"/>
      <c r="Z307" s="18"/>
      <c r="AA307" s="18"/>
      <c r="AB307" s="16"/>
      <c r="AC307" s="16"/>
      <c r="AD307" s="16"/>
      <c r="AE307" s="16"/>
    </row>
    <row r="308" spans="1:31" ht="12.75" customHeight="1" x14ac:dyDescent="0.3">
      <c r="A308" s="16"/>
      <c r="B308" s="16"/>
      <c r="C308" s="16"/>
      <c r="D308" s="16"/>
      <c r="E308" s="16"/>
      <c r="F308" s="16"/>
      <c r="G308" s="18"/>
      <c r="H308" s="18"/>
      <c r="I308" s="18"/>
      <c r="J308" s="18"/>
      <c r="K308" s="18"/>
      <c r="L308" s="18"/>
      <c r="M308" s="18"/>
      <c r="N308" s="18"/>
      <c r="O308" s="16"/>
      <c r="P308" s="16"/>
      <c r="Q308" s="16"/>
      <c r="R308" s="16"/>
      <c r="S308" s="16"/>
      <c r="T308" s="16"/>
      <c r="U308" s="16"/>
      <c r="V308" s="16"/>
      <c r="W308" s="16"/>
      <c r="X308" s="16"/>
      <c r="Y308" s="16"/>
      <c r="Z308" s="18"/>
      <c r="AA308" s="18"/>
      <c r="AB308" s="16"/>
      <c r="AC308" s="16"/>
      <c r="AD308" s="16"/>
      <c r="AE308" s="16"/>
    </row>
    <row r="309" spans="1:31" ht="12.75" customHeight="1" x14ac:dyDescent="0.3">
      <c r="A309" s="16"/>
      <c r="B309" s="16"/>
      <c r="C309" s="16"/>
      <c r="D309" s="16"/>
      <c r="E309" s="16"/>
      <c r="F309" s="16"/>
      <c r="G309" s="18"/>
      <c r="H309" s="18"/>
      <c r="I309" s="18"/>
      <c r="J309" s="18"/>
      <c r="K309" s="18"/>
      <c r="L309" s="18"/>
      <c r="M309" s="18"/>
      <c r="N309" s="18"/>
      <c r="O309" s="16"/>
      <c r="P309" s="16"/>
      <c r="Q309" s="16"/>
      <c r="R309" s="16"/>
      <c r="S309" s="16"/>
      <c r="T309" s="16"/>
      <c r="U309" s="16"/>
      <c r="V309" s="16"/>
      <c r="W309" s="16"/>
      <c r="X309" s="16"/>
      <c r="Y309" s="16"/>
      <c r="Z309" s="18"/>
      <c r="AA309" s="18"/>
      <c r="AB309" s="16"/>
      <c r="AC309" s="16"/>
      <c r="AD309" s="16"/>
      <c r="AE309" s="16"/>
    </row>
    <row r="310" spans="1:31" ht="12.75" customHeight="1" x14ac:dyDescent="0.3">
      <c r="A310" s="16"/>
      <c r="B310" s="16"/>
      <c r="C310" s="16"/>
      <c r="D310" s="16"/>
      <c r="E310" s="16"/>
      <c r="F310" s="16"/>
      <c r="G310" s="18"/>
      <c r="H310" s="18"/>
      <c r="I310" s="18"/>
      <c r="J310" s="18"/>
      <c r="K310" s="18"/>
      <c r="L310" s="18"/>
      <c r="M310" s="18"/>
      <c r="N310" s="18"/>
      <c r="O310" s="16"/>
      <c r="P310" s="16"/>
      <c r="Q310" s="16"/>
      <c r="R310" s="16"/>
      <c r="S310" s="16"/>
      <c r="T310" s="16"/>
      <c r="U310" s="16"/>
      <c r="V310" s="16"/>
      <c r="W310" s="16"/>
      <c r="X310" s="16"/>
      <c r="Y310" s="16"/>
      <c r="Z310" s="18"/>
      <c r="AA310" s="18"/>
      <c r="AB310" s="16"/>
      <c r="AC310" s="16"/>
      <c r="AD310" s="16"/>
      <c r="AE310" s="16"/>
    </row>
    <row r="311" spans="1:31" ht="12.75" customHeight="1" x14ac:dyDescent="0.3">
      <c r="A311" s="16"/>
      <c r="B311" s="16"/>
      <c r="C311" s="16"/>
      <c r="D311" s="16"/>
      <c r="E311" s="16"/>
      <c r="F311" s="16"/>
      <c r="G311" s="18"/>
      <c r="H311" s="18"/>
      <c r="I311" s="18"/>
      <c r="J311" s="18"/>
      <c r="K311" s="18"/>
      <c r="L311" s="18"/>
      <c r="M311" s="18"/>
      <c r="N311" s="18"/>
      <c r="O311" s="16"/>
      <c r="P311" s="16"/>
      <c r="Q311" s="16"/>
      <c r="R311" s="16"/>
      <c r="S311" s="16"/>
      <c r="T311" s="16"/>
      <c r="U311" s="16"/>
      <c r="V311" s="16"/>
      <c r="W311" s="16"/>
      <c r="X311" s="16"/>
      <c r="Y311" s="16"/>
      <c r="Z311" s="18"/>
      <c r="AA311" s="18"/>
      <c r="AB311" s="16"/>
      <c r="AC311" s="16"/>
      <c r="AD311" s="16"/>
      <c r="AE311" s="16"/>
    </row>
    <row r="312" spans="1:31" ht="12.75" customHeight="1" x14ac:dyDescent="0.3">
      <c r="A312" s="16"/>
      <c r="B312" s="16"/>
      <c r="C312" s="16"/>
      <c r="D312" s="16"/>
      <c r="E312" s="16"/>
      <c r="F312" s="16"/>
      <c r="G312" s="18"/>
      <c r="H312" s="18"/>
      <c r="I312" s="18"/>
      <c r="J312" s="18"/>
      <c r="K312" s="18"/>
      <c r="L312" s="18"/>
      <c r="M312" s="18"/>
      <c r="N312" s="18"/>
      <c r="O312" s="16"/>
      <c r="P312" s="16"/>
      <c r="Q312" s="16"/>
      <c r="R312" s="16"/>
      <c r="S312" s="16"/>
      <c r="T312" s="16"/>
      <c r="U312" s="16"/>
      <c r="V312" s="16"/>
      <c r="W312" s="16"/>
      <c r="X312" s="16"/>
      <c r="Y312" s="16"/>
      <c r="Z312" s="18"/>
      <c r="AA312" s="18"/>
      <c r="AB312" s="16"/>
      <c r="AC312" s="16"/>
      <c r="AD312" s="16"/>
      <c r="AE312" s="16"/>
    </row>
    <row r="313" spans="1:31" ht="12.75" customHeight="1" x14ac:dyDescent="0.3">
      <c r="A313" s="16"/>
      <c r="B313" s="16"/>
      <c r="C313" s="16"/>
      <c r="D313" s="16"/>
      <c r="E313" s="16"/>
      <c r="F313" s="16"/>
      <c r="G313" s="18"/>
      <c r="H313" s="18"/>
      <c r="I313" s="18"/>
      <c r="J313" s="18"/>
      <c r="K313" s="18"/>
      <c r="L313" s="18"/>
      <c r="M313" s="18"/>
      <c r="N313" s="18"/>
      <c r="O313" s="16"/>
      <c r="P313" s="16"/>
      <c r="Q313" s="16"/>
      <c r="R313" s="16"/>
      <c r="S313" s="16"/>
      <c r="T313" s="16"/>
      <c r="U313" s="16"/>
      <c r="V313" s="16"/>
      <c r="W313" s="16"/>
      <c r="X313" s="16"/>
      <c r="Y313" s="16"/>
      <c r="Z313" s="18"/>
      <c r="AA313" s="18"/>
      <c r="AB313" s="16"/>
      <c r="AC313" s="16"/>
      <c r="AD313" s="16"/>
      <c r="AE313" s="16"/>
    </row>
    <row r="314" spans="1:31" ht="12.75" customHeight="1" x14ac:dyDescent="0.3">
      <c r="A314" s="16"/>
      <c r="B314" s="16"/>
      <c r="C314" s="16"/>
      <c r="D314" s="16"/>
      <c r="E314" s="16"/>
      <c r="F314" s="16"/>
      <c r="G314" s="18"/>
      <c r="H314" s="18"/>
      <c r="I314" s="18"/>
      <c r="J314" s="18"/>
      <c r="K314" s="18"/>
      <c r="L314" s="18"/>
      <c r="M314" s="18"/>
      <c r="N314" s="18"/>
      <c r="O314" s="16"/>
      <c r="P314" s="16"/>
      <c r="Q314" s="16"/>
      <c r="R314" s="16"/>
      <c r="S314" s="16"/>
      <c r="T314" s="16"/>
      <c r="U314" s="16"/>
      <c r="V314" s="16"/>
      <c r="W314" s="16"/>
      <c r="X314" s="16"/>
      <c r="Y314" s="16"/>
      <c r="Z314" s="18"/>
      <c r="AA314" s="18"/>
      <c r="AB314" s="16"/>
      <c r="AC314" s="16"/>
      <c r="AD314" s="16"/>
      <c r="AE314" s="16"/>
    </row>
    <row r="315" spans="1:31" ht="12.75" customHeight="1" x14ac:dyDescent="0.3">
      <c r="A315" s="16"/>
      <c r="B315" s="16"/>
      <c r="C315" s="16"/>
      <c r="D315" s="16"/>
      <c r="E315" s="16"/>
      <c r="F315" s="16"/>
      <c r="G315" s="18"/>
      <c r="H315" s="18"/>
      <c r="I315" s="18"/>
      <c r="J315" s="18"/>
      <c r="K315" s="18"/>
      <c r="L315" s="18"/>
      <c r="M315" s="18"/>
      <c r="N315" s="18"/>
      <c r="O315" s="16"/>
      <c r="P315" s="16"/>
      <c r="Q315" s="16"/>
      <c r="R315" s="16"/>
      <c r="S315" s="16"/>
      <c r="T315" s="16"/>
      <c r="U315" s="16"/>
      <c r="V315" s="16"/>
      <c r="W315" s="16"/>
      <c r="X315" s="16"/>
      <c r="Y315" s="16"/>
      <c r="Z315" s="18"/>
      <c r="AA315" s="18"/>
      <c r="AB315" s="16"/>
      <c r="AC315" s="16"/>
      <c r="AD315" s="16"/>
      <c r="AE315" s="16"/>
    </row>
    <row r="316" spans="1:31" ht="12.75" customHeight="1" x14ac:dyDescent="0.3">
      <c r="A316" s="16"/>
      <c r="B316" s="16"/>
      <c r="C316" s="16"/>
      <c r="D316" s="16"/>
      <c r="E316" s="16"/>
      <c r="F316" s="16"/>
      <c r="G316" s="18"/>
      <c r="H316" s="18"/>
      <c r="I316" s="18"/>
      <c r="J316" s="18"/>
      <c r="K316" s="18"/>
      <c r="L316" s="18"/>
      <c r="M316" s="18"/>
      <c r="N316" s="18"/>
      <c r="O316" s="16"/>
      <c r="P316" s="16"/>
      <c r="Q316" s="16"/>
      <c r="R316" s="16"/>
      <c r="S316" s="16"/>
      <c r="T316" s="16"/>
      <c r="U316" s="16"/>
      <c r="V316" s="16"/>
      <c r="W316" s="16"/>
      <c r="X316" s="16"/>
      <c r="Y316" s="16"/>
      <c r="Z316" s="18"/>
      <c r="AA316" s="18"/>
      <c r="AB316" s="16"/>
      <c r="AC316" s="16"/>
      <c r="AD316" s="16"/>
      <c r="AE316" s="16"/>
    </row>
    <row r="317" spans="1:31" ht="12.75" customHeight="1" x14ac:dyDescent="0.3">
      <c r="A317" s="16"/>
      <c r="B317" s="16"/>
      <c r="C317" s="16"/>
      <c r="D317" s="16"/>
      <c r="E317" s="16"/>
      <c r="F317" s="16"/>
      <c r="G317" s="18"/>
      <c r="H317" s="18"/>
      <c r="I317" s="18"/>
      <c r="J317" s="18"/>
      <c r="K317" s="18"/>
      <c r="L317" s="18"/>
      <c r="M317" s="18"/>
      <c r="N317" s="18"/>
      <c r="O317" s="16"/>
      <c r="P317" s="16"/>
      <c r="Q317" s="16"/>
      <c r="R317" s="16"/>
      <c r="S317" s="16"/>
      <c r="T317" s="16"/>
      <c r="U317" s="16"/>
      <c r="V317" s="16"/>
      <c r="W317" s="16"/>
      <c r="X317" s="16"/>
      <c r="Y317" s="16"/>
      <c r="Z317" s="18"/>
      <c r="AA317" s="18"/>
      <c r="AB317" s="16"/>
      <c r="AC317" s="16"/>
      <c r="AD317" s="16"/>
      <c r="AE317" s="16"/>
    </row>
    <row r="318" spans="1:31" ht="12.75" customHeight="1" x14ac:dyDescent="0.3">
      <c r="A318" s="16"/>
      <c r="B318" s="16"/>
      <c r="C318" s="16"/>
      <c r="D318" s="16"/>
      <c r="E318" s="16"/>
      <c r="F318" s="16"/>
      <c r="G318" s="18"/>
      <c r="H318" s="18"/>
      <c r="I318" s="18"/>
      <c r="J318" s="18"/>
      <c r="K318" s="18"/>
      <c r="L318" s="18"/>
      <c r="M318" s="18"/>
      <c r="N318" s="18"/>
      <c r="O318" s="16"/>
      <c r="P318" s="16"/>
      <c r="Q318" s="16"/>
      <c r="R318" s="16"/>
      <c r="S318" s="16"/>
      <c r="T318" s="16"/>
      <c r="U318" s="16"/>
      <c r="V318" s="16"/>
      <c r="W318" s="16"/>
      <c r="X318" s="16"/>
      <c r="Y318" s="16"/>
      <c r="Z318" s="18"/>
      <c r="AA318" s="18"/>
      <c r="AB318" s="16"/>
      <c r="AC318" s="16"/>
      <c r="AD318" s="16"/>
      <c r="AE318" s="16"/>
    </row>
    <row r="319" spans="1:31" ht="12.75" customHeight="1" x14ac:dyDescent="0.3">
      <c r="A319" s="16"/>
      <c r="B319" s="16"/>
      <c r="C319" s="16"/>
      <c r="D319" s="16"/>
      <c r="E319" s="16"/>
      <c r="F319" s="16"/>
      <c r="G319" s="18"/>
      <c r="H319" s="18"/>
      <c r="I319" s="18"/>
      <c r="J319" s="18"/>
      <c r="K319" s="18"/>
      <c r="L319" s="18"/>
      <c r="M319" s="18"/>
      <c r="N319" s="18"/>
      <c r="O319" s="16"/>
      <c r="P319" s="16"/>
      <c r="Q319" s="16"/>
      <c r="R319" s="16"/>
      <c r="S319" s="16"/>
      <c r="T319" s="16"/>
      <c r="U319" s="16"/>
      <c r="V319" s="16"/>
      <c r="W319" s="16"/>
      <c r="X319" s="16"/>
      <c r="Y319" s="16"/>
      <c r="Z319" s="18"/>
      <c r="AA319" s="18"/>
      <c r="AB319" s="16"/>
      <c r="AC319" s="16"/>
      <c r="AD319" s="16"/>
      <c r="AE319" s="16"/>
    </row>
    <row r="320" spans="1:31" ht="12.75" customHeight="1" x14ac:dyDescent="0.3">
      <c r="A320" s="16"/>
      <c r="B320" s="16"/>
      <c r="C320" s="16"/>
      <c r="D320" s="16"/>
      <c r="E320" s="16"/>
      <c r="F320" s="16"/>
      <c r="G320" s="18"/>
      <c r="H320" s="18"/>
      <c r="I320" s="18"/>
      <c r="J320" s="18"/>
      <c r="K320" s="18"/>
      <c r="L320" s="18"/>
      <c r="M320" s="18"/>
      <c r="N320" s="18"/>
      <c r="O320" s="16"/>
      <c r="P320" s="16"/>
      <c r="Q320" s="16"/>
      <c r="R320" s="16"/>
      <c r="S320" s="16"/>
      <c r="T320" s="16"/>
      <c r="U320" s="16"/>
      <c r="V320" s="16"/>
      <c r="W320" s="16"/>
      <c r="X320" s="16"/>
      <c r="Y320" s="16"/>
      <c r="Z320" s="18"/>
      <c r="AA320" s="18"/>
      <c r="AB320" s="16"/>
      <c r="AC320" s="16"/>
      <c r="AD320" s="16"/>
      <c r="AE320" s="16"/>
    </row>
    <row r="321" spans="1:31" ht="12.75" customHeight="1" x14ac:dyDescent="0.3">
      <c r="A321" s="16"/>
      <c r="B321" s="16"/>
      <c r="C321" s="16"/>
      <c r="D321" s="16"/>
      <c r="E321" s="16"/>
      <c r="F321" s="16"/>
      <c r="G321" s="18"/>
      <c r="H321" s="18"/>
      <c r="I321" s="18"/>
      <c r="J321" s="18"/>
      <c r="K321" s="18"/>
      <c r="L321" s="18"/>
      <c r="M321" s="18"/>
      <c r="N321" s="18"/>
      <c r="O321" s="16"/>
      <c r="P321" s="16"/>
      <c r="Q321" s="16"/>
      <c r="R321" s="16"/>
      <c r="S321" s="16"/>
      <c r="T321" s="16"/>
      <c r="U321" s="16"/>
      <c r="V321" s="16"/>
      <c r="W321" s="16"/>
      <c r="X321" s="16"/>
      <c r="Y321" s="16"/>
      <c r="Z321" s="18"/>
      <c r="AA321" s="18"/>
      <c r="AB321" s="16"/>
      <c r="AC321" s="16"/>
      <c r="AD321" s="16"/>
      <c r="AE321" s="16"/>
    </row>
    <row r="322" spans="1:31" ht="12.75" customHeight="1" x14ac:dyDescent="0.3">
      <c r="A322" s="16"/>
      <c r="B322" s="16"/>
      <c r="C322" s="16"/>
      <c r="D322" s="16"/>
      <c r="E322" s="16"/>
      <c r="F322" s="16"/>
      <c r="G322" s="18"/>
      <c r="H322" s="18"/>
      <c r="I322" s="18"/>
      <c r="J322" s="18"/>
      <c r="K322" s="18"/>
      <c r="L322" s="18"/>
      <c r="M322" s="18"/>
      <c r="N322" s="18"/>
      <c r="O322" s="16"/>
      <c r="P322" s="16"/>
      <c r="Q322" s="16"/>
      <c r="R322" s="16"/>
      <c r="S322" s="16"/>
      <c r="T322" s="16"/>
      <c r="U322" s="16"/>
      <c r="V322" s="16"/>
      <c r="W322" s="16"/>
      <c r="X322" s="16"/>
      <c r="Y322" s="16"/>
      <c r="Z322" s="18"/>
      <c r="AA322" s="18"/>
      <c r="AB322" s="16"/>
      <c r="AC322" s="16"/>
      <c r="AD322" s="16"/>
      <c r="AE322" s="16"/>
    </row>
    <row r="323" spans="1:31" ht="12.75" customHeight="1" x14ac:dyDescent="0.3">
      <c r="A323" s="16"/>
      <c r="B323" s="16"/>
      <c r="C323" s="16"/>
      <c r="D323" s="16"/>
      <c r="E323" s="16"/>
      <c r="F323" s="16"/>
      <c r="G323" s="18"/>
      <c r="H323" s="18"/>
      <c r="I323" s="18"/>
      <c r="J323" s="18"/>
      <c r="K323" s="18"/>
      <c r="L323" s="18"/>
      <c r="M323" s="18"/>
      <c r="N323" s="18"/>
      <c r="O323" s="16"/>
      <c r="P323" s="16"/>
      <c r="Q323" s="16"/>
      <c r="R323" s="16"/>
      <c r="S323" s="16"/>
      <c r="T323" s="16"/>
      <c r="U323" s="16"/>
      <c r="V323" s="16"/>
      <c r="W323" s="16"/>
      <c r="X323" s="16"/>
      <c r="Y323" s="16"/>
      <c r="Z323" s="18"/>
      <c r="AA323" s="18"/>
      <c r="AB323" s="16"/>
      <c r="AC323" s="16"/>
      <c r="AD323" s="16"/>
      <c r="AE323" s="16"/>
    </row>
    <row r="324" spans="1:31" ht="12.75" customHeight="1" x14ac:dyDescent="0.3">
      <c r="A324" s="16"/>
      <c r="B324" s="16"/>
      <c r="C324" s="16"/>
      <c r="D324" s="16"/>
      <c r="E324" s="16"/>
      <c r="F324" s="16"/>
      <c r="G324" s="18"/>
      <c r="H324" s="18"/>
      <c r="I324" s="18"/>
      <c r="J324" s="18"/>
      <c r="K324" s="18"/>
      <c r="L324" s="18"/>
      <c r="M324" s="18"/>
      <c r="N324" s="18"/>
      <c r="O324" s="16"/>
      <c r="P324" s="16"/>
      <c r="Q324" s="16"/>
      <c r="R324" s="16"/>
      <c r="S324" s="16"/>
      <c r="T324" s="16"/>
      <c r="U324" s="16"/>
      <c r="V324" s="16"/>
      <c r="W324" s="16"/>
      <c r="X324" s="16"/>
      <c r="Y324" s="16"/>
      <c r="Z324" s="18"/>
      <c r="AA324" s="18"/>
      <c r="AB324" s="16"/>
      <c r="AC324" s="16"/>
      <c r="AD324" s="16"/>
      <c r="AE324" s="16"/>
    </row>
    <row r="325" spans="1:31" ht="12.75" customHeight="1" x14ac:dyDescent="0.3">
      <c r="A325" s="16"/>
      <c r="B325" s="16"/>
      <c r="C325" s="16"/>
      <c r="D325" s="16"/>
      <c r="E325" s="16"/>
      <c r="F325" s="16"/>
      <c r="G325" s="18"/>
      <c r="H325" s="18"/>
      <c r="I325" s="18"/>
      <c r="J325" s="18"/>
      <c r="K325" s="18"/>
      <c r="L325" s="18"/>
      <c r="M325" s="18"/>
      <c r="N325" s="18"/>
      <c r="O325" s="16"/>
      <c r="P325" s="16"/>
      <c r="Q325" s="16"/>
      <c r="R325" s="16"/>
      <c r="S325" s="16"/>
      <c r="T325" s="16"/>
      <c r="U325" s="16"/>
      <c r="V325" s="16"/>
      <c r="W325" s="16"/>
      <c r="X325" s="16"/>
      <c r="Y325" s="16"/>
      <c r="Z325" s="18"/>
      <c r="AA325" s="18"/>
      <c r="AB325" s="16"/>
      <c r="AC325" s="16"/>
      <c r="AD325" s="16"/>
      <c r="AE325" s="16"/>
    </row>
    <row r="326" spans="1:31" ht="12.75" customHeight="1" x14ac:dyDescent="0.3">
      <c r="A326" s="16"/>
      <c r="B326" s="16"/>
      <c r="C326" s="16"/>
      <c r="D326" s="16"/>
      <c r="E326" s="16"/>
      <c r="F326" s="16"/>
      <c r="G326" s="18"/>
      <c r="H326" s="18"/>
      <c r="I326" s="18"/>
      <c r="J326" s="18"/>
      <c r="K326" s="18"/>
      <c r="L326" s="18"/>
      <c r="M326" s="18"/>
      <c r="N326" s="18"/>
      <c r="O326" s="16"/>
      <c r="P326" s="16"/>
      <c r="Q326" s="16"/>
      <c r="R326" s="16"/>
      <c r="S326" s="16"/>
      <c r="T326" s="16"/>
      <c r="U326" s="16"/>
      <c r="V326" s="16"/>
      <c r="W326" s="16"/>
      <c r="X326" s="16"/>
      <c r="Y326" s="16"/>
      <c r="Z326" s="18"/>
      <c r="AA326" s="18"/>
      <c r="AB326" s="16"/>
      <c r="AC326" s="16"/>
      <c r="AD326" s="16"/>
      <c r="AE326" s="16"/>
    </row>
    <row r="327" spans="1:31" ht="12.75" customHeight="1" x14ac:dyDescent="0.3">
      <c r="A327" s="16"/>
      <c r="B327" s="16"/>
      <c r="C327" s="16"/>
      <c r="D327" s="16"/>
      <c r="E327" s="16"/>
      <c r="F327" s="16"/>
      <c r="G327" s="18"/>
      <c r="H327" s="18"/>
      <c r="I327" s="18"/>
      <c r="J327" s="18"/>
      <c r="K327" s="18"/>
      <c r="L327" s="18"/>
      <c r="M327" s="18"/>
      <c r="N327" s="18"/>
      <c r="O327" s="16"/>
      <c r="P327" s="16"/>
      <c r="Q327" s="16"/>
      <c r="R327" s="16"/>
      <c r="S327" s="16"/>
      <c r="T327" s="16"/>
      <c r="U327" s="16"/>
      <c r="V327" s="16"/>
      <c r="W327" s="16"/>
      <c r="X327" s="16"/>
      <c r="Y327" s="16"/>
      <c r="Z327" s="18"/>
      <c r="AA327" s="18"/>
      <c r="AB327" s="16"/>
      <c r="AC327" s="16"/>
      <c r="AD327" s="16"/>
      <c r="AE327" s="16"/>
    </row>
    <row r="328" spans="1:31" ht="12.75" customHeight="1" x14ac:dyDescent="0.3">
      <c r="A328" s="16"/>
      <c r="B328" s="16"/>
      <c r="C328" s="16"/>
      <c r="D328" s="16"/>
      <c r="E328" s="16"/>
      <c r="F328" s="16"/>
      <c r="G328" s="18"/>
      <c r="H328" s="18"/>
      <c r="I328" s="18"/>
      <c r="J328" s="18"/>
      <c r="K328" s="18"/>
      <c r="L328" s="18"/>
      <c r="M328" s="18"/>
      <c r="N328" s="18"/>
      <c r="O328" s="16"/>
      <c r="P328" s="16"/>
      <c r="Q328" s="16"/>
      <c r="R328" s="16"/>
      <c r="S328" s="16"/>
      <c r="T328" s="16"/>
      <c r="U328" s="16"/>
      <c r="V328" s="16"/>
      <c r="W328" s="16"/>
      <c r="X328" s="16"/>
      <c r="Y328" s="16"/>
      <c r="Z328" s="18"/>
      <c r="AA328" s="18"/>
      <c r="AB328" s="16"/>
      <c r="AC328" s="16"/>
      <c r="AD328" s="16"/>
      <c r="AE328" s="16"/>
    </row>
    <row r="329" spans="1:31" ht="12.75" customHeight="1" x14ac:dyDescent="0.3">
      <c r="A329" s="16"/>
      <c r="B329" s="16"/>
      <c r="C329" s="16"/>
      <c r="D329" s="16"/>
      <c r="E329" s="16"/>
      <c r="F329" s="16"/>
      <c r="G329" s="18"/>
      <c r="H329" s="18"/>
      <c r="I329" s="18"/>
      <c r="J329" s="18"/>
      <c r="K329" s="18"/>
      <c r="L329" s="18"/>
      <c r="M329" s="18"/>
      <c r="N329" s="18"/>
      <c r="O329" s="16"/>
      <c r="P329" s="16"/>
      <c r="Q329" s="16"/>
      <c r="R329" s="16"/>
      <c r="S329" s="16"/>
      <c r="T329" s="16"/>
      <c r="U329" s="16"/>
      <c r="V329" s="16"/>
      <c r="W329" s="16"/>
      <c r="X329" s="16"/>
      <c r="Y329" s="16"/>
      <c r="Z329" s="18"/>
      <c r="AA329" s="18"/>
      <c r="AB329" s="16"/>
      <c r="AC329" s="16"/>
      <c r="AD329" s="16"/>
      <c r="AE329" s="16"/>
    </row>
    <row r="330" spans="1:31" ht="12.75" customHeight="1" x14ac:dyDescent="0.3">
      <c r="A330" s="16"/>
      <c r="B330" s="16"/>
      <c r="C330" s="16"/>
      <c r="D330" s="16"/>
      <c r="E330" s="16"/>
      <c r="F330" s="16"/>
      <c r="G330" s="18"/>
      <c r="H330" s="18"/>
      <c r="I330" s="18"/>
      <c r="J330" s="18"/>
      <c r="K330" s="18"/>
      <c r="L330" s="18"/>
      <c r="M330" s="18"/>
      <c r="N330" s="18"/>
      <c r="O330" s="16"/>
      <c r="P330" s="16"/>
      <c r="Q330" s="16"/>
      <c r="R330" s="16"/>
      <c r="S330" s="16"/>
      <c r="T330" s="16"/>
      <c r="U330" s="16"/>
      <c r="V330" s="16"/>
      <c r="W330" s="16"/>
      <c r="X330" s="16"/>
      <c r="Y330" s="16"/>
      <c r="Z330" s="18"/>
      <c r="AA330" s="18"/>
      <c r="AB330" s="16"/>
      <c r="AC330" s="16"/>
      <c r="AD330" s="16"/>
      <c r="AE330" s="16"/>
    </row>
    <row r="331" spans="1:31" ht="12.75" customHeight="1" x14ac:dyDescent="0.3">
      <c r="A331" s="16"/>
      <c r="B331" s="16"/>
      <c r="C331" s="16"/>
      <c r="D331" s="16"/>
      <c r="E331" s="16"/>
      <c r="F331" s="16"/>
      <c r="G331" s="18"/>
      <c r="H331" s="18"/>
      <c r="I331" s="18"/>
      <c r="J331" s="18"/>
      <c r="K331" s="18"/>
      <c r="L331" s="18"/>
      <c r="M331" s="18"/>
      <c r="N331" s="18"/>
      <c r="O331" s="16"/>
      <c r="P331" s="16"/>
      <c r="Q331" s="16"/>
      <c r="R331" s="16"/>
      <c r="S331" s="16"/>
      <c r="T331" s="16"/>
      <c r="U331" s="16"/>
      <c r="V331" s="16"/>
      <c r="W331" s="16"/>
      <c r="X331" s="16"/>
      <c r="Y331" s="16"/>
      <c r="Z331" s="18"/>
      <c r="AA331" s="18"/>
      <c r="AB331" s="16"/>
      <c r="AC331" s="16"/>
      <c r="AD331" s="16"/>
      <c r="AE331" s="16"/>
    </row>
    <row r="332" spans="1:31" ht="12.75" customHeight="1" x14ac:dyDescent="0.3">
      <c r="A332" s="16"/>
      <c r="B332" s="16"/>
      <c r="C332" s="16"/>
      <c r="D332" s="16"/>
      <c r="E332" s="16"/>
      <c r="F332" s="16"/>
      <c r="G332" s="18"/>
      <c r="H332" s="18"/>
      <c r="I332" s="18"/>
      <c r="J332" s="18"/>
      <c r="K332" s="18"/>
      <c r="L332" s="18"/>
      <c r="M332" s="18"/>
      <c r="N332" s="18"/>
      <c r="O332" s="16"/>
      <c r="P332" s="16"/>
      <c r="Q332" s="16"/>
      <c r="R332" s="16"/>
      <c r="S332" s="16"/>
      <c r="T332" s="16"/>
      <c r="U332" s="16"/>
      <c r="V332" s="16"/>
      <c r="W332" s="16"/>
      <c r="X332" s="16"/>
      <c r="Y332" s="16"/>
      <c r="Z332" s="18"/>
      <c r="AA332" s="18"/>
      <c r="AB332" s="16"/>
      <c r="AC332" s="16"/>
      <c r="AD332" s="16"/>
      <c r="AE332" s="16"/>
    </row>
    <row r="333" spans="1:31" ht="12.75" customHeight="1" x14ac:dyDescent="0.3">
      <c r="A333" s="16"/>
      <c r="B333" s="16"/>
      <c r="C333" s="16"/>
      <c r="D333" s="16"/>
      <c r="E333" s="16"/>
      <c r="F333" s="16"/>
      <c r="G333" s="18"/>
      <c r="H333" s="18"/>
      <c r="I333" s="18"/>
      <c r="J333" s="18"/>
      <c r="K333" s="18"/>
      <c r="L333" s="18"/>
      <c r="M333" s="18"/>
      <c r="N333" s="18"/>
      <c r="O333" s="16"/>
      <c r="P333" s="16"/>
      <c r="Q333" s="16"/>
      <c r="R333" s="16"/>
      <c r="S333" s="16"/>
      <c r="T333" s="16"/>
      <c r="U333" s="16"/>
      <c r="V333" s="16"/>
      <c r="W333" s="16"/>
      <c r="X333" s="16"/>
      <c r="Y333" s="16"/>
      <c r="Z333" s="18"/>
      <c r="AA333" s="18"/>
      <c r="AB333" s="16"/>
      <c r="AC333" s="16"/>
      <c r="AD333" s="16"/>
      <c r="AE333" s="16"/>
    </row>
    <row r="334" spans="1:31" ht="12.75" customHeight="1" x14ac:dyDescent="0.3">
      <c r="A334" s="16"/>
      <c r="B334" s="16"/>
      <c r="C334" s="16"/>
      <c r="D334" s="16"/>
      <c r="E334" s="16"/>
      <c r="F334" s="16"/>
      <c r="G334" s="18"/>
      <c r="H334" s="18"/>
      <c r="I334" s="18"/>
      <c r="J334" s="18"/>
      <c r="K334" s="18"/>
      <c r="L334" s="18"/>
      <c r="M334" s="18"/>
      <c r="N334" s="18"/>
      <c r="O334" s="16"/>
      <c r="P334" s="16"/>
      <c r="Q334" s="16"/>
      <c r="R334" s="16"/>
      <c r="S334" s="16"/>
      <c r="T334" s="16"/>
      <c r="U334" s="16"/>
      <c r="V334" s="16"/>
      <c r="W334" s="16"/>
      <c r="X334" s="16"/>
      <c r="Y334" s="16"/>
      <c r="Z334" s="18"/>
      <c r="AA334" s="18"/>
      <c r="AB334" s="16"/>
      <c r="AC334" s="16"/>
      <c r="AD334" s="16"/>
      <c r="AE334" s="16"/>
    </row>
    <row r="335" spans="1:31" ht="12.75" customHeight="1" x14ac:dyDescent="0.3">
      <c r="A335" s="16"/>
      <c r="B335" s="16"/>
      <c r="C335" s="16"/>
      <c r="D335" s="16"/>
      <c r="E335" s="16"/>
      <c r="F335" s="16"/>
      <c r="G335" s="18"/>
      <c r="H335" s="18"/>
      <c r="I335" s="18"/>
      <c r="J335" s="18"/>
      <c r="K335" s="18"/>
      <c r="L335" s="18"/>
      <c r="M335" s="18"/>
      <c r="N335" s="18"/>
      <c r="O335" s="16"/>
      <c r="P335" s="16"/>
      <c r="Q335" s="16"/>
      <c r="R335" s="16"/>
      <c r="S335" s="16"/>
      <c r="T335" s="16"/>
      <c r="U335" s="16"/>
      <c r="V335" s="16"/>
      <c r="W335" s="16"/>
      <c r="X335" s="16"/>
      <c r="Y335" s="16"/>
      <c r="Z335" s="18"/>
      <c r="AA335" s="18"/>
      <c r="AB335" s="16"/>
      <c r="AC335" s="16"/>
      <c r="AD335" s="16"/>
      <c r="AE335" s="16"/>
    </row>
    <row r="336" spans="1:31" ht="12.75" customHeight="1" x14ac:dyDescent="0.3">
      <c r="A336" s="16"/>
      <c r="B336" s="16"/>
      <c r="C336" s="16"/>
      <c r="D336" s="16"/>
      <c r="E336" s="16"/>
      <c r="F336" s="16"/>
      <c r="G336" s="18"/>
      <c r="H336" s="18"/>
      <c r="I336" s="18"/>
      <c r="J336" s="18"/>
      <c r="K336" s="18"/>
      <c r="L336" s="18"/>
      <c r="M336" s="18"/>
      <c r="N336" s="18"/>
      <c r="O336" s="16"/>
      <c r="P336" s="16"/>
      <c r="Q336" s="16"/>
      <c r="R336" s="16"/>
      <c r="S336" s="16"/>
      <c r="T336" s="16"/>
      <c r="U336" s="16"/>
      <c r="V336" s="16"/>
      <c r="W336" s="16"/>
      <c r="X336" s="16"/>
      <c r="Y336" s="16"/>
      <c r="Z336" s="18"/>
      <c r="AA336" s="18"/>
      <c r="AB336" s="16"/>
      <c r="AC336" s="16"/>
      <c r="AD336" s="16"/>
      <c r="AE336" s="16"/>
    </row>
    <row r="337" spans="1:31" ht="12.75" customHeight="1" x14ac:dyDescent="0.3">
      <c r="A337" s="16"/>
      <c r="B337" s="16"/>
      <c r="C337" s="16"/>
      <c r="D337" s="16"/>
      <c r="E337" s="16"/>
      <c r="F337" s="16"/>
      <c r="G337" s="18"/>
      <c r="H337" s="18"/>
      <c r="I337" s="18"/>
      <c r="J337" s="18"/>
      <c r="K337" s="18"/>
      <c r="L337" s="18"/>
      <c r="M337" s="18"/>
      <c r="N337" s="18"/>
      <c r="O337" s="16"/>
      <c r="P337" s="16"/>
      <c r="Q337" s="16"/>
      <c r="R337" s="16"/>
      <c r="S337" s="16"/>
      <c r="T337" s="16"/>
      <c r="U337" s="16"/>
      <c r="V337" s="16"/>
      <c r="W337" s="16"/>
      <c r="X337" s="16"/>
      <c r="Y337" s="16"/>
      <c r="Z337" s="18"/>
      <c r="AA337" s="18"/>
      <c r="AB337" s="16"/>
      <c r="AC337" s="16"/>
      <c r="AD337" s="16"/>
      <c r="AE337" s="16"/>
    </row>
    <row r="338" spans="1:31" ht="12.75" customHeight="1" x14ac:dyDescent="0.3">
      <c r="A338" s="16"/>
      <c r="B338" s="16"/>
      <c r="C338" s="16"/>
      <c r="D338" s="16"/>
      <c r="E338" s="16"/>
      <c r="F338" s="16"/>
      <c r="G338" s="18"/>
      <c r="H338" s="18"/>
      <c r="I338" s="18"/>
      <c r="J338" s="18"/>
      <c r="K338" s="18"/>
      <c r="L338" s="18"/>
      <c r="M338" s="18"/>
      <c r="N338" s="18"/>
      <c r="O338" s="16"/>
      <c r="P338" s="16"/>
      <c r="Q338" s="16"/>
      <c r="R338" s="16"/>
      <c r="S338" s="16"/>
      <c r="T338" s="16"/>
      <c r="U338" s="16"/>
      <c r="V338" s="16"/>
      <c r="W338" s="16"/>
      <c r="X338" s="16"/>
      <c r="Y338" s="16"/>
      <c r="Z338" s="18"/>
      <c r="AA338" s="18"/>
      <c r="AB338" s="16"/>
      <c r="AC338" s="16"/>
      <c r="AD338" s="16"/>
      <c r="AE338" s="16"/>
    </row>
    <row r="339" spans="1:31" ht="12.75" customHeight="1" x14ac:dyDescent="0.3">
      <c r="A339" s="16"/>
      <c r="B339" s="16"/>
      <c r="C339" s="16"/>
      <c r="D339" s="16"/>
      <c r="E339" s="16"/>
      <c r="F339" s="16"/>
      <c r="G339" s="18"/>
      <c r="H339" s="18"/>
      <c r="I339" s="18"/>
      <c r="J339" s="18"/>
      <c r="K339" s="18"/>
      <c r="L339" s="18"/>
      <c r="M339" s="18"/>
      <c r="N339" s="18"/>
      <c r="O339" s="16"/>
      <c r="P339" s="16"/>
      <c r="Q339" s="16"/>
      <c r="R339" s="16"/>
      <c r="S339" s="16"/>
      <c r="T339" s="16"/>
      <c r="U339" s="16"/>
      <c r="V339" s="16"/>
      <c r="W339" s="16"/>
      <c r="X339" s="16"/>
      <c r="Y339" s="16"/>
      <c r="Z339" s="18"/>
      <c r="AA339" s="18"/>
      <c r="AB339" s="16"/>
      <c r="AC339" s="16"/>
      <c r="AD339" s="16"/>
      <c r="AE339" s="16"/>
    </row>
    <row r="340" spans="1:31" ht="12.75" customHeight="1" x14ac:dyDescent="0.3">
      <c r="A340" s="16"/>
      <c r="B340" s="16"/>
      <c r="C340" s="16"/>
      <c r="D340" s="16"/>
      <c r="E340" s="16"/>
      <c r="F340" s="16"/>
      <c r="G340" s="18"/>
      <c r="H340" s="18"/>
      <c r="I340" s="18"/>
      <c r="J340" s="18"/>
      <c r="K340" s="18"/>
      <c r="L340" s="18"/>
      <c r="M340" s="18"/>
      <c r="N340" s="18"/>
      <c r="O340" s="16"/>
      <c r="P340" s="16"/>
      <c r="Q340" s="16"/>
      <c r="R340" s="16"/>
      <c r="S340" s="16"/>
      <c r="T340" s="16"/>
      <c r="U340" s="16"/>
      <c r="V340" s="16"/>
      <c r="W340" s="16"/>
      <c r="X340" s="16"/>
      <c r="Y340" s="16"/>
      <c r="Z340" s="18"/>
      <c r="AA340" s="18"/>
      <c r="AB340" s="16"/>
      <c r="AC340" s="16"/>
      <c r="AD340" s="16"/>
      <c r="AE340" s="16"/>
    </row>
    <row r="341" spans="1:31" ht="12.75" customHeight="1" x14ac:dyDescent="0.3">
      <c r="A341" s="16"/>
      <c r="B341" s="16"/>
      <c r="C341" s="16"/>
      <c r="D341" s="16"/>
      <c r="E341" s="16"/>
      <c r="F341" s="16"/>
      <c r="G341" s="18"/>
      <c r="H341" s="18"/>
      <c r="I341" s="18"/>
      <c r="J341" s="18"/>
      <c r="K341" s="18"/>
      <c r="L341" s="18"/>
      <c r="M341" s="18"/>
      <c r="N341" s="18"/>
      <c r="O341" s="16"/>
      <c r="P341" s="16"/>
      <c r="Q341" s="16"/>
      <c r="R341" s="16"/>
      <c r="S341" s="16"/>
      <c r="T341" s="16"/>
      <c r="U341" s="16"/>
      <c r="V341" s="16"/>
      <c r="W341" s="16"/>
      <c r="X341" s="16"/>
      <c r="Y341" s="16"/>
      <c r="Z341" s="18"/>
      <c r="AA341" s="18"/>
      <c r="AB341" s="16"/>
      <c r="AC341" s="16"/>
      <c r="AD341" s="16"/>
      <c r="AE341" s="16"/>
    </row>
    <row r="342" spans="1:31" ht="12.75" customHeight="1" x14ac:dyDescent="0.3">
      <c r="A342" s="16"/>
      <c r="B342" s="16"/>
      <c r="C342" s="16"/>
      <c r="D342" s="16"/>
      <c r="E342" s="16"/>
      <c r="F342" s="16"/>
      <c r="G342" s="18"/>
      <c r="H342" s="18"/>
      <c r="I342" s="18"/>
      <c r="J342" s="18"/>
      <c r="K342" s="18"/>
      <c r="L342" s="18"/>
      <c r="M342" s="18"/>
      <c r="N342" s="18"/>
      <c r="O342" s="16"/>
      <c r="P342" s="16"/>
      <c r="Q342" s="16"/>
      <c r="R342" s="16"/>
      <c r="S342" s="16"/>
      <c r="T342" s="16"/>
      <c r="U342" s="16"/>
      <c r="V342" s="16"/>
      <c r="W342" s="16"/>
      <c r="X342" s="16"/>
      <c r="Y342" s="16"/>
      <c r="Z342" s="18"/>
      <c r="AA342" s="18"/>
      <c r="AB342" s="16"/>
      <c r="AC342" s="16"/>
      <c r="AD342" s="16"/>
      <c r="AE342" s="16"/>
    </row>
    <row r="343" spans="1:31" ht="12.75" customHeight="1" x14ac:dyDescent="0.3">
      <c r="A343" s="16"/>
      <c r="B343" s="16"/>
      <c r="C343" s="16"/>
      <c r="D343" s="16"/>
      <c r="E343" s="16"/>
      <c r="F343" s="16"/>
      <c r="G343" s="18"/>
      <c r="H343" s="18"/>
      <c r="I343" s="18"/>
      <c r="J343" s="18"/>
      <c r="K343" s="18"/>
      <c r="L343" s="18"/>
      <c r="M343" s="18"/>
      <c r="N343" s="18"/>
      <c r="O343" s="16"/>
      <c r="P343" s="16"/>
      <c r="Q343" s="16"/>
      <c r="R343" s="16"/>
      <c r="S343" s="16"/>
      <c r="T343" s="16"/>
      <c r="U343" s="16"/>
      <c r="V343" s="16"/>
      <c r="W343" s="16"/>
      <c r="X343" s="16"/>
      <c r="Y343" s="16"/>
      <c r="Z343" s="18"/>
      <c r="AA343" s="18"/>
      <c r="AB343" s="16"/>
      <c r="AC343" s="16"/>
      <c r="AD343" s="16"/>
      <c r="AE343" s="16"/>
    </row>
    <row r="344" spans="1:31" ht="12.75" customHeight="1" x14ac:dyDescent="0.3">
      <c r="A344" s="16"/>
      <c r="B344" s="16"/>
      <c r="C344" s="16"/>
      <c r="D344" s="16"/>
      <c r="E344" s="16"/>
      <c r="F344" s="16"/>
      <c r="G344" s="18"/>
      <c r="H344" s="18"/>
      <c r="I344" s="18"/>
      <c r="J344" s="18"/>
      <c r="K344" s="18"/>
      <c r="L344" s="18"/>
      <c r="M344" s="18"/>
      <c r="N344" s="18"/>
      <c r="O344" s="16"/>
      <c r="P344" s="16"/>
      <c r="Q344" s="16"/>
      <c r="R344" s="16"/>
      <c r="S344" s="16"/>
      <c r="T344" s="16"/>
      <c r="U344" s="16"/>
      <c r="V344" s="16"/>
      <c r="W344" s="16"/>
      <c r="X344" s="16"/>
      <c r="Y344" s="16"/>
      <c r="Z344" s="18"/>
      <c r="AA344" s="18"/>
      <c r="AB344" s="16"/>
      <c r="AC344" s="16"/>
      <c r="AD344" s="16"/>
      <c r="AE344" s="16"/>
    </row>
    <row r="345" spans="1:31" ht="12.75" customHeight="1" x14ac:dyDescent="0.3">
      <c r="A345" s="16"/>
      <c r="B345" s="16"/>
      <c r="C345" s="16"/>
      <c r="D345" s="16"/>
      <c r="E345" s="16"/>
      <c r="F345" s="16"/>
      <c r="G345" s="18"/>
      <c r="H345" s="18"/>
      <c r="I345" s="18"/>
      <c r="J345" s="18"/>
      <c r="K345" s="18"/>
      <c r="L345" s="18"/>
      <c r="M345" s="18"/>
      <c r="N345" s="18"/>
      <c r="O345" s="16"/>
      <c r="P345" s="16"/>
      <c r="Q345" s="16"/>
      <c r="R345" s="16"/>
      <c r="S345" s="16"/>
      <c r="T345" s="16"/>
      <c r="U345" s="16"/>
      <c r="V345" s="16"/>
      <c r="W345" s="16"/>
      <c r="X345" s="16"/>
      <c r="Y345" s="16"/>
      <c r="Z345" s="18"/>
      <c r="AA345" s="18"/>
      <c r="AB345" s="16"/>
      <c r="AC345" s="16"/>
      <c r="AD345" s="16"/>
      <c r="AE345" s="16"/>
    </row>
    <row r="346" spans="1:31" ht="12.75" customHeight="1" x14ac:dyDescent="0.3">
      <c r="A346" s="16"/>
      <c r="B346" s="16"/>
      <c r="C346" s="16"/>
      <c r="D346" s="16"/>
      <c r="E346" s="16"/>
      <c r="F346" s="16"/>
      <c r="G346" s="18"/>
      <c r="H346" s="18"/>
      <c r="I346" s="18"/>
      <c r="J346" s="18"/>
      <c r="K346" s="18"/>
      <c r="L346" s="18"/>
      <c r="M346" s="18"/>
      <c r="N346" s="18"/>
      <c r="O346" s="16"/>
      <c r="P346" s="16"/>
      <c r="Q346" s="16"/>
      <c r="R346" s="16"/>
      <c r="S346" s="16"/>
      <c r="T346" s="16"/>
      <c r="U346" s="16"/>
      <c r="V346" s="16"/>
      <c r="W346" s="16"/>
      <c r="X346" s="16"/>
      <c r="Y346" s="16"/>
      <c r="Z346" s="18"/>
      <c r="AA346" s="18"/>
      <c r="AB346" s="16"/>
      <c r="AC346" s="16"/>
      <c r="AD346" s="16"/>
      <c r="AE346" s="16"/>
    </row>
    <row r="347" spans="1:31" ht="12.75" customHeight="1" x14ac:dyDescent="0.3">
      <c r="A347" s="16"/>
      <c r="B347" s="16"/>
      <c r="C347" s="16"/>
      <c r="D347" s="16"/>
      <c r="E347" s="16"/>
      <c r="F347" s="16"/>
      <c r="G347" s="18"/>
      <c r="H347" s="18"/>
      <c r="I347" s="18"/>
      <c r="J347" s="18"/>
      <c r="K347" s="18"/>
      <c r="L347" s="18"/>
      <c r="M347" s="18"/>
      <c r="N347" s="18"/>
      <c r="O347" s="16"/>
      <c r="P347" s="16"/>
      <c r="Q347" s="16"/>
      <c r="R347" s="16"/>
      <c r="S347" s="16"/>
      <c r="T347" s="16"/>
      <c r="U347" s="16"/>
      <c r="V347" s="16"/>
      <c r="W347" s="16"/>
      <c r="X347" s="16"/>
      <c r="Y347" s="16"/>
      <c r="Z347" s="18"/>
      <c r="AA347" s="18"/>
      <c r="AB347" s="16"/>
      <c r="AC347" s="16"/>
      <c r="AD347" s="16"/>
      <c r="AE347" s="16"/>
    </row>
    <row r="348" spans="1:31" ht="12.75" customHeight="1" x14ac:dyDescent="0.3">
      <c r="A348" s="16"/>
      <c r="B348" s="16"/>
      <c r="C348" s="16"/>
      <c r="D348" s="16"/>
      <c r="E348" s="16"/>
      <c r="F348" s="16"/>
      <c r="G348" s="18"/>
      <c r="H348" s="18"/>
      <c r="I348" s="18"/>
      <c r="J348" s="18"/>
      <c r="K348" s="18"/>
      <c r="L348" s="18"/>
      <c r="M348" s="18"/>
      <c r="N348" s="18"/>
      <c r="O348" s="16"/>
      <c r="P348" s="16"/>
      <c r="Q348" s="16"/>
      <c r="R348" s="16"/>
      <c r="S348" s="16"/>
      <c r="T348" s="16"/>
      <c r="U348" s="16"/>
      <c r="V348" s="16"/>
      <c r="W348" s="16"/>
      <c r="X348" s="16"/>
      <c r="Y348" s="16"/>
      <c r="Z348" s="18"/>
      <c r="AA348" s="18"/>
      <c r="AB348" s="16"/>
      <c r="AC348" s="16"/>
      <c r="AD348" s="16"/>
      <c r="AE348" s="16"/>
    </row>
    <row r="349" spans="1:31" ht="12.75" customHeight="1" x14ac:dyDescent="0.3">
      <c r="A349" s="16"/>
      <c r="B349" s="16"/>
      <c r="C349" s="16"/>
      <c r="D349" s="16"/>
      <c r="E349" s="16"/>
      <c r="F349" s="16"/>
      <c r="G349" s="18"/>
      <c r="H349" s="18"/>
      <c r="I349" s="18"/>
      <c r="J349" s="18"/>
      <c r="K349" s="18"/>
      <c r="L349" s="18"/>
      <c r="M349" s="18"/>
      <c r="N349" s="18"/>
      <c r="O349" s="16"/>
      <c r="P349" s="16"/>
      <c r="Q349" s="16"/>
      <c r="R349" s="16"/>
      <c r="S349" s="16"/>
      <c r="T349" s="16"/>
      <c r="U349" s="16"/>
      <c r="V349" s="16"/>
      <c r="W349" s="16"/>
      <c r="X349" s="16"/>
      <c r="Y349" s="16"/>
      <c r="Z349" s="18"/>
      <c r="AA349" s="18"/>
      <c r="AB349" s="16"/>
      <c r="AC349" s="16"/>
      <c r="AD349" s="16"/>
      <c r="AE349" s="16"/>
    </row>
    <row r="350" spans="1:31" ht="12.75" customHeight="1" x14ac:dyDescent="0.3">
      <c r="A350" s="16"/>
      <c r="B350" s="16"/>
      <c r="C350" s="16"/>
      <c r="D350" s="16"/>
      <c r="E350" s="16"/>
      <c r="F350" s="16"/>
      <c r="G350" s="18"/>
      <c r="H350" s="18"/>
      <c r="I350" s="18"/>
      <c r="J350" s="18"/>
      <c r="K350" s="18"/>
      <c r="L350" s="18"/>
      <c r="M350" s="18"/>
      <c r="N350" s="18"/>
      <c r="O350" s="16"/>
      <c r="P350" s="16"/>
      <c r="Q350" s="16"/>
      <c r="R350" s="16"/>
      <c r="S350" s="16"/>
      <c r="T350" s="16"/>
      <c r="U350" s="16"/>
      <c r="V350" s="16"/>
      <c r="W350" s="16"/>
      <c r="X350" s="16"/>
      <c r="Y350" s="16"/>
      <c r="Z350" s="18"/>
      <c r="AA350" s="18"/>
      <c r="AB350" s="16"/>
      <c r="AC350" s="16"/>
      <c r="AD350" s="16"/>
      <c r="AE350" s="16"/>
    </row>
    <row r="351" spans="1:31" ht="12.75" customHeight="1" x14ac:dyDescent="0.3">
      <c r="A351" s="16"/>
      <c r="B351" s="16"/>
      <c r="C351" s="16"/>
      <c r="D351" s="16"/>
      <c r="E351" s="16"/>
      <c r="F351" s="16"/>
      <c r="G351" s="18"/>
      <c r="H351" s="18"/>
      <c r="I351" s="18"/>
      <c r="J351" s="18"/>
      <c r="K351" s="18"/>
      <c r="L351" s="18"/>
      <c r="M351" s="18"/>
      <c r="N351" s="18"/>
      <c r="O351" s="16"/>
      <c r="P351" s="16"/>
      <c r="Q351" s="16"/>
      <c r="R351" s="16"/>
      <c r="S351" s="16"/>
      <c r="T351" s="16"/>
      <c r="U351" s="16"/>
      <c r="V351" s="16"/>
      <c r="W351" s="16"/>
      <c r="X351" s="16"/>
      <c r="Y351" s="16"/>
      <c r="Z351" s="18"/>
      <c r="AA351" s="18"/>
      <c r="AB351" s="16"/>
      <c r="AC351" s="16"/>
      <c r="AD351" s="16"/>
      <c r="AE351" s="16"/>
    </row>
    <row r="352" spans="1:31" ht="12.75" customHeight="1" x14ac:dyDescent="0.3">
      <c r="A352" s="16"/>
      <c r="B352" s="16"/>
      <c r="C352" s="16"/>
      <c r="D352" s="16"/>
      <c r="E352" s="16"/>
      <c r="F352" s="16"/>
      <c r="G352" s="18"/>
      <c r="H352" s="18"/>
      <c r="I352" s="18"/>
      <c r="J352" s="18"/>
      <c r="K352" s="18"/>
      <c r="L352" s="18"/>
      <c r="M352" s="18"/>
      <c r="N352" s="18"/>
      <c r="O352" s="16"/>
      <c r="P352" s="16"/>
      <c r="Q352" s="16"/>
      <c r="R352" s="16"/>
      <c r="S352" s="16"/>
      <c r="T352" s="16"/>
      <c r="U352" s="16"/>
      <c r="V352" s="16"/>
      <c r="W352" s="16"/>
      <c r="X352" s="16"/>
      <c r="Y352" s="16"/>
      <c r="Z352" s="18"/>
      <c r="AA352" s="18"/>
      <c r="AB352" s="16"/>
      <c r="AC352" s="16"/>
      <c r="AD352" s="16"/>
      <c r="AE352" s="16"/>
    </row>
    <row r="353" spans="1:31" ht="12.75" customHeight="1" x14ac:dyDescent="0.3">
      <c r="A353" s="16"/>
      <c r="B353" s="16"/>
      <c r="C353" s="16"/>
      <c r="D353" s="16"/>
      <c r="E353" s="16"/>
      <c r="F353" s="16"/>
      <c r="G353" s="18"/>
      <c r="H353" s="18"/>
      <c r="I353" s="18"/>
      <c r="J353" s="18"/>
      <c r="K353" s="18"/>
      <c r="L353" s="18"/>
      <c r="M353" s="18"/>
      <c r="N353" s="18"/>
      <c r="O353" s="16"/>
      <c r="P353" s="16"/>
      <c r="Q353" s="16"/>
      <c r="R353" s="16"/>
      <c r="S353" s="16"/>
      <c r="T353" s="16"/>
      <c r="U353" s="16"/>
      <c r="V353" s="16"/>
      <c r="W353" s="16"/>
      <c r="X353" s="16"/>
      <c r="Y353" s="16"/>
      <c r="Z353" s="18"/>
      <c r="AA353" s="18"/>
      <c r="AB353" s="16"/>
      <c r="AC353" s="16"/>
      <c r="AD353" s="16"/>
      <c r="AE353" s="16"/>
    </row>
    <row r="354" spans="1:31" ht="12.75" customHeight="1" x14ac:dyDescent="0.3">
      <c r="A354" s="16"/>
      <c r="B354" s="16"/>
      <c r="C354" s="16"/>
      <c r="D354" s="16"/>
      <c r="E354" s="16"/>
      <c r="F354" s="16"/>
      <c r="G354" s="18"/>
      <c r="H354" s="18"/>
      <c r="I354" s="18"/>
      <c r="J354" s="18"/>
      <c r="K354" s="18"/>
      <c r="L354" s="18"/>
      <c r="M354" s="18"/>
      <c r="N354" s="18"/>
      <c r="O354" s="16"/>
      <c r="P354" s="16"/>
      <c r="Q354" s="16"/>
      <c r="R354" s="16"/>
      <c r="S354" s="16"/>
      <c r="T354" s="16"/>
      <c r="U354" s="16"/>
      <c r="V354" s="16"/>
      <c r="W354" s="16"/>
      <c r="X354" s="16"/>
      <c r="Y354" s="16"/>
      <c r="Z354" s="18"/>
      <c r="AA354" s="18"/>
      <c r="AB354" s="16"/>
      <c r="AC354" s="16"/>
      <c r="AD354" s="16"/>
      <c r="AE354" s="16"/>
    </row>
    <row r="355" spans="1:31" ht="12.75" customHeight="1" x14ac:dyDescent="0.3">
      <c r="A355" s="16"/>
      <c r="B355" s="16"/>
      <c r="C355" s="16"/>
      <c r="D355" s="16"/>
      <c r="E355" s="16"/>
      <c r="F355" s="16"/>
      <c r="G355" s="18"/>
      <c r="H355" s="18"/>
      <c r="I355" s="18"/>
      <c r="J355" s="18"/>
      <c r="K355" s="18"/>
      <c r="L355" s="18"/>
      <c r="M355" s="18"/>
      <c r="N355" s="18"/>
      <c r="O355" s="16"/>
      <c r="P355" s="16"/>
      <c r="Q355" s="16"/>
      <c r="R355" s="16"/>
      <c r="S355" s="16"/>
      <c r="T355" s="16"/>
      <c r="U355" s="16"/>
      <c r="V355" s="16"/>
      <c r="W355" s="16"/>
      <c r="X355" s="16"/>
      <c r="Y355" s="16"/>
      <c r="Z355" s="18"/>
      <c r="AA355" s="18"/>
      <c r="AB355" s="16"/>
      <c r="AC355" s="16"/>
      <c r="AD355" s="16"/>
      <c r="AE355" s="16"/>
    </row>
    <row r="356" spans="1:31" ht="12.75" customHeight="1" x14ac:dyDescent="0.3">
      <c r="A356" s="16"/>
      <c r="B356" s="16"/>
      <c r="C356" s="16"/>
      <c r="D356" s="16"/>
      <c r="E356" s="16"/>
      <c r="F356" s="16"/>
      <c r="G356" s="18"/>
      <c r="H356" s="18"/>
      <c r="I356" s="18"/>
      <c r="J356" s="18"/>
      <c r="K356" s="18"/>
      <c r="L356" s="18"/>
      <c r="M356" s="18"/>
      <c r="N356" s="18"/>
      <c r="O356" s="16"/>
      <c r="P356" s="16"/>
      <c r="Q356" s="16"/>
      <c r="R356" s="16"/>
      <c r="S356" s="16"/>
      <c r="T356" s="16"/>
      <c r="U356" s="16"/>
      <c r="V356" s="16"/>
      <c r="W356" s="16"/>
      <c r="X356" s="16"/>
      <c r="Y356" s="16"/>
      <c r="Z356" s="18"/>
      <c r="AA356" s="18"/>
      <c r="AB356" s="16"/>
      <c r="AC356" s="16"/>
      <c r="AD356" s="16"/>
      <c r="AE356" s="16"/>
    </row>
    <row r="357" spans="1:31" ht="12.75" customHeight="1" x14ac:dyDescent="0.3">
      <c r="A357" s="16"/>
      <c r="B357" s="16"/>
      <c r="C357" s="16"/>
      <c r="D357" s="16"/>
      <c r="E357" s="16"/>
      <c r="F357" s="16"/>
      <c r="G357" s="18"/>
      <c r="H357" s="18"/>
      <c r="I357" s="18"/>
      <c r="J357" s="18"/>
      <c r="K357" s="18"/>
      <c r="L357" s="18"/>
      <c r="M357" s="18"/>
      <c r="N357" s="18"/>
      <c r="O357" s="16"/>
      <c r="P357" s="16"/>
      <c r="Q357" s="16"/>
      <c r="R357" s="16"/>
      <c r="S357" s="16"/>
      <c r="T357" s="16"/>
      <c r="U357" s="16"/>
      <c r="V357" s="16"/>
      <c r="W357" s="16"/>
      <c r="X357" s="16"/>
      <c r="Y357" s="16"/>
      <c r="Z357" s="18"/>
      <c r="AA357" s="18"/>
      <c r="AB357" s="16"/>
      <c r="AC357" s="16"/>
      <c r="AD357" s="16"/>
      <c r="AE357" s="16"/>
    </row>
    <row r="358" spans="1:31" ht="12.75" customHeight="1" x14ac:dyDescent="0.3">
      <c r="A358" s="16"/>
      <c r="B358" s="16"/>
      <c r="C358" s="16"/>
      <c r="D358" s="16"/>
      <c r="E358" s="16"/>
      <c r="F358" s="16"/>
      <c r="G358" s="18"/>
      <c r="H358" s="18"/>
      <c r="I358" s="18"/>
      <c r="J358" s="18"/>
      <c r="K358" s="18"/>
      <c r="L358" s="18"/>
      <c r="M358" s="18"/>
      <c r="N358" s="18"/>
      <c r="O358" s="16"/>
      <c r="P358" s="16"/>
      <c r="Q358" s="16"/>
      <c r="R358" s="16"/>
      <c r="S358" s="16"/>
      <c r="T358" s="16"/>
      <c r="U358" s="16"/>
      <c r="V358" s="16"/>
      <c r="W358" s="16"/>
      <c r="X358" s="16"/>
      <c r="Y358" s="16"/>
      <c r="Z358" s="18"/>
      <c r="AA358" s="18"/>
      <c r="AB358" s="16"/>
      <c r="AC358" s="16"/>
      <c r="AD358" s="16"/>
      <c r="AE358" s="16"/>
    </row>
    <row r="359" spans="1:31" ht="12.75" customHeight="1" x14ac:dyDescent="0.3">
      <c r="A359" s="16"/>
      <c r="B359" s="16"/>
      <c r="C359" s="16"/>
      <c r="D359" s="16"/>
      <c r="E359" s="16"/>
      <c r="F359" s="16"/>
      <c r="G359" s="18"/>
      <c r="H359" s="18"/>
      <c r="I359" s="18"/>
      <c r="J359" s="18"/>
      <c r="K359" s="18"/>
      <c r="L359" s="18"/>
      <c r="M359" s="18"/>
      <c r="N359" s="18"/>
      <c r="O359" s="16"/>
      <c r="P359" s="16"/>
      <c r="Q359" s="16"/>
      <c r="R359" s="16"/>
      <c r="S359" s="16"/>
      <c r="T359" s="16"/>
      <c r="U359" s="16"/>
      <c r="V359" s="16"/>
      <c r="W359" s="16"/>
      <c r="X359" s="16"/>
      <c r="Y359" s="16"/>
      <c r="Z359" s="18"/>
      <c r="AA359" s="18"/>
      <c r="AB359" s="16"/>
      <c r="AC359" s="16"/>
      <c r="AD359" s="16"/>
      <c r="AE359" s="16"/>
    </row>
    <row r="360" spans="1:31" ht="12.75" customHeight="1" x14ac:dyDescent="0.3">
      <c r="A360" s="16"/>
      <c r="B360" s="16"/>
      <c r="C360" s="16"/>
      <c r="D360" s="16"/>
      <c r="E360" s="16"/>
      <c r="F360" s="16"/>
      <c r="G360" s="18"/>
      <c r="H360" s="18"/>
      <c r="I360" s="18"/>
      <c r="J360" s="18"/>
      <c r="K360" s="18"/>
      <c r="L360" s="18"/>
      <c r="M360" s="18"/>
      <c r="N360" s="18"/>
      <c r="O360" s="16"/>
      <c r="P360" s="16"/>
      <c r="Q360" s="16"/>
      <c r="R360" s="16"/>
      <c r="S360" s="16"/>
      <c r="T360" s="16"/>
      <c r="U360" s="16"/>
      <c r="V360" s="16"/>
      <c r="W360" s="16"/>
      <c r="X360" s="16"/>
      <c r="Y360" s="16"/>
      <c r="Z360" s="18"/>
      <c r="AA360" s="18"/>
      <c r="AB360" s="16"/>
      <c r="AC360" s="16"/>
      <c r="AD360" s="16"/>
      <c r="AE360" s="16"/>
    </row>
    <row r="361" spans="1:31" ht="12.75" customHeight="1" x14ac:dyDescent="0.3">
      <c r="A361" s="16"/>
      <c r="B361" s="16"/>
      <c r="C361" s="16"/>
      <c r="D361" s="16"/>
      <c r="E361" s="16"/>
      <c r="F361" s="16"/>
      <c r="G361" s="18"/>
      <c r="H361" s="18"/>
      <c r="I361" s="18"/>
      <c r="J361" s="18"/>
      <c r="K361" s="18"/>
      <c r="L361" s="18"/>
      <c r="M361" s="18"/>
      <c r="N361" s="18"/>
      <c r="O361" s="16"/>
      <c r="P361" s="16"/>
      <c r="Q361" s="16"/>
      <c r="R361" s="16"/>
      <c r="S361" s="16"/>
      <c r="T361" s="16"/>
      <c r="U361" s="16"/>
      <c r="V361" s="16"/>
      <c r="W361" s="16"/>
      <c r="X361" s="16"/>
      <c r="Y361" s="16"/>
      <c r="Z361" s="18"/>
      <c r="AA361" s="18"/>
      <c r="AB361" s="16"/>
      <c r="AC361" s="16"/>
      <c r="AD361" s="16"/>
      <c r="AE361" s="16"/>
    </row>
    <row r="362" spans="1:31" ht="12.75" customHeight="1" x14ac:dyDescent="0.3">
      <c r="A362" s="16"/>
      <c r="B362" s="16"/>
      <c r="C362" s="16"/>
      <c r="D362" s="16"/>
      <c r="E362" s="16"/>
      <c r="F362" s="16"/>
      <c r="G362" s="18"/>
      <c r="H362" s="18"/>
      <c r="I362" s="18"/>
      <c r="J362" s="18"/>
      <c r="K362" s="18"/>
      <c r="L362" s="18"/>
      <c r="M362" s="18"/>
      <c r="N362" s="18"/>
      <c r="O362" s="16"/>
      <c r="P362" s="16"/>
      <c r="Q362" s="16"/>
      <c r="R362" s="16"/>
      <c r="S362" s="16"/>
      <c r="T362" s="16"/>
      <c r="U362" s="16"/>
      <c r="V362" s="16"/>
      <c r="W362" s="16"/>
      <c r="X362" s="16"/>
      <c r="Y362" s="16"/>
      <c r="Z362" s="18"/>
      <c r="AA362" s="18"/>
      <c r="AB362" s="16"/>
      <c r="AC362" s="16"/>
      <c r="AD362" s="16"/>
      <c r="AE362" s="16"/>
    </row>
    <row r="363" spans="1:31" ht="12.75" customHeight="1" x14ac:dyDescent="0.3">
      <c r="A363" s="16"/>
      <c r="B363" s="16"/>
      <c r="C363" s="16"/>
      <c r="D363" s="16"/>
      <c r="E363" s="16"/>
      <c r="F363" s="16"/>
      <c r="G363" s="18"/>
      <c r="H363" s="18"/>
      <c r="I363" s="18"/>
      <c r="J363" s="18"/>
      <c r="K363" s="18"/>
      <c r="L363" s="18"/>
      <c r="M363" s="18"/>
      <c r="N363" s="18"/>
      <c r="O363" s="16"/>
      <c r="P363" s="16"/>
      <c r="Q363" s="16"/>
      <c r="R363" s="16"/>
      <c r="S363" s="16"/>
      <c r="T363" s="16"/>
      <c r="U363" s="16"/>
      <c r="V363" s="16"/>
      <c r="W363" s="16"/>
      <c r="X363" s="16"/>
      <c r="Y363" s="16"/>
      <c r="Z363" s="18"/>
      <c r="AA363" s="18"/>
      <c r="AB363" s="16"/>
      <c r="AC363" s="16"/>
      <c r="AD363" s="16"/>
      <c r="AE363" s="16"/>
    </row>
    <row r="364" spans="1:31" ht="12.75" customHeight="1" x14ac:dyDescent="0.3">
      <c r="A364" s="16"/>
      <c r="B364" s="16"/>
      <c r="C364" s="16"/>
      <c r="D364" s="16"/>
      <c r="E364" s="16"/>
      <c r="F364" s="16"/>
      <c r="G364" s="18"/>
      <c r="H364" s="18"/>
      <c r="I364" s="18"/>
      <c r="J364" s="18"/>
      <c r="K364" s="18"/>
      <c r="L364" s="18"/>
      <c r="M364" s="18"/>
      <c r="N364" s="18"/>
      <c r="O364" s="16"/>
      <c r="P364" s="16"/>
      <c r="Q364" s="16"/>
      <c r="R364" s="16"/>
      <c r="S364" s="16"/>
      <c r="T364" s="16"/>
      <c r="U364" s="16"/>
      <c r="V364" s="16"/>
      <c r="W364" s="16"/>
      <c r="X364" s="16"/>
      <c r="Y364" s="16"/>
      <c r="Z364" s="18"/>
      <c r="AA364" s="18"/>
      <c r="AB364" s="16"/>
      <c r="AC364" s="16"/>
      <c r="AD364" s="16"/>
      <c r="AE364" s="16"/>
    </row>
    <row r="365" spans="1:31" ht="12.75" customHeight="1" x14ac:dyDescent="0.3">
      <c r="A365" s="16"/>
      <c r="B365" s="16"/>
      <c r="C365" s="16"/>
      <c r="D365" s="16"/>
      <c r="E365" s="16"/>
      <c r="F365" s="16"/>
      <c r="G365" s="18"/>
      <c r="H365" s="18"/>
      <c r="I365" s="18"/>
      <c r="J365" s="18"/>
      <c r="K365" s="18"/>
      <c r="L365" s="18"/>
      <c r="M365" s="18"/>
      <c r="N365" s="18"/>
      <c r="O365" s="16"/>
      <c r="P365" s="16"/>
      <c r="Q365" s="16"/>
      <c r="R365" s="16"/>
      <c r="S365" s="16"/>
      <c r="T365" s="16"/>
      <c r="U365" s="16"/>
      <c r="V365" s="16"/>
      <c r="W365" s="16"/>
      <c r="X365" s="16"/>
      <c r="Y365" s="16"/>
      <c r="Z365" s="18"/>
      <c r="AA365" s="18"/>
      <c r="AB365" s="16"/>
      <c r="AC365" s="16"/>
      <c r="AD365" s="16"/>
      <c r="AE365" s="16"/>
    </row>
    <row r="366" spans="1:31" ht="12.75" customHeight="1" x14ac:dyDescent="0.3">
      <c r="A366" s="16"/>
      <c r="B366" s="16"/>
      <c r="C366" s="16"/>
      <c r="D366" s="16"/>
      <c r="E366" s="16"/>
      <c r="F366" s="16"/>
      <c r="G366" s="18"/>
      <c r="H366" s="18"/>
      <c r="I366" s="18"/>
      <c r="J366" s="18"/>
      <c r="K366" s="18"/>
      <c r="L366" s="18"/>
      <c r="M366" s="18"/>
      <c r="N366" s="18"/>
      <c r="O366" s="16"/>
      <c r="P366" s="16"/>
      <c r="Q366" s="16"/>
      <c r="R366" s="16"/>
      <c r="S366" s="16"/>
      <c r="T366" s="16"/>
      <c r="U366" s="16"/>
      <c r="V366" s="16"/>
      <c r="W366" s="16"/>
      <c r="X366" s="16"/>
      <c r="Y366" s="16"/>
      <c r="Z366" s="18"/>
      <c r="AA366" s="18"/>
      <c r="AB366" s="16"/>
      <c r="AC366" s="16"/>
      <c r="AD366" s="16"/>
      <c r="AE366" s="16"/>
    </row>
    <row r="367" spans="1:31" ht="12.75" customHeight="1" x14ac:dyDescent="0.3">
      <c r="A367" s="16"/>
      <c r="B367" s="16"/>
      <c r="C367" s="16"/>
      <c r="D367" s="16"/>
      <c r="E367" s="16"/>
      <c r="F367" s="16"/>
      <c r="G367" s="18"/>
      <c r="H367" s="18"/>
      <c r="I367" s="18"/>
      <c r="J367" s="18"/>
      <c r="K367" s="18"/>
      <c r="L367" s="18"/>
      <c r="M367" s="18"/>
      <c r="N367" s="18"/>
      <c r="O367" s="16"/>
      <c r="P367" s="16"/>
      <c r="Q367" s="16"/>
      <c r="R367" s="16"/>
      <c r="S367" s="16"/>
      <c r="T367" s="16"/>
      <c r="U367" s="16"/>
      <c r="V367" s="16"/>
      <c r="W367" s="16"/>
      <c r="X367" s="16"/>
      <c r="Y367" s="16"/>
      <c r="Z367" s="18"/>
      <c r="AA367" s="18"/>
      <c r="AB367" s="16"/>
      <c r="AC367" s="16"/>
      <c r="AD367" s="16"/>
      <c r="AE367" s="16"/>
    </row>
    <row r="368" spans="1:31" ht="12.75" customHeight="1" x14ac:dyDescent="0.3">
      <c r="A368" s="16"/>
      <c r="B368" s="16"/>
      <c r="C368" s="16"/>
      <c r="D368" s="16"/>
      <c r="E368" s="16"/>
      <c r="F368" s="16"/>
      <c r="G368" s="18"/>
      <c r="H368" s="18"/>
      <c r="I368" s="18"/>
      <c r="J368" s="18"/>
      <c r="K368" s="18"/>
      <c r="L368" s="18"/>
      <c r="M368" s="18"/>
      <c r="N368" s="18"/>
      <c r="O368" s="16"/>
      <c r="P368" s="16"/>
      <c r="Q368" s="16"/>
      <c r="R368" s="16"/>
      <c r="S368" s="16"/>
      <c r="T368" s="16"/>
      <c r="U368" s="16"/>
      <c r="V368" s="16"/>
      <c r="W368" s="16"/>
      <c r="X368" s="16"/>
      <c r="Y368" s="16"/>
      <c r="Z368" s="18"/>
      <c r="AA368" s="18"/>
      <c r="AB368" s="16"/>
      <c r="AC368" s="16"/>
      <c r="AD368" s="16"/>
      <c r="AE368" s="16"/>
    </row>
    <row r="369" spans="1:31" ht="12.75" customHeight="1" x14ac:dyDescent="0.3">
      <c r="A369" s="16"/>
      <c r="B369" s="16"/>
      <c r="C369" s="16"/>
      <c r="D369" s="16"/>
      <c r="E369" s="16"/>
      <c r="F369" s="16"/>
      <c r="G369" s="18"/>
      <c r="H369" s="18"/>
      <c r="I369" s="18"/>
      <c r="J369" s="18"/>
      <c r="K369" s="18"/>
      <c r="L369" s="18"/>
      <c r="M369" s="18"/>
      <c r="N369" s="18"/>
      <c r="O369" s="16"/>
      <c r="P369" s="16"/>
      <c r="Q369" s="16"/>
      <c r="R369" s="16"/>
      <c r="S369" s="16"/>
      <c r="T369" s="16"/>
      <c r="U369" s="16"/>
      <c r="V369" s="16"/>
      <c r="W369" s="16"/>
      <c r="X369" s="16"/>
      <c r="Y369" s="16"/>
      <c r="Z369" s="18"/>
      <c r="AA369" s="18"/>
      <c r="AB369" s="16"/>
      <c r="AC369" s="16"/>
      <c r="AD369" s="16"/>
      <c r="AE369" s="16"/>
    </row>
    <row r="370" spans="1:31" ht="12.75" customHeight="1" x14ac:dyDescent="0.3">
      <c r="A370" s="16"/>
      <c r="B370" s="16"/>
      <c r="C370" s="16"/>
      <c r="D370" s="16"/>
      <c r="E370" s="16"/>
      <c r="F370" s="16"/>
      <c r="G370" s="18"/>
      <c r="H370" s="18"/>
      <c r="I370" s="18"/>
      <c r="J370" s="18"/>
      <c r="K370" s="18"/>
      <c r="L370" s="18"/>
      <c r="M370" s="18"/>
      <c r="N370" s="18"/>
      <c r="O370" s="16"/>
      <c r="P370" s="16"/>
      <c r="Q370" s="16"/>
      <c r="R370" s="16"/>
      <c r="S370" s="16"/>
      <c r="T370" s="16"/>
      <c r="U370" s="16"/>
      <c r="V370" s="16"/>
      <c r="W370" s="16"/>
      <c r="X370" s="16"/>
      <c r="Y370" s="16"/>
      <c r="Z370" s="18"/>
      <c r="AA370" s="18"/>
      <c r="AB370" s="16"/>
      <c r="AC370" s="16"/>
      <c r="AD370" s="16"/>
      <c r="AE370" s="16"/>
    </row>
    <row r="371" spans="1:31" ht="12.75" customHeight="1" x14ac:dyDescent="0.3">
      <c r="A371" s="16"/>
      <c r="B371" s="16"/>
      <c r="C371" s="16"/>
      <c r="D371" s="16"/>
      <c r="E371" s="16"/>
      <c r="F371" s="16"/>
      <c r="G371" s="18"/>
      <c r="H371" s="18"/>
      <c r="I371" s="18"/>
      <c r="J371" s="18"/>
      <c r="K371" s="18"/>
      <c r="L371" s="18"/>
      <c r="M371" s="18"/>
      <c r="N371" s="18"/>
      <c r="O371" s="16"/>
      <c r="P371" s="16"/>
      <c r="Q371" s="16"/>
      <c r="R371" s="16"/>
      <c r="S371" s="16"/>
      <c r="T371" s="16"/>
      <c r="U371" s="16"/>
      <c r="V371" s="16"/>
      <c r="W371" s="16"/>
      <c r="X371" s="16"/>
      <c r="Y371" s="16"/>
      <c r="Z371" s="18"/>
      <c r="AA371" s="18"/>
      <c r="AB371" s="16"/>
      <c r="AC371" s="16"/>
      <c r="AD371" s="16"/>
      <c r="AE371" s="16"/>
    </row>
    <row r="372" spans="1:31" ht="12.75" customHeight="1" x14ac:dyDescent="0.3">
      <c r="A372" s="16"/>
      <c r="B372" s="16"/>
      <c r="C372" s="16"/>
      <c r="D372" s="16"/>
      <c r="E372" s="16"/>
      <c r="F372" s="16"/>
      <c r="G372" s="18"/>
      <c r="H372" s="18"/>
      <c r="I372" s="18"/>
      <c r="J372" s="18"/>
      <c r="K372" s="18"/>
      <c r="L372" s="18"/>
      <c r="M372" s="18"/>
      <c r="N372" s="18"/>
      <c r="O372" s="16"/>
      <c r="P372" s="16"/>
      <c r="Q372" s="16"/>
      <c r="R372" s="16"/>
      <c r="S372" s="16"/>
      <c r="T372" s="16"/>
      <c r="U372" s="16"/>
      <c r="V372" s="16"/>
      <c r="W372" s="16"/>
      <c r="X372" s="16"/>
      <c r="Y372" s="16"/>
      <c r="Z372" s="18"/>
      <c r="AA372" s="18"/>
      <c r="AB372" s="16"/>
      <c r="AC372" s="16"/>
      <c r="AD372" s="16"/>
      <c r="AE372" s="16"/>
    </row>
    <row r="373" spans="1:31" ht="12.75" customHeight="1" x14ac:dyDescent="0.3">
      <c r="A373" s="16"/>
      <c r="B373" s="16"/>
      <c r="C373" s="16"/>
      <c r="D373" s="16"/>
      <c r="E373" s="16"/>
      <c r="F373" s="16"/>
      <c r="G373" s="18"/>
      <c r="H373" s="18"/>
      <c r="I373" s="18"/>
      <c r="J373" s="18"/>
      <c r="K373" s="18"/>
      <c r="L373" s="18"/>
      <c r="M373" s="18"/>
      <c r="N373" s="18"/>
      <c r="O373" s="16"/>
      <c r="P373" s="16"/>
      <c r="Q373" s="16"/>
      <c r="R373" s="16"/>
      <c r="S373" s="16"/>
      <c r="T373" s="16"/>
      <c r="U373" s="16"/>
      <c r="V373" s="16"/>
      <c r="W373" s="16"/>
      <c r="X373" s="16"/>
      <c r="Y373" s="16"/>
      <c r="Z373" s="18"/>
      <c r="AA373" s="18"/>
      <c r="AB373" s="16"/>
      <c r="AC373" s="16"/>
      <c r="AD373" s="16"/>
      <c r="AE373" s="16"/>
    </row>
    <row r="374" spans="1:31" ht="12.75" customHeight="1" x14ac:dyDescent="0.3">
      <c r="A374" s="16"/>
      <c r="B374" s="16"/>
      <c r="C374" s="16"/>
      <c r="D374" s="16"/>
      <c r="E374" s="16"/>
      <c r="F374" s="16"/>
      <c r="G374" s="18"/>
      <c r="H374" s="18"/>
      <c r="I374" s="18"/>
      <c r="J374" s="18"/>
      <c r="K374" s="18"/>
      <c r="L374" s="18"/>
      <c r="M374" s="18"/>
      <c r="N374" s="18"/>
      <c r="O374" s="16"/>
      <c r="P374" s="16"/>
      <c r="Q374" s="16"/>
      <c r="R374" s="16"/>
      <c r="S374" s="16"/>
      <c r="T374" s="16"/>
      <c r="U374" s="16"/>
      <c r="V374" s="16"/>
      <c r="W374" s="16"/>
      <c r="X374" s="16"/>
      <c r="Y374" s="16"/>
      <c r="Z374" s="18"/>
      <c r="AA374" s="18"/>
      <c r="AB374" s="16"/>
      <c r="AC374" s="16"/>
      <c r="AD374" s="16"/>
      <c r="AE374" s="16"/>
    </row>
    <row r="375" spans="1:31" ht="12.75" customHeight="1" x14ac:dyDescent="0.3">
      <c r="A375" s="16"/>
      <c r="B375" s="16"/>
      <c r="C375" s="16"/>
      <c r="D375" s="16"/>
      <c r="E375" s="16"/>
      <c r="F375" s="16"/>
      <c r="G375" s="18"/>
      <c r="H375" s="18"/>
      <c r="I375" s="18"/>
      <c r="J375" s="18"/>
      <c r="K375" s="18"/>
      <c r="L375" s="18"/>
      <c r="M375" s="18"/>
      <c r="N375" s="18"/>
      <c r="O375" s="16"/>
      <c r="P375" s="16"/>
      <c r="Q375" s="16"/>
      <c r="R375" s="16"/>
      <c r="S375" s="16"/>
      <c r="T375" s="16"/>
      <c r="U375" s="16"/>
      <c r="V375" s="16"/>
      <c r="W375" s="16"/>
      <c r="X375" s="16"/>
      <c r="Y375" s="16"/>
      <c r="Z375" s="18"/>
      <c r="AA375" s="18"/>
      <c r="AB375" s="16"/>
      <c r="AC375" s="16"/>
      <c r="AD375" s="16"/>
      <c r="AE375" s="16"/>
    </row>
    <row r="376" spans="1:31" ht="12.75" customHeight="1" x14ac:dyDescent="0.3">
      <c r="A376" s="16"/>
      <c r="B376" s="16"/>
      <c r="C376" s="16"/>
      <c r="D376" s="16"/>
      <c r="E376" s="16"/>
      <c r="F376" s="16"/>
      <c r="G376" s="18"/>
      <c r="H376" s="18"/>
      <c r="I376" s="18"/>
      <c r="J376" s="18"/>
      <c r="K376" s="18"/>
      <c r="L376" s="18"/>
      <c r="M376" s="18"/>
      <c r="N376" s="18"/>
      <c r="O376" s="16"/>
      <c r="P376" s="16"/>
      <c r="Q376" s="16"/>
      <c r="R376" s="16"/>
      <c r="S376" s="16"/>
      <c r="T376" s="16"/>
      <c r="U376" s="16"/>
      <c r="V376" s="16"/>
      <c r="W376" s="16"/>
      <c r="X376" s="16"/>
      <c r="Y376" s="16"/>
      <c r="Z376" s="18"/>
      <c r="AA376" s="18"/>
      <c r="AB376" s="16"/>
      <c r="AC376" s="16"/>
      <c r="AD376" s="16"/>
      <c r="AE376" s="16"/>
    </row>
    <row r="377" spans="1:31" ht="12.75" customHeight="1" x14ac:dyDescent="0.3">
      <c r="A377" s="16"/>
      <c r="B377" s="16"/>
      <c r="C377" s="16"/>
      <c r="D377" s="16"/>
      <c r="E377" s="16"/>
      <c r="F377" s="16"/>
      <c r="G377" s="18"/>
      <c r="H377" s="18"/>
      <c r="I377" s="18"/>
      <c r="J377" s="18"/>
      <c r="K377" s="18"/>
      <c r="L377" s="18"/>
      <c r="M377" s="18"/>
      <c r="N377" s="18"/>
      <c r="O377" s="16"/>
      <c r="P377" s="16"/>
      <c r="Q377" s="16"/>
      <c r="R377" s="16"/>
      <c r="S377" s="16"/>
      <c r="T377" s="16"/>
      <c r="U377" s="16"/>
      <c r="V377" s="16"/>
      <c r="W377" s="16"/>
      <c r="X377" s="16"/>
      <c r="Y377" s="16"/>
      <c r="Z377" s="18"/>
      <c r="AA377" s="18"/>
      <c r="AB377" s="16"/>
      <c r="AC377" s="16"/>
      <c r="AD377" s="16"/>
      <c r="AE377" s="16"/>
    </row>
    <row r="378" spans="1:31" ht="12.75" customHeight="1" x14ac:dyDescent="0.3">
      <c r="A378" s="16"/>
      <c r="B378" s="16"/>
      <c r="C378" s="16"/>
      <c r="D378" s="16"/>
      <c r="E378" s="16"/>
      <c r="F378" s="16"/>
      <c r="G378" s="18"/>
      <c r="H378" s="18"/>
      <c r="I378" s="18"/>
      <c r="J378" s="18"/>
      <c r="K378" s="18"/>
      <c r="L378" s="18"/>
      <c r="M378" s="18"/>
      <c r="N378" s="18"/>
      <c r="O378" s="16"/>
      <c r="P378" s="16"/>
      <c r="Q378" s="16"/>
      <c r="R378" s="16"/>
      <c r="S378" s="16"/>
      <c r="T378" s="16"/>
      <c r="U378" s="16"/>
      <c r="V378" s="16"/>
      <c r="W378" s="16"/>
      <c r="X378" s="16"/>
      <c r="Y378" s="16"/>
      <c r="Z378" s="18"/>
      <c r="AA378" s="18"/>
      <c r="AB378" s="16"/>
      <c r="AC378" s="16"/>
      <c r="AD378" s="16"/>
      <c r="AE378" s="16"/>
    </row>
    <row r="379" spans="1:31" ht="12.75" customHeight="1" x14ac:dyDescent="0.3">
      <c r="A379" s="16"/>
      <c r="B379" s="16"/>
      <c r="C379" s="16"/>
      <c r="D379" s="16"/>
      <c r="E379" s="16"/>
      <c r="F379" s="16"/>
      <c r="G379" s="18"/>
      <c r="H379" s="18"/>
      <c r="I379" s="18"/>
      <c r="J379" s="18"/>
      <c r="K379" s="18"/>
      <c r="L379" s="18"/>
      <c r="M379" s="18"/>
      <c r="N379" s="18"/>
      <c r="O379" s="16"/>
      <c r="P379" s="16"/>
      <c r="Q379" s="16"/>
      <c r="R379" s="16"/>
      <c r="S379" s="16"/>
      <c r="T379" s="16"/>
      <c r="U379" s="16"/>
      <c r="V379" s="16"/>
      <c r="W379" s="16"/>
      <c r="X379" s="16"/>
      <c r="Y379" s="16"/>
      <c r="Z379" s="18"/>
      <c r="AA379" s="18"/>
      <c r="AB379" s="16"/>
      <c r="AC379" s="16"/>
      <c r="AD379" s="16"/>
      <c r="AE379" s="16"/>
    </row>
    <row r="380" spans="1:31" ht="12.75" customHeight="1" x14ac:dyDescent="0.3">
      <c r="A380" s="16"/>
      <c r="B380" s="16"/>
      <c r="C380" s="16"/>
      <c r="D380" s="16"/>
      <c r="E380" s="16"/>
      <c r="F380" s="16"/>
      <c r="G380" s="18"/>
      <c r="H380" s="18"/>
      <c r="I380" s="18"/>
      <c r="J380" s="18"/>
      <c r="K380" s="18"/>
      <c r="L380" s="18"/>
      <c r="M380" s="18"/>
      <c r="N380" s="18"/>
      <c r="O380" s="16"/>
      <c r="P380" s="16"/>
      <c r="Q380" s="16"/>
      <c r="R380" s="16"/>
      <c r="S380" s="16"/>
      <c r="T380" s="16"/>
      <c r="U380" s="16"/>
      <c r="V380" s="16"/>
      <c r="W380" s="16"/>
      <c r="X380" s="16"/>
      <c r="Y380" s="16"/>
      <c r="Z380" s="18"/>
      <c r="AA380" s="18"/>
      <c r="AB380" s="16"/>
      <c r="AC380" s="16"/>
      <c r="AD380" s="16"/>
      <c r="AE380" s="16"/>
    </row>
    <row r="381" spans="1:31" ht="12.75" customHeight="1" x14ac:dyDescent="0.3">
      <c r="A381" s="16"/>
      <c r="B381" s="16"/>
      <c r="C381" s="16"/>
      <c r="D381" s="16"/>
      <c r="E381" s="16"/>
      <c r="F381" s="16"/>
      <c r="G381" s="18"/>
      <c r="H381" s="18"/>
      <c r="I381" s="18"/>
      <c r="J381" s="18"/>
      <c r="K381" s="18"/>
      <c r="L381" s="18"/>
      <c r="M381" s="18"/>
      <c r="N381" s="18"/>
      <c r="O381" s="16"/>
      <c r="P381" s="16"/>
      <c r="Q381" s="16"/>
      <c r="R381" s="16"/>
      <c r="S381" s="16"/>
      <c r="T381" s="16"/>
      <c r="U381" s="16"/>
      <c r="V381" s="16"/>
      <c r="W381" s="16"/>
      <c r="X381" s="16"/>
      <c r="Y381" s="16"/>
      <c r="Z381" s="18"/>
      <c r="AA381" s="18"/>
      <c r="AB381" s="16"/>
      <c r="AC381" s="16"/>
      <c r="AD381" s="16"/>
      <c r="AE381" s="16"/>
    </row>
    <row r="382" spans="1:31" ht="12.75" customHeight="1" x14ac:dyDescent="0.3">
      <c r="A382" s="16"/>
      <c r="B382" s="16"/>
      <c r="C382" s="16"/>
      <c r="D382" s="16"/>
      <c r="E382" s="16"/>
      <c r="F382" s="16"/>
      <c r="G382" s="18"/>
      <c r="H382" s="18"/>
      <c r="I382" s="18"/>
      <c r="J382" s="18"/>
      <c r="K382" s="18"/>
      <c r="L382" s="18"/>
      <c r="M382" s="18"/>
      <c r="N382" s="18"/>
      <c r="O382" s="16"/>
      <c r="P382" s="16"/>
      <c r="Q382" s="16"/>
      <c r="R382" s="16"/>
      <c r="S382" s="16"/>
      <c r="T382" s="16"/>
      <c r="U382" s="16"/>
      <c r="V382" s="16"/>
      <c r="W382" s="16"/>
      <c r="X382" s="16"/>
      <c r="Y382" s="16"/>
      <c r="Z382" s="18"/>
      <c r="AA382" s="18"/>
      <c r="AB382" s="16"/>
      <c r="AC382" s="16"/>
      <c r="AD382" s="16"/>
      <c r="AE382" s="16"/>
    </row>
    <row r="383" spans="1:31" ht="12.75" customHeight="1" x14ac:dyDescent="0.3">
      <c r="A383" s="16"/>
      <c r="B383" s="16"/>
      <c r="C383" s="16"/>
      <c r="D383" s="16"/>
      <c r="E383" s="16"/>
      <c r="F383" s="16"/>
      <c r="G383" s="18"/>
      <c r="H383" s="18"/>
      <c r="I383" s="18"/>
      <c r="J383" s="18"/>
      <c r="K383" s="18"/>
      <c r="L383" s="18"/>
      <c r="M383" s="18"/>
      <c r="N383" s="18"/>
      <c r="O383" s="16"/>
      <c r="P383" s="16"/>
      <c r="Q383" s="16"/>
      <c r="R383" s="16"/>
      <c r="S383" s="16"/>
      <c r="T383" s="16"/>
      <c r="U383" s="16"/>
      <c r="V383" s="16"/>
      <c r="W383" s="16"/>
      <c r="X383" s="16"/>
      <c r="Y383" s="16"/>
      <c r="Z383" s="18"/>
      <c r="AA383" s="18"/>
      <c r="AB383" s="16"/>
      <c r="AC383" s="16"/>
      <c r="AD383" s="16"/>
      <c r="AE383" s="16"/>
    </row>
    <row r="384" spans="1:31" ht="12.75" customHeight="1" x14ac:dyDescent="0.3">
      <c r="A384" s="16"/>
      <c r="B384" s="16"/>
      <c r="C384" s="16"/>
      <c r="D384" s="16"/>
      <c r="E384" s="16"/>
      <c r="F384" s="16"/>
      <c r="G384" s="18"/>
      <c r="H384" s="18"/>
      <c r="I384" s="18"/>
      <c r="J384" s="18"/>
      <c r="K384" s="18"/>
      <c r="L384" s="18"/>
      <c r="M384" s="18"/>
      <c r="N384" s="18"/>
      <c r="O384" s="16"/>
      <c r="P384" s="16"/>
      <c r="Q384" s="16"/>
      <c r="R384" s="16"/>
      <c r="S384" s="16"/>
      <c r="T384" s="16"/>
      <c r="U384" s="16"/>
      <c r="V384" s="16"/>
      <c r="W384" s="16"/>
      <c r="X384" s="16"/>
      <c r="Y384" s="16"/>
      <c r="Z384" s="18"/>
      <c r="AA384" s="18"/>
      <c r="AB384" s="16"/>
      <c r="AC384" s="16"/>
      <c r="AD384" s="16"/>
      <c r="AE384" s="16"/>
    </row>
    <row r="385" spans="1:31" ht="12.75" customHeight="1" x14ac:dyDescent="0.3">
      <c r="A385" s="16"/>
      <c r="B385" s="16"/>
      <c r="C385" s="16"/>
      <c r="D385" s="16"/>
      <c r="E385" s="16"/>
      <c r="F385" s="16"/>
      <c r="G385" s="18"/>
      <c r="H385" s="18"/>
      <c r="I385" s="18"/>
      <c r="J385" s="18"/>
      <c r="K385" s="18"/>
      <c r="L385" s="18"/>
      <c r="M385" s="18"/>
      <c r="N385" s="18"/>
      <c r="O385" s="16"/>
      <c r="P385" s="16"/>
      <c r="Q385" s="16"/>
      <c r="R385" s="16"/>
      <c r="S385" s="16"/>
      <c r="T385" s="16"/>
      <c r="U385" s="16"/>
      <c r="V385" s="16"/>
      <c r="W385" s="16"/>
      <c r="X385" s="16"/>
      <c r="Y385" s="16"/>
      <c r="Z385" s="18"/>
      <c r="AA385" s="18"/>
      <c r="AB385" s="16"/>
      <c r="AC385" s="16"/>
      <c r="AD385" s="16"/>
      <c r="AE385" s="16"/>
    </row>
    <row r="386" spans="1:31" ht="12.75" customHeight="1" x14ac:dyDescent="0.3">
      <c r="A386" s="16"/>
      <c r="B386" s="16"/>
      <c r="C386" s="16"/>
      <c r="D386" s="16"/>
      <c r="E386" s="16"/>
      <c r="F386" s="16"/>
      <c r="G386" s="18"/>
      <c r="H386" s="18"/>
      <c r="I386" s="18"/>
      <c r="J386" s="18"/>
      <c r="K386" s="18"/>
      <c r="L386" s="18"/>
      <c r="M386" s="18"/>
      <c r="N386" s="18"/>
      <c r="O386" s="16"/>
      <c r="P386" s="16"/>
      <c r="Q386" s="16"/>
      <c r="R386" s="16"/>
      <c r="S386" s="16"/>
      <c r="T386" s="16"/>
      <c r="U386" s="16"/>
      <c r="V386" s="16"/>
      <c r="W386" s="16"/>
      <c r="X386" s="16"/>
      <c r="Y386" s="16"/>
      <c r="Z386" s="18"/>
      <c r="AA386" s="18"/>
      <c r="AB386" s="16"/>
      <c r="AC386" s="16"/>
      <c r="AD386" s="16"/>
      <c r="AE386" s="16"/>
    </row>
    <row r="387" spans="1:31" ht="12.75" customHeight="1" x14ac:dyDescent="0.3">
      <c r="A387" s="16"/>
      <c r="B387" s="16"/>
      <c r="C387" s="16"/>
      <c r="D387" s="16"/>
      <c r="E387" s="16"/>
      <c r="F387" s="16"/>
      <c r="G387" s="18"/>
      <c r="H387" s="18"/>
      <c r="I387" s="18"/>
      <c r="J387" s="18"/>
      <c r="K387" s="18"/>
      <c r="L387" s="18"/>
      <c r="M387" s="18"/>
      <c r="N387" s="18"/>
      <c r="O387" s="16"/>
      <c r="P387" s="16"/>
      <c r="Q387" s="16"/>
      <c r="R387" s="16"/>
      <c r="S387" s="16"/>
      <c r="T387" s="16"/>
      <c r="U387" s="16"/>
      <c r="V387" s="16"/>
      <c r="W387" s="16"/>
      <c r="X387" s="16"/>
      <c r="Y387" s="16"/>
      <c r="Z387" s="18"/>
      <c r="AA387" s="18"/>
      <c r="AB387" s="16"/>
      <c r="AC387" s="16"/>
      <c r="AD387" s="16"/>
      <c r="AE387" s="16"/>
    </row>
    <row r="388" spans="1:31" ht="12.75" customHeight="1" x14ac:dyDescent="0.3">
      <c r="A388" s="16"/>
      <c r="B388" s="16"/>
      <c r="C388" s="16"/>
      <c r="D388" s="16"/>
      <c r="E388" s="16"/>
      <c r="F388" s="16"/>
      <c r="G388" s="18"/>
      <c r="H388" s="18"/>
      <c r="I388" s="18"/>
      <c r="J388" s="18"/>
      <c r="K388" s="18"/>
      <c r="L388" s="18"/>
      <c r="M388" s="18"/>
      <c r="N388" s="18"/>
      <c r="O388" s="16"/>
      <c r="P388" s="16"/>
      <c r="Q388" s="16"/>
      <c r="R388" s="16"/>
      <c r="S388" s="16"/>
      <c r="T388" s="16"/>
      <c r="U388" s="16"/>
      <c r="V388" s="16"/>
      <c r="W388" s="16"/>
      <c r="X388" s="16"/>
      <c r="Y388" s="16"/>
      <c r="Z388" s="18"/>
      <c r="AA388" s="18"/>
      <c r="AB388" s="16"/>
      <c r="AC388" s="16"/>
      <c r="AD388" s="16"/>
      <c r="AE388" s="16"/>
    </row>
    <row r="389" spans="1:31" ht="12.75" customHeight="1" x14ac:dyDescent="0.3">
      <c r="A389" s="16"/>
      <c r="B389" s="16"/>
      <c r="C389" s="16"/>
      <c r="D389" s="16"/>
      <c r="E389" s="16"/>
      <c r="F389" s="16"/>
      <c r="G389" s="18"/>
      <c r="H389" s="18"/>
      <c r="I389" s="18"/>
      <c r="J389" s="18"/>
      <c r="K389" s="18"/>
      <c r="L389" s="18"/>
      <c r="M389" s="18"/>
      <c r="N389" s="18"/>
      <c r="O389" s="16"/>
      <c r="P389" s="16"/>
      <c r="Q389" s="16"/>
      <c r="R389" s="16"/>
      <c r="S389" s="16"/>
      <c r="T389" s="16"/>
      <c r="U389" s="16"/>
      <c r="V389" s="16"/>
      <c r="W389" s="16"/>
      <c r="X389" s="16"/>
      <c r="Y389" s="16"/>
      <c r="Z389" s="18"/>
      <c r="AA389" s="18"/>
      <c r="AB389" s="16"/>
      <c r="AC389" s="16"/>
      <c r="AD389" s="16"/>
      <c r="AE389" s="16"/>
    </row>
    <row r="390" spans="1:31" ht="12.75" customHeight="1" x14ac:dyDescent="0.3">
      <c r="A390" s="16"/>
      <c r="B390" s="16"/>
      <c r="C390" s="16"/>
      <c r="D390" s="16"/>
      <c r="E390" s="16"/>
      <c r="F390" s="16"/>
      <c r="G390" s="18"/>
      <c r="H390" s="18"/>
      <c r="I390" s="18"/>
      <c r="J390" s="18"/>
      <c r="K390" s="18"/>
      <c r="L390" s="18"/>
      <c r="M390" s="18"/>
      <c r="N390" s="18"/>
      <c r="O390" s="16"/>
      <c r="P390" s="16"/>
      <c r="Q390" s="16"/>
      <c r="R390" s="16"/>
      <c r="S390" s="16"/>
      <c r="T390" s="16"/>
      <c r="U390" s="16"/>
      <c r="V390" s="16"/>
      <c r="W390" s="16"/>
      <c r="X390" s="16"/>
      <c r="Y390" s="16"/>
      <c r="Z390" s="18"/>
      <c r="AA390" s="18"/>
      <c r="AB390" s="16"/>
      <c r="AC390" s="16"/>
      <c r="AD390" s="16"/>
      <c r="AE390" s="16"/>
    </row>
    <row r="391" spans="1:31" ht="12.75" customHeight="1" x14ac:dyDescent="0.3">
      <c r="A391" s="16"/>
      <c r="B391" s="16"/>
      <c r="C391" s="16"/>
      <c r="D391" s="16"/>
      <c r="E391" s="16"/>
      <c r="F391" s="16"/>
      <c r="G391" s="18"/>
      <c r="H391" s="18"/>
      <c r="I391" s="18"/>
      <c r="J391" s="18"/>
      <c r="K391" s="18"/>
      <c r="L391" s="18"/>
      <c r="M391" s="18"/>
      <c r="N391" s="18"/>
      <c r="O391" s="16"/>
      <c r="P391" s="16"/>
      <c r="Q391" s="16"/>
      <c r="R391" s="16"/>
      <c r="S391" s="16"/>
      <c r="T391" s="16"/>
      <c r="U391" s="16"/>
      <c r="V391" s="16"/>
      <c r="W391" s="16"/>
      <c r="X391" s="16"/>
      <c r="Y391" s="16"/>
      <c r="Z391" s="18"/>
      <c r="AA391" s="18"/>
      <c r="AB391" s="16"/>
      <c r="AC391" s="16"/>
      <c r="AD391" s="16"/>
      <c r="AE391" s="16"/>
    </row>
    <row r="392" spans="1:31" ht="12.75" customHeight="1" x14ac:dyDescent="0.3">
      <c r="A392" s="16"/>
      <c r="B392" s="16"/>
      <c r="C392" s="16"/>
      <c r="D392" s="16"/>
      <c r="E392" s="16"/>
      <c r="F392" s="16"/>
      <c r="G392" s="18"/>
      <c r="H392" s="18"/>
      <c r="I392" s="18"/>
      <c r="J392" s="18"/>
      <c r="K392" s="18"/>
      <c r="L392" s="18"/>
      <c r="M392" s="18"/>
      <c r="N392" s="18"/>
      <c r="O392" s="16"/>
      <c r="P392" s="16"/>
      <c r="Q392" s="16"/>
      <c r="R392" s="16"/>
      <c r="S392" s="16"/>
      <c r="T392" s="16"/>
      <c r="U392" s="16"/>
      <c r="V392" s="16"/>
      <c r="W392" s="16"/>
      <c r="X392" s="16"/>
      <c r="Y392" s="16"/>
      <c r="Z392" s="18"/>
      <c r="AA392" s="18"/>
      <c r="AB392" s="16"/>
      <c r="AC392" s="16"/>
      <c r="AD392" s="16"/>
      <c r="AE392" s="16"/>
    </row>
    <row r="393" spans="1:31" ht="12.75" customHeight="1" x14ac:dyDescent="0.3">
      <c r="A393" s="16"/>
      <c r="B393" s="16"/>
      <c r="C393" s="16"/>
      <c r="D393" s="16"/>
      <c r="E393" s="16"/>
      <c r="F393" s="16"/>
      <c r="G393" s="18"/>
      <c r="H393" s="18"/>
      <c r="I393" s="18"/>
      <c r="J393" s="18"/>
      <c r="K393" s="18"/>
      <c r="L393" s="18"/>
      <c r="M393" s="18"/>
      <c r="N393" s="18"/>
      <c r="O393" s="16"/>
      <c r="P393" s="16"/>
      <c r="Q393" s="16"/>
      <c r="R393" s="16"/>
      <c r="S393" s="16"/>
      <c r="T393" s="16"/>
      <c r="U393" s="16"/>
      <c r="V393" s="16"/>
      <c r="W393" s="16"/>
      <c r="X393" s="16"/>
      <c r="Y393" s="16"/>
      <c r="Z393" s="18"/>
      <c r="AA393" s="18"/>
      <c r="AB393" s="16"/>
      <c r="AC393" s="16"/>
      <c r="AD393" s="16"/>
      <c r="AE393" s="16"/>
    </row>
    <row r="394" spans="1:31" ht="12.75" customHeight="1" x14ac:dyDescent="0.3">
      <c r="A394" s="16"/>
      <c r="B394" s="16"/>
      <c r="C394" s="16"/>
      <c r="D394" s="16"/>
      <c r="E394" s="16"/>
      <c r="F394" s="16"/>
      <c r="G394" s="18"/>
      <c r="H394" s="18"/>
      <c r="I394" s="18"/>
      <c r="J394" s="18"/>
      <c r="K394" s="18"/>
      <c r="L394" s="18"/>
      <c r="M394" s="18"/>
      <c r="N394" s="18"/>
      <c r="O394" s="16"/>
      <c r="P394" s="16"/>
      <c r="Q394" s="16"/>
      <c r="R394" s="16"/>
      <c r="S394" s="16"/>
      <c r="T394" s="16"/>
      <c r="U394" s="16"/>
      <c r="V394" s="16"/>
      <c r="W394" s="16"/>
      <c r="X394" s="16"/>
      <c r="Y394" s="16"/>
      <c r="Z394" s="18"/>
      <c r="AA394" s="18"/>
      <c r="AB394" s="16"/>
      <c r="AC394" s="16"/>
      <c r="AD394" s="16"/>
      <c r="AE394" s="16"/>
    </row>
    <row r="395" spans="1:31" ht="12.75" customHeight="1" x14ac:dyDescent="0.3">
      <c r="A395" s="16"/>
      <c r="B395" s="16"/>
      <c r="C395" s="16"/>
      <c r="D395" s="16"/>
      <c r="E395" s="16"/>
      <c r="F395" s="16"/>
      <c r="G395" s="18"/>
      <c r="H395" s="18"/>
      <c r="I395" s="18"/>
      <c r="J395" s="18"/>
      <c r="K395" s="18"/>
      <c r="L395" s="18"/>
      <c r="M395" s="18"/>
      <c r="N395" s="18"/>
      <c r="O395" s="16"/>
      <c r="P395" s="16"/>
      <c r="Q395" s="16"/>
      <c r="R395" s="16"/>
      <c r="S395" s="16"/>
      <c r="T395" s="16"/>
      <c r="U395" s="16"/>
      <c r="V395" s="16"/>
      <c r="W395" s="16"/>
      <c r="X395" s="16"/>
      <c r="Y395" s="16"/>
      <c r="Z395" s="18"/>
      <c r="AA395" s="18"/>
      <c r="AB395" s="16"/>
      <c r="AC395" s="16"/>
      <c r="AD395" s="16"/>
      <c r="AE395" s="16"/>
    </row>
    <row r="396" spans="1:31" ht="12.75" customHeight="1" x14ac:dyDescent="0.3">
      <c r="A396" s="16"/>
      <c r="B396" s="16"/>
      <c r="C396" s="16"/>
      <c r="D396" s="16"/>
      <c r="E396" s="16"/>
      <c r="F396" s="16"/>
      <c r="G396" s="18"/>
      <c r="H396" s="18"/>
      <c r="I396" s="18"/>
      <c r="J396" s="18"/>
      <c r="K396" s="18"/>
      <c r="L396" s="18"/>
      <c r="M396" s="18"/>
      <c r="N396" s="18"/>
      <c r="O396" s="16"/>
      <c r="P396" s="16"/>
      <c r="Q396" s="16"/>
      <c r="R396" s="16"/>
      <c r="S396" s="16"/>
      <c r="T396" s="16"/>
      <c r="U396" s="16"/>
      <c r="V396" s="16"/>
      <c r="W396" s="16"/>
      <c r="X396" s="16"/>
      <c r="Y396" s="16"/>
      <c r="Z396" s="18"/>
      <c r="AA396" s="18"/>
      <c r="AB396" s="16"/>
      <c r="AC396" s="16"/>
      <c r="AD396" s="16"/>
      <c r="AE396" s="16"/>
    </row>
    <row r="397" spans="1:31" ht="12.75" customHeight="1" x14ac:dyDescent="0.3">
      <c r="A397" s="16"/>
      <c r="B397" s="16"/>
      <c r="C397" s="16"/>
      <c r="D397" s="16"/>
      <c r="E397" s="16"/>
      <c r="F397" s="16"/>
      <c r="G397" s="18"/>
      <c r="H397" s="18"/>
      <c r="I397" s="18"/>
      <c r="J397" s="18"/>
      <c r="K397" s="18"/>
      <c r="L397" s="18"/>
      <c r="M397" s="18"/>
      <c r="N397" s="18"/>
      <c r="O397" s="16"/>
      <c r="P397" s="16"/>
      <c r="Q397" s="16"/>
      <c r="R397" s="16"/>
      <c r="S397" s="16"/>
      <c r="T397" s="16"/>
      <c r="U397" s="16"/>
      <c r="V397" s="16"/>
      <c r="W397" s="16"/>
      <c r="X397" s="16"/>
      <c r="Y397" s="16"/>
      <c r="Z397" s="18"/>
      <c r="AA397" s="18"/>
      <c r="AB397" s="16"/>
      <c r="AC397" s="16"/>
      <c r="AD397" s="16"/>
      <c r="AE397" s="16"/>
    </row>
    <row r="398" spans="1:31" ht="12.75" customHeight="1" x14ac:dyDescent="0.3">
      <c r="A398" s="16"/>
      <c r="B398" s="16"/>
      <c r="C398" s="16"/>
      <c r="D398" s="16"/>
      <c r="E398" s="16"/>
      <c r="F398" s="16"/>
      <c r="G398" s="18"/>
      <c r="H398" s="18"/>
      <c r="I398" s="18"/>
      <c r="J398" s="18"/>
      <c r="K398" s="18"/>
      <c r="L398" s="18"/>
      <c r="M398" s="18"/>
      <c r="N398" s="18"/>
      <c r="O398" s="16"/>
      <c r="P398" s="16"/>
      <c r="Q398" s="16"/>
      <c r="R398" s="16"/>
      <c r="S398" s="16"/>
      <c r="T398" s="16"/>
      <c r="U398" s="16"/>
      <c r="V398" s="16"/>
      <c r="W398" s="16"/>
      <c r="X398" s="16"/>
      <c r="Y398" s="16"/>
      <c r="Z398" s="18"/>
      <c r="AA398" s="18"/>
      <c r="AB398" s="16"/>
      <c r="AC398" s="16"/>
      <c r="AD398" s="16"/>
      <c r="AE398" s="16"/>
    </row>
    <row r="399" spans="1:31" ht="12.75" customHeight="1" x14ac:dyDescent="0.3">
      <c r="A399" s="16"/>
      <c r="B399" s="16"/>
      <c r="C399" s="16"/>
      <c r="D399" s="16"/>
      <c r="E399" s="16"/>
      <c r="F399" s="16"/>
      <c r="G399" s="18"/>
      <c r="H399" s="18"/>
      <c r="I399" s="18"/>
      <c r="J399" s="18"/>
      <c r="K399" s="18"/>
      <c r="L399" s="18"/>
      <c r="M399" s="18"/>
      <c r="N399" s="18"/>
      <c r="O399" s="16"/>
      <c r="P399" s="16"/>
      <c r="Q399" s="16"/>
      <c r="R399" s="16"/>
      <c r="S399" s="16"/>
      <c r="T399" s="16"/>
      <c r="U399" s="16"/>
      <c r="V399" s="16"/>
      <c r="W399" s="16"/>
      <c r="X399" s="16"/>
      <c r="Y399" s="16"/>
      <c r="Z399" s="18"/>
      <c r="AA399" s="18"/>
      <c r="AB399" s="16"/>
      <c r="AC399" s="16"/>
      <c r="AD399" s="16"/>
      <c r="AE399" s="16"/>
    </row>
    <row r="400" spans="1:31" ht="12.75" customHeight="1" x14ac:dyDescent="0.3">
      <c r="A400" s="16"/>
      <c r="B400" s="16"/>
      <c r="C400" s="16"/>
      <c r="D400" s="16"/>
      <c r="E400" s="16"/>
      <c r="F400" s="16"/>
      <c r="G400" s="18"/>
      <c r="H400" s="18"/>
      <c r="I400" s="18"/>
      <c r="J400" s="18"/>
      <c r="K400" s="18"/>
      <c r="L400" s="18"/>
      <c r="M400" s="18"/>
      <c r="N400" s="18"/>
      <c r="O400" s="16"/>
      <c r="P400" s="16"/>
      <c r="Q400" s="16"/>
      <c r="R400" s="16"/>
      <c r="S400" s="16"/>
      <c r="T400" s="16"/>
      <c r="U400" s="16"/>
      <c r="V400" s="16"/>
      <c r="W400" s="16"/>
      <c r="X400" s="16"/>
      <c r="Y400" s="16"/>
      <c r="Z400" s="18"/>
      <c r="AA400" s="18"/>
      <c r="AB400" s="16"/>
      <c r="AC400" s="16"/>
      <c r="AD400" s="16"/>
      <c r="AE400" s="16"/>
    </row>
    <row r="401" spans="1:31" ht="12.75" customHeight="1" x14ac:dyDescent="0.3">
      <c r="A401" s="16"/>
      <c r="B401" s="16"/>
      <c r="C401" s="16"/>
      <c r="D401" s="16"/>
      <c r="E401" s="16"/>
      <c r="F401" s="16"/>
      <c r="G401" s="18"/>
      <c r="H401" s="18"/>
      <c r="I401" s="18"/>
      <c r="J401" s="18"/>
      <c r="K401" s="18"/>
      <c r="L401" s="18"/>
      <c r="M401" s="18"/>
      <c r="N401" s="18"/>
      <c r="O401" s="16"/>
      <c r="P401" s="16"/>
      <c r="Q401" s="16"/>
      <c r="R401" s="16"/>
      <c r="S401" s="16"/>
      <c r="T401" s="16"/>
      <c r="U401" s="16"/>
      <c r="V401" s="16"/>
      <c r="W401" s="16"/>
      <c r="X401" s="16"/>
      <c r="Y401" s="16"/>
      <c r="Z401" s="18"/>
      <c r="AA401" s="18"/>
      <c r="AB401" s="16"/>
      <c r="AC401" s="16"/>
      <c r="AD401" s="16"/>
      <c r="AE401" s="16"/>
    </row>
    <row r="402" spans="1:31" ht="12.75" customHeight="1" x14ac:dyDescent="0.3">
      <c r="A402" s="16"/>
      <c r="B402" s="16"/>
      <c r="C402" s="16"/>
      <c r="D402" s="16"/>
      <c r="E402" s="16"/>
      <c r="F402" s="16"/>
      <c r="G402" s="18"/>
      <c r="H402" s="18"/>
      <c r="I402" s="18"/>
      <c r="J402" s="18"/>
      <c r="K402" s="18"/>
      <c r="L402" s="18"/>
      <c r="M402" s="18"/>
      <c r="N402" s="18"/>
      <c r="O402" s="16"/>
      <c r="P402" s="16"/>
      <c r="Q402" s="16"/>
      <c r="R402" s="16"/>
      <c r="S402" s="16"/>
      <c r="T402" s="16"/>
      <c r="U402" s="16"/>
      <c r="V402" s="16"/>
      <c r="W402" s="16"/>
      <c r="X402" s="16"/>
      <c r="Y402" s="16"/>
      <c r="Z402" s="18"/>
      <c r="AA402" s="18"/>
      <c r="AB402" s="16"/>
      <c r="AC402" s="16"/>
      <c r="AD402" s="16"/>
      <c r="AE402" s="16"/>
    </row>
    <row r="403" spans="1:31" ht="12.75" customHeight="1" x14ac:dyDescent="0.3">
      <c r="A403" s="16"/>
      <c r="B403" s="16"/>
      <c r="C403" s="16"/>
      <c r="D403" s="16"/>
      <c r="E403" s="16"/>
      <c r="F403" s="16"/>
      <c r="G403" s="18"/>
      <c r="H403" s="18"/>
      <c r="I403" s="18"/>
      <c r="J403" s="18"/>
      <c r="K403" s="18"/>
      <c r="L403" s="18"/>
      <c r="M403" s="18"/>
      <c r="N403" s="18"/>
      <c r="O403" s="16"/>
      <c r="P403" s="16"/>
      <c r="Q403" s="16"/>
      <c r="R403" s="16"/>
      <c r="S403" s="16"/>
      <c r="T403" s="16"/>
      <c r="U403" s="16"/>
      <c r="V403" s="16"/>
      <c r="W403" s="16"/>
      <c r="X403" s="16"/>
      <c r="Y403" s="16"/>
      <c r="Z403" s="18"/>
      <c r="AA403" s="18"/>
      <c r="AB403" s="16"/>
      <c r="AC403" s="16"/>
      <c r="AD403" s="16"/>
      <c r="AE403" s="16"/>
    </row>
    <row r="404" spans="1:31" ht="12.75" customHeight="1" x14ac:dyDescent="0.3">
      <c r="A404" s="16"/>
      <c r="B404" s="16"/>
      <c r="C404" s="16"/>
      <c r="D404" s="16"/>
      <c r="E404" s="16"/>
      <c r="F404" s="16"/>
      <c r="G404" s="18"/>
      <c r="H404" s="18"/>
      <c r="I404" s="18"/>
      <c r="J404" s="18"/>
      <c r="K404" s="18"/>
      <c r="L404" s="18"/>
      <c r="M404" s="18"/>
      <c r="N404" s="18"/>
      <c r="O404" s="16"/>
      <c r="P404" s="16"/>
      <c r="Q404" s="16"/>
      <c r="R404" s="16"/>
      <c r="S404" s="16"/>
      <c r="T404" s="16"/>
      <c r="U404" s="16"/>
      <c r="V404" s="16"/>
      <c r="W404" s="16"/>
      <c r="X404" s="16"/>
      <c r="Y404" s="16"/>
      <c r="Z404" s="18"/>
      <c r="AA404" s="18"/>
      <c r="AB404" s="16"/>
      <c r="AC404" s="16"/>
      <c r="AD404" s="16"/>
      <c r="AE404" s="16"/>
    </row>
    <row r="405" spans="1:31" ht="12.75" customHeight="1" x14ac:dyDescent="0.3">
      <c r="A405" s="16"/>
      <c r="B405" s="16"/>
      <c r="C405" s="16"/>
      <c r="D405" s="16"/>
      <c r="E405" s="16"/>
      <c r="F405" s="16"/>
      <c r="G405" s="18"/>
      <c r="H405" s="18"/>
      <c r="I405" s="18"/>
      <c r="J405" s="18"/>
      <c r="K405" s="18"/>
      <c r="L405" s="18"/>
      <c r="M405" s="18"/>
      <c r="N405" s="18"/>
      <c r="O405" s="16"/>
      <c r="P405" s="16"/>
      <c r="Q405" s="16"/>
      <c r="R405" s="16"/>
      <c r="S405" s="16"/>
      <c r="T405" s="16"/>
      <c r="U405" s="16"/>
      <c r="V405" s="16"/>
      <c r="W405" s="16"/>
      <c r="X405" s="16"/>
      <c r="Y405" s="16"/>
      <c r="Z405" s="18"/>
      <c r="AA405" s="18"/>
      <c r="AB405" s="16"/>
      <c r="AC405" s="16"/>
      <c r="AD405" s="16"/>
      <c r="AE405" s="16"/>
    </row>
    <row r="406" spans="1:31" ht="12.75" customHeight="1" x14ac:dyDescent="0.3">
      <c r="A406" s="16"/>
      <c r="B406" s="16"/>
      <c r="C406" s="16"/>
      <c r="D406" s="16"/>
      <c r="E406" s="16"/>
      <c r="F406" s="16"/>
      <c r="G406" s="18"/>
      <c r="H406" s="18"/>
      <c r="I406" s="18"/>
      <c r="J406" s="18"/>
      <c r="K406" s="18"/>
      <c r="L406" s="18"/>
      <c r="M406" s="18"/>
      <c r="N406" s="18"/>
      <c r="O406" s="16"/>
      <c r="P406" s="16"/>
      <c r="Q406" s="16"/>
      <c r="R406" s="16"/>
      <c r="S406" s="16"/>
      <c r="T406" s="16"/>
      <c r="U406" s="16"/>
      <c r="V406" s="16"/>
      <c r="W406" s="16"/>
      <c r="X406" s="16"/>
      <c r="Y406" s="16"/>
      <c r="Z406" s="18"/>
      <c r="AA406" s="18"/>
      <c r="AB406" s="16"/>
      <c r="AC406" s="16"/>
      <c r="AD406" s="16"/>
      <c r="AE406" s="16"/>
    </row>
    <row r="407" spans="1:31" ht="12.75" customHeight="1" x14ac:dyDescent="0.3">
      <c r="A407" s="16"/>
      <c r="B407" s="16"/>
      <c r="C407" s="16"/>
      <c r="D407" s="16"/>
      <c r="E407" s="16"/>
      <c r="F407" s="16"/>
      <c r="G407" s="18"/>
      <c r="H407" s="18"/>
      <c r="I407" s="18"/>
      <c r="J407" s="18"/>
      <c r="K407" s="18"/>
      <c r="L407" s="18"/>
      <c r="M407" s="18"/>
      <c r="N407" s="18"/>
      <c r="O407" s="16"/>
      <c r="P407" s="16"/>
      <c r="Q407" s="16"/>
      <c r="R407" s="16"/>
      <c r="S407" s="16"/>
      <c r="T407" s="16"/>
      <c r="U407" s="16"/>
      <c r="V407" s="16"/>
      <c r="W407" s="16"/>
      <c r="X407" s="16"/>
      <c r="Y407" s="16"/>
      <c r="Z407" s="18"/>
      <c r="AA407" s="18"/>
      <c r="AB407" s="16"/>
      <c r="AC407" s="16"/>
      <c r="AD407" s="16"/>
      <c r="AE407" s="16"/>
    </row>
    <row r="408" spans="1:31" ht="12.75" customHeight="1" x14ac:dyDescent="0.3">
      <c r="A408" s="16"/>
      <c r="B408" s="16"/>
      <c r="C408" s="16"/>
      <c r="D408" s="16"/>
      <c r="E408" s="16"/>
      <c r="F408" s="16"/>
      <c r="G408" s="18"/>
      <c r="H408" s="18"/>
      <c r="I408" s="18"/>
      <c r="J408" s="18"/>
      <c r="K408" s="18"/>
      <c r="L408" s="18"/>
      <c r="M408" s="18"/>
      <c r="N408" s="18"/>
      <c r="O408" s="16"/>
      <c r="P408" s="16"/>
      <c r="Q408" s="16"/>
      <c r="R408" s="16"/>
      <c r="S408" s="16"/>
      <c r="T408" s="16"/>
      <c r="U408" s="16"/>
      <c r="V408" s="16"/>
      <c r="W408" s="16"/>
      <c r="X408" s="16"/>
      <c r="Y408" s="16"/>
      <c r="Z408" s="18"/>
      <c r="AA408" s="18"/>
      <c r="AB408" s="16"/>
      <c r="AC408" s="16"/>
      <c r="AD408" s="16"/>
      <c r="AE408" s="16"/>
    </row>
    <row r="409" spans="1:31" ht="12.75" customHeight="1" x14ac:dyDescent="0.3">
      <c r="A409" s="16"/>
      <c r="B409" s="16"/>
      <c r="C409" s="16"/>
      <c r="D409" s="16"/>
      <c r="E409" s="16"/>
      <c r="F409" s="16"/>
      <c r="G409" s="18"/>
      <c r="H409" s="18"/>
      <c r="I409" s="18"/>
      <c r="J409" s="18"/>
      <c r="K409" s="18"/>
      <c r="L409" s="18"/>
      <c r="M409" s="18"/>
      <c r="N409" s="18"/>
      <c r="O409" s="16"/>
      <c r="P409" s="16"/>
      <c r="Q409" s="16"/>
      <c r="R409" s="16"/>
      <c r="S409" s="16"/>
      <c r="T409" s="16"/>
      <c r="U409" s="16"/>
      <c r="V409" s="16"/>
      <c r="W409" s="16"/>
      <c r="X409" s="16"/>
      <c r="Y409" s="16"/>
      <c r="Z409" s="18"/>
      <c r="AA409" s="18"/>
      <c r="AB409" s="16"/>
      <c r="AC409" s="16"/>
      <c r="AD409" s="16"/>
      <c r="AE409" s="16"/>
    </row>
    <row r="410" spans="1:31" ht="12.75" customHeight="1" x14ac:dyDescent="0.3">
      <c r="A410" s="16"/>
      <c r="B410" s="16"/>
      <c r="C410" s="16"/>
      <c r="D410" s="16"/>
      <c r="E410" s="16"/>
      <c r="F410" s="16"/>
      <c r="G410" s="18"/>
      <c r="H410" s="18"/>
      <c r="I410" s="18"/>
      <c r="J410" s="18"/>
      <c r="K410" s="18"/>
      <c r="L410" s="18"/>
      <c r="M410" s="18"/>
      <c r="N410" s="18"/>
      <c r="O410" s="16"/>
      <c r="P410" s="16"/>
      <c r="Q410" s="16"/>
      <c r="R410" s="16"/>
      <c r="S410" s="16"/>
      <c r="T410" s="16"/>
      <c r="U410" s="16"/>
      <c r="V410" s="16"/>
      <c r="W410" s="16"/>
      <c r="X410" s="16"/>
      <c r="Y410" s="16"/>
      <c r="Z410" s="18"/>
      <c r="AA410" s="18"/>
      <c r="AB410" s="16"/>
      <c r="AC410" s="16"/>
      <c r="AD410" s="16"/>
      <c r="AE410" s="16"/>
    </row>
    <row r="411" spans="1:31" ht="12.75" customHeight="1" x14ac:dyDescent="0.3">
      <c r="A411" s="16"/>
      <c r="B411" s="16"/>
      <c r="C411" s="16"/>
      <c r="D411" s="16"/>
      <c r="E411" s="16"/>
      <c r="F411" s="16"/>
      <c r="G411" s="18"/>
      <c r="H411" s="18"/>
      <c r="I411" s="18"/>
      <c r="J411" s="18"/>
      <c r="K411" s="18"/>
      <c r="L411" s="18"/>
      <c r="M411" s="18"/>
      <c r="N411" s="18"/>
      <c r="O411" s="16"/>
      <c r="P411" s="16"/>
      <c r="Q411" s="16"/>
      <c r="R411" s="16"/>
      <c r="S411" s="16"/>
      <c r="T411" s="16"/>
      <c r="U411" s="16"/>
      <c r="V411" s="16"/>
      <c r="W411" s="16"/>
      <c r="X411" s="16"/>
      <c r="Y411" s="16"/>
      <c r="Z411" s="18"/>
      <c r="AA411" s="18"/>
      <c r="AB411" s="16"/>
      <c r="AC411" s="16"/>
      <c r="AD411" s="16"/>
      <c r="AE411" s="16"/>
    </row>
    <row r="412" spans="1:31" ht="12.75" customHeight="1" x14ac:dyDescent="0.3">
      <c r="A412" s="16"/>
      <c r="B412" s="16"/>
      <c r="C412" s="16"/>
      <c r="D412" s="16"/>
      <c r="E412" s="16"/>
      <c r="F412" s="16"/>
      <c r="G412" s="18"/>
      <c r="H412" s="18"/>
      <c r="I412" s="18"/>
      <c r="J412" s="18"/>
      <c r="K412" s="18"/>
      <c r="L412" s="18"/>
      <c r="M412" s="18"/>
      <c r="N412" s="18"/>
      <c r="O412" s="16"/>
      <c r="P412" s="16"/>
      <c r="Q412" s="16"/>
      <c r="R412" s="16"/>
      <c r="S412" s="16"/>
      <c r="T412" s="16"/>
      <c r="U412" s="16"/>
      <c r="V412" s="16"/>
      <c r="W412" s="16"/>
      <c r="X412" s="16"/>
      <c r="Y412" s="16"/>
      <c r="Z412" s="18"/>
      <c r="AA412" s="18"/>
      <c r="AB412" s="16"/>
      <c r="AC412" s="16"/>
      <c r="AD412" s="16"/>
      <c r="AE412" s="16"/>
    </row>
    <row r="413" spans="1:31" ht="12.75" customHeight="1" x14ac:dyDescent="0.3">
      <c r="A413" s="16"/>
      <c r="B413" s="16"/>
      <c r="C413" s="16"/>
      <c r="D413" s="16"/>
      <c r="E413" s="16"/>
      <c r="F413" s="16"/>
      <c r="G413" s="18"/>
      <c r="H413" s="18"/>
      <c r="I413" s="18"/>
      <c r="J413" s="18"/>
      <c r="K413" s="18"/>
      <c r="L413" s="18"/>
      <c r="M413" s="18"/>
      <c r="N413" s="18"/>
      <c r="O413" s="16"/>
      <c r="P413" s="16"/>
      <c r="Q413" s="16"/>
      <c r="R413" s="16"/>
      <c r="S413" s="16"/>
      <c r="T413" s="16"/>
      <c r="U413" s="16"/>
      <c r="V413" s="16"/>
      <c r="W413" s="16"/>
      <c r="X413" s="16"/>
      <c r="Y413" s="16"/>
      <c r="Z413" s="18"/>
      <c r="AA413" s="18"/>
      <c r="AB413" s="16"/>
      <c r="AC413" s="16"/>
      <c r="AD413" s="16"/>
      <c r="AE413" s="16"/>
    </row>
    <row r="414" spans="1:31" ht="12.75" customHeight="1" x14ac:dyDescent="0.3">
      <c r="A414" s="16"/>
      <c r="B414" s="16"/>
      <c r="C414" s="16"/>
      <c r="D414" s="16"/>
      <c r="E414" s="16"/>
      <c r="F414" s="16"/>
      <c r="G414" s="18"/>
      <c r="H414" s="18"/>
      <c r="I414" s="18"/>
      <c r="J414" s="18"/>
      <c r="K414" s="18"/>
      <c r="L414" s="18"/>
      <c r="M414" s="18"/>
      <c r="N414" s="18"/>
      <c r="O414" s="16"/>
      <c r="P414" s="16"/>
      <c r="Q414" s="16"/>
      <c r="R414" s="16"/>
      <c r="S414" s="16"/>
      <c r="T414" s="16"/>
      <c r="U414" s="16"/>
      <c r="V414" s="16"/>
      <c r="W414" s="16"/>
      <c r="X414" s="16"/>
      <c r="Y414" s="16"/>
      <c r="Z414" s="18"/>
      <c r="AA414" s="18"/>
      <c r="AB414" s="16"/>
      <c r="AC414" s="16"/>
      <c r="AD414" s="16"/>
      <c r="AE414" s="16"/>
    </row>
    <row r="415" spans="1:31" ht="12.75" customHeight="1" x14ac:dyDescent="0.3">
      <c r="A415" s="16"/>
      <c r="B415" s="16"/>
      <c r="C415" s="16"/>
      <c r="D415" s="16"/>
      <c r="E415" s="16"/>
      <c r="F415" s="16"/>
      <c r="G415" s="18"/>
      <c r="H415" s="18"/>
      <c r="I415" s="18"/>
      <c r="J415" s="18"/>
      <c r="K415" s="18"/>
      <c r="L415" s="18"/>
      <c r="M415" s="18"/>
      <c r="N415" s="18"/>
      <c r="O415" s="16"/>
      <c r="P415" s="16"/>
      <c r="Q415" s="16"/>
      <c r="R415" s="16"/>
      <c r="S415" s="16"/>
      <c r="T415" s="16"/>
      <c r="U415" s="16"/>
      <c r="V415" s="16"/>
      <c r="W415" s="16"/>
      <c r="X415" s="16"/>
      <c r="Y415" s="16"/>
      <c r="Z415" s="18"/>
      <c r="AA415" s="18"/>
      <c r="AB415" s="16"/>
      <c r="AC415" s="16"/>
      <c r="AD415" s="16"/>
      <c r="AE415" s="16"/>
    </row>
    <row r="416" spans="1:31" ht="12.75" customHeight="1" x14ac:dyDescent="0.3">
      <c r="A416" s="16"/>
      <c r="B416" s="16"/>
      <c r="C416" s="16"/>
      <c r="D416" s="16"/>
      <c r="E416" s="16"/>
      <c r="F416" s="16"/>
      <c r="G416" s="18"/>
      <c r="H416" s="18"/>
      <c r="I416" s="18"/>
      <c r="J416" s="18"/>
      <c r="K416" s="18"/>
      <c r="L416" s="18"/>
      <c r="M416" s="18"/>
      <c r="N416" s="18"/>
      <c r="O416" s="16"/>
      <c r="P416" s="16"/>
      <c r="Q416" s="16"/>
      <c r="R416" s="16"/>
      <c r="S416" s="16"/>
      <c r="T416" s="16"/>
      <c r="U416" s="16"/>
      <c r="V416" s="16"/>
      <c r="W416" s="16"/>
      <c r="X416" s="16"/>
      <c r="Y416" s="16"/>
      <c r="Z416" s="18"/>
      <c r="AA416" s="18"/>
      <c r="AB416" s="16"/>
      <c r="AC416" s="16"/>
      <c r="AD416" s="16"/>
      <c r="AE416" s="16"/>
    </row>
    <row r="417" spans="1:31" ht="12.75" customHeight="1" x14ac:dyDescent="0.3">
      <c r="A417" s="16"/>
      <c r="B417" s="16"/>
      <c r="C417" s="16"/>
      <c r="D417" s="16"/>
      <c r="E417" s="16"/>
      <c r="F417" s="16"/>
      <c r="G417" s="18"/>
      <c r="H417" s="18"/>
      <c r="I417" s="18"/>
      <c r="J417" s="18"/>
      <c r="K417" s="18"/>
      <c r="L417" s="18"/>
      <c r="M417" s="18"/>
      <c r="N417" s="18"/>
      <c r="O417" s="16"/>
      <c r="P417" s="16"/>
      <c r="Q417" s="16"/>
      <c r="R417" s="16"/>
      <c r="S417" s="16"/>
      <c r="T417" s="16"/>
      <c r="U417" s="16"/>
      <c r="V417" s="16"/>
      <c r="W417" s="16"/>
      <c r="X417" s="16"/>
      <c r="Y417" s="16"/>
      <c r="Z417" s="18"/>
      <c r="AA417" s="18"/>
      <c r="AB417" s="16"/>
      <c r="AC417" s="16"/>
      <c r="AD417" s="16"/>
      <c r="AE417" s="16"/>
    </row>
    <row r="418" spans="1:31" ht="12.75" customHeight="1" x14ac:dyDescent="0.3">
      <c r="A418" s="16"/>
      <c r="B418" s="16"/>
      <c r="C418" s="16"/>
      <c r="D418" s="16"/>
      <c r="E418" s="16"/>
      <c r="F418" s="16"/>
      <c r="G418" s="18"/>
      <c r="H418" s="18"/>
      <c r="I418" s="18"/>
      <c r="J418" s="18"/>
      <c r="K418" s="18"/>
      <c r="L418" s="18"/>
      <c r="M418" s="18"/>
      <c r="N418" s="18"/>
      <c r="O418" s="16"/>
      <c r="P418" s="16"/>
      <c r="Q418" s="16"/>
      <c r="R418" s="16"/>
      <c r="S418" s="16"/>
      <c r="T418" s="16"/>
      <c r="U418" s="16"/>
      <c r="V418" s="16"/>
      <c r="W418" s="16"/>
      <c r="X418" s="16"/>
      <c r="Y418" s="16"/>
      <c r="Z418" s="18"/>
      <c r="AA418" s="18"/>
      <c r="AB418" s="16"/>
      <c r="AC418" s="16"/>
      <c r="AD418" s="16"/>
      <c r="AE418" s="16"/>
    </row>
    <row r="419" spans="1:31" ht="12.75" customHeight="1" x14ac:dyDescent="0.3">
      <c r="A419" s="16"/>
      <c r="B419" s="16"/>
      <c r="C419" s="16"/>
      <c r="D419" s="16"/>
      <c r="E419" s="16"/>
      <c r="F419" s="16"/>
      <c r="G419" s="18"/>
      <c r="H419" s="18"/>
      <c r="I419" s="18"/>
      <c r="J419" s="18"/>
      <c r="K419" s="18"/>
      <c r="L419" s="18"/>
      <c r="M419" s="18"/>
      <c r="N419" s="18"/>
      <c r="O419" s="16"/>
      <c r="P419" s="16"/>
      <c r="Q419" s="16"/>
      <c r="R419" s="16"/>
      <c r="S419" s="16"/>
      <c r="T419" s="16"/>
      <c r="U419" s="16"/>
      <c r="V419" s="16"/>
      <c r="W419" s="16"/>
      <c r="X419" s="16"/>
      <c r="Y419" s="16"/>
      <c r="Z419" s="18"/>
      <c r="AA419" s="18"/>
      <c r="AB419" s="16"/>
      <c r="AC419" s="16"/>
      <c r="AD419" s="16"/>
      <c r="AE419" s="16"/>
    </row>
    <row r="420" spans="1:31" ht="12.75" customHeight="1" x14ac:dyDescent="0.3">
      <c r="A420" s="16"/>
      <c r="B420" s="16"/>
      <c r="C420" s="16"/>
      <c r="D420" s="16"/>
      <c r="E420" s="16"/>
      <c r="F420" s="16"/>
      <c r="G420" s="18"/>
      <c r="H420" s="18"/>
      <c r="I420" s="18"/>
      <c r="J420" s="18"/>
      <c r="K420" s="18"/>
      <c r="L420" s="18"/>
      <c r="M420" s="18"/>
      <c r="N420" s="18"/>
      <c r="O420" s="16"/>
      <c r="P420" s="16"/>
      <c r="Q420" s="16"/>
      <c r="R420" s="16"/>
      <c r="S420" s="16"/>
      <c r="T420" s="16"/>
      <c r="U420" s="16"/>
      <c r="V420" s="16"/>
      <c r="W420" s="16"/>
      <c r="X420" s="16"/>
      <c r="Y420" s="16"/>
      <c r="Z420" s="18"/>
      <c r="AA420" s="18"/>
      <c r="AB420" s="16"/>
      <c r="AC420" s="16"/>
      <c r="AD420" s="16"/>
      <c r="AE420" s="16"/>
    </row>
    <row r="421" spans="1:31" ht="12.75" customHeight="1" x14ac:dyDescent="0.3">
      <c r="A421" s="16"/>
      <c r="B421" s="16"/>
      <c r="C421" s="16"/>
      <c r="D421" s="16"/>
      <c r="E421" s="16"/>
      <c r="F421" s="16"/>
      <c r="G421" s="18"/>
      <c r="H421" s="18"/>
      <c r="I421" s="18"/>
      <c r="J421" s="18"/>
      <c r="K421" s="18"/>
      <c r="L421" s="18"/>
      <c r="M421" s="18"/>
      <c r="N421" s="18"/>
      <c r="O421" s="16"/>
      <c r="P421" s="16"/>
      <c r="Q421" s="16"/>
      <c r="R421" s="16"/>
      <c r="S421" s="16"/>
      <c r="T421" s="16"/>
      <c r="U421" s="16"/>
      <c r="V421" s="16"/>
      <c r="W421" s="16"/>
      <c r="X421" s="16"/>
      <c r="Y421" s="16"/>
      <c r="Z421" s="18"/>
      <c r="AA421" s="18"/>
      <c r="AB421" s="16"/>
      <c r="AC421" s="16"/>
      <c r="AD421" s="16"/>
      <c r="AE421" s="16"/>
    </row>
    <row r="422" spans="1:31" ht="12.75" customHeight="1" x14ac:dyDescent="0.3">
      <c r="A422" s="16"/>
      <c r="B422" s="16"/>
      <c r="C422" s="16"/>
      <c r="D422" s="16"/>
      <c r="E422" s="16"/>
      <c r="F422" s="16"/>
      <c r="G422" s="18"/>
      <c r="H422" s="18"/>
      <c r="I422" s="18"/>
      <c r="J422" s="18"/>
      <c r="K422" s="18"/>
      <c r="L422" s="18"/>
      <c r="M422" s="18"/>
      <c r="N422" s="18"/>
      <c r="O422" s="16"/>
      <c r="P422" s="16"/>
      <c r="Q422" s="16"/>
      <c r="R422" s="16"/>
      <c r="S422" s="16"/>
      <c r="T422" s="16"/>
      <c r="U422" s="16"/>
      <c r="V422" s="16"/>
      <c r="W422" s="16"/>
      <c r="X422" s="16"/>
      <c r="Y422" s="16"/>
      <c r="Z422" s="18"/>
      <c r="AA422" s="18"/>
      <c r="AB422" s="16"/>
      <c r="AC422" s="16"/>
      <c r="AD422" s="16"/>
      <c r="AE422" s="16"/>
    </row>
    <row r="423" spans="1:31" ht="12.75" customHeight="1" x14ac:dyDescent="0.3">
      <c r="A423" s="16"/>
      <c r="B423" s="16"/>
      <c r="C423" s="16"/>
      <c r="D423" s="16"/>
      <c r="E423" s="16"/>
      <c r="F423" s="16"/>
      <c r="G423" s="18"/>
      <c r="H423" s="18"/>
      <c r="I423" s="18"/>
      <c r="J423" s="18"/>
      <c r="K423" s="18"/>
      <c r="L423" s="18"/>
      <c r="M423" s="18"/>
      <c r="N423" s="18"/>
      <c r="O423" s="16"/>
      <c r="P423" s="16"/>
      <c r="Q423" s="16"/>
      <c r="R423" s="16"/>
      <c r="S423" s="16"/>
      <c r="T423" s="16"/>
      <c r="U423" s="16"/>
      <c r="V423" s="16"/>
      <c r="W423" s="16"/>
      <c r="X423" s="16"/>
      <c r="Y423" s="16"/>
      <c r="Z423" s="18"/>
      <c r="AA423" s="18"/>
      <c r="AB423" s="16"/>
      <c r="AC423" s="16"/>
      <c r="AD423" s="16"/>
      <c r="AE423" s="16"/>
    </row>
    <row r="424" spans="1:31" ht="12.75" customHeight="1" x14ac:dyDescent="0.3">
      <c r="A424" s="16"/>
      <c r="B424" s="16"/>
      <c r="C424" s="16"/>
      <c r="D424" s="16"/>
      <c r="E424" s="16"/>
      <c r="F424" s="16"/>
      <c r="G424" s="18"/>
      <c r="H424" s="18"/>
      <c r="I424" s="18"/>
      <c r="J424" s="18"/>
      <c r="K424" s="18"/>
      <c r="L424" s="18"/>
      <c r="M424" s="18"/>
      <c r="N424" s="18"/>
      <c r="O424" s="16"/>
      <c r="P424" s="16"/>
      <c r="Q424" s="16"/>
      <c r="R424" s="16"/>
      <c r="S424" s="16"/>
      <c r="T424" s="16"/>
      <c r="U424" s="16"/>
      <c r="V424" s="16"/>
      <c r="W424" s="16"/>
      <c r="X424" s="16"/>
      <c r="Y424" s="16"/>
      <c r="Z424" s="18"/>
      <c r="AA424" s="18"/>
      <c r="AB424" s="16"/>
      <c r="AC424" s="16"/>
      <c r="AD424" s="16"/>
      <c r="AE424" s="16"/>
    </row>
    <row r="425" spans="1:31" ht="12.75" customHeight="1" x14ac:dyDescent="0.3">
      <c r="A425" s="16"/>
      <c r="B425" s="16"/>
      <c r="C425" s="16"/>
      <c r="D425" s="16"/>
      <c r="E425" s="16"/>
      <c r="F425" s="16"/>
      <c r="G425" s="18"/>
      <c r="H425" s="18"/>
      <c r="I425" s="18"/>
      <c r="J425" s="18"/>
      <c r="K425" s="18"/>
      <c r="L425" s="18"/>
      <c r="M425" s="18"/>
      <c r="N425" s="18"/>
      <c r="O425" s="16"/>
      <c r="P425" s="16"/>
      <c r="Q425" s="16"/>
      <c r="R425" s="16"/>
      <c r="S425" s="16"/>
      <c r="T425" s="16"/>
      <c r="U425" s="16"/>
      <c r="V425" s="16"/>
      <c r="W425" s="16"/>
      <c r="X425" s="16"/>
      <c r="Y425" s="16"/>
      <c r="Z425" s="18"/>
      <c r="AA425" s="18"/>
      <c r="AB425" s="16"/>
      <c r="AC425" s="16"/>
      <c r="AD425" s="16"/>
      <c r="AE425" s="16"/>
    </row>
    <row r="426" spans="1:31" ht="12.75" customHeight="1" x14ac:dyDescent="0.3">
      <c r="A426" s="16"/>
      <c r="B426" s="16"/>
      <c r="C426" s="16"/>
      <c r="D426" s="16"/>
      <c r="E426" s="16"/>
      <c r="F426" s="16"/>
      <c r="G426" s="18"/>
      <c r="H426" s="18"/>
      <c r="I426" s="18"/>
      <c r="J426" s="18"/>
      <c r="K426" s="18"/>
      <c r="L426" s="18"/>
      <c r="M426" s="18"/>
      <c r="N426" s="18"/>
      <c r="O426" s="16"/>
      <c r="P426" s="16"/>
      <c r="Q426" s="16"/>
      <c r="R426" s="16"/>
      <c r="S426" s="16"/>
      <c r="T426" s="16"/>
      <c r="U426" s="16"/>
      <c r="V426" s="16"/>
      <c r="W426" s="16"/>
      <c r="X426" s="16"/>
      <c r="Y426" s="16"/>
      <c r="Z426" s="18"/>
      <c r="AA426" s="18"/>
      <c r="AB426" s="16"/>
      <c r="AC426" s="16"/>
      <c r="AD426" s="16"/>
      <c r="AE426" s="16"/>
    </row>
    <row r="427" spans="1:31" ht="12.75" customHeight="1" x14ac:dyDescent="0.3">
      <c r="A427" s="16"/>
      <c r="B427" s="16"/>
      <c r="C427" s="16"/>
      <c r="D427" s="16"/>
      <c r="E427" s="16"/>
      <c r="F427" s="16"/>
      <c r="G427" s="18"/>
      <c r="H427" s="18"/>
      <c r="I427" s="18"/>
      <c r="J427" s="18"/>
      <c r="K427" s="18"/>
      <c r="L427" s="18"/>
      <c r="M427" s="18"/>
      <c r="N427" s="18"/>
      <c r="O427" s="16"/>
      <c r="P427" s="16"/>
      <c r="Q427" s="16"/>
      <c r="R427" s="16"/>
      <c r="S427" s="16"/>
      <c r="T427" s="16"/>
      <c r="U427" s="16"/>
      <c r="V427" s="16"/>
      <c r="W427" s="16"/>
      <c r="X427" s="16"/>
      <c r="Y427" s="16"/>
      <c r="Z427" s="18"/>
      <c r="AA427" s="18"/>
      <c r="AB427" s="16"/>
      <c r="AC427" s="16"/>
      <c r="AD427" s="16"/>
      <c r="AE427" s="16"/>
    </row>
    <row r="428" spans="1:31" ht="12.75" customHeight="1" x14ac:dyDescent="0.3">
      <c r="A428" s="16"/>
      <c r="B428" s="16"/>
      <c r="C428" s="16"/>
      <c r="D428" s="16"/>
      <c r="E428" s="16"/>
      <c r="F428" s="16"/>
      <c r="G428" s="18"/>
      <c r="H428" s="18"/>
      <c r="I428" s="18"/>
      <c r="J428" s="18"/>
      <c r="K428" s="18"/>
      <c r="L428" s="18"/>
      <c r="M428" s="18"/>
      <c r="N428" s="18"/>
      <c r="O428" s="16"/>
      <c r="P428" s="16"/>
      <c r="Q428" s="16"/>
      <c r="R428" s="16"/>
      <c r="S428" s="16"/>
      <c r="T428" s="16"/>
      <c r="U428" s="16"/>
      <c r="V428" s="16"/>
      <c r="W428" s="16"/>
      <c r="X428" s="16"/>
      <c r="Y428" s="16"/>
      <c r="Z428" s="18"/>
      <c r="AA428" s="18"/>
      <c r="AB428" s="16"/>
      <c r="AC428" s="16"/>
      <c r="AD428" s="16"/>
      <c r="AE428" s="16"/>
    </row>
    <row r="429" spans="1:31" ht="12.75" customHeight="1" x14ac:dyDescent="0.3">
      <c r="A429" s="16"/>
      <c r="B429" s="16"/>
      <c r="C429" s="16"/>
      <c r="D429" s="16"/>
      <c r="E429" s="16"/>
      <c r="F429" s="16"/>
      <c r="G429" s="18"/>
      <c r="H429" s="18"/>
      <c r="I429" s="18"/>
      <c r="J429" s="18"/>
      <c r="K429" s="18"/>
      <c r="L429" s="18"/>
      <c r="M429" s="18"/>
      <c r="N429" s="18"/>
      <c r="O429" s="16"/>
      <c r="P429" s="16"/>
      <c r="Q429" s="16"/>
      <c r="R429" s="16"/>
      <c r="S429" s="16"/>
      <c r="T429" s="16"/>
      <c r="U429" s="16"/>
      <c r="V429" s="16"/>
      <c r="W429" s="16"/>
      <c r="X429" s="16"/>
      <c r="Y429" s="16"/>
      <c r="Z429" s="18"/>
      <c r="AA429" s="18"/>
      <c r="AB429" s="16"/>
      <c r="AC429" s="16"/>
      <c r="AD429" s="16"/>
      <c r="AE429" s="16"/>
    </row>
    <row r="430" spans="1:31" ht="12.75" customHeight="1" x14ac:dyDescent="0.3">
      <c r="A430" s="16"/>
      <c r="B430" s="16"/>
      <c r="C430" s="16"/>
      <c r="D430" s="16"/>
      <c r="E430" s="16"/>
      <c r="F430" s="16"/>
      <c r="G430" s="18"/>
      <c r="H430" s="18"/>
      <c r="I430" s="18"/>
      <c r="J430" s="18"/>
      <c r="K430" s="18"/>
      <c r="L430" s="18"/>
      <c r="M430" s="18"/>
      <c r="N430" s="18"/>
      <c r="O430" s="16"/>
      <c r="P430" s="16"/>
      <c r="Q430" s="16"/>
      <c r="R430" s="16"/>
      <c r="S430" s="16"/>
      <c r="T430" s="16"/>
      <c r="U430" s="16"/>
      <c r="V430" s="16"/>
      <c r="W430" s="16"/>
      <c r="X430" s="16"/>
      <c r="Y430" s="16"/>
      <c r="Z430" s="18"/>
      <c r="AA430" s="18"/>
      <c r="AB430" s="16"/>
      <c r="AC430" s="16"/>
      <c r="AD430" s="16"/>
      <c r="AE430" s="16"/>
    </row>
    <row r="431" spans="1:31" ht="12.75" customHeight="1" x14ac:dyDescent="0.3">
      <c r="A431" s="16"/>
      <c r="B431" s="16"/>
      <c r="C431" s="16"/>
      <c r="D431" s="16"/>
      <c r="E431" s="16"/>
      <c r="F431" s="16"/>
      <c r="G431" s="18"/>
      <c r="H431" s="18"/>
      <c r="I431" s="18"/>
      <c r="J431" s="18"/>
      <c r="K431" s="18"/>
      <c r="L431" s="18"/>
      <c r="M431" s="18"/>
      <c r="N431" s="18"/>
      <c r="O431" s="16"/>
      <c r="P431" s="16"/>
      <c r="Q431" s="16"/>
      <c r="R431" s="16"/>
      <c r="S431" s="16"/>
      <c r="T431" s="16"/>
      <c r="U431" s="16"/>
      <c r="V431" s="16"/>
      <c r="W431" s="16"/>
      <c r="X431" s="16"/>
      <c r="Y431" s="16"/>
      <c r="Z431" s="18"/>
      <c r="AA431" s="18"/>
      <c r="AB431" s="16"/>
      <c r="AC431" s="16"/>
      <c r="AD431" s="16"/>
      <c r="AE431" s="16"/>
    </row>
    <row r="432" spans="1:31" ht="12.75" customHeight="1" x14ac:dyDescent="0.3">
      <c r="A432" s="16"/>
      <c r="B432" s="16"/>
      <c r="C432" s="16"/>
      <c r="D432" s="16"/>
      <c r="E432" s="16"/>
      <c r="F432" s="16"/>
      <c r="G432" s="18"/>
      <c r="H432" s="18"/>
      <c r="I432" s="18"/>
      <c r="J432" s="18"/>
      <c r="K432" s="18"/>
      <c r="L432" s="18"/>
      <c r="M432" s="18"/>
      <c r="N432" s="18"/>
      <c r="O432" s="16"/>
      <c r="P432" s="16"/>
      <c r="Q432" s="16"/>
      <c r="R432" s="16"/>
      <c r="S432" s="16"/>
      <c r="T432" s="16"/>
      <c r="U432" s="16"/>
      <c r="V432" s="16"/>
      <c r="W432" s="16"/>
      <c r="X432" s="16"/>
      <c r="Y432" s="16"/>
      <c r="Z432" s="18"/>
      <c r="AA432" s="18"/>
      <c r="AB432" s="16"/>
      <c r="AC432" s="16"/>
      <c r="AD432" s="16"/>
      <c r="AE432" s="16"/>
    </row>
    <row r="433" spans="1:31" ht="12.75" customHeight="1" x14ac:dyDescent="0.3">
      <c r="A433" s="16"/>
      <c r="B433" s="16"/>
      <c r="C433" s="16"/>
      <c r="D433" s="16"/>
      <c r="E433" s="16"/>
      <c r="F433" s="16"/>
      <c r="G433" s="18"/>
      <c r="H433" s="18"/>
      <c r="I433" s="18"/>
      <c r="J433" s="18"/>
      <c r="K433" s="18"/>
      <c r="L433" s="18"/>
      <c r="M433" s="18"/>
      <c r="N433" s="18"/>
      <c r="O433" s="16"/>
      <c r="P433" s="16"/>
      <c r="Q433" s="16"/>
      <c r="R433" s="16"/>
      <c r="S433" s="16"/>
      <c r="T433" s="16"/>
      <c r="U433" s="16"/>
      <c r="V433" s="16"/>
      <c r="W433" s="16"/>
      <c r="X433" s="16"/>
      <c r="Y433" s="16"/>
      <c r="Z433" s="18"/>
      <c r="AA433" s="18"/>
      <c r="AB433" s="16"/>
      <c r="AC433" s="16"/>
      <c r="AD433" s="16"/>
      <c r="AE433" s="16"/>
    </row>
    <row r="434" spans="1:31" ht="12.75" customHeight="1" x14ac:dyDescent="0.3">
      <c r="A434" s="16"/>
      <c r="B434" s="16"/>
      <c r="C434" s="16"/>
      <c r="D434" s="16"/>
      <c r="E434" s="16"/>
      <c r="F434" s="16"/>
      <c r="G434" s="18"/>
      <c r="H434" s="18"/>
      <c r="I434" s="18"/>
      <c r="J434" s="18"/>
      <c r="K434" s="18"/>
      <c r="L434" s="18"/>
      <c r="M434" s="18"/>
      <c r="N434" s="18"/>
      <c r="O434" s="16"/>
      <c r="P434" s="16"/>
      <c r="Q434" s="16"/>
      <c r="R434" s="16"/>
      <c r="S434" s="16"/>
      <c r="T434" s="16"/>
      <c r="U434" s="16"/>
      <c r="V434" s="16"/>
      <c r="W434" s="16"/>
      <c r="X434" s="16"/>
      <c r="Y434" s="16"/>
      <c r="Z434" s="18"/>
      <c r="AA434" s="18"/>
      <c r="AB434" s="16"/>
      <c r="AC434" s="16"/>
      <c r="AD434" s="16"/>
      <c r="AE434" s="16"/>
    </row>
    <row r="435" spans="1:31" ht="12.75" customHeight="1" x14ac:dyDescent="0.3">
      <c r="A435" s="16"/>
      <c r="B435" s="16"/>
      <c r="C435" s="16"/>
      <c r="D435" s="16"/>
      <c r="E435" s="16"/>
      <c r="F435" s="16"/>
      <c r="G435" s="18"/>
      <c r="H435" s="18"/>
      <c r="I435" s="18"/>
      <c r="J435" s="18"/>
      <c r="K435" s="18"/>
      <c r="L435" s="18"/>
      <c r="M435" s="18"/>
      <c r="N435" s="18"/>
      <c r="O435" s="16"/>
      <c r="P435" s="16"/>
      <c r="Q435" s="16"/>
      <c r="R435" s="16"/>
      <c r="S435" s="16"/>
      <c r="T435" s="16"/>
      <c r="U435" s="16"/>
      <c r="V435" s="16"/>
      <c r="W435" s="16"/>
      <c r="X435" s="16"/>
      <c r="Y435" s="16"/>
      <c r="Z435" s="18"/>
      <c r="AA435" s="18"/>
      <c r="AB435" s="16"/>
      <c r="AC435" s="16"/>
      <c r="AD435" s="16"/>
      <c r="AE435" s="16"/>
    </row>
    <row r="436" spans="1:31" ht="12.75" customHeight="1" x14ac:dyDescent="0.3">
      <c r="A436" s="16"/>
      <c r="B436" s="16"/>
      <c r="C436" s="16"/>
      <c r="D436" s="16"/>
      <c r="E436" s="16"/>
      <c r="F436" s="16"/>
      <c r="G436" s="18"/>
      <c r="H436" s="18"/>
      <c r="I436" s="18"/>
      <c r="J436" s="18"/>
      <c r="K436" s="18"/>
      <c r="L436" s="18"/>
      <c r="M436" s="18"/>
      <c r="N436" s="18"/>
      <c r="O436" s="16"/>
      <c r="P436" s="16"/>
      <c r="Q436" s="16"/>
      <c r="R436" s="16"/>
      <c r="S436" s="16"/>
      <c r="T436" s="16"/>
      <c r="U436" s="16"/>
      <c r="V436" s="16"/>
      <c r="W436" s="16"/>
      <c r="X436" s="16"/>
      <c r="Y436" s="16"/>
      <c r="Z436" s="18"/>
      <c r="AA436" s="18"/>
      <c r="AB436" s="16"/>
      <c r="AC436" s="16"/>
      <c r="AD436" s="16"/>
      <c r="AE436" s="16"/>
    </row>
    <row r="437" spans="1:31" ht="12.75" customHeight="1" x14ac:dyDescent="0.3">
      <c r="A437" s="16"/>
      <c r="B437" s="16"/>
      <c r="C437" s="16"/>
      <c r="D437" s="16"/>
      <c r="E437" s="16"/>
      <c r="F437" s="16"/>
      <c r="G437" s="18"/>
      <c r="H437" s="18"/>
      <c r="I437" s="18"/>
      <c r="J437" s="18"/>
      <c r="K437" s="18"/>
      <c r="L437" s="18"/>
      <c r="M437" s="18"/>
      <c r="N437" s="18"/>
      <c r="O437" s="16"/>
      <c r="P437" s="16"/>
      <c r="Q437" s="16"/>
      <c r="R437" s="16"/>
      <c r="S437" s="16"/>
      <c r="T437" s="16"/>
      <c r="U437" s="16"/>
      <c r="V437" s="16"/>
      <c r="W437" s="16"/>
      <c r="X437" s="16"/>
      <c r="Y437" s="16"/>
      <c r="Z437" s="18"/>
      <c r="AA437" s="18"/>
      <c r="AB437" s="16"/>
      <c r="AC437" s="16"/>
      <c r="AD437" s="16"/>
      <c r="AE437" s="16"/>
    </row>
    <row r="438" spans="1:31" ht="12.75" customHeight="1" x14ac:dyDescent="0.3">
      <c r="A438" s="16"/>
      <c r="B438" s="16"/>
      <c r="C438" s="16"/>
      <c r="D438" s="16"/>
      <c r="E438" s="16"/>
      <c r="F438" s="16"/>
      <c r="G438" s="18"/>
      <c r="H438" s="18"/>
      <c r="I438" s="18"/>
      <c r="J438" s="18"/>
      <c r="K438" s="18"/>
      <c r="L438" s="18"/>
      <c r="M438" s="18"/>
      <c r="N438" s="18"/>
      <c r="O438" s="16"/>
      <c r="P438" s="16"/>
      <c r="Q438" s="16"/>
      <c r="R438" s="16"/>
      <c r="S438" s="16"/>
      <c r="T438" s="16"/>
      <c r="U438" s="16"/>
      <c r="V438" s="16"/>
      <c r="W438" s="16"/>
      <c r="X438" s="16"/>
      <c r="Y438" s="16"/>
      <c r="Z438" s="18"/>
      <c r="AA438" s="18"/>
      <c r="AB438" s="16"/>
      <c r="AC438" s="16"/>
      <c r="AD438" s="16"/>
      <c r="AE438" s="16"/>
    </row>
    <row r="439" spans="1:31" ht="12.75" customHeight="1" x14ac:dyDescent="0.3">
      <c r="A439" s="16"/>
      <c r="B439" s="16"/>
      <c r="C439" s="16"/>
      <c r="D439" s="16"/>
      <c r="E439" s="16"/>
      <c r="F439" s="16"/>
      <c r="G439" s="18"/>
      <c r="H439" s="18"/>
      <c r="I439" s="18"/>
      <c r="J439" s="18"/>
      <c r="K439" s="18"/>
      <c r="L439" s="18"/>
      <c r="M439" s="18"/>
      <c r="N439" s="18"/>
      <c r="O439" s="16"/>
      <c r="P439" s="16"/>
      <c r="Q439" s="16"/>
      <c r="R439" s="16"/>
      <c r="S439" s="16"/>
      <c r="T439" s="16"/>
      <c r="U439" s="16"/>
      <c r="V439" s="16"/>
      <c r="W439" s="16"/>
      <c r="X439" s="16"/>
      <c r="Y439" s="16"/>
      <c r="Z439" s="18"/>
      <c r="AA439" s="18"/>
      <c r="AB439" s="16"/>
      <c r="AC439" s="16"/>
      <c r="AD439" s="16"/>
      <c r="AE439" s="16"/>
    </row>
    <row r="440" spans="1:31" ht="12.75" customHeight="1" x14ac:dyDescent="0.3">
      <c r="A440" s="16"/>
      <c r="B440" s="16"/>
      <c r="C440" s="16"/>
      <c r="D440" s="16"/>
      <c r="E440" s="16"/>
      <c r="F440" s="16"/>
      <c r="G440" s="18"/>
      <c r="H440" s="18"/>
      <c r="I440" s="18"/>
      <c r="J440" s="18"/>
      <c r="K440" s="18"/>
      <c r="L440" s="18"/>
      <c r="M440" s="18"/>
      <c r="N440" s="18"/>
      <c r="O440" s="16"/>
      <c r="P440" s="16"/>
      <c r="Q440" s="16"/>
      <c r="R440" s="16"/>
      <c r="S440" s="16"/>
      <c r="T440" s="16"/>
      <c r="U440" s="16"/>
      <c r="V440" s="16"/>
      <c r="W440" s="16"/>
      <c r="X440" s="16"/>
      <c r="Y440" s="16"/>
      <c r="Z440" s="18"/>
      <c r="AA440" s="18"/>
      <c r="AB440" s="16"/>
      <c r="AC440" s="16"/>
      <c r="AD440" s="16"/>
      <c r="AE440" s="16"/>
    </row>
    <row r="441" spans="1:31" ht="12.75" customHeight="1" x14ac:dyDescent="0.3">
      <c r="A441" s="16"/>
      <c r="B441" s="16"/>
      <c r="C441" s="16"/>
      <c r="D441" s="16"/>
      <c r="E441" s="16"/>
      <c r="F441" s="16"/>
      <c r="G441" s="18"/>
      <c r="H441" s="18"/>
      <c r="I441" s="18"/>
      <c r="J441" s="18"/>
      <c r="K441" s="18"/>
      <c r="L441" s="18"/>
      <c r="M441" s="18"/>
      <c r="N441" s="18"/>
      <c r="O441" s="16"/>
      <c r="P441" s="16"/>
      <c r="Q441" s="16"/>
      <c r="R441" s="16"/>
      <c r="S441" s="16"/>
      <c r="T441" s="16"/>
      <c r="U441" s="16"/>
      <c r="V441" s="16"/>
      <c r="W441" s="16"/>
      <c r="X441" s="16"/>
      <c r="Y441" s="16"/>
      <c r="Z441" s="18"/>
      <c r="AA441" s="18"/>
      <c r="AB441" s="16"/>
      <c r="AC441" s="16"/>
      <c r="AD441" s="16"/>
      <c r="AE441" s="16"/>
    </row>
    <row r="442" spans="1:31" ht="12.75" customHeight="1" x14ac:dyDescent="0.3">
      <c r="A442" s="16"/>
      <c r="B442" s="16"/>
      <c r="C442" s="16"/>
      <c r="D442" s="16"/>
      <c r="E442" s="16"/>
      <c r="F442" s="16"/>
      <c r="G442" s="18"/>
      <c r="H442" s="18"/>
      <c r="I442" s="18"/>
      <c r="J442" s="18"/>
      <c r="K442" s="18"/>
      <c r="L442" s="18"/>
      <c r="M442" s="18"/>
      <c r="N442" s="18"/>
      <c r="O442" s="16"/>
      <c r="P442" s="16"/>
      <c r="Q442" s="16"/>
      <c r="R442" s="16"/>
      <c r="S442" s="16"/>
      <c r="T442" s="16"/>
      <c r="U442" s="16"/>
      <c r="V442" s="16"/>
      <c r="W442" s="16"/>
      <c r="X442" s="16"/>
      <c r="Y442" s="16"/>
      <c r="Z442" s="18"/>
      <c r="AA442" s="18"/>
      <c r="AB442" s="16"/>
      <c r="AC442" s="16"/>
      <c r="AD442" s="16"/>
      <c r="AE442" s="16"/>
    </row>
    <row r="443" spans="1:31" ht="12.75" customHeight="1" x14ac:dyDescent="0.3">
      <c r="A443" s="16"/>
      <c r="B443" s="16"/>
      <c r="C443" s="16"/>
      <c r="D443" s="16"/>
      <c r="E443" s="16"/>
      <c r="F443" s="16"/>
      <c r="G443" s="18"/>
      <c r="H443" s="18"/>
      <c r="I443" s="18"/>
      <c r="J443" s="18"/>
      <c r="K443" s="18"/>
      <c r="L443" s="18"/>
      <c r="M443" s="18"/>
      <c r="N443" s="18"/>
      <c r="O443" s="16"/>
      <c r="P443" s="16"/>
      <c r="Q443" s="16"/>
      <c r="R443" s="16"/>
      <c r="S443" s="16"/>
      <c r="T443" s="16"/>
      <c r="U443" s="16"/>
      <c r="V443" s="16"/>
      <c r="W443" s="16"/>
      <c r="X443" s="16"/>
      <c r="Y443" s="16"/>
      <c r="Z443" s="18"/>
      <c r="AA443" s="18"/>
      <c r="AB443" s="16"/>
      <c r="AC443" s="16"/>
      <c r="AD443" s="16"/>
      <c r="AE443" s="16"/>
    </row>
    <row r="444" spans="1:31" ht="12.75" customHeight="1" x14ac:dyDescent="0.3">
      <c r="A444" s="16"/>
      <c r="B444" s="16"/>
      <c r="C444" s="16"/>
      <c r="D444" s="16"/>
      <c r="E444" s="16"/>
      <c r="F444" s="16"/>
      <c r="G444" s="18"/>
      <c r="H444" s="18"/>
      <c r="I444" s="18"/>
      <c r="J444" s="18"/>
      <c r="K444" s="18"/>
      <c r="L444" s="18"/>
      <c r="M444" s="18"/>
      <c r="N444" s="18"/>
      <c r="O444" s="16"/>
      <c r="P444" s="16"/>
      <c r="Q444" s="16"/>
      <c r="R444" s="16"/>
      <c r="S444" s="16"/>
      <c r="T444" s="16"/>
      <c r="U444" s="16"/>
      <c r="V444" s="16"/>
      <c r="W444" s="16"/>
      <c r="X444" s="16"/>
      <c r="Y444" s="16"/>
      <c r="Z444" s="18"/>
      <c r="AA444" s="18"/>
      <c r="AB444" s="16"/>
      <c r="AC444" s="16"/>
      <c r="AD444" s="16"/>
      <c r="AE444" s="16"/>
    </row>
    <row r="445" spans="1:31" ht="12.75" customHeight="1" x14ac:dyDescent="0.3">
      <c r="A445" s="16"/>
      <c r="B445" s="16"/>
      <c r="C445" s="16"/>
      <c r="D445" s="16"/>
      <c r="E445" s="16"/>
      <c r="F445" s="16"/>
      <c r="G445" s="18"/>
      <c r="H445" s="18"/>
      <c r="I445" s="18"/>
      <c r="J445" s="18"/>
      <c r="K445" s="18"/>
      <c r="L445" s="18"/>
      <c r="M445" s="18"/>
      <c r="N445" s="18"/>
      <c r="O445" s="16"/>
      <c r="P445" s="16"/>
      <c r="Q445" s="16"/>
      <c r="R445" s="16"/>
      <c r="S445" s="16"/>
      <c r="T445" s="16"/>
      <c r="U445" s="16"/>
      <c r="V445" s="16"/>
      <c r="W445" s="16"/>
      <c r="X445" s="16"/>
      <c r="Y445" s="16"/>
      <c r="Z445" s="18"/>
      <c r="AA445" s="18"/>
      <c r="AB445" s="16"/>
      <c r="AC445" s="16"/>
      <c r="AD445" s="16"/>
      <c r="AE445" s="16"/>
    </row>
    <row r="446" spans="1:31" ht="12.75" customHeight="1" x14ac:dyDescent="0.3">
      <c r="A446" s="16"/>
      <c r="B446" s="16"/>
      <c r="C446" s="16"/>
      <c r="D446" s="16"/>
      <c r="E446" s="16"/>
      <c r="F446" s="16"/>
      <c r="G446" s="18"/>
      <c r="H446" s="18"/>
      <c r="I446" s="18"/>
      <c r="J446" s="18"/>
      <c r="K446" s="18"/>
      <c r="L446" s="18"/>
      <c r="M446" s="18"/>
      <c r="N446" s="18"/>
      <c r="O446" s="16"/>
      <c r="P446" s="16"/>
      <c r="Q446" s="16"/>
      <c r="R446" s="16"/>
      <c r="S446" s="16"/>
      <c r="T446" s="16"/>
      <c r="U446" s="16"/>
      <c r="V446" s="16"/>
      <c r="W446" s="16"/>
      <c r="X446" s="16"/>
      <c r="Y446" s="16"/>
      <c r="Z446" s="18"/>
      <c r="AA446" s="18"/>
      <c r="AB446" s="16"/>
      <c r="AC446" s="16"/>
      <c r="AD446" s="16"/>
      <c r="AE446" s="16"/>
    </row>
    <row r="447" spans="1:31" ht="12.75" customHeight="1" x14ac:dyDescent="0.3">
      <c r="A447" s="16"/>
      <c r="B447" s="16"/>
      <c r="C447" s="16"/>
      <c r="D447" s="16"/>
      <c r="E447" s="16"/>
      <c r="F447" s="16"/>
      <c r="G447" s="18"/>
      <c r="H447" s="18"/>
      <c r="I447" s="18"/>
      <c r="J447" s="18"/>
      <c r="K447" s="18"/>
      <c r="L447" s="18"/>
      <c r="M447" s="18"/>
      <c r="N447" s="18"/>
      <c r="O447" s="16"/>
      <c r="P447" s="16"/>
      <c r="Q447" s="16"/>
      <c r="R447" s="16"/>
      <c r="S447" s="16"/>
      <c r="T447" s="16"/>
      <c r="U447" s="16"/>
      <c r="V447" s="16"/>
      <c r="W447" s="16"/>
      <c r="X447" s="16"/>
      <c r="Y447" s="16"/>
      <c r="Z447" s="18"/>
      <c r="AA447" s="18"/>
      <c r="AB447" s="16"/>
      <c r="AC447" s="16"/>
      <c r="AD447" s="16"/>
      <c r="AE447" s="16"/>
    </row>
    <row r="448" spans="1:31" ht="12.75" customHeight="1" x14ac:dyDescent="0.3">
      <c r="A448" s="16"/>
      <c r="B448" s="16"/>
      <c r="C448" s="16"/>
      <c r="D448" s="16"/>
      <c r="E448" s="16"/>
      <c r="F448" s="16"/>
      <c r="G448" s="18"/>
      <c r="H448" s="18"/>
      <c r="I448" s="18"/>
      <c r="J448" s="18"/>
      <c r="K448" s="18"/>
      <c r="L448" s="18"/>
      <c r="M448" s="18"/>
      <c r="N448" s="18"/>
      <c r="O448" s="16"/>
      <c r="P448" s="16"/>
      <c r="Q448" s="16"/>
      <c r="R448" s="16"/>
      <c r="S448" s="16"/>
      <c r="T448" s="16"/>
      <c r="U448" s="16"/>
      <c r="V448" s="16"/>
      <c r="W448" s="16"/>
      <c r="X448" s="16"/>
      <c r="Y448" s="16"/>
      <c r="Z448" s="18"/>
      <c r="AA448" s="18"/>
      <c r="AB448" s="16"/>
      <c r="AC448" s="16"/>
      <c r="AD448" s="16"/>
      <c r="AE448" s="16"/>
    </row>
    <row r="449" spans="1:31" ht="12.75" customHeight="1" x14ac:dyDescent="0.3">
      <c r="A449" s="16"/>
      <c r="B449" s="16"/>
      <c r="C449" s="16"/>
      <c r="D449" s="16"/>
      <c r="E449" s="16"/>
      <c r="F449" s="16"/>
      <c r="G449" s="18"/>
      <c r="H449" s="18"/>
      <c r="I449" s="18"/>
      <c r="J449" s="18"/>
      <c r="K449" s="18"/>
      <c r="L449" s="18"/>
      <c r="M449" s="18"/>
      <c r="N449" s="18"/>
      <c r="O449" s="16"/>
      <c r="P449" s="16"/>
      <c r="Q449" s="16"/>
      <c r="R449" s="16"/>
      <c r="S449" s="16"/>
      <c r="T449" s="16"/>
      <c r="U449" s="16"/>
      <c r="V449" s="16"/>
      <c r="W449" s="16"/>
      <c r="X449" s="16"/>
      <c r="Y449" s="16"/>
      <c r="Z449" s="18"/>
      <c r="AA449" s="18"/>
      <c r="AB449" s="16"/>
      <c r="AC449" s="16"/>
      <c r="AD449" s="16"/>
      <c r="AE449" s="16"/>
    </row>
    <row r="450" spans="1:31" ht="12.75" customHeight="1" x14ac:dyDescent="0.3">
      <c r="A450" s="16"/>
      <c r="B450" s="16"/>
      <c r="C450" s="16"/>
      <c r="D450" s="16"/>
      <c r="E450" s="16"/>
      <c r="F450" s="16"/>
      <c r="G450" s="18"/>
      <c r="H450" s="18"/>
      <c r="I450" s="18"/>
      <c r="J450" s="18"/>
      <c r="K450" s="18"/>
      <c r="L450" s="18"/>
      <c r="M450" s="18"/>
      <c r="N450" s="18"/>
      <c r="O450" s="16"/>
      <c r="P450" s="16"/>
      <c r="Q450" s="16"/>
      <c r="R450" s="16"/>
      <c r="S450" s="16"/>
      <c r="T450" s="16"/>
      <c r="U450" s="16"/>
      <c r="V450" s="16"/>
      <c r="W450" s="16"/>
      <c r="X450" s="16"/>
      <c r="Y450" s="16"/>
      <c r="Z450" s="18"/>
      <c r="AA450" s="18"/>
      <c r="AB450" s="16"/>
      <c r="AC450" s="16"/>
      <c r="AD450" s="16"/>
      <c r="AE450" s="16"/>
    </row>
    <row r="451" spans="1:31" ht="12.75" customHeight="1" x14ac:dyDescent="0.3">
      <c r="A451" s="16"/>
      <c r="B451" s="16"/>
      <c r="C451" s="16"/>
      <c r="D451" s="16"/>
      <c r="E451" s="16"/>
      <c r="F451" s="16"/>
      <c r="G451" s="18"/>
      <c r="H451" s="18"/>
      <c r="I451" s="18"/>
      <c r="J451" s="18"/>
      <c r="K451" s="18"/>
      <c r="L451" s="18"/>
      <c r="M451" s="18"/>
      <c r="N451" s="18"/>
      <c r="O451" s="16"/>
      <c r="P451" s="16"/>
      <c r="Q451" s="16"/>
      <c r="R451" s="16"/>
      <c r="S451" s="16"/>
      <c r="T451" s="16"/>
      <c r="U451" s="16"/>
      <c r="V451" s="16"/>
      <c r="W451" s="16"/>
      <c r="X451" s="16"/>
      <c r="Y451" s="16"/>
      <c r="Z451" s="18"/>
      <c r="AA451" s="18"/>
      <c r="AB451" s="16"/>
      <c r="AC451" s="16"/>
      <c r="AD451" s="16"/>
      <c r="AE451" s="16"/>
    </row>
    <row r="452" spans="1:31" ht="12.75" customHeight="1" x14ac:dyDescent="0.3">
      <c r="A452" s="16"/>
      <c r="B452" s="16"/>
      <c r="C452" s="16"/>
      <c r="D452" s="16"/>
      <c r="E452" s="16"/>
      <c r="F452" s="16"/>
      <c r="G452" s="18"/>
      <c r="H452" s="18"/>
      <c r="I452" s="18"/>
      <c r="J452" s="18"/>
      <c r="K452" s="18"/>
      <c r="L452" s="18"/>
      <c r="M452" s="18"/>
      <c r="N452" s="18"/>
      <c r="O452" s="16"/>
      <c r="P452" s="16"/>
      <c r="Q452" s="16"/>
      <c r="R452" s="16"/>
      <c r="S452" s="16"/>
      <c r="T452" s="16"/>
      <c r="U452" s="16"/>
      <c r="V452" s="16"/>
      <c r="W452" s="16"/>
      <c r="X452" s="16"/>
      <c r="Y452" s="16"/>
      <c r="Z452" s="18"/>
      <c r="AA452" s="18"/>
      <c r="AB452" s="16"/>
      <c r="AC452" s="16"/>
      <c r="AD452" s="16"/>
      <c r="AE452" s="16"/>
    </row>
    <row r="453" spans="1:31" ht="12.75" customHeight="1" x14ac:dyDescent="0.3">
      <c r="A453" s="16"/>
      <c r="B453" s="16"/>
      <c r="C453" s="16"/>
      <c r="D453" s="16"/>
      <c r="E453" s="16"/>
      <c r="F453" s="16"/>
      <c r="G453" s="18"/>
      <c r="H453" s="18"/>
      <c r="I453" s="18"/>
      <c r="J453" s="18"/>
      <c r="K453" s="18"/>
      <c r="L453" s="18"/>
      <c r="M453" s="18"/>
      <c r="N453" s="18"/>
      <c r="O453" s="16"/>
      <c r="P453" s="16"/>
      <c r="Q453" s="16"/>
      <c r="R453" s="16"/>
      <c r="S453" s="16"/>
      <c r="T453" s="16"/>
      <c r="U453" s="16"/>
      <c r="V453" s="16"/>
      <c r="W453" s="16"/>
      <c r="X453" s="16"/>
      <c r="Y453" s="16"/>
      <c r="Z453" s="18"/>
      <c r="AA453" s="18"/>
      <c r="AB453" s="16"/>
      <c r="AC453" s="16"/>
      <c r="AD453" s="16"/>
      <c r="AE453" s="16"/>
    </row>
    <row r="454" spans="1:31" ht="12.75" customHeight="1" x14ac:dyDescent="0.3">
      <c r="A454" s="16"/>
      <c r="B454" s="16"/>
      <c r="C454" s="16"/>
      <c r="D454" s="16"/>
      <c r="E454" s="16"/>
      <c r="F454" s="16"/>
      <c r="G454" s="18"/>
      <c r="H454" s="18"/>
      <c r="I454" s="18"/>
      <c r="J454" s="18"/>
      <c r="K454" s="18"/>
      <c r="L454" s="18"/>
      <c r="M454" s="18"/>
      <c r="N454" s="18"/>
      <c r="O454" s="16"/>
      <c r="P454" s="16"/>
      <c r="Q454" s="16"/>
      <c r="R454" s="16"/>
      <c r="S454" s="16"/>
      <c r="T454" s="16"/>
      <c r="U454" s="16"/>
      <c r="V454" s="16"/>
      <c r="W454" s="16"/>
      <c r="X454" s="16"/>
      <c r="Y454" s="16"/>
      <c r="Z454" s="18"/>
      <c r="AA454" s="18"/>
      <c r="AB454" s="16"/>
      <c r="AC454" s="16"/>
      <c r="AD454" s="16"/>
      <c r="AE454" s="16"/>
    </row>
    <row r="455" spans="1:31" ht="12.75" customHeight="1" x14ac:dyDescent="0.3">
      <c r="A455" s="16"/>
      <c r="B455" s="16"/>
      <c r="C455" s="16"/>
      <c r="D455" s="16"/>
      <c r="E455" s="16"/>
      <c r="F455" s="16"/>
      <c r="G455" s="18"/>
      <c r="H455" s="18"/>
      <c r="I455" s="18"/>
      <c r="J455" s="18"/>
      <c r="K455" s="18"/>
      <c r="L455" s="18"/>
      <c r="M455" s="18"/>
      <c r="N455" s="18"/>
      <c r="O455" s="16"/>
      <c r="P455" s="16"/>
      <c r="Q455" s="16"/>
      <c r="R455" s="16"/>
      <c r="S455" s="16"/>
      <c r="T455" s="16"/>
      <c r="U455" s="16"/>
      <c r="V455" s="16"/>
      <c r="W455" s="16"/>
      <c r="X455" s="16"/>
      <c r="Y455" s="16"/>
      <c r="Z455" s="18"/>
      <c r="AA455" s="18"/>
      <c r="AB455" s="16"/>
      <c r="AC455" s="16"/>
      <c r="AD455" s="16"/>
      <c r="AE455" s="16"/>
    </row>
    <row r="456" spans="1:31" ht="12.75" customHeight="1" x14ac:dyDescent="0.3">
      <c r="A456" s="16"/>
      <c r="B456" s="16"/>
      <c r="C456" s="16"/>
      <c r="D456" s="16"/>
      <c r="E456" s="16"/>
      <c r="F456" s="16"/>
      <c r="G456" s="18"/>
      <c r="H456" s="18"/>
      <c r="I456" s="18"/>
      <c r="J456" s="18"/>
      <c r="K456" s="18"/>
      <c r="L456" s="18"/>
      <c r="M456" s="18"/>
      <c r="N456" s="18"/>
      <c r="O456" s="16"/>
      <c r="P456" s="16"/>
      <c r="Q456" s="16"/>
      <c r="R456" s="16"/>
      <c r="S456" s="16"/>
      <c r="T456" s="16"/>
      <c r="U456" s="16"/>
      <c r="V456" s="16"/>
      <c r="W456" s="16"/>
      <c r="X456" s="16"/>
      <c r="Y456" s="16"/>
      <c r="Z456" s="18"/>
      <c r="AA456" s="18"/>
      <c r="AB456" s="16"/>
      <c r="AC456" s="16"/>
      <c r="AD456" s="16"/>
      <c r="AE456" s="16"/>
    </row>
    <row r="457" spans="1:31" ht="12.75" customHeight="1" x14ac:dyDescent="0.3">
      <c r="A457" s="16"/>
      <c r="B457" s="16"/>
      <c r="C457" s="16"/>
      <c r="D457" s="16"/>
      <c r="E457" s="16"/>
      <c r="F457" s="16"/>
      <c r="G457" s="18"/>
      <c r="H457" s="18"/>
      <c r="I457" s="18"/>
      <c r="J457" s="18"/>
      <c r="K457" s="18"/>
      <c r="L457" s="18"/>
      <c r="M457" s="18"/>
      <c r="N457" s="18"/>
      <c r="O457" s="16"/>
      <c r="P457" s="16"/>
      <c r="Q457" s="16"/>
      <c r="R457" s="16"/>
      <c r="S457" s="16"/>
      <c r="T457" s="16"/>
      <c r="U457" s="16"/>
      <c r="V457" s="16"/>
      <c r="W457" s="16"/>
      <c r="X457" s="16"/>
      <c r="Y457" s="16"/>
      <c r="Z457" s="18"/>
      <c r="AA457" s="18"/>
      <c r="AB457" s="16"/>
      <c r="AC457" s="16"/>
      <c r="AD457" s="16"/>
      <c r="AE457" s="16"/>
    </row>
    <row r="458" spans="1:31" ht="12.75" customHeight="1" x14ac:dyDescent="0.3">
      <c r="A458" s="16"/>
      <c r="B458" s="16"/>
      <c r="C458" s="16"/>
      <c r="D458" s="16"/>
      <c r="E458" s="16"/>
      <c r="F458" s="16"/>
      <c r="G458" s="18"/>
      <c r="H458" s="18"/>
      <c r="I458" s="18"/>
      <c r="J458" s="18"/>
      <c r="K458" s="18"/>
      <c r="L458" s="18"/>
      <c r="M458" s="18"/>
      <c r="N458" s="18"/>
      <c r="O458" s="16"/>
      <c r="P458" s="16"/>
      <c r="Q458" s="16"/>
      <c r="R458" s="16"/>
      <c r="S458" s="16"/>
      <c r="T458" s="16"/>
      <c r="U458" s="16"/>
      <c r="V458" s="16"/>
      <c r="W458" s="16"/>
      <c r="X458" s="16"/>
      <c r="Y458" s="16"/>
      <c r="Z458" s="18"/>
      <c r="AA458" s="18"/>
      <c r="AB458" s="16"/>
      <c r="AC458" s="16"/>
      <c r="AD458" s="16"/>
      <c r="AE458" s="16"/>
    </row>
    <row r="459" spans="1:31" ht="12.75" customHeight="1" x14ac:dyDescent="0.3">
      <c r="A459" s="16"/>
      <c r="B459" s="16"/>
      <c r="C459" s="16"/>
      <c r="D459" s="16"/>
      <c r="E459" s="16"/>
      <c r="F459" s="16"/>
      <c r="G459" s="18"/>
      <c r="H459" s="18"/>
      <c r="I459" s="18"/>
      <c r="J459" s="18"/>
      <c r="K459" s="18"/>
      <c r="L459" s="18"/>
      <c r="M459" s="18"/>
      <c r="N459" s="18"/>
      <c r="O459" s="16"/>
      <c r="P459" s="16"/>
      <c r="Q459" s="16"/>
      <c r="R459" s="16"/>
      <c r="S459" s="16"/>
      <c r="T459" s="16"/>
      <c r="U459" s="16"/>
      <c r="V459" s="16"/>
      <c r="W459" s="16"/>
      <c r="X459" s="16"/>
      <c r="Y459" s="16"/>
      <c r="Z459" s="18"/>
      <c r="AA459" s="18"/>
      <c r="AB459" s="16"/>
      <c r="AC459" s="16"/>
      <c r="AD459" s="16"/>
      <c r="AE459" s="16"/>
    </row>
    <row r="460" spans="1:31" ht="12.75" customHeight="1" x14ac:dyDescent="0.3">
      <c r="A460" s="16"/>
      <c r="B460" s="16"/>
      <c r="C460" s="16"/>
      <c r="D460" s="16"/>
      <c r="E460" s="16"/>
      <c r="F460" s="16"/>
      <c r="G460" s="18"/>
      <c r="H460" s="18"/>
      <c r="I460" s="18"/>
      <c r="J460" s="18"/>
      <c r="K460" s="18"/>
      <c r="L460" s="18"/>
      <c r="M460" s="18"/>
      <c r="N460" s="18"/>
      <c r="O460" s="16"/>
      <c r="P460" s="16"/>
      <c r="Q460" s="16"/>
      <c r="R460" s="16"/>
      <c r="S460" s="16"/>
      <c r="T460" s="16"/>
      <c r="U460" s="16"/>
      <c r="V460" s="16"/>
      <c r="W460" s="16"/>
      <c r="X460" s="16"/>
      <c r="Y460" s="16"/>
      <c r="Z460" s="18"/>
      <c r="AA460" s="18"/>
      <c r="AB460" s="16"/>
      <c r="AC460" s="16"/>
      <c r="AD460" s="16"/>
      <c r="AE460" s="16"/>
    </row>
    <row r="461" spans="1:31" ht="12.75" customHeight="1" x14ac:dyDescent="0.3">
      <c r="A461" s="16"/>
      <c r="B461" s="16"/>
      <c r="C461" s="16"/>
      <c r="D461" s="16"/>
      <c r="E461" s="16"/>
      <c r="F461" s="16"/>
      <c r="G461" s="18"/>
      <c r="H461" s="18"/>
      <c r="I461" s="18"/>
      <c r="J461" s="18"/>
      <c r="K461" s="18"/>
      <c r="L461" s="18"/>
      <c r="M461" s="18"/>
      <c r="N461" s="18"/>
      <c r="O461" s="16"/>
      <c r="P461" s="16"/>
      <c r="Q461" s="16"/>
      <c r="R461" s="16"/>
      <c r="S461" s="16"/>
      <c r="T461" s="16"/>
      <c r="U461" s="16"/>
      <c r="V461" s="16"/>
      <c r="W461" s="16"/>
      <c r="X461" s="16"/>
      <c r="Y461" s="16"/>
      <c r="Z461" s="18"/>
      <c r="AA461" s="18"/>
      <c r="AB461" s="16"/>
      <c r="AC461" s="16"/>
      <c r="AD461" s="16"/>
      <c r="AE461" s="16"/>
    </row>
    <row r="462" spans="1:31" ht="12.75" customHeight="1" x14ac:dyDescent="0.3">
      <c r="A462" s="16"/>
      <c r="B462" s="16"/>
      <c r="C462" s="16"/>
      <c r="D462" s="16"/>
      <c r="E462" s="16"/>
      <c r="F462" s="16"/>
      <c r="G462" s="18"/>
      <c r="H462" s="18"/>
      <c r="I462" s="18"/>
      <c r="J462" s="18"/>
      <c r="K462" s="18"/>
      <c r="L462" s="18"/>
      <c r="M462" s="18"/>
      <c r="N462" s="18"/>
      <c r="O462" s="16"/>
      <c r="P462" s="16"/>
      <c r="Q462" s="16"/>
      <c r="R462" s="16"/>
      <c r="S462" s="16"/>
      <c r="T462" s="16"/>
      <c r="U462" s="16"/>
      <c r="V462" s="16"/>
      <c r="W462" s="16"/>
      <c r="X462" s="16"/>
      <c r="Y462" s="16"/>
      <c r="Z462" s="18"/>
      <c r="AA462" s="18"/>
      <c r="AB462" s="16"/>
      <c r="AC462" s="16"/>
      <c r="AD462" s="16"/>
      <c r="AE462" s="16"/>
    </row>
    <row r="463" spans="1:31" ht="12.75" customHeight="1" x14ac:dyDescent="0.3">
      <c r="A463" s="16"/>
      <c r="B463" s="16"/>
      <c r="C463" s="16"/>
      <c r="D463" s="16"/>
      <c r="E463" s="16"/>
      <c r="F463" s="16"/>
      <c r="G463" s="18"/>
      <c r="H463" s="18"/>
      <c r="I463" s="18"/>
      <c r="J463" s="18"/>
      <c r="K463" s="18"/>
      <c r="L463" s="18"/>
      <c r="M463" s="18"/>
      <c r="N463" s="18"/>
      <c r="O463" s="16"/>
      <c r="P463" s="16"/>
      <c r="Q463" s="16"/>
      <c r="R463" s="16"/>
      <c r="S463" s="16"/>
      <c r="T463" s="16"/>
      <c r="U463" s="16"/>
      <c r="V463" s="16"/>
      <c r="W463" s="16"/>
      <c r="X463" s="16"/>
      <c r="Y463" s="16"/>
      <c r="Z463" s="18"/>
      <c r="AA463" s="18"/>
      <c r="AB463" s="16"/>
      <c r="AC463" s="16"/>
      <c r="AD463" s="16"/>
      <c r="AE463" s="16"/>
    </row>
    <row r="464" spans="1:31" ht="12.75" customHeight="1" x14ac:dyDescent="0.3">
      <c r="A464" s="16"/>
      <c r="B464" s="16"/>
      <c r="C464" s="16"/>
      <c r="D464" s="16"/>
      <c r="E464" s="16"/>
      <c r="F464" s="16"/>
      <c r="G464" s="18"/>
      <c r="H464" s="18"/>
      <c r="I464" s="18"/>
      <c r="J464" s="18"/>
      <c r="K464" s="18"/>
      <c r="L464" s="18"/>
      <c r="M464" s="18"/>
      <c r="N464" s="18"/>
      <c r="O464" s="16"/>
      <c r="P464" s="16"/>
      <c r="Q464" s="16"/>
      <c r="R464" s="16"/>
      <c r="S464" s="16"/>
      <c r="T464" s="16"/>
      <c r="U464" s="16"/>
      <c r="V464" s="16"/>
      <c r="W464" s="16"/>
      <c r="X464" s="16"/>
      <c r="Y464" s="16"/>
      <c r="Z464" s="18"/>
      <c r="AA464" s="18"/>
      <c r="AB464" s="16"/>
      <c r="AC464" s="16"/>
      <c r="AD464" s="16"/>
      <c r="AE464" s="16"/>
    </row>
    <row r="465" spans="1:31" ht="12.75" customHeight="1" x14ac:dyDescent="0.3">
      <c r="A465" s="16"/>
      <c r="B465" s="16"/>
      <c r="C465" s="16"/>
      <c r="D465" s="16"/>
      <c r="E465" s="16"/>
      <c r="F465" s="16"/>
      <c r="G465" s="18"/>
      <c r="H465" s="18"/>
      <c r="I465" s="18"/>
      <c r="J465" s="18"/>
      <c r="K465" s="18"/>
      <c r="L465" s="18"/>
      <c r="M465" s="18"/>
      <c r="N465" s="18"/>
      <c r="O465" s="16"/>
      <c r="P465" s="16"/>
      <c r="Q465" s="16"/>
      <c r="R465" s="16"/>
      <c r="S465" s="16"/>
      <c r="T465" s="16"/>
      <c r="U465" s="16"/>
      <c r="V465" s="16"/>
      <c r="W465" s="16"/>
      <c r="X465" s="16"/>
      <c r="Y465" s="16"/>
      <c r="Z465" s="18"/>
      <c r="AA465" s="18"/>
      <c r="AB465" s="16"/>
      <c r="AC465" s="16"/>
      <c r="AD465" s="16"/>
      <c r="AE465" s="16"/>
    </row>
    <row r="466" spans="1:31" ht="12.75" customHeight="1" x14ac:dyDescent="0.3">
      <c r="A466" s="16"/>
      <c r="B466" s="16"/>
      <c r="C466" s="16"/>
      <c r="D466" s="16"/>
      <c r="E466" s="16"/>
      <c r="F466" s="16"/>
      <c r="G466" s="18"/>
      <c r="H466" s="18"/>
      <c r="I466" s="18"/>
      <c r="J466" s="18"/>
      <c r="K466" s="18"/>
      <c r="L466" s="18"/>
      <c r="M466" s="18"/>
      <c r="N466" s="18"/>
      <c r="O466" s="16"/>
      <c r="P466" s="16"/>
      <c r="Q466" s="16"/>
      <c r="R466" s="16"/>
      <c r="S466" s="16"/>
      <c r="T466" s="16"/>
      <c r="U466" s="16"/>
      <c r="V466" s="16"/>
      <c r="W466" s="16"/>
      <c r="X466" s="16"/>
      <c r="Y466" s="16"/>
      <c r="Z466" s="18"/>
      <c r="AA466" s="18"/>
      <c r="AB466" s="16"/>
      <c r="AC466" s="16"/>
      <c r="AD466" s="16"/>
      <c r="AE466" s="16"/>
    </row>
    <row r="467" spans="1:31" ht="12.75" customHeight="1" x14ac:dyDescent="0.3">
      <c r="A467" s="16"/>
      <c r="B467" s="16"/>
      <c r="C467" s="16"/>
      <c r="D467" s="16"/>
      <c r="E467" s="16"/>
      <c r="F467" s="16"/>
      <c r="G467" s="18"/>
      <c r="H467" s="18"/>
      <c r="I467" s="18"/>
      <c r="J467" s="18"/>
      <c r="K467" s="18"/>
      <c r="L467" s="18"/>
      <c r="M467" s="18"/>
      <c r="N467" s="18"/>
      <c r="O467" s="16"/>
      <c r="P467" s="16"/>
      <c r="Q467" s="16"/>
      <c r="R467" s="16"/>
      <c r="S467" s="16"/>
      <c r="T467" s="16"/>
      <c r="U467" s="16"/>
      <c r="V467" s="16"/>
      <c r="W467" s="16"/>
      <c r="X467" s="16"/>
      <c r="Y467" s="16"/>
      <c r="Z467" s="18"/>
      <c r="AA467" s="18"/>
      <c r="AB467" s="16"/>
      <c r="AC467" s="16"/>
      <c r="AD467" s="16"/>
      <c r="AE467" s="16"/>
    </row>
    <row r="468" spans="1:31" ht="12.75" customHeight="1" x14ac:dyDescent="0.3">
      <c r="A468" s="16"/>
      <c r="B468" s="16"/>
      <c r="C468" s="16"/>
      <c r="D468" s="16"/>
      <c r="E468" s="16"/>
      <c r="F468" s="16"/>
      <c r="G468" s="18"/>
      <c r="H468" s="18"/>
      <c r="I468" s="18"/>
      <c r="J468" s="18"/>
      <c r="K468" s="18"/>
      <c r="L468" s="18"/>
      <c r="M468" s="18"/>
      <c r="N468" s="18"/>
      <c r="O468" s="16"/>
      <c r="P468" s="16"/>
      <c r="Q468" s="16"/>
      <c r="R468" s="16"/>
      <c r="S468" s="16"/>
      <c r="T468" s="16"/>
      <c r="U468" s="16"/>
      <c r="V468" s="16"/>
      <c r="W468" s="16"/>
      <c r="X468" s="16"/>
      <c r="Y468" s="16"/>
      <c r="Z468" s="18"/>
      <c r="AA468" s="18"/>
      <c r="AB468" s="16"/>
      <c r="AC468" s="16"/>
      <c r="AD468" s="16"/>
      <c r="AE468" s="16"/>
    </row>
    <row r="469" spans="1:31" ht="12.75" customHeight="1" x14ac:dyDescent="0.3">
      <c r="A469" s="16"/>
      <c r="B469" s="16"/>
      <c r="C469" s="16"/>
      <c r="D469" s="16"/>
      <c r="E469" s="16"/>
      <c r="F469" s="16"/>
      <c r="G469" s="18"/>
      <c r="H469" s="18"/>
      <c r="I469" s="18"/>
      <c r="J469" s="18"/>
      <c r="K469" s="18"/>
      <c r="L469" s="18"/>
      <c r="M469" s="18"/>
      <c r="N469" s="18"/>
      <c r="O469" s="16"/>
      <c r="P469" s="16"/>
      <c r="Q469" s="16"/>
      <c r="R469" s="16"/>
      <c r="S469" s="16"/>
      <c r="T469" s="16"/>
      <c r="U469" s="16"/>
      <c r="V469" s="16"/>
      <c r="W469" s="16"/>
      <c r="X469" s="16"/>
      <c r="Y469" s="16"/>
      <c r="Z469" s="18"/>
      <c r="AA469" s="18"/>
      <c r="AB469" s="16"/>
      <c r="AC469" s="16"/>
      <c r="AD469" s="16"/>
      <c r="AE469" s="16"/>
    </row>
    <row r="470" spans="1:31" ht="12.75" customHeight="1" x14ac:dyDescent="0.3">
      <c r="A470" s="16"/>
      <c r="B470" s="16"/>
      <c r="C470" s="16"/>
      <c r="D470" s="16"/>
      <c r="E470" s="16"/>
      <c r="F470" s="16"/>
      <c r="G470" s="18"/>
      <c r="H470" s="18"/>
      <c r="I470" s="18"/>
      <c r="J470" s="18"/>
      <c r="K470" s="18"/>
      <c r="L470" s="18"/>
      <c r="M470" s="18"/>
      <c r="N470" s="18"/>
      <c r="O470" s="16"/>
      <c r="P470" s="16"/>
      <c r="Q470" s="16"/>
      <c r="R470" s="16"/>
      <c r="S470" s="16"/>
      <c r="T470" s="16"/>
      <c r="U470" s="16"/>
      <c r="V470" s="16"/>
      <c r="W470" s="16"/>
      <c r="X470" s="16"/>
      <c r="Y470" s="16"/>
      <c r="Z470" s="18"/>
      <c r="AA470" s="18"/>
      <c r="AB470" s="16"/>
      <c r="AC470" s="16"/>
      <c r="AD470" s="16"/>
      <c r="AE470" s="16"/>
    </row>
    <row r="471" spans="1:31" ht="12.75" customHeight="1" x14ac:dyDescent="0.3">
      <c r="A471" s="16"/>
      <c r="B471" s="16"/>
      <c r="C471" s="16"/>
      <c r="D471" s="16"/>
      <c r="E471" s="16"/>
      <c r="F471" s="16"/>
      <c r="G471" s="18"/>
      <c r="H471" s="18"/>
      <c r="I471" s="18"/>
      <c r="J471" s="18"/>
      <c r="K471" s="18"/>
      <c r="L471" s="18"/>
      <c r="M471" s="18"/>
      <c r="N471" s="18"/>
      <c r="O471" s="16"/>
      <c r="P471" s="16"/>
      <c r="Q471" s="16"/>
      <c r="R471" s="16"/>
      <c r="S471" s="16"/>
      <c r="T471" s="16"/>
      <c r="U471" s="16"/>
      <c r="V471" s="16"/>
      <c r="W471" s="16"/>
      <c r="X471" s="16"/>
      <c r="Y471" s="16"/>
      <c r="Z471" s="18"/>
      <c r="AA471" s="18"/>
      <c r="AB471" s="16"/>
      <c r="AC471" s="16"/>
      <c r="AD471" s="16"/>
      <c r="AE471" s="16"/>
    </row>
    <row r="472" spans="1:31" ht="12.75" customHeight="1" x14ac:dyDescent="0.3">
      <c r="A472" s="16"/>
      <c r="B472" s="16"/>
      <c r="C472" s="16"/>
      <c r="D472" s="16"/>
      <c r="E472" s="16"/>
      <c r="F472" s="16"/>
      <c r="G472" s="18"/>
      <c r="H472" s="18"/>
      <c r="I472" s="18"/>
      <c r="J472" s="18"/>
      <c r="K472" s="18"/>
      <c r="L472" s="18"/>
      <c r="M472" s="18"/>
      <c r="N472" s="18"/>
      <c r="O472" s="16"/>
      <c r="P472" s="16"/>
      <c r="Q472" s="16"/>
      <c r="R472" s="16"/>
      <c r="S472" s="16"/>
      <c r="T472" s="16"/>
      <c r="U472" s="16"/>
      <c r="V472" s="16"/>
      <c r="W472" s="16"/>
      <c r="X472" s="16"/>
      <c r="Y472" s="16"/>
      <c r="Z472" s="18"/>
      <c r="AA472" s="18"/>
      <c r="AB472" s="16"/>
      <c r="AC472" s="16"/>
      <c r="AD472" s="16"/>
      <c r="AE472" s="16"/>
    </row>
    <row r="473" spans="1:31" ht="12.75" customHeight="1" x14ac:dyDescent="0.3">
      <c r="A473" s="16"/>
      <c r="B473" s="16"/>
      <c r="C473" s="16"/>
      <c r="D473" s="16"/>
      <c r="E473" s="16"/>
      <c r="F473" s="16"/>
      <c r="G473" s="18"/>
      <c r="H473" s="18"/>
      <c r="I473" s="18"/>
      <c r="J473" s="18"/>
      <c r="K473" s="18"/>
      <c r="L473" s="18"/>
      <c r="M473" s="18"/>
      <c r="N473" s="18"/>
      <c r="O473" s="16"/>
      <c r="P473" s="16"/>
      <c r="Q473" s="16"/>
      <c r="R473" s="16"/>
      <c r="S473" s="16"/>
      <c r="T473" s="16"/>
      <c r="U473" s="16"/>
      <c r="V473" s="16"/>
      <c r="W473" s="16"/>
      <c r="X473" s="16"/>
      <c r="Y473" s="16"/>
      <c r="Z473" s="18"/>
      <c r="AA473" s="18"/>
      <c r="AB473" s="16"/>
      <c r="AC473" s="16"/>
      <c r="AD473" s="16"/>
      <c r="AE473" s="16"/>
    </row>
    <row r="474" spans="1:31" ht="12.75" customHeight="1" x14ac:dyDescent="0.3">
      <c r="A474" s="16"/>
      <c r="B474" s="16"/>
      <c r="C474" s="16"/>
      <c r="D474" s="16"/>
      <c r="E474" s="16"/>
      <c r="F474" s="16"/>
      <c r="G474" s="18"/>
      <c r="H474" s="18"/>
      <c r="I474" s="18"/>
      <c r="J474" s="18"/>
      <c r="K474" s="18"/>
      <c r="L474" s="18"/>
      <c r="M474" s="18"/>
      <c r="N474" s="18"/>
      <c r="O474" s="16"/>
      <c r="P474" s="16"/>
      <c r="Q474" s="16"/>
      <c r="R474" s="16"/>
      <c r="S474" s="16"/>
      <c r="T474" s="16"/>
      <c r="U474" s="16"/>
      <c r="V474" s="16"/>
      <c r="W474" s="16"/>
      <c r="X474" s="16"/>
      <c r="Y474" s="16"/>
      <c r="Z474" s="18"/>
      <c r="AA474" s="18"/>
      <c r="AB474" s="16"/>
      <c r="AC474" s="16"/>
      <c r="AD474" s="16"/>
      <c r="AE474" s="16"/>
    </row>
    <row r="475" spans="1:31" ht="12.75" customHeight="1" x14ac:dyDescent="0.3">
      <c r="A475" s="16"/>
      <c r="B475" s="16"/>
      <c r="C475" s="16"/>
      <c r="D475" s="16"/>
      <c r="E475" s="16"/>
      <c r="F475" s="16"/>
      <c r="G475" s="18"/>
      <c r="H475" s="18"/>
      <c r="I475" s="18"/>
      <c r="J475" s="18"/>
      <c r="K475" s="18"/>
      <c r="L475" s="18"/>
      <c r="M475" s="18"/>
      <c r="N475" s="18"/>
      <c r="O475" s="16"/>
      <c r="P475" s="16"/>
      <c r="Q475" s="16"/>
      <c r="R475" s="16"/>
      <c r="S475" s="16"/>
      <c r="T475" s="16"/>
      <c r="U475" s="16"/>
      <c r="V475" s="16"/>
      <c r="W475" s="16"/>
      <c r="X475" s="16"/>
      <c r="Y475" s="16"/>
      <c r="Z475" s="18"/>
      <c r="AA475" s="18"/>
      <c r="AB475" s="16"/>
      <c r="AC475" s="16"/>
      <c r="AD475" s="16"/>
      <c r="AE475" s="16"/>
    </row>
    <row r="476" spans="1:31" ht="12.75" customHeight="1" x14ac:dyDescent="0.3">
      <c r="A476" s="16"/>
      <c r="B476" s="16"/>
      <c r="C476" s="16"/>
      <c r="D476" s="16"/>
      <c r="E476" s="16"/>
      <c r="F476" s="16"/>
      <c r="G476" s="18"/>
      <c r="H476" s="18"/>
      <c r="I476" s="18"/>
      <c r="J476" s="18"/>
      <c r="K476" s="18"/>
      <c r="L476" s="18"/>
      <c r="M476" s="18"/>
      <c r="N476" s="18"/>
      <c r="O476" s="16"/>
      <c r="P476" s="16"/>
      <c r="Q476" s="16"/>
      <c r="R476" s="16"/>
      <c r="S476" s="16"/>
      <c r="T476" s="16"/>
      <c r="U476" s="16"/>
      <c r="V476" s="16"/>
      <c r="W476" s="16"/>
      <c r="X476" s="16"/>
      <c r="Y476" s="16"/>
      <c r="Z476" s="18"/>
      <c r="AA476" s="18"/>
      <c r="AB476" s="16"/>
      <c r="AC476" s="16"/>
      <c r="AD476" s="16"/>
      <c r="AE476" s="16"/>
    </row>
    <row r="477" spans="1:31" ht="12.75" customHeight="1" x14ac:dyDescent="0.3">
      <c r="A477" s="16"/>
      <c r="B477" s="16"/>
      <c r="C477" s="16"/>
      <c r="D477" s="16"/>
      <c r="E477" s="16"/>
      <c r="F477" s="16"/>
      <c r="G477" s="18"/>
      <c r="H477" s="18"/>
      <c r="I477" s="18"/>
      <c r="J477" s="18"/>
      <c r="K477" s="18"/>
      <c r="L477" s="18"/>
      <c r="M477" s="18"/>
      <c r="N477" s="18"/>
      <c r="O477" s="16"/>
      <c r="P477" s="16"/>
      <c r="Q477" s="16"/>
      <c r="R477" s="16"/>
      <c r="S477" s="16"/>
      <c r="T477" s="16"/>
      <c r="U477" s="16"/>
      <c r="V477" s="16"/>
      <c r="W477" s="16"/>
      <c r="X477" s="16"/>
      <c r="Y477" s="16"/>
      <c r="Z477" s="18"/>
      <c r="AA477" s="18"/>
      <c r="AB477" s="16"/>
      <c r="AC477" s="16"/>
      <c r="AD477" s="16"/>
      <c r="AE477" s="16"/>
    </row>
    <row r="478" spans="1:31" ht="12.75" customHeight="1" x14ac:dyDescent="0.3">
      <c r="A478" s="16"/>
      <c r="B478" s="16"/>
      <c r="C478" s="16"/>
      <c r="D478" s="16"/>
      <c r="E478" s="16"/>
      <c r="F478" s="16"/>
      <c r="G478" s="18"/>
      <c r="H478" s="18"/>
      <c r="I478" s="18"/>
      <c r="J478" s="18"/>
      <c r="K478" s="18"/>
      <c r="L478" s="18"/>
      <c r="M478" s="18"/>
      <c r="N478" s="18"/>
      <c r="O478" s="16"/>
      <c r="P478" s="16"/>
      <c r="Q478" s="16"/>
      <c r="R478" s="16"/>
      <c r="S478" s="16"/>
      <c r="T478" s="16"/>
      <c r="U478" s="16"/>
      <c r="V478" s="16"/>
      <c r="W478" s="16"/>
      <c r="X478" s="16"/>
      <c r="Y478" s="16"/>
      <c r="Z478" s="18"/>
      <c r="AA478" s="18"/>
      <c r="AB478" s="16"/>
      <c r="AC478" s="16"/>
      <c r="AD478" s="16"/>
      <c r="AE478" s="16"/>
    </row>
    <row r="479" spans="1:31" ht="12.75" customHeight="1" x14ac:dyDescent="0.3">
      <c r="A479" s="16"/>
      <c r="B479" s="16"/>
      <c r="C479" s="16"/>
      <c r="D479" s="16"/>
      <c r="E479" s="16"/>
      <c r="F479" s="16"/>
      <c r="G479" s="18"/>
      <c r="H479" s="18"/>
      <c r="I479" s="18"/>
      <c r="J479" s="18"/>
      <c r="K479" s="18"/>
      <c r="L479" s="18"/>
      <c r="M479" s="18"/>
      <c r="N479" s="18"/>
      <c r="O479" s="16"/>
      <c r="P479" s="16"/>
      <c r="Q479" s="16"/>
      <c r="R479" s="16"/>
      <c r="S479" s="16"/>
      <c r="T479" s="16"/>
      <c r="U479" s="16"/>
      <c r="V479" s="16"/>
      <c r="W479" s="16"/>
      <c r="X479" s="16"/>
      <c r="Y479" s="16"/>
      <c r="Z479" s="18"/>
      <c r="AA479" s="18"/>
      <c r="AB479" s="16"/>
      <c r="AC479" s="16"/>
      <c r="AD479" s="16"/>
      <c r="AE479" s="16"/>
    </row>
    <row r="480" spans="1:31" ht="12.75" customHeight="1" x14ac:dyDescent="0.3">
      <c r="A480" s="16"/>
      <c r="B480" s="16"/>
      <c r="C480" s="16"/>
      <c r="D480" s="16"/>
      <c r="E480" s="16"/>
      <c r="F480" s="16"/>
      <c r="G480" s="18"/>
      <c r="H480" s="18"/>
      <c r="I480" s="18"/>
      <c r="J480" s="18"/>
      <c r="K480" s="18"/>
      <c r="L480" s="18"/>
      <c r="M480" s="18"/>
      <c r="N480" s="18"/>
      <c r="O480" s="16"/>
      <c r="P480" s="16"/>
      <c r="Q480" s="16"/>
      <c r="R480" s="16"/>
      <c r="S480" s="16"/>
      <c r="T480" s="16"/>
      <c r="U480" s="16"/>
      <c r="V480" s="16"/>
      <c r="W480" s="16"/>
      <c r="X480" s="16"/>
      <c r="Y480" s="16"/>
      <c r="Z480" s="18"/>
      <c r="AA480" s="18"/>
      <c r="AB480" s="16"/>
      <c r="AC480" s="16"/>
      <c r="AD480" s="16"/>
      <c r="AE480" s="16"/>
    </row>
    <row r="481" spans="1:31" ht="12.75" customHeight="1" x14ac:dyDescent="0.3">
      <c r="A481" s="16"/>
      <c r="B481" s="16"/>
      <c r="C481" s="16"/>
      <c r="D481" s="16"/>
      <c r="E481" s="16"/>
      <c r="F481" s="16"/>
      <c r="G481" s="18"/>
      <c r="H481" s="18"/>
      <c r="I481" s="18"/>
      <c r="J481" s="18"/>
      <c r="K481" s="18"/>
      <c r="L481" s="18"/>
      <c r="M481" s="18"/>
      <c r="N481" s="18"/>
      <c r="O481" s="16"/>
      <c r="P481" s="16"/>
      <c r="Q481" s="16"/>
      <c r="R481" s="16"/>
      <c r="S481" s="16"/>
      <c r="T481" s="16"/>
      <c r="U481" s="16"/>
      <c r="V481" s="16"/>
      <c r="W481" s="16"/>
      <c r="X481" s="16"/>
      <c r="Y481" s="16"/>
      <c r="Z481" s="18"/>
      <c r="AA481" s="18"/>
      <c r="AB481" s="16"/>
      <c r="AC481" s="16"/>
      <c r="AD481" s="16"/>
      <c r="AE481" s="16"/>
    </row>
    <row r="482" spans="1:31" ht="12.75" customHeight="1" x14ac:dyDescent="0.3">
      <c r="A482" s="16"/>
      <c r="B482" s="16"/>
      <c r="C482" s="16"/>
      <c r="D482" s="16"/>
      <c r="E482" s="16"/>
      <c r="F482" s="16"/>
      <c r="G482" s="18"/>
      <c r="H482" s="18"/>
      <c r="I482" s="18"/>
      <c r="J482" s="18"/>
      <c r="K482" s="18"/>
      <c r="L482" s="18"/>
      <c r="M482" s="18"/>
      <c r="N482" s="18"/>
      <c r="O482" s="16"/>
      <c r="P482" s="16"/>
      <c r="Q482" s="16"/>
      <c r="R482" s="16"/>
      <c r="S482" s="16"/>
      <c r="T482" s="16"/>
      <c r="U482" s="16"/>
      <c r="V482" s="16"/>
      <c r="W482" s="16"/>
      <c r="X482" s="16"/>
      <c r="Y482" s="16"/>
      <c r="Z482" s="18"/>
      <c r="AA482" s="18"/>
      <c r="AB482" s="16"/>
      <c r="AC482" s="16"/>
      <c r="AD482" s="16"/>
      <c r="AE482" s="16"/>
    </row>
    <row r="483" spans="1:31" ht="12.75" customHeight="1" x14ac:dyDescent="0.3">
      <c r="A483" s="16"/>
      <c r="B483" s="16"/>
      <c r="C483" s="16"/>
      <c r="D483" s="16"/>
      <c r="E483" s="16"/>
      <c r="F483" s="16"/>
      <c r="G483" s="18"/>
      <c r="H483" s="18"/>
      <c r="I483" s="18"/>
      <c r="J483" s="18"/>
      <c r="K483" s="18"/>
      <c r="L483" s="18"/>
      <c r="M483" s="18"/>
      <c r="N483" s="18"/>
      <c r="O483" s="16"/>
      <c r="P483" s="16"/>
      <c r="Q483" s="16"/>
      <c r="R483" s="16"/>
      <c r="S483" s="16"/>
      <c r="T483" s="16"/>
      <c r="U483" s="16"/>
      <c r="V483" s="16"/>
      <c r="W483" s="16"/>
      <c r="X483" s="16"/>
      <c r="Y483" s="16"/>
      <c r="Z483" s="18"/>
      <c r="AA483" s="18"/>
      <c r="AB483" s="16"/>
      <c r="AC483" s="16"/>
      <c r="AD483" s="16"/>
      <c r="AE483" s="16"/>
    </row>
    <row r="484" spans="1:31" ht="12.75" customHeight="1" x14ac:dyDescent="0.3">
      <c r="A484" s="16"/>
      <c r="B484" s="16"/>
      <c r="C484" s="16"/>
      <c r="D484" s="16"/>
      <c r="E484" s="16"/>
      <c r="F484" s="16"/>
      <c r="G484" s="18"/>
      <c r="H484" s="18"/>
      <c r="I484" s="18"/>
      <c r="J484" s="18"/>
      <c r="K484" s="18"/>
      <c r="L484" s="18"/>
      <c r="M484" s="18"/>
      <c r="N484" s="18"/>
      <c r="O484" s="16"/>
      <c r="P484" s="16"/>
      <c r="Q484" s="16"/>
      <c r="R484" s="16"/>
      <c r="S484" s="16"/>
      <c r="T484" s="16"/>
      <c r="U484" s="16"/>
      <c r="V484" s="16"/>
      <c r="W484" s="16"/>
      <c r="X484" s="16"/>
      <c r="Y484" s="16"/>
      <c r="Z484" s="18"/>
      <c r="AA484" s="18"/>
      <c r="AB484" s="16"/>
      <c r="AC484" s="16"/>
      <c r="AD484" s="16"/>
      <c r="AE484" s="16"/>
    </row>
    <row r="485" spans="1:31" ht="12.75" customHeight="1" x14ac:dyDescent="0.3">
      <c r="A485" s="16"/>
      <c r="B485" s="16"/>
      <c r="C485" s="16"/>
      <c r="D485" s="16"/>
      <c r="E485" s="16"/>
      <c r="F485" s="16"/>
      <c r="G485" s="18"/>
      <c r="H485" s="18"/>
      <c r="I485" s="18"/>
      <c r="J485" s="18"/>
      <c r="K485" s="18"/>
      <c r="L485" s="18"/>
      <c r="M485" s="18"/>
      <c r="N485" s="18"/>
      <c r="O485" s="16"/>
      <c r="P485" s="16"/>
      <c r="Q485" s="16"/>
      <c r="R485" s="16"/>
      <c r="S485" s="16"/>
      <c r="T485" s="16"/>
      <c r="U485" s="16"/>
      <c r="V485" s="16"/>
      <c r="W485" s="16"/>
      <c r="X485" s="16"/>
      <c r="Y485" s="16"/>
      <c r="Z485" s="18"/>
      <c r="AA485" s="18"/>
      <c r="AB485" s="16"/>
      <c r="AC485" s="16"/>
      <c r="AD485" s="16"/>
      <c r="AE485" s="16"/>
    </row>
    <row r="486" spans="1:31" ht="12.75" customHeight="1" x14ac:dyDescent="0.3">
      <c r="A486" s="16"/>
      <c r="B486" s="16"/>
      <c r="C486" s="16"/>
      <c r="D486" s="16"/>
      <c r="E486" s="16"/>
      <c r="F486" s="16"/>
      <c r="G486" s="18"/>
      <c r="H486" s="18"/>
      <c r="I486" s="18"/>
      <c r="J486" s="18"/>
      <c r="K486" s="18"/>
      <c r="L486" s="18"/>
      <c r="M486" s="18"/>
      <c r="N486" s="18"/>
      <c r="O486" s="16"/>
      <c r="P486" s="16"/>
      <c r="Q486" s="16"/>
      <c r="R486" s="16"/>
      <c r="S486" s="16"/>
      <c r="T486" s="16"/>
      <c r="U486" s="16"/>
      <c r="V486" s="16"/>
      <c r="W486" s="16"/>
      <c r="X486" s="16"/>
      <c r="Y486" s="16"/>
      <c r="Z486" s="18"/>
      <c r="AA486" s="18"/>
      <c r="AB486" s="16"/>
      <c r="AC486" s="16"/>
      <c r="AD486" s="16"/>
      <c r="AE486" s="16"/>
    </row>
    <row r="487" spans="1:31" ht="12.75" customHeight="1" x14ac:dyDescent="0.3">
      <c r="A487" s="16"/>
      <c r="B487" s="16"/>
      <c r="C487" s="16"/>
      <c r="D487" s="16"/>
      <c r="E487" s="16"/>
      <c r="F487" s="16"/>
      <c r="G487" s="18"/>
      <c r="H487" s="18"/>
      <c r="I487" s="18"/>
      <c r="J487" s="18"/>
      <c r="K487" s="18"/>
      <c r="L487" s="18"/>
      <c r="M487" s="18"/>
      <c r="N487" s="18"/>
      <c r="O487" s="16"/>
      <c r="P487" s="16"/>
      <c r="Q487" s="16"/>
      <c r="R487" s="16"/>
      <c r="S487" s="16"/>
      <c r="T487" s="16"/>
      <c r="U487" s="16"/>
      <c r="V487" s="16"/>
      <c r="W487" s="16"/>
      <c r="X487" s="16"/>
      <c r="Y487" s="16"/>
      <c r="Z487" s="18"/>
      <c r="AA487" s="18"/>
      <c r="AB487" s="16"/>
      <c r="AC487" s="16"/>
      <c r="AD487" s="16"/>
      <c r="AE487" s="16"/>
    </row>
    <row r="488" spans="1:31" ht="12.75" customHeight="1" x14ac:dyDescent="0.3">
      <c r="A488" s="16"/>
      <c r="B488" s="16"/>
      <c r="C488" s="16"/>
      <c r="D488" s="16"/>
      <c r="E488" s="16"/>
      <c r="F488" s="16"/>
      <c r="G488" s="18"/>
      <c r="H488" s="18"/>
      <c r="I488" s="18"/>
      <c r="J488" s="18"/>
      <c r="K488" s="18"/>
      <c r="L488" s="18"/>
      <c r="M488" s="18"/>
      <c r="N488" s="18"/>
      <c r="O488" s="16"/>
      <c r="P488" s="16"/>
      <c r="Q488" s="16"/>
      <c r="R488" s="16"/>
      <c r="S488" s="16"/>
      <c r="T488" s="16"/>
      <c r="U488" s="16"/>
      <c r="V488" s="16"/>
      <c r="W488" s="16"/>
      <c r="X488" s="16"/>
      <c r="Y488" s="16"/>
      <c r="Z488" s="18"/>
      <c r="AA488" s="18"/>
      <c r="AB488" s="16"/>
      <c r="AC488" s="16"/>
      <c r="AD488" s="16"/>
      <c r="AE488" s="16"/>
    </row>
    <row r="489" spans="1:31" ht="12.75" customHeight="1" x14ac:dyDescent="0.3">
      <c r="A489" s="16"/>
      <c r="B489" s="16"/>
      <c r="C489" s="16"/>
      <c r="D489" s="16"/>
      <c r="E489" s="16"/>
      <c r="F489" s="16"/>
      <c r="G489" s="18"/>
      <c r="H489" s="18"/>
      <c r="I489" s="18"/>
      <c r="J489" s="18"/>
      <c r="K489" s="18"/>
      <c r="L489" s="18"/>
      <c r="M489" s="18"/>
      <c r="N489" s="18"/>
      <c r="O489" s="16"/>
      <c r="P489" s="16"/>
      <c r="Q489" s="16"/>
      <c r="R489" s="16"/>
      <c r="S489" s="16"/>
      <c r="T489" s="16"/>
      <c r="U489" s="16"/>
      <c r="V489" s="16"/>
      <c r="W489" s="16"/>
      <c r="X489" s="16"/>
      <c r="Y489" s="16"/>
      <c r="Z489" s="18"/>
      <c r="AA489" s="18"/>
      <c r="AB489" s="16"/>
      <c r="AC489" s="16"/>
      <c r="AD489" s="16"/>
      <c r="AE489" s="16"/>
    </row>
    <row r="490" spans="1:31" ht="12.75" customHeight="1" x14ac:dyDescent="0.3">
      <c r="A490" s="16"/>
      <c r="B490" s="16"/>
      <c r="C490" s="16"/>
      <c r="D490" s="16"/>
      <c r="E490" s="16"/>
      <c r="F490" s="16"/>
      <c r="G490" s="18"/>
      <c r="H490" s="18"/>
      <c r="I490" s="18"/>
      <c r="J490" s="18"/>
      <c r="K490" s="18"/>
      <c r="L490" s="18"/>
      <c r="M490" s="18"/>
      <c r="N490" s="18"/>
      <c r="O490" s="16"/>
      <c r="P490" s="16"/>
      <c r="Q490" s="16"/>
      <c r="R490" s="16"/>
      <c r="S490" s="16"/>
      <c r="T490" s="16"/>
      <c r="U490" s="16"/>
      <c r="V490" s="16"/>
      <c r="W490" s="16"/>
      <c r="X490" s="16"/>
      <c r="Y490" s="16"/>
      <c r="Z490" s="18"/>
      <c r="AA490" s="18"/>
      <c r="AB490" s="16"/>
      <c r="AC490" s="16"/>
      <c r="AD490" s="16"/>
      <c r="AE490" s="16"/>
    </row>
    <row r="491" spans="1:31" ht="12.75" customHeight="1" x14ac:dyDescent="0.3">
      <c r="A491" s="16"/>
      <c r="B491" s="16"/>
      <c r="C491" s="16"/>
      <c r="D491" s="16"/>
      <c r="E491" s="16"/>
      <c r="F491" s="16"/>
      <c r="G491" s="18"/>
      <c r="H491" s="18"/>
      <c r="I491" s="18"/>
      <c r="J491" s="18"/>
      <c r="K491" s="18"/>
      <c r="L491" s="18"/>
      <c r="M491" s="18"/>
      <c r="N491" s="18"/>
      <c r="O491" s="16"/>
      <c r="P491" s="16"/>
      <c r="Q491" s="16"/>
      <c r="R491" s="16"/>
      <c r="S491" s="16"/>
      <c r="T491" s="16"/>
      <c r="U491" s="16"/>
      <c r="V491" s="16"/>
      <c r="W491" s="16"/>
      <c r="X491" s="16"/>
      <c r="Y491" s="16"/>
      <c r="Z491" s="18"/>
      <c r="AA491" s="18"/>
      <c r="AB491" s="16"/>
      <c r="AC491" s="16"/>
      <c r="AD491" s="16"/>
      <c r="AE491" s="16"/>
    </row>
    <row r="492" spans="1:31" ht="12.75" customHeight="1" x14ac:dyDescent="0.3">
      <c r="A492" s="16"/>
      <c r="B492" s="16"/>
      <c r="C492" s="16"/>
      <c r="D492" s="16"/>
      <c r="E492" s="16"/>
      <c r="F492" s="16"/>
      <c r="G492" s="18"/>
      <c r="H492" s="18"/>
      <c r="I492" s="18"/>
      <c r="J492" s="18"/>
      <c r="K492" s="18"/>
      <c r="L492" s="18"/>
      <c r="M492" s="18"/>
      <c r="N492" s="18"/>
      <c r="O492" s="16"/>
      <c r="P492" s="16"/>
      <c r="Q492" s="16"/>
      <c r="R492" s="16"/>
      <c r="S492" s="16"/>
      <c r="T492" s="16"/>
      <c r="U492" s="16"/>
      <c r="V492" s="16"/>
      <c r="W492" s="16"/>
      <c r="X492" s="16"/>
      <c r="Y492" s="16"/>
      <c r="Z492" s="18"/>
      <c r="AA492" s="18"/>
      <c r="AB492" s="16"/>
      <c r="AC492" s="16"/>
      <c r="AD492" s="16"/>
      <c r="AE492" s="16"/>
    </row>
    <row r="493" spans="1:31" ht="12.75" customHeight="1" x14ac:dyDescent="0.3">
      <c r="A493" s="16"/>
      <c r="B493" s="16"/>
      <c r="C493" s="16"/>
      <c r="D493" s="16"/>
      <c r="E493" s="16"/>
      <c r="F493" s="16"/>
      <c r="G493" s="18"/>
      <c r="H493" s="18"/>
      <c r="I493" s="18"/>
      <c r="J493" s="18"/>
      <c r="K493" s="18"/>
      <c r="L493" s="18"/>
      <c r="M493" s="18"/>
      <c r="N493" s="18"/>
      <c r="O493" s="16"/>
      <c r="P493" s="16"/>
      <c r="Q493" s="16"/>
      <c r="R493" s="16"/>
      <c r="S493" s="16"/>
      <c r="T493" s="16"/>
      <c r="U493" s="16"/>
      <c r="V493" s="16"/>
      <c r="W493" s="16"/>
      <c r="X493" s="16"/>
      <c r="Y493" s="16"/>
      <c r="Z493" s="18"/>
      <c r="AA493" s="18"/>
      <c r="AB493" s="16"/>
      <c r="AC493" s="16"/>
      <c r="AD493" s="16"/>
      <c r="AE493" s="16"/>
    </row>
    <row r="494" spans="1:31" ht="12.75" customHeight="1" x14ac:dyDescent="0.3">
      <c r="A494" s="16"/>
      <c r="B494" s="16"/>
      <c r="C494" s="16"/>
      <c r="D494" s="16"/>
      <c r="E494" s="16"/>
      <c r="F494" s="16"/>
      <c r="G494" s="18"/>
      <c r="H494" s="18"/>
      <c r="I494" s="18"/>
      <c r="J494" s="18"/>
      <c r="K494" s="18"/>
      <c r="L494" s="18"/>
      <c r="M494" s="18"/>
      <c r="N494" s="18"/>
      <c r="O494" s="16"/>
      <c r="P494" s="16"/>
      <c r="Q494" s="16"/>
      <c r="R494" s="16"/>
      <c r="S494" s="16"/>
      <c r="T494" s="16"/>
      <c r="U494" s="16"/>
      <c r="V494" s="16"/>
      <c r="W494" s="16"/>
      <c r="X494" s="16"/>
      <c r="Y494" s="16"/>
      <c r="Z494" s="18"/>
      <c r="AA494" s="18"/>
      <c r="AB494" s="16"/>
      <c r="AC494" s="16"/>
      <c r="AD494" s="16"/>
      <c r="AE494" s="16"/>
    </row>
    <row r="495" spans="1:31" ht="12.75" customHeight="1" x14ac:dyDescent="0.3">
      <c r="A495" s="16"/>
      <c r="B495" s="16"/>
      <c r="C495" s="16"/>
      <c r="D495" s="16"/>
      <c r="E495" s="16"/>
      <c r="F495" s="16"/>
      <c r="G495" s="18"/>
      <c r="H495" s="18"/>
      <c r="I495" s="18"/>
      <c r="J495" s="18"/>
      <c r="K495" s="18"/>
      <c r="L495" s="18"/>
      <c r="M495" s="18"/>
      <c r="N495" s="18"/>
      <c r="O495" s="16"/>
      <c r="P495" s="16"/>
      <c r="Q495" s="16"/>
      <c r="R495" s="16"/>
      <c r="S495" s="16"/>
      <c r="T495" s="16"/>
      <c r="U495" s="16"/>
      <c r="V495" s="16"/>
      <c r="W495" s="16"/>
      <c r="X495" s="16"/>
      <c r="Y495" s="16"/>
      <c r="Z495" s="18"/>
      <c r="AA495" s="18"/>
      <c r="AB495" s="16"/>
      <c r="AC495" s="16"/>
      <c r="AD495" s="16"/>
      <c r="AE495" s="16"/>
    </row>
    <row r="496" spans="1:31" ht="12.75" customHeight="1" x14ac:dyDescent="0.3">
      <c r="A496" s="16"/>
      <c r="B496" s="16"/>
      <c r="C496" s="16"/>
      <c r="D496" s="16"/>
      <c r="E496" s="16"/>
      <c r="F496" s="16"/>
      <c r="G496" s="18"/>
      <c r="H496" s="18"/>
      <c r="I496" s="18"/>
      <c r="J496" s="18"/>
      <c r="K496" s="18"/>
      <c r="L496" s="18"/>
      <c r="M496" s="18"/>
      <c r="N496" s="18"/>
      <c r="O496" s="16"/>
      <c r="P496" s="16"/>
      <c r="Q496" s="16"/>
      <c r="R496" s="16"/>
      <c r="S496" s="16"/>
      <c r="T496" s="16"/>
      <c r="U496" s="16"/>
      <c r="V496" s="16"/>
      <c r="W496" s="16"/>
      <c r="X496" s="16"/>
      <c r="Y496" s="16"/>
      <c r="Z496" s="18"/>
      <c r="AA496" s="18"/>
      <c r="AB496" s="16"/>
      <c r="AC496" s="16"/>
      <c r="AD496" s="16"/>
      <c r="AE496" s="16"/>
    </row>
    <row r="497" spans="1:31" ht="12.75" customHeight="1" x14ac:dyDescent="0.3">
      <c r="A497" s="16"/>
      <c r="B497" s="16"/>
      <c r="C497" s="16"/>
      <c r="D497" s="16"/>
      <c r="E497" s="16"/>
      <c r="F497" s="16"/>
      <c r="G497" s="18"/>
      <c r="H497" s="18"/>
      <c r="I497" s="18"/>
      <c r="J497" s="18"/>
      <c r="K497" s="18"/>
      <c r="L497" s="18"/>
      <c r="M497" s="18"/>
      <c r="N497" s="18"/>
      <c r="O497" s="16"/>
      <c r="P497" s="16"/>
      <c r="Q497" s="16"/>
      <c r="R497" s="16"/>
      <c r="S497" s="16"/>
      <c r="T497" s="16"/>
      <c r="U497" s="16"/>
      <c r="V497" s="16"/>
      <c r="W497" s="16"/>
      <c r="X497" s="16"/>
      <c r="Y497" s="16"/>
      <c r="Z497" s="18"/>
      <c r="AA497" s="18"/>
      <c r="AB497" s="16"/>
      <c r="AC497" s="16"/>
      <c r="AD497" s="16"/>
      <c r="AE497" s="16"/>
    </row>
    <row r="498" spans="1:31" ht="12.75" customHeight="1" x14ac:dyDescent="0.3">
      <c r="A498" s="16"/>
      <c r="B498" s="16"/>
      <c r="C498" s="16"/>
      <c r="D498" s="16"/>
      <c r="E498" s="16"/>
      <c r="F498" s="16"/>
      <c r="G498" s="18"/>
      <c r="H498" s="18"/>
      <c r="I498" s="18"/>
      <c r="J498" s="18"/>
      <c r="K498" s="18"/>
      <c r="L498" s="18"/>
      <c r="M498" s="18"/>
      <c r="N498" s="18"/>
      <c r="O498" s="16"/>
      <c r="P498" s="16"/>
      <c r="Q498" s="16"/>
      <c r="R498" s="16"/>
      <c r="S498" s="16"/>
      <c r="T498" s="16"/>
      <c r="U498" s="16"/>
      <c r="V498" s="16"/>
      <c r="W498" s="16"/>
      <c r="X498" s="16"/>
      <c r="Y498" s="16"/>
      <c r="Z498" s="18"/>
      <c r="AA498" s="18"/>
      <c r="AB498" s="16"/>
      <c r="AC498" s="16"/>
      <c r="AD498" s="16"/>
      <c r="AE498" s="16"/>
    </row>
    <row r="499" spans="1:31" ht="12.75" customHeight="1" x14ac:dyDescent="0.3">
      <c r="A499" s="16"/>
      <c r="B499" s="16"/>
      <c r="C499" s="16"/>
      <c r="D499" s="16"/>
      <c r="E499" s="16"/>
      <c r="F499" s="16"/>
      <c r="G499" s="18"/>
      <c r="H499" s="18"/>
      <c r="I499" s="18"/>
      <c r="J499" s="18"/>
      <c r="K499" s="18"/>
      <c r="L499" s="18"/>
      <c r="M499" s="18"/>
      <c r="N499" s="18"/>
      <c r="O499" s="16"/>
      <c r="P499" s="16"/>
      <c r="Q499" s="16"/>
      <c r="R499" s="16"/>
      <c r="S499" s="16"/>
      <c r="T499" s="16"/>
      <c r="U499" s="16"/>
      <c r="V499" s="16"/>
      <c r="W499" s="16"/>
      <c r="X499" s="16"/>
      <c r="Y499" s="16"/>
      <c r="Z499" s="18"/>
      <c r="AA499" s="18"/>
      <c r="AB499" s="16"/>
      <c r="AC499" s="16"/>
      <c r="AD499" s="16"/>
      <c r="AE499" s="16"/>
    </row>
    <row r="500" spans="1:31" ht="12.75" customHeight="1" x14ac:dyDescent="0.3">
      <c r="A500" s="16"/>
      <c r="B500" s="16"/>
      <c r="C500" s="16"/>
      <c r="D500" s="16"/>
      <c r="E500" s="16"/>
      <c r="F500" s="16"/>
      <c r="G500" s="18"/>
      <c r="H500" s="18"/>
      <c r="I500" s="18"/>
      <c r="J500" s="18"/>
      <c r="K500" s="18"/>
      <c r="L500" s="18"/>
      <c r="M500" s="18"/>
      <c r="N500" s="18"/>
      <c r="O500" s="16"/>
      <c r="P500" s="16"/>
      <c r="Q500" s="16"/>
      <c r="R500" s="16"/>
      <c r="S500" s="16"/>
      <c r="T500" s="16"/>
      <c r="U500" s="16"/>
      <c r="V500" s="16"/>
      <c r="W500" s="16"/>
      <c r="X500" s="16"/>
      <c r="Y500" s="16"/>
      <c r="Z500" s="18"/>
      <c r="AA500" s="18"/>
      <c r="AB500" s="16"/>
      <c r="AC500" s="16"/>
      <c r="AD500" s="16"/>
      <c r="AE500" s="16"/>
    </row>
    <row r="501" spans="1:31" ht="12.75" customHeight="1" x14ac:dyDescent="0.3">
      <c r="A501" s="16"/>
      <c r="B501" s="16"/>
      <c r="C501" s="16"/>
      <c r="D501" s="16"/>
      <c r="E501" s="16"/>
      <c r="F501" s="16"/>
      <c r="G501" s="18"/>
      <c r="H501" s="18"/>
      <c r="I501" s="18"/>
      <c r="J501" s="18"/>
      <c r="K501" s="18"/>
      <c r="L501" s="18"/>
      <c r="M501" s="18"/>
      <c r="N501" s="18"/>
      <c r="O501" s="16"/>
      <c r="P501" s="16"/>
      <c r="Q501" s="16"/>
      <c r="R501" s="16"/>
      <c r="S501" s="16"/>
      <c r="T501" s="16"/>
      <c r="U501" s="16"/>
      <c r="V501" s="16"/>
      <c r="W501" s="16"/>
      <c r="X501" s="16"/>
      <c r="Y501" s="16"/>
      <c r="Z501" s="18"/>
      <c r="AA501" s="18"/>
      <c r="AB501" s="16"/>
      <c r="AC501" s="16"/>
      <c r="AD501" s="16"/>
      <c r="AE501" s="16"/>
    </row>
    <row r="502" spans="1:31" ht="12.75" customHeight="1" x14ac:dyDescent="0.3">
      <c r="A502" s="16"/>
      <c r="B502" s="16"/>
      <c r="C502" s="16"/>
      <c r="D502" s="16"/>
      <c r="E502" s="16"/>
      <c r="F502" s="16"/>
      <c r="G502" s="18"/>
      <c r="H502" s="18"/>
      <c r="I502" s="18"/>
      <c r="J502" s="18"/>
      <c r="K502" s="18"/>
      <c r="L502" s="18"/>
      <c r="M502" s="18"/>
      <c r="N502" s="18"/>
      <c r="O502" s="16"/>
      <c r="P502" s="16"/>
      <c r="Q502" s="16"/>
      <c r="R502" s="16"/>
      <c r="S502" s="16"/>
      <c r="T502" s="16"/>
      <c r="U502" s="16"/>
      <c r="V502" s="16"/>
      <c r="W502" s="16"/>
      <c r="X502" s="16"/>
      <c r="Y502" s="16"/>
      <c r="Z502" s="18"/>
      <c r="AA502" s="18"/>
      <c r="AB502" s="16"/>
      <c r="AC502" s="16"/>
      <c r="AD502" s="16"/>
      <c r="AE502" s="16"/>
    </row>
    <row r="503" spans="1:31" ht="12.75" customHeight="1" x14ac:dyDescent="0.3">
      <c r="A503" s="16"/>
      <c r="B503" s="16"/>
      <c r="C503" s="16"/>
      <c r="D503" s="16"/>
      <c r="E503" s="16"/>
      <c r="F503" s="16"/>
      <c r="G503" s="18"/>
      <c r="H503" s="18"/>
      <c r="I503" s="18"/>
      <c r="J503" s="18"/>
      <c r="K503" s="18"/>
      <c r="L503" s="18"/>
      <c r="M503" s="18"/>
      <c r="N503" s="18"/>
      <c r="O503" s="16"/>
      <c r="P503" s="16"/>
      <c r="Q503" s="16"/>
      <c r="R503" s="16"/>
      <c r="S503" s="16"/>
      <c r="T503" s="16"/>
      <c r="U503" s="16"/>
      <c r="V503" s="16"/>
      <c r="W503" s="16"/>
      <c r="X503" s="16"/>
      <c r="Y503" s="16"/>
      <c r="Z503" s="18"/>
      <c r="AA503" s="18"/>
      <c r="AB503" s="16"/>
      <c r="AC503" s="16"/>
      <c r="AD503" s="16"/>
      <c r="AE503" s="16"/>
    </row>
    <row r="504" spans="1:31" ht="12.75" customHeight="1" x14ac:dyDescent="0.3">
      <c r="A504" s="16"/>
      <c r="B504" s="16"/>
      <c r="C504" s="16"/>
      <c r="D504" s="16"/>
      <c r="E504" s="16"/>
      <c r="F504" s="16"/>
      <c r="G504" s="18"/>
      <c r="H504" s="18"/>
      <c r="I504" s="18"/>
      <c r="J504" s="18"/>
      <c r="K504" s="18"/>
      <c r="L504" s="18"/>
      <c r="M504" s="18"/>
      <c r="N504" s="18"/>
      <c r="O504" s="16"/>
      <c r="P504" s="16"/>
      <c r="Q504" s="16"/>
      <c r="R504" s="16"/>
      <c r="S504" s="16"/>
      <c r="T504" s="16"/>
      <c r="U504" s="16"/>
      <c r="V504" s="16"/>
      <c r="W504" s="16"/>
      <c r="X504" s="16"/>
      <c r="Y504" s="16"/>
      <c r="Z504" s="18"/>
      <c r="AA504" s="18"/>
      <c r="AB504" s="16"/>
      <c r="AC504" s="16"/>
      <c r="AD504" s="16"/>
      <c r="AE504" s="16"/>
    </row>
    <row r="505" spans="1:31" ht="12.75" customHeight="1" x14ac:dyDescent="0.3">
      <c r="A505" s="16"/>
      <c r="B505" s="16"/>
      <c r="C505" s="16"/>
      <c r="D505" s="16"/>
      <c r="E505" s="16"/>
      <c r="F505" s="16"/>
      <c r="G505" s="18"/>
      <c r="H505" s="18"/>
      <c r="I505" s="18"/>
      <c r="J505" s="18"/>
      <c r="K505" s="18"/>
      <c r="L505" s="18"/>
      <c r="M505" s="18"/>
      <c r="N505" s="18"/>
      <c r="O505" s="16"/>
      <c r="P505" s="16"/>
      <c r="Q505" s="16"/>
      <c r="R505" s="16"/>
      <c r="S505" s="16"/>
      <c r="T505" s="16"/>
      <c r="U505" s="16"/>
      <c r="V505" s="16"/>
      <c r="W505" s="16"/>
      <c r="X505" s="16"/>
      <c r="Y505" s="16"/>
      <c r="Z505" s="18"/>
      <c r="AA505" s="18"/>
      <c r="AB505" s="16"/>
      <c r="AC505" s="16"/>
      <c r="AD505" s="16"/>
      <c r="AE505" s="16"/>
    </row>
    <row r="506" spans="1:31" ht="12.75" customHeight="1" x14ac:dyDescent="0.3">
      <c r="A506" s="16"/>
      <c r="B506" s="16"/>
      <c r="C506" s="16"/>
      <c r="D506" s="16"/>
      <c r="E506" s="16"/>
      <c r="F506" s="16"/>
      <c r="G506" s="18"/>
      <c r="H506" s="18"/>
      <c r="I506" s="18"/>
      <c r="J506" s="18"/>
      <c r="K506" s="18"/>
      <c r="L506" s="18"/>
      <c r="M506" s="18"/>
      <c r="N506" s="18"/>
      <c r="O506" s="16"/>
      <c r="P506" s="16"/>
      <c r="Q506" s="16"/>
      <c r="R506" s="16"/>
      <c r="S506" s="16"/>
      <c r="T506" s="16"/>
      <c r="U506" s="16"/>
      <c r="V506" s="16"/>
      <c r="W506" s="16"/>
      <c r="X506" s="16"/>
      <c r="Y506" s="16"/>
      <c r="Z506" s="18"/>
      <c r="AA506" s="18"/>
      <c r="AB506" s="16"/>
      <c r="AC506" s="16"/>
      <c r="AD506" s="16"/>
      <c r="AE506" s="16"/>
    </row>
    <row r="507" spans="1:31" ht="12.75" customHeight="1" x14ac:dyDescent="0.3">
      <c r="A507" s="16"/>
      <c r="B507" s="16"/>
      <c r="C507" s="16"/>
      <c r="D507" s="16"/>
      <c r="E507" s="16"/>
      <c r="F507" s="16"/>
      <c r="G507" s="18"/>
      <c r="H507" s="18"/>
      <c r="I507" s="18"/>
      <c r="J507" s="18"/>
      <c r="K507" s="18"/>
      <c r="L507" s="18"/>
      <c r="M507" s="18"/>
      <c r="N507" s="18"/>
      <c r="O507" s="16"/>
      <c r="P507" s="16"/>
      <c r="Q507" s="16"/>
      <c r="R507" s="16"/>
      <c r="S507" s="16"/>
      <c r="T507" s="16"/>
      <c r="U507" s="16"/>
      <c r="V507" s="16"/>
      <c r="W507" s="16"/>
      <c r="X507" s="16"/>
      <c r="Y507" s="16"/>
      <c r="Z507" s="18"/>
      <c r="AA507" s="18"/>
      <c r="AB507" s="16"/>
      <c r="AC507" s="16"/>
      <c r="AD507" s="16"/>
      <c r="AE507" s="16"/>
    </row>
    <row r="508" spans="1:31" ht="12.75" customHeight="1" x14ac:dyDescent="0.3">
      <c r="A508" s="16"/>
      <c r="B508" s="16"/>
      <c r="C508" s="16"/>
      <c r="D508" s="16"/>
      <c r="E508" s="16"/>
      <c r="F508" s="16"/>
      <c r="G508" s="18"/>
      <c r="H508" s="18"/>
      <c r="I508" s="18"/>
      <c r="J508" s="18"/>
      <c r="K508" s="18"/>
      <c r="L508" s="18"/>
      <c r="M508" s="18"/>
      <c r="N508" s="18"/>
      <c r="O508" s="16"/>
      <c r="P508" s="16"/>
      <c r="Q508" s="16"/>
      <c r="R508" s="16"/>
      <c r="S508" s="16"/>
      <c r="T508" s="16"/>
      <c r="U508" s="16"/>
      <c r="V508" s="16"/>
      <c r="W508" s="16"/>
      <c r="X508" s="16"/>
      <c r="Y508" s="16"/>
      <c r="Z508" s="18"/>
      <c r="AA508" s="18"/>
      <c r="AB508" s="16"/>
      <c r="AC508" s="16"/>
      <c r="AD508" s="16"/>
      <c r="AE508" s="16"/>
    </row>
    <row r="509" spans="1:31" ht="12.75" customHeight="1" x14ac:dyDescent="0.3">
      <c r="A509" s="16"/>
      <c r="B509" s="16"/>
      <c r="C509" s="16"/>
      <c r="D509" s="16"/>
      <c r="E509" s="16"/>
      <c r="F509" s="16"/>
      <c r="G509" s="18"/>
      <c r="H509" s="18"/>
      <c r="I509" s="18"/>
      <c r="J509" s="18"/>
      <c r="K509" s="18"/>
      <c r="L509" s="18"/>
      <c r="M509" s="18"/>
      <c r="N509" s="18"/>
      <c r="O509" s="16"/>
      <c r="P509" s="16"/>
      <c r="Q509" s="16"/>
      <c r="R509" s="16"/>
      <c r="S509" s="16"/>
      <c r="T509" s="16"/>
      <c r="U509" s="16"/>
      <c r="V509" s="16"/>
      <c r="W509" s="16"/>
      <c r="X509" s="16"/>
      <c r="Y509" s="16"/>
      <c r="Z509" s="18"/>
      <c r="AA509" s="18"/>
      <c r="AB509" s="16"/>
      <c r="AC509" s="16"/>
      <c r="AD509" s="16"/>
      <c r="AE509" s="16"/>
    </row>
    <row r="510" spans="1:31" ht="12.75" customHeight="1" x14ac:dyDescent="0.3">
      <c r="A510" s="16"/>
      <c r="B510" s="16"/>
      <c r="C510" s="16"/>
      <c r="D510" s="16"/>
      <c r="E510" s="16"/>
      <c r="F510" s="16"/>
      <c r="G510" s="18"/>
      <c r="H510" s="18"/>
      <c r="I510" s="18"/>
      <c r="J510" s="18"/>
      <c r="K510" s="18"/>
      <c r="L510" s="18"/>
      <c r="M510" s="18"/>
      <c r="N510" s="18"/>
      <c r="O510" s="16"/>
      <c r="P510" s="16"/>
      <c r="Q510" s="16"/>
      <c r="R510" s="16"/>
      <c r="S510" s="16"/>
      <c r="T510" s="16"/>
      <c r="U510" s="16"/>
      <c r="V510" s="16"/>
      <c r="W510" s="16"/>
      <c r="X510" s="16"/>
      <c r="Y510" s="16"/>
      <c r="Z510" s="18"/>
      <c r="AA510" s="18"/>
      <c r="AB510" s="16"/>
      <c r="AC510" s="16"/>
      <c r="AD510" s="16"/>
      <c r="AE510" s="16"/>
    </row>
    <row r="511" spans="1:31" ht="12.75" customHeight="1" x14ac:dyDescent="0.3">
      <c r="A511" s="16"/>
      <c r="B511" s="16"/>
      <c r="C511" s="16"/>
      <c r="D511" s="16"/>
      <c r="E511" s="16"/>
      <c r="F511" s="16"/>
      <c r="G511" s="18"/>
      <c r="H511" s="18"/>
      <c r="I511" s="18"/>
      <c r="J511" s="18"/>
      <c r="K511" s="18"/>
      <c r="L511" s="18"/>
      <c r="M511" s="18"/>
      <c r="N511" s="18"/>
      <c r="O511" s="16"/>
      <c r="P511" s="16"/>
      <c r="Q511" s="16"/>
      <c r="R511" s="16"/>
      <c r="S511" s="16"/>
      <c r="T511" s="16"/>
      <c r="U511" s="16"/>
      <c r="V511" s="16"/>
      <c r="W511" s="16"/>
      <c r="X511" s="16"/>
      <c r="Y511" s="16"/>
      <c r="Z511" s="18"/>
      <c r="AA511" s="18"/>
      <c r="AB511" s="16"/>
      <c r="AC511" s="16"/>
      <c r="AD511" s="16"/>
      <c r="AE511" s="16"/>
    </row>
    <row r="512" spans="1:31" ht="12.75" customHeight="1" x14ac:dyDescent="0.3">
      <c r="A512" s="16"/>
      <c r="B512" s="16"/>
      <c r="C512" s="16"/>
      <c r="D512" s="16"/>
      <c r="E512" s="16"/>
      <c r="F512" s="16"/>
      <c r="G512" s="18"/>
      <c r="H512" s="18"/>
      <c r="I512" s="18"/>
      <c r="J512" s="18"/>
      <c r="K512" s="18"/>
      <c r="L512" s="18"/>
      <c r="M512" s="18"/>
      <c r="N512" s="18"/>
      <c r="O512" s="16"/>
      <c r="P512" s="16"/>
      <c r="Q512" s="16"/>
      <c r="R512" s="16"/>
      <c r="S512" s="16"/>
      <c r="T512" s="16"/>
      <c r="U512" s="16"/>
      <c r="V512" s="16"/>
      <c r="W512" s="16"/>
      <c r="X512" s="16"/>
      <c r="Y512" s="16"/>
      <c r="Z512" s="18"/>
      <c r="AA512" s="18"/>
      <c r="AB512" s="16"/>
      <c r="AC512" s="16"/>
      <c r="AD512" s="16"/>
      <c r="AE512" s="16"/>
    </row>
    <row r="513" spans="1:31" ht="12.75" customHeight="1" x14ac:dyDescent="0.3">
      <c r="A513" s="16"/>
      <c r="B513" s="16"/>
      <c r="C513" s="16"/>
      <c r="D513" s="16"/>
      <c r="E513" s="16"/>
      <c r="F513" s="16"/>
      <c r="G513" s="18"/>
      <c r="H513" s="18"/>
      <c r="I513" s="18"/>
      <c r="J513" s="18"/>
      <c r="K513" s="18"/>
      <c r="L513" s="18"/>
      <c r="M513" s="18"/>
      <c r="N513" s="18"/>
      <c r="O513" s="16"/>
      <c r="P513" s="16"/>
      <c r="Q513" s="16"/>
      <c r="R513" s="16"/>
      <c r="S513" s="16"/>
      <c r="T513" s="16"/>
      <c r="U513" s="16"/>
      <c r="V513" s="16"/>
      <c r="W513" s="16"/>
      <c r="X513" s="16"/>
      <c r="Y513" s="16"/>
      <c r="Z513" s="18"/>
      <c r="AA513" s="18"/>
      <c r="AB513" s="16"/>
      <c r="AC513" s="16"/>
      <c r="AD513" s="16"/>
      <c r="AE513" s="16"/>
    </row>
    <row r="514" spans="1:31" ht="12.75" customHeight="1" x14ac:dyDescent="0.3">
      <c r="A514" s="16"/>
      <c r="B514" s="16"/>
      <c r="C514" s="16"/>
      <c r="D514" s="16"/>
      <c r="E514" s="16"/>
      <c r="F514" s="16"/>
      <c r="G514" s="18"/>
      <c r="H514" s="18"/>
      <c r="I514" s="18"/>
      <c r="J514" s="18"/>
      <c r="K514" s="18"/>
      <c r="L514" s="18"/>
      <c r="M514" s="18"/>
      <c r="N514" s="18"/>
      <c r="O514" s="16"/>
      <c r="P514" s="16"/>
      <c r="Q514" s="16"/>
      <c r="R514" s="16"/>
      <c r="S514" s="16"/>
      <c r="T514" s="16"/>
      <c r="U514" s="16"/>
      <c r="V514" s="16"/>
      <c r="W514" s="16"/>
      <c r="X514" s="16"/>
      <c r="Y514" s="16"/>
      <c r="Z514" s="18"/>
      <c r="AA514" s="18"/>
      <c r="AB514" s="16"/>
      <c r="AC514" s="16"/>
      <c r="AD514" s="16"/>
      <c r="AE514" s="16"/>
    </row>
    <row r="515" spans="1:31" ht="12.75" customHeight="1" x14ac:dyDescent="0.3">
      <c r="A515" s="16"/>
      <c r="B515" s="16"/>
      <c r="C515" s="16"/>
      <c r="D515" s="16"/>
      <c r="E515" s="16"/>
      <c r="F515" s="16"/>
      <c r="G515" s="18"/>
      <c r="H515" s="18"/>
      <c r="I515" s="18"/>
      <c r="J515" s="18"/>
      <c r="K515" s="18"/>
      <c r="L515" s="18"/>
      <c r="M515" s="18"/>
      <c r="N515" s="18"/>
      <c r="O515" s="16"/>
      <c r="P515" s="16"/>
      <c r="Q515" s="16"/>
      <c r="R515" s="16"/>
      <c r="S515" s="16"/>
      <c r="T515" s="16"/>
      <c r="U515" s="16"/>
      <c r="V515" s="16"/>
      <c r="W515" s="16"/>
      <c r="X515" s="16"/>
      <c r="Y515" s="16"/>
      <c r="Z515" s="18"/>
      <c r="AA515" s="18"/>
      <c r="AB515" s="16"/>
      <c r="AC515" s="16"/>
      <c r="AD515" s="16"/>
      <c r="AE515" s="16"/>
    </row>
    <row r="516" spans="1:31" ht="12.75" customHeight="1" x14ac:dyDescent="0.3">
      <c r="A516" s="16"/>
      <c r="B516" s="16"/>
      <c r="C516" s="16"/>
      <c r="D516" s="16"/>
      <c r="E516" s="16"/>
      <c r="F516" s="16"/>
      <c r="G516" s="18"/>
      <c r="H516" s="18"/>
      <c r="I516" s="18"/>
      <c r="J516" s="18"/>
      <c r="K516" s="18"/>
      <c r="L516" s="18"/>
      <c r="M516" s="18"/>
      <c r="N516" s="18"/>
      <c r="O516" s="16"/>
      <c r="P516" s="16"/>
      <c r="Q516" s="16"/>
      <c r="R516" s="16"/>
      <c r="S516" s="16"/>
      <c r="T516" s="16"/>
      <c r="U516" s="16"/>
      <c r="V516" s="16"/>
      <c r="W516" s="16"/>
      <c r="X516" s="16"/>
      <c r="Y516" s="16"/>
      <c r="Z516" s="18"/>
      <c r="AA516" s="18"/>
      <c r="AB516" s="16"/>
      <c r="AC516" s="16"/>
      <c r="AD516" s="16"/>
      <c r="AE516" s="16"/>
    </row>
    <row r="517" spans="1:31" ht="12.75" customHeight="1" x14ac:dyDescent="0.3">
      <c r="A517" s="16"/>
      <c r="B517" s="16"/>
      <c r="C517" s="16"/>
      <c r="D517" s="16"/>
      <c r="E517" s="16"/>
      <c r="F517" s="16"/>
      <c r="G517" s="18"/>
      <c r="H517" s="18"/>
      <c r="I517" s="18"/>
      <c r="J517" s="18"/>
      <c r="K517" s="18"/>
      <c r="L517" s="18"/>
      <c r="M517" s="18"/>
      <c r="N517" s="18"/>
      <c r="O517" s="16"/>
      <c r="P517" s="16"/>
      <c r="Q517" s="16"/>
      <c r="R517" s="16"/>
      <c r="S517" s="16"/>
      <c r="T517" s="16"/>
      <c r="U517" s="16"/>
      <c r="V517" s="16"/>
      <c r="W517" s="16"/>
      <c r="X517" s="16"/>
      <c r="Y517" s="16"/>
      <c r="Z517" s="18"/>
      <c r="AA517" s="18"/>
      <c r="AB517" s="16"/>
      <c r="AC517" s="16"/>
      <c r="AD517" s="16"/>
      <c r="AE517" s="16"/>
    </row>
    <row r="518" spans="1:31" ht="12.75" customHeight="1" x14ac:dyDescent="0.3">
      <c r="A518" s="16"/>
      <c r="B518" s="16"/>
      <c r="C518" s="16"/>
      <c r="D518" s="16"/>
      <c r="E518" s="16"/>
      <c r="F518" s="16"/>
      <c r="G518" s="18"/>
      <c r="H518" s="18"/>
      <c r="I518" s="18"/>
      <c r="J518" s="18"/>
      <c r="K518" s="18"/>
      <c r="L518" s="18"/>
      <c r="M518" s="18"/>
      <c r="N518" s="18"/>
      <c r="O518" s="16"/>
      <c r="P518" s="16"/>
      <c r="Q518" s="16"/>
      <c r="R518" s="16"/>
      <c r="S518" s="16"/>
      <c r="T518" s="16"/>
      <c r="U518" s="16"/>
      <c r="V518" s="16"/>
      <c r="W518" s="16"/>
      <c r="X518" s="16"/>
      <c r="Y518" s="16"/>
      <c r="Z518" s="18"/>
      <c r="AA518" s="18"/>
      <c r="AB518" s="16"/>
      <c r="AC518" s="16"/>
      <c r="AD518" s="16"/>
      <c r="AE518" s="16"/>
    </row>
    <row r="519" spans="1:31" ht="12.75" customHeight="1" x14ac:dyDescent="0.3">
      <c r="A519" s="16"/>
      <c r="B519" s="16"/>
      <c r="C519" s="16"/>
      <c r="D519" s="16"/>
      <c r="E519" s="16"/>
      <c r="F519" s="16"/>
      <c r="G519" s="18"/>
      <c r="H519" s="18"/>
      <c r="I519" s="18"/>
      <c r="J519" s="18"/>
      <c r="K519" s="18"/>
      <c r="L519" s="18"/>
      <c r="M519" s="18"/>
      <c r="N519" s="18"/>
      <c r="O519" s="16"/>
      <c r="P519" s="16"/>
      <c r="Q519" s="16"/>
      <c r="R519" s="16"/>
      <c r="S519" s="16"/>
      <c r="T519" s="16"/>
      <c r="U519" s="16"/>
      <c r="V519" s="16"/>
      <c r="W519" s="16"/>
      <c r="X519" s="16"/>
      <c r="Y519" s="16"/>
      <c r="Z519" s="18"/>
      <c r="AA519" s="18"/>
      <c r="AB519" s="16"/>
      <c r="AC519" s="16"/>
      <c r="AD519" s="16"/>
      <c r="AE519" s="16"/>
    </row>
    <row r="520" spans="1:31" ht="12.75" customHeight="1" x14ac:dyDescent="0.3">
      <c r="A520" s="16"/>
      <c r="B520" s="16"/>
      <c r="C520" s="16"/>
      <c r="D520" s="16"/>
      <c r="E520" s="16"/>
      <c r="F520" s="16"/>
      <c r="G520" s="18"/>
      <c r="H520" s="18"/>
      <c r="I520" s="18"/>
      <c r="J520" s="18"/>
      <c r="K520" s="18"/>
      <c r="L520" s="18"/>
      <c r="M520" s="18"/>
      <c r="N520" s="18"/>
      <c r="O520" s="16"/>
      <c r="P520" s="16"/>
      <c r="Q520" s="16"/>
      <c r="R520" s="16"/>
      <c r="S520" s="16"/>
      <c r="T520" s="16"/>
      <c r="U520" s="16"/>
      <c r="V520" s="16"/>
      <c r="W520" s="16"/>
      <c r="X520" s="16"/>
      <c r="Y520" s="16"/>
      <c r="Z520" s="18"/>
      <c r="AA520" s="18"/>
      <c r="AB520" s="16"/>
      <c r="AC520" s="16"/>
      <c r="AD520" s="16"/>
      <c r="AE520" s="16"/>
    </row>
    <row r="521" spans="1:31" ht="12.75" customHeight="1" x14ac:dyDescent="0.3">
      <c r="A521" s="16"/>
      <c r="B521" s="16"/>
      <c r="C521" s="16"/>
      <c r="D521" s="16"/>
      <c r="E521" s="16"/>
      <c r="F521" s="16"/>
      <c r="G521" s="18"/>
      <c r="H521" s="18"/>
      <c r="I521" s="18"/>
      <c r="J521" s="18"/>
      <c r="K521" s="18"/>
      <c r="L521" s="18"/>
      <c r="M521" s="18"/>
      <c r="N521" s="18"/>
      <c r="O521" s="16"/>
      <c r="P521" s="16"/>
      <c r="Q521" s="16"/>
      <c r="R521" s="16"/>
      <c r="S521" s="16"/>
      <c r="T521" s="16"/>
      <c r="U521" s="16"/>
      <c r="V521" s="16"/>
      <c r="W521" s="16"/>
      <c r="X521" s="16"/>
      <c r="Y521" s="16"/>
      <c r="Z521" s="18"/>
      <c r="AA521" s="18"/>
      <c r="AB521" s="16"/>
      <c r="AC521" s="16"/>
      <c r="AD521" s="16"/>
      <c r="AE521" s="16"/>
    </row>
    <row r="522" spans="1:31" ht="12.75" customHeight="1" x14ac:dyDescent="0.3">
      <c r="A522" s="16"/>
      <c r="B522" s="16"/>
      <c r="C522" s="16"/>
      <c r="D522" s="16"/>
      <c r="E522" s="16"/>
      <c r="F522" s="16"/>
      <c r="G522" s="18"/>
      <c r="H522" s="18"/>
      <c r="I522" s="18"/>
      <c r="J522" s="18"/>
      <c r="K522" s="18"/>
      <c r="L522" s="18"/>
      <c r="M522" s="18"/>
      <c r="N522" s="18"/>
      <c r="O522" s="16"/>
      <c r="P522" s="16"/>
      <c r="Q522" s="16"/>
      <c r="R522" s="16"/>
      <c r="S522" s="16"/>
      <c r="T522" s="16"/>
      <c r="U522" s="16"/>
      <c r="V522" s="16"/>
      <c r="W522" s="16"/>
      <c r="X522" s="16"/>
      <c r="Y522" s="16"/>
      <c r="Z522" s="18"/>
      <c r="AA522" s="18"/>
      <c r="AB522" s="16"/>
      <c r="AC522" s="16"/>
      <c r="AD522" s="16"/>
      <c r="AE522" s="16"/>
    </row>
    <row r="523" spans="1:31" ht="12.75" customHeight="1" x14ac:dyDescent="0.3">
      <c r="A523" s="16"/>
      <c r="B523" s="16"/>
      <c r="C523" s="16"/>
      <c r="D523" s="16"/>
      <c r="E523" s="16"/>
      <c r="F523" s="16"/>
      <c r="G523" s="18"/>
      <c r="H523" s="18"/>
      <c r="I523" s="18"/>
      <c r="J523" s="18"/>
      <c r="K523" s="18"/>
      <c r="L523" s="18"/>
      <c r="M523" s="18"/>
      <c r="N523" s="18"/>
      <c r="O523" s="16"/>
      <c r="P523" s="16"/>
      <c r="Q523" s="16"/>
      <c r="R523" s="16"/>
      <c r="S523" s="16"/>
      <c r="T523" s="16"/>
      <c r="U523" s="16"/>
      <c r="V523" s="16"/>
      <c r="W523" s="16"/>
      <c r="X523" s="16"/>
      <c r="Y523" s="16"/>
      <c r="Z523" s="18"/>
      <c r="AA523" s="18"/>
      <c r="AB523" s="16"/>
      <c r="AC523" s="16"/>
      <c r="AD523" s="16"/>
      <c r="AE523" s="16"/>
    </row>
    <row r="524" spans="1:31" ht="12.75" customHeight="1" x14ac:dyDescent="0.3">
      <c r="A524" s="16"/>
      <c r="B524" s="16"/>
      <c r="C524" s="16"/>
      <c r="D524" s="16"/>
      <c r="E524" s="16"/>
      <c r="F524" s="16"/>
      <c r="G524" s="18"/>
      <c r="H524" s="18"/>
      <c r="I524" s="18"/>
      <c r="J524" s="18"/>
      <c r="K524" s="18"/>
      <c r="L524" s="18"/>
      <c r="M524" s="18"/>
      <c r="N524" s="18"/>
      <c r="O524" s="16"/>
      <c r="P524" s="16"/>
      <c r="Q524" s="16"/>
      <c r="R524" s="16"/>
      <c r="S524" s="16"/>
      <c r="T524" s="16"/>
      <c r="U524" s="16"/>
      <c r="V524" s="16"/>
      <c r="W524" s="16"/>
      <c r="X524" s="16"/>
      <c r="Y524" s="16"/>
      <c r="Z524" s="18"/>
      <c r="AA524" s="18"/>
      <c r="AB524" s="16"/>
      <c r="AC524" s="16"/>
      <c r="AD524" s="16"/>
      <c r="AE524" s="16"/>
    </row>
    <row r="525" spans="1:31" ht="12.75" customHeight="1" x14ac:dyDescent="0.3">
      <c r="A525" s="16"/>
      <c r="B525" s="16"/>
      <c r="C525" s="16"/>
      <c r="D525" s="16"/>
      <c r="E525" s="16"/>
      <c r="F525" s="16"/>
      <c r="G525" s="18"/>
      <c r="H525" s="18"/>
      <c r="I525" s="18"/>
      <c r="J525" s="18"/>
      <c r="K525" s="18"/>
      <c r="L525" s="18"/>
      <c r="M525" s="18"/>
      <c r="N525" s="18"/>
      <c r="O525" s="16"/>
      <c r="P525" s="16"/>
      <c r="Q525" s="16"/>
      <c r="R525" s="16"/>
      <c r="S525" s="16"/>
      <c r="T525" s="16"/>
      <c r="U525" s="16"/>
      <c r="V525" s="16"/>
      <c r="W525" s="16"/>
      <c r="X525" s="16"/>
      <c r="Y525" s="16"/>
      <c r="Z525" s="18"/>
      <c r="AA525" s="18"/>
      <c r="AB525" s="16"/>
      <c r="AC525" s="16"/>
      <c r="AD525" s="16"/>
      <c r="AE525" s="16"/>
    </row>
    <row r="526" spans="1:31" ht="12.75" customHeight="1" x14ac:dyDescent="0.3">
      <c r="A526" s="16"/>
      <c r="B526" s="16"/>
      <c r="C526" s="16"/>
      <c r="D526" s="16"/>
      <c r="E526" s="16"/>
      <c r="F526" s="16"/>
      <c r="G526" s="18"/>
      <c r="H526" s="18"/>
      <c r="I526" s="18"/>
      <c r="J526" s="18"/>
      <c r="K526" s="18"/>
      <c r="L526" s="18"/>
      <c r="M526" s="18"/>
      <c r="N526" s="18"/>
      <c r="O526" s="16"/>
      <c r="P526" s="16"/>
      <c r="Q526" s="16"/>
      <c r="R526" s="16"/>
      <c r="S526" s="16"/>
      <c r="T526" s="16"/>
      <c r="U526" s="16"/>
      <c r="V526" s="16"/>
      <c r="W526" s="16"/>
      <c r="X526" s="16"/>
      <c r="Y526" s="16"/>
      <c r="Z526" s="18"/>
      <c r="AA526" s="18"/>
      <c r="AB526" s="16"/>
      <c r="AC526" s="16"/>
      <c r="AD526" s="16"/>
      <c r="AE526" s="16"/>
    </row>
    <row r="527" spans="1:31" ht="12.75" customHeight="1" x14ac:dyDescent="0.3">
      <c r="A527" s="16"/>
      <c r="B527" s="16"/>
      <c r="C527" s="16"/>
      <c r="D527" s="16"/>
      <c r="E527" s="16"/>
      <c r="F527" s="16"/>
      <c r="G527" s="18"/>
      <c r="H527" s="18"/>
      <c r="I527" s="18"/>
      <c r="J527" s="18"/>
      <c r="K527" s="18"/>
      <c r="L527" s="18"/>
      <c r="M527" s="18"/>
      <c r="N527" s="18"/>
      <c r="O527" s="16"/>
      <c r="P527" s="16"/>
      <c r="Q527" s="16"/>
      <c r="R527" s="16"/>
      <c r="S527" s="16"/>
      <c r="T527" s="16"/>
      <c r="U527" s="16"/>
      <c r="V527" s="16"/>
      <c r="W527" s="16"/>
      <c r="X527" s="16"/>
      <c r="Y527" s="16"/>
      <c r="Z527" s="18"/>
      <c r="AA527" s="18"/>
      <c r="AB527" s="16"/>
      <c r="AC527" s="16"/>
      <c r="AD527" s="16"/>
      <c r="AE527" s="16"/>
    </row>
    <row r="528" spans="1:31" ht="12.75" customHeight="1" x14ac:dyDescent="0.3">
      <c r="A528" s="16"/>
      <c r="B528" s="16"/>
      <c r="C528" s="16"/>
      <c r="D528" s="16"/>
      <c r="E528" s="16"/>
      <c r="F528" s="16"/>
      <c r="G528" s="18"/>
      <c r="H528" s="18"/>
      <c r="I528" s="18"/>
      <c r="J528" s="18"/>
      <c r="K528" s="18"/>
      <c r="L528" s="18"/>
      <c r="M528" s="18"/>
      <c r="N528" s="18"/>
      <c r="O528" s="16"/>
      <c r="P528" s="16"/>
      <c r="Q528" s="16"/>
      <c r="R528" s="16"/>
      <c r="S528" s="16"/>
      <c r="T528" s="16"/>
      <c r="U528" s="16"/>
      <c r="V528" s="16"/>
      <c r="W528" s="16"/>
      <c r="X528" s="16"/>
      <c r="Y528" s="16"/>
      <c r="Z528" s="18"/>
      <c r="AA528" s="18"/>
      <c r="AB528" s="16"/>
      <c r="AC528" s="16"/>
      <c r="AD528" s="16"/>
      <c r="AE528" s="16"/>
    </row>
    <row r="529" spans="1:31" ht="12.75" customHeight="1" x14ac:dyDescent="0.3">
      <c r="A529" s="16"/>
      <c r="B529" s="16"/>
      <c r="C529" s="16"/>
      <c r="D529" s="16"/>
      <c r="E529" s="16"/>
      <c r="F529" s="16"/>
      <c r="G529" s="18"/>
      <c r="H529" s="18"/>
      <c r="I529" s="18"/>
      <c r="J529" s="18"/>
      <c r="K529" s="18"/>
      <c r="L529" s="18"/>
      <c r="M529" s="18"/>
      <c r="N529" s="18"/>
      <c r="O529" s="16"/>
      <c r="P529" s="16"/>
      <c r="Q529" s="16"/>
      <c r="R529" s="16"/>
      <c r="S529" s="16"/>
      <c r="T529" s="16"/>
      <c r="U529" s="16"/>
      <c r="V529" s="16"/>
      <c r="W529" s="16"/>
      <c r="X529" s="16"/>
      <c r="Y529" s="16"/>
      <c r="Z529" s="18"/>
      <c r="AA529" s="18"/>
      <c r="AB529" s="16"/>
      <c r="AC529" s="16"/>
      <c r="AD529" s="16"/>
      <c r="AE529" s="16"/>
    </row>
    <row r="530" spans="1:31" ht="12.75" customHeight="1" x14ac:dyDescent="0.3">
      <c r="A530" s="16"/>
      <c r="B530" s="16"/>
      <c r="C530" s="16"/>
      <c r="D530" s="16"/>
      <c r="E530" s="16"/>
      <c r="F530" s="16"/>
      <c r="G530" s="18"/>
      <c r="H530" s="18"/>
      <c r="I530" s="18"/>
      <c r="J530" s="18"/>
      <c r="K530" s="18"/>
      <c r="L530" s="18"/>
      <c r="M530" s="18"/>
      <c r="N530" s="18"/>
      <c r="O530" s="16"/>
      <c r="P530" s="16"/>
      <c r="Q530" s="16"/>
      <c r="R530" s="16"/>
      <c r="S530" s="16"/>
      <c r="T530" s="16"/>
      <c r="U530" s="16"/>
      <c r="V530" s="16"/>
      <c r="W530" s="16"/>
      <c r="X530" s="16"/>
      <c r="Y530" s="16"/>
      <c r="Z530" s="18"/>
      <c r="AA530" s="18"/>
      <c r="AB530" s="16"/>
      <c r="AC530" s="16"/>
      <c r="AD530" s="16"/>
      <c r="AE530" s="16"/>
    </row>
    <row r="531" spans="1:31" ht="12.75" customHeight="1" x14ac:dyDescent="0.3">
      <c r="A531" s="16"/>
      <c r="B531" s="16"/>
      <c r="C531" s="16"/>
      <c r="D531" s="16"/>
      <c r="E531" s="16"/>
      <c r="F531" s="16"/>
      <c r="G531" s="18"/>
      <c r="H531" s="18"/>
      <c r="I531" s="18"/>
      <c r="J531" s="18"/>
      <c r="K531" s="18"/>
      <c r="L531" s="18"/>
      <c r="M531" s="18"/>
      <c r="N531" s="18"/>
      <c r="O531" s="16"/>
      <c r="P531" s="16"/>
      <c r="Q531" s="16"/>
      <c r="R531" s="16"/>
      <c r="S531" s="16"/>
      <c r="T531" s="16"/>
      <c r="U531" s="16"/>
      <c r="V531" s="16"/>
      <c r="W531" s="16"/>
      <c r="X531" s="16"/>
      <c r="Y531" s="16"/>
      <c r="Z531" s="18"/>
      <c r="AA531" s="18"/>
      <c r="AB531" s="16"/>
      <c r="AC531" s="16"/>
      <c r="AD531" s="16"/>
      <c r="AE531" s="16"/>
    </row>
    <row r="532" spans="1:31" ht="12.75" customHeight="1" x14ac:dyDescent="0.3">
      <c r="A532" s="16"/>
      <c r="B532" s="16"/>
      <c r="C532" s="16"/>
      <c r="D532" s="16"/>
      <c r="E532" s="16"/>
      <c r="F532" s="16"/>
      <c r="G532" s="18"/>
      <c r="H532" s="18"/>
      <c r="I532" s="18"/>
      <c r="J532" s="18"/>
      <c r="K532" s="18"/>
      <c r="L532" s="18"/>
      <c r="M532" s="18"/>
      <c r="N532" s="18"/>
      <c r="O532" s="16"/>
      <c r="P532" s="16"/>
      <c r="Q532" s="16"/>
      <c r="R532" s="16"/>
      <c r="S532" s="16"/>
      <c r="T532" s="16"/>
      <c r="U532" s="16"/>
      <c r="V532" s="16"/>
      <c r="W532" s="16"/>
      <c r="X532" s="16"/>
      <c r="Y532" s="16"/>
      <c r="Z532" s="18"/>
      <c r="AA532" s="18"/>
      <c r="AB532" s="16"/>
      <c r="AC532" s="16"/>
      <c r="AD532" s="16"/>
      <c r="AE532" s="16"/>
    </row>
    <row r="533" spans="1:31" ht="12.75" customHeight="1" x14ac:dyDescent="0.3">
      <c r="A533" s="16"/>
      <c r="B533" s="16"/>
      <c r="C533" s="16"/>
      <c r="D533" s="16"/>
      <c r="E533" s="16"/>
      <c r="F533" s="16"/>
      <c r="G533" s="18"/>
      <c r="H533" s="18"/>
      <c r="I533" s="18"/>
      <c r="J533" s="18"/>
      <c r="K533" s="18"/>
      <c r="L533" s="18"/>
      <c r="M533" s="18"/>
      <c r="N533" s="18"/>
      <c r="O533" s="16"/>
      <c r="P533" s="16"/>
      <c r="Q533" s="16"/>
      <c r="R533" s="16"/>
      <c r="S533" s="16"/>
      <c r="T533" s="16"/>
      <c r="U533" s="16"/>
      <c r="V533" s="16"/>
      <c r="W533" s="16"/>
      <c r="X533" s="16"/>
      <c r="Y533" s="16"/>
      <c r="Z533" s="18"/>
      <c r="AA533" s="18"/>
      <c r="AB533" s="16"/>
      <c r="AC533" s="16"/>
      <c r="AD533" s="16"/>
      <c r="AE533" s="16"/>
    </row>
    <row r="534" spans="1:31" ht="12.75" customHeight="1" x14ac:dyDescent="0.3">
      <c r="A534" s="16"/>
      <c r="B534" s="16"/>
      <c r="C534" s="16"/>
      <c r="D534" s="16"/>
      <c r="E534" s="16"/>
      <c r="F534" s="16"/>
      <c r="G534" s="18"/>
      <c r="H534" s="18"/>
      <c r="I534" s="18"/>
      <c r="J534" s="18"/>
      <c r="K534" s="18"/>
      <c r="L534" s="18"/>
      <c r="M534" s="18"/>
      <c r="N534" s="18"/>
      <c r="O534" s="16"/>
      <c r="P534" s="16"/>
      <c r="Q534" s="16"/>
      <c r="R534" s="16"/>
      <c r="S534" s="16"/>
      <c r="T534" s="16"/>
      <c r="U534" s="16"/>
      <c r="V534" s="16"/>
      <c r="W534" s="16"/>
      <c r="X534" s="16"/>
      <c r="Y534" s="16"/>
      <c r="Z534" s="18"/>
      <c r="AA534" s="18"/>
      <c r="AB534" s="16"/>
      <c r="AC534" s="16"/>
      <c r="AD534" s="16"/>
      <c r="AE534" s="16"/>
    </row>
    <row r="535" spans="1:31" ht="12.75" customHeight="1" x14ac:dyDescent="0.3">
      <c r="A535" s="16"/>
      <c r="B535" s="16"/>
      <c r="C535" s="16"/>
      <c r="D535" s="16"/>
      <c r="E535" s="16"/>
      <c r="F535" s="16"/>
      <c r="G535" s="18"/>
      <c r="H535" s="18"/>
      <c r="I535" s="18"/>
      <c r="J535" s="18"/>
      <c r="K535" s="18"/>
      <c r="L535" s="18"/>
      <c r="M535" s="18"/>
      <c r="N535" s="18"/>
      <c r="O535" s="16"/>
      <c r="P535" s="16"/>
      <c r="Q535" s="16"/>
      <c r="R535" s="16"/>
      <c r="S535" s="16"/>
      <c r="T535" s="16"/>
      <c r="U535" s="16"/>
      <c r="V535" s="16"/>
      <c r="W535" s="16"/>
      <c r="X535" s="16"/>
      <c r="Y535" s="16"/>
      <c r="Z535" s="18"/>
      <c r="AA535" s="18"/>
      <c r="AB535" s="16"/>
      <c r="AC535" s="16"/>
      <c r="AD535" s="16"/>
      <c r="AE535" s="16"/>
    </row>
    <row r="536" spans="1:31" ht="12.75" customHeight="1" x14ac:dyDescent="0.3">
      <c r="A536" s="16"/>
      <c r="B536" s="16"/>
      <c r="C536" s="16"/>
      <c r="D536" s="16"/>
      <c r="E536" s="16"/>
      <c r="F536" s="16"/>
      <c r="G536" s="18"/>
      <c r="H536" s="18"/>
      <c r="I536" s="18"/>
      <c r="J536" s="18"/>
      <c r="K536" s="18"/>
      <c r="L536" s="18"/>
      <c r="M536" s="18"/>
      <c r="N536" s="18"/>
      <c r="O536" s="16"/>
      <c r="P536" s="16"/>
      <c r="Q536" s="16"/>
      <c r="R536" s="16"/>
      <c r="S536" s="16"/>
      <c r="T536" s="16"/>
      <c r="U536" s="16"/>
      <c r="V536" s="16"/>
      <c r="W536" s="16"/>
      <c r="X536" s="16"/>
      <c r="Y536" s="16"/>
      <c r="Z536" s="18"/>
      <c r="AA536" s="18"/>
      <c r="AB536" s="16"/>
      <c r="AC536" s="16"/>
      <c r="AD536" s="16"/>
      <c r="AE536" s="16"/>
    </row>
    <row r="537" spans="1:31" ht="12.75" customHeight="1" x14ac:dyDescent="0.3">
      <c r="A537" s="16"/>
      <c r="B537" s="16"/>
      <c r="C537" s="16"/>
      <c r="D537" s="16"/>
      <c r="E537" s="16"/>
      <c r="F537" s="16"/>
      <c r="G537" s="18"/>
      <c r="H537" s="18"/>
      <c r="I537" s="18"/>
      <c r="J537" s="18"/>
      <c r="K537" s="18"/>
      <c r="L537" s="18"/>
      <c r="M537" s="18"/>
      <c r="N537" s="18"/>
      <c r="O537" s="16"/>
      <c r="P537" s="16"/>
      <c r="Q537" s="16"/>
      <c r="R537" s="16"/>
      <c r="S537" s="16"/>
      <c r="T537" s="16"/>
      <c r="U537" s="16"/>
      <c r="V537" s="16"/>
      <c r="W537" s="16"/>
      <c r="X537" s="16"/>
      <c r="Y537" s="16"/>
      <c r="Z537" s="18"/>
      <c r="AA537" s="18"/>
      <c r="AB537" s="16"/>
      <c r="AC537" s="16"/>
      <c r="AD537" s="16"/>
      <c r="AE537" s="16"/>
    </row>
    <row r="538" spans="1:31" ht="12.75" customHeight="1" x14ac:dyDescent="0.3">
      <c r="A538" s="16"/>
      <c r="B538" s="16"/>
      <c r="C538" s="16"/>
      <c r="D538" s="16"/>
      <c r="E538" s="16"/>
      <c r="F538" s="16"/>
      <c r="G538" s="18"/>
      <c r="H538" s="18"/>
      <c r="I538" s="18"/>
      <c r="J538" s="18"/>
      <c r="K538" s="18"/>
      <c r="L538" s="18"/>
      <c r="M538" s="18"/>
      <c r="N538" s="18"/>
      <c r="O538" s="16"/>
      <c r="P538" s="16"/>
      <c r="Q538" s="16"/>
      <c r="R538" s="16"/>
      <c r="S538" s="16"/>
      <c r="T538" s="16"/>
      <c r="U538" s="16"/>
      <c r="V538" s="16"/>
      <c r="W538" s="16"/>
      <c r="X538" s="16"/>
      <c r="Y538" s="16"/>
      <c r="Z538" s="18"/>
      <c r="AA538" s="18"/>
      <c r="AB538" s="16"/>
      <c r="AC538" s="16"/>
      <c r="AD538" s="16"/>
      <c r="AE538" s="16"/>
    </row>
    <row r="539" spans="1:31" ht="12.75" customHeight="1" x14ac:dyDescent="0.3">
      <c r="A539" s="16"/>
      <c r="B539" s="16"/>
      <c r="C539" s="16"/>
      <c r="D539" s="16"/>
      <c r="E539" s="16"/>
      <c r="F539" s="16"/>
      <c r="G539" s="18"/>
      <c r="H539" s="18"/>
      <c r="I539" s="18"/>
      <c r="J539" s="18"/>
      <c r="K539" s="18"/>
      <c r="L539" s="18"/>
      <c r="M539" s="18"/>
      <c r="N539" s="18"/>
      <c r="O539" s="16"/>
      <c r="P539" s="16"/>
      <c r="Q539" s="16"/>
      <c r="R539" s="16"/>
      <c r="S539" s="16"/>
      <c r="T539" s="16"/>
      <c r="U539" s="16"/>
      <c r="V539" s="16"/>
      <c r="W539" s="16"/>
      <c r="X539" s="16"/>
      <c r="Y539" s="16"/>
      <c r="Z539" s="18"/>
      <c r="AA539" s="18"/>
      <c r="AB539" s="16"/>
      <c r="AC539" s="16"/>
      <c r="AD539" s="16"/>
      <c r="AE539" s="16"/>
    </row>
    <row r="540" spans="1:31" ht="12.75" customHeight="1" x14ac:dyDescent="0.3">
      <c r="A540" s="16"/>
      <c r="B540" s="16"/>
      <c r="C540" s="16"/>
      <c r="D540" s="16"/>
      <c r="E540" s="16"/>
      <c r="F540" s="16"/>
      <c r="G540" s="18"/>
      <c r="H540" s="18"/>
      <c r="I540" s="18"/>
      <c r="J540" s="18"/>
      <c r="K540" s="18"/>
      <c r="L540" s="18"/>
      <c r="M540" s="18"/>
      <c r="N540" s="18"/>
      <c r="O540" s="16"/>
      <c r="P540" s="16"/>
      <c r="Q540" s="16"/>
      <c r="R540" s="16"/>
      <c r="S540" s="16"/>
      <c r="T540" s="16"/>
      <c r="U540" s="16"/>
      <c r="V540" s="16"/>
      <c r="W540" s="16"/>
      <c r="X540" s="16"/>
      <c r="Y540" s="16"/>
      <c r="Z540" s="18"/>
      <c r="AA540" s="18"/>
      <c r="AB540" s="16"/>
      <c r="AC540" s="16"/>
      <c r="AD540" s="16"/>
      <c r="AE540" s="16"/>
    </row>
    <row r="541" spans="1:31" ht="12.75" customHeight="1" x14ac:dyDescent="0.3">
      <c r="A541" s="16"/>
      <c r="B541" s="16"/>
      <c r="C541" s="16"/>
      <c r="D541" s="16"/>
      <c r="E541" s="16"/>
      <c r="F541" s="16"/>
      <c r="G541" s="18"/>
      <c r="H541" s="18"/>
      <c r="I541" s="18"/>
      <c r="J541" s="18"/>
      <c r="K541" s="18"/>
      <c r="L541" s="18"/>
      <c r="M541" s="18"/>
      <c r="N541" s="18"/>
      <c r="O541" s="16"/>
      <c r="P541" s="16"/>
      <c r="Q541" s="16"/>
      <c r="R541" s="16"/>
      <c r="S541" s="16"/>
      <c r="T541" s="16"/>
      <c r="U541" s="16"/>
      <c r="V541" s="16"/>
      <c r="W541" s="16"/>
      <c r="X541" s="16"/>
      <c r="Y541" s="16"/>
      <c r="Z541" s="18"/>
      <c r="AA541" s="18"/>
      <c r="AB541" s="16"/>
      <c r="AC541" s="16"/>
      <c r="AD541" s="16"/>
      <c r="AE541" s="16"/>
    </row>
    <row r="542" spans="1:31" ht="12.75" customHeight="1" x14ac:dyDescent="0.3">
      <c r="A542" s="16"/>
      <c r="B542" s="16"/>
      <c r="C542" s="16"/>
      <c r="D542" s="16"/>
      <c r="E542" s="16"/>
      <c r="F542" s="16"/>
      <c r="G542" s="18"/>
      <c r="H542" s="18"/>
      <c r="I542" s="18"/>
      <c r="J542" s="18"/>
      <c r="K542" s="18"/>
      <c r="L542" s="18"/>
      <c r="M542" s="18"/>
      <c r="N542" s="18"/>
      <c r="O542" s="16"/>
      <c r="P542" s="16"/>
      <c r="Q542" s="16"/>
      <c r="R542" s="16"/>
      <c r="S542" s="16"/>
      <c r="T542" s="16"/>
      <c r="U542" s="16"/>
      <c r="V542" s="16"/>
      <c r="W542" s="16"/>
      <c r="X542" s="16"/>
      <c r="Y542" s="16"/>
      <c r="Z542" s="18"/>
      <c r="AA542" s="18"/>
      <c r="AB542" s="16"/>
      <c r="AC542" s="16"/>
      <c r="AD542" s="16"/>
      <c r="AE542" s="16"/>
    </row>
    <row r="543" spans="1:31" ht="12.75" customHeight="1" x14ac:dyDescent="0.3">
      <c r="A543" s="16"/>
      <c r="B543" s="16"/>
      <c r="C543" s="16"/>
      <c r="D543" s="16"/>
      <c r="E543" s="16"/>
      <c r="F543" s="16"/>
      <c r="G543" s="18"/>
      <c r="H543" s="18"/>
      <c r="I543" s="18"/>
      <c r="J543" s="18"/>
      <c r="K543" s="18"/>
      <c r="L543" s="18"/>
      <c r="M543" s="18"/>
      <c r="N543" s="18"/>
      <c r="O543" s="16"/>
      <c r="P543" s="16"/>
      <c r="Q543" s="16"/>
      <c r="R543" s="16"/>
      <c r="S543" s="16"/>
      <c r="T543" s="16"/>
      <c r="U543" s="16"/>
      <c r="V543" s="16"/>
      <c r="W543" s="16"/>
      <c r="X543" s="16"/>
      <c r="Y543" s="16"/>
      <c r="Z543" s="18"/>
      <c r="AA543" s="18"/>
      <c r="AB543" s="16"/>
      <c r="AC543" s="16"/>
      <c r="AD543" s="16"/>
      <c r="AE543" s="16"/>
    </row>
    <row r="544" spans="1:31" ht="12.75" customHeight="1" x14ac:dyDescent="0.3">
      <c r="A544" s="16"/>
      <c r="B544" s="16"/>
      <c r="C544" s="16"/>
      <c r="D544" s="16"/>
      <c r="E544" s="16"/>
      <c r="F544" s="16"/>
      <c r="G544" s="18"/>
      <c r="H544" s="18"/>
      <c r="I544" s="18"/>
      <c r="J544" s="18"/>
      <c r="K544" s="18"/>
      <c r="L544" s="18"/>
      <c r="M544" s="18"/>
      <c r="N544" s="18"/>
      <c r="O544" s="16"/>
      <c r="P544" s="16"/>
      <c r="Q544" s="16"/>
      <c r="R544" s="16"/>
      <c r="S544" s="16"/>
      <c r="T544" s="16"/>
      <c r="U544" s="16"/>
      <c r="V544" s="16"/>
      <c r="W544" s="16"/>
      <c r="X544" s="16"/>
      <c r="Y544" s="16"/>
      <c r="Z544" s="18"/>
      <c r="AA544" s="18"/>
      <c r="AB544" s="16"/>
      <c r="AC544" s="16"/>
      <c r="AD544" s="16"/>
      <c r="AE544" s="16"/>
    </row>
    <row r="545" spans="1:31" ht="12.75" customHeight="1" x14ac:dyDescent="0.3">
      <c r="A545" s="16"/>
      <c r="B545" s="16"/>
      <c r="C545" s="16"/>
      <c r="D545" s="16"/>
      <c r="E545" s="16"/>
      <c r="F545" s="16"/>
      <c r="G545" s="18"/>
      <c r="H545" s="18"/>
      <c r="I545" s="18"/>
      <c r="J545" s="18"/>
      <c r="K545" s="18"/>
      <c r="L545" s="18"/>
      <c r="M545" s="18"/>
      <c r="N545" s="18"/>
      <c r="O545" s="16"/>
      <c r="P545" s="16"/>
      <c r="Q545" s="16"/>
      <c r="R545" s="16"/>
      <c r="S545" s="16"/>
      <c r="T545" s="16"/>
      <c r="U545" s="16"/>
      <c r="V545" s="16"/>
      <c r="W545" s="16"/>
      <c r="X545" s="16"/>
      <c r="Y545" s="16"/>
      <c r="Z545" s="18"/>
      <c r="AA545" s="18"/>
      <c r="AB545" s="16"/>
      <c r="AC545" s="16"/>
      <c r="AD545" s="16"/>
      <c r="AE545" s="16"/>
    </row>
    <row r="546" spans="1:31" ht="12.75" customHeight="1" x14ac:dyDescent="0.3">
      <c r="A546" s="16"/>
      <c r="B546" s="16"/>
      <c r="C546" s="16"/>
      <c r="D546" s="16"/>
      <c r="E546" s="16"/>
      <c r="F546" s="16"/>
      <c r="G546" s="18"/>
      <c r="H546" s="18"/>
      <c r="I546" s="18"/>
      <c r="J546" s="18"/>
      <c r="K546" s="18"/>
      <c r="L546" s="18"/>
      <c r="M546" s="18"/>
      <c r="N546" s="18"/>
      <c r="O546" s="16"/>
      <c r="P546" s="16"/>
      <c r="Q546" s="16"/>
      <c r="R546" s="16"/>
      <c r="S546" s="16"/>
      <c r="T546" s="16"/>
      <c r="U546" s="16"/>
      <c r="V546" s="16"/>
      <c r="W546" s="16"/>
      <c r="X546" s="16"/>
      <c r="Y546" s="16"/>
      <c r="Z546" s="18"/>
      <c r="AA546" s="18"/>
      <c r="AB546" s="16"/>
      <c r="AC546" s="16"/>
      <c r="AD546" s="16"/>
      <c r="AE546" s="16"/>
    </row>
    <row r="547" spans="1:31" ht="12.75" customHeight="1" x14ac:dyDescent="0.3">
      <c r="A547" s="16"/>
      <c r="B547" s="16"/>
      <c r="C547" s="16"/>
      <c r="D547" s="16"/>
      <c r="E547" s="16"/>
      <c r="F547" s="16"/>
      <c r="G547" s="18"/>
      <c r="H547" s="18"/>
      <c r="I547" s="18"/>
      <c r="J547" s="18"/>
      <c r="K547" s="18"/>
      <c r="L547" s="18"/>
      <c r="M547" s="18"/>
      <c r="N547" s="18"/>
      <c r="O547" s="16"/>
      <c r="P547" s="16"/>
      <c r="Q547" s="16"/>
      <c r="R547" s="16"/>
      <c r="S547" s="16"/>
      <c r="T547" s="16"/>
      <c r="U547" s="16"/>
      <c r="V547" s="16"/>
      <c r="W547" s="16"/>
      <c r="X547" s="16"/>
      <c r="Y547" s="16"/>
      <c r="Z547" s="18"/>
      <c r="AA547" s="18"/>
      <c r="AB547" s="16"/>
      <c r="AC547" s="16"/>
      <c r="AD547" s="16"/>
      <c r="AE547" s="16"/>
    </row>
    <row r="548" spans="1:31" ht="12.75" customHeight="1" x14ac:dyDescent="0.3">
      <c r="A548" s="16"/>
      <c r="B548" s="16"/>
      <c r="C548" s="16"/>
      <c r="D548" s="16"/>
      <c r="E548" s="16"/>
      <c r="F548" s="16"/>
      <c r="G548" s="18"/>
      <c r="H548" s="18"/>
      <c r="I548" s="18"/>
      <c r="J548" s="18"/>
      <c r="K548" s="18"/>
      <c r="L548" s="18"/>
      <c r="M548" s="18"/>
      <c r="N548" s="18"/>
      <c r="O548" s="16"/>
      <c r="P548" s="16"/>
      <c r="Q548" s="16"/>
      <c r="R548" s="16"/>
      <c r="S548" s="16"/>
      <c r="T548" s="16"/>
      <c r="U548" s="16"/>
      <c r="V548" s="16"/>
      <c r="W548" s="16"/>
      <c r="X548" s="16"/>
      <c r="Y548" s="16"/>
      <c r="Z548" s="18"/>
      <c r="AA548" s="18"/>
      <c r="AB548" s="16"/>
      <c r="AC548" s="16"/>
      <c r="AD548" s="16"/>
      <c r="AE548" s="16"/>
    </row>
    <row r="549" spans="1:31" ht="12.75" customHeight="1" x14ac:dyDescent="0.3">
      <c r="A549" s="16"/>
      <c r="B549" s="16"/>
      <c r="C549" s="16"/>
      <c r="D549" s="16"/>
      <c r="E549" s="16"/>
      <c r="F549" s="16"/>
      <c r="G549" s="18"/>
      <c r="H549" s="18"/>
      <c r="I549" s="18"/>
      <c r="J549" s="18"/>
      <c r="K549" s="18"/>
      <c r="L549" s="18"/>
      <c r="M549" s="18"/>
      <c r="N549" s="18"/>
      <c r="O549" s="16"/>
      <c r="P549" s="16"/>
      <c r="Q549" s="16"/>
      <c r="R549" s="16"/>
      <c r="S549" s="16"/>
      <c r="T549" s="16"/>
      <c r="U549" s="16"/>
      <c r="V549" s="16"/>
      <c r="W549" s="16"/>
      <c r="X549" s="16"/>
      <c r="Y549" s="16"/>
      <c r="Z549" s="18"/>
      <c r="AA549" s="18"/>
      <c r="AB549" s="16"/>
      <c r="AC549" s="16"/>
      <c r="AD549" s="16"/>
      <c r="AE549" s="16"/>
    </row>
    <row r="550" spans="1:31" ht="12.75" customHeight="1" x14ac:dyDescent="0.3">
      <c r="A550" s="16"/>
      <c r="B550" s="16"/>
      <c r="C550" s="16"/>
      <c r="D550" s="16"/>
      <c r="E550" s="16"/>
      <c r="F550" s="16"/>
      <c r="G550" s="18"/>
      <c r="H550" s="18"/>
      <c r="I550" s="18"/>
      <c r="J550" s="18"/>
      <c r="K550" s="18"/>
      <c r="L550" s="18"/>
      <c r="M550" s="18"/>
      <c r="N550" s="18"/>
      <c r="O550" s="16"/>
      <c r="P550" s="16"/>
      <c r="Q550" s="16"/>
      <c r="R550" s="16"/>
      <c r="S550" s="16"/>
      <c r="T550" s="16"/>
      <c r="U550" s="16"/>
      <c r="V550" s="16"/>
      <c r="W550" s="16"/>
      <c r="X550" s="16"/>
      <c r="Y550" s="16"/>
      <c r="Z550" s="18"/>
      <c r="AA550" s="18"/>
      <c r="AB550" s="16"/>
      <c r="AC550" s="16"/>
      <c r="AD550" s="16"/>
      <c r="AE550" s="16"/>
    </row>
    <row r="551" spans="1:31" ht="12.75" customHeight="1" x14ac:dyDescent="0.3">
      <c r="A551" s="16"/>
      <c r="B551" s="16"/>
      <c r="C551" s="16"/>
      <c r="D551" s="16"/>
      <c r="E551" s="16"/>
      <c r="F551" s="16"/>
      <c r="G551" s="18"/>
      <c r="H551" s="18"/>
      <c r="I551" s="18"/>
      <c r="J551" s="18"/>
      <c r="K551" s="18"/>
      <c r="L551" s="18"/>
      <c r="M551" s="18"/>
      <c r="N551" s="18"/>
      <c r="O551" s="16"/>
      <c r="P551" s="16"/>
      <c r="Q551" s="16"/>
      <c r="R551" s="16"/>
      <c r="S551" s="16"/>
      <c r="T551" s="16"/>
      <c r="U551" s="16"/>
      <c r="V551" s="16"/>
      <c r="W551" s="16"/>
      <c r="X551" s="16"/>
      <c r="Y551" s="16"/>
      <c r="Z551" s="18"/>
      <c r="AA551" s="18"/>
      <c r="AB551" s="16"/>
      <c r="AC551" s="16"/>
      <c r="AD551" s="16"/>
      <c r="AE551" s="16"/>
    </row>
    <row r="552" spans="1:31" ht="12.75" customHeight="1" x14ac:dyDescent="0.3">
      <c r="A552" s="16"/>
      <c r="B552" s="16"/>
      <c r="C552" s="16"/>
      <c r="D552" s="16"/>
      <c r="E552" s="16"/>
      <c r="F552" s="16"/>
      <c r="G552" s="18"/>
      <c r="H552" s="18"/>
      <c r="I552" s="18"/>
      <c r="J552" s="18"/>
      <c r="K552" s="18"/>
      <c r="L552" s="18"/>
      <c r="M552" s="18"/>
      <c r="N552" s="18"/>
      <c r="O552" s="16"/>
      <c r="P552" s="16"/>
      <c r="Q552" s="16"/>
      <c r="R552" s="16"/>
      <c r="S552" s="16"/>
      <c r="T552" s="16"/>
      <c r="U552" s="16"/>
      <c r="V552" s="16"/>
      <c r="W552" s="16"/>
      <c r="X552" s="16"/>
      <c r="Y552" s="16"/>
      <c r="Z552" s="18"/>
      <c r="AA552" s="18"/>
      <c r="AB552" s="16"/>
      <c r="AC552" s="16"/>
      <c r="AD552" s="16"/>
      <c r="AE552" s="16"/>
    </row>
    <row r="553" spans="1:31" ht="12.75" customHeight="1" x14ac:dyDescent="0.3">
      <c r="A553" s="16"/>
      <c r="B553" s="16"/>
      <c r="C553" s="16"/>
      <c r="D553" s="16"/>
      <c r="E553" s="16"/>
      <c r="F553" s="16"/>
      <c r="G553" s="18"/>
      <c r="H553" s="18"/>
      <c r="I553" s="18"/>
      <c r="J553" s="18"/>
      <c r="K553" s="18"/>
      <c r="L553" s="18"/>
      <c r="M553" s="18"/>
      <c r="N553" s="18"/>
      <c r="O553" s="16"/>
      <c r="P553" s="16"/>
      <c r="Q553" s="16"/>
      <c r="R553" s="16"/>
      <c r="S553" s="16"/>
      <c r="T553" s="16"/>
      <c r="U553" s="16"/>
      <c r="V553" s="16"/>
      <c r="W553" s="16"/>
      <c r="X553" s="16"/>
      <c r="Y553" s="16"/>
      <c r="Z553" s="18"/>
      <c r="AA553" s="18"/>
      <c r="AB553" s="16"/>
      <c r="AC553" s="16"/>
      <c r="AD553" s="16"/>
      <c r="AE553" s="16"/>
    </row>
    <row r="554" spans="1:31" ht="12.75" customHeight="1" x14ac:dyDescent="0.3">
      <c r="A554" s="16"/>
      <c r="B554" s="16"/>
      <c r="C554" s="16"/>
      <c r="D554" s="16"/>
      <c r="E554" s="16"/>
      <c r="F554" s="16"/>
      <c r="G554" s="18"/>
      <c r="H554" s="18"/>
      <c r="I554" s="18"/>
      <c r="J554" s="18"/>
      <c r="K554" s="18"/>
      <c r="L554" s="18"/>
      <c r="M554" s="18"/>
      <c r="N554" s="18"/>
      <c r="O554" s="16"/>
      <c r="P554" s="16"/>
      <c r="Q554" s="16"/>
      <c r="R554" s="16"/>
      <c r="S554" s="16"/>
      <c r="T554" s="16"/>
      <c r="U554" s="16"/>
      <c r="V554" s="16"/>
      <c r="W554" s="16"/>
      <c r="X554" s="16"/>
      <c r="Y554" s="16"/>
      <c r="Z554" s="18"/>
      <c r="AA554" s="18"/>
      <c r="AB554" s="16"/>
      <c r="AC554" s="16"/>
      <c r="AD554" s="16"/>
      <c r="AE554" s="16"/>
    </row>
    <row r="555" spans="1:31" ht="12.75" customHeight="1" x14ac:dyDescent="0.3">
      <c r="A555" s="16"/>
      <c r="B555" s="16"/>
      <c r="C555" s="16"/>
      <c r="D555" s="16"/>
      <c r="E555" s="16"/>
      <c r="F555" s="16"/>
      <c r="G555" s="18"/>
      <c r="H555" s="18"/>
      <c r="I555" s="18"/>
      <c r="J555" s="18"/>
      <c r="K555" s="18"/>
      <c r="L555" s="18"/>
      <c r="M555" s="18"/>
      <c r="N555" s="18"/>
      <c r="O555" s="16"/>
      <c r="P555" s="16"/>
      <c r="Q555" s="16"/>
      <c r="R555" s="16"/>
      <c r="S555" s="16"/>
      <c r="T555" s="16"/>
      <c r="U555" s="16"/>
      <c r="V555" s="16"/>
      <c r="W555" s="16"/>
      <c r="X555" s="16"/>
      <c r="Y555" s="16"/>
      <c r="Z555" s="18"/>
      <c r="AA555" s="18"/>
      <c r="AB555" s="16"/>
      <c r="AC555" s="16"/>
      <c r="AD555" s="16"/>
      <c r="AE555" s="16"/>
    </row>
    <row r="556" spans="1:31" ht="12.75" customHeight="1" x14ac:dyDescent="0.3">
      <c r="A556" s="16"/>
      <c r="B556" s="16"/>
      <c r="C556" s="16"/>
      <c r="D556" s="16"/>
      <c r="E556" s="16"/>
      <c r="F556" s="16"/>
      <c r="G556" s="18"/>
      <c r="H556" s="18"/>
      <c r="I556" s="18"/>
      <c r="J556" s="18"/>
      <c r="K556" s="18"/>
      <c r="L556" s="18"/>
      <c r="M556" s="18"/>
      <c r="N556" s="18"/>
      <c r="O556" s="16"/>
      <c r="P556" s="16"/>
      <c r="Q556" s="16"/>
      <c r="R556" s="16"/>
      <c r="S556" s="16"/>
      <c r="T556" s="16"/>
      <c r="U556" s="16"/>
      <c r="V556" s="16"/>
      <c r="W556" s="16"/>
      <c r="X556" s="16"/>
      <c r="Y556" s="16"/>
      <c r="Z556" s="18"/>
      <c r="AA556" s="18"/>
      <c r="AB556" s="16"/>
      <c r="AC556" s="16"/>
      <c r="AD556" s="16"/>
      <c r="AE556" s="16"/>
    </row>
    <row r="557" spans="1:31" ht="12.75" customHeight="1" x14ac:dyDescent="0.3">
      <c r="A557" s="16"/>
      <c r="B557" s="16"/>
      <c r="C557" s="16"/>
      <c r="D557" s="16"/>
      <c r="E557" s="16"/>
      <c r="F557" s="16"/>
      <c r="G557" s="18"/>
      <c r="H557" s="18"/>
      <c r="I557" s="18"/>
      <c r="J557" s="18"/>
      <c r="K557" s="18"/>
      <c r="L557" s="18"/>
      <c r="M557" s="18"/>
      <c r="N557" s="18"/>
      <c r="O557" s="16"/>
      <c r="P557" s="16"/>
      <c r="Q557" s="16"/>
      <c r="R557" s="16"/>
      <c r="S557" s="16"/>
      <c r="T557" s="16"/>
      <c r="U557" s="16"/>
      <c r="V557" s="16"/>
      <c r="W557" s="16"/>
      <c r="X557" s="16"/>
      <c r="Y557" s="16"/>
      <c r="Z557" s="18"/>
      <c r="AA557" s="18"/>
      <c r="AB557" s="16"/>
      <c r="AC557" s="16"/>
      <c r="AD557" s="16"/>
      <c r="AE557" s="16"/>
    </row>
    <row r="558" spans="1:31" ht="12.75" customHeight="1" x14ac:dyDescent="0.3">
      <c r="A558" s="16"/>
      <c r="B558" s="16"/>
      <c r="C558" s="16"/>
      <c r="D558" s="16"/>
      <c r="E558" s="16"/>
      <c r="F558" s="16"/>
      <c r="G558" s="18"/>
      <c r="H558" s="18"/>
      <c r="I558" s="18"/>
      <c r="J558" s="18"/>
      <c r="K558" s="18"/>
      <c r="L558" s="18"/>
      <c r="M558" s="18"/>
      <c r="N558" s="18"/>
      <c r="O558" s="16"/>
      <c r="P558" s="16"/>
      <c r="Q558" s="16"/>
      <c r="R558" s="16"/>
      <c r="S558" s="16"/>
      <c r="T558" s="16"/>
      <c r="U558" s="16"/>
      <c r="V558" s="16"/>
      <c r="W558" s="16"/>
      <c r="X558" s="16"/>
      <c r="Y558" s="16"/>
      <c r="Z558" s="18"/>
      <c r="AA558" s="18"/>
      <c r="AB558" s="16"/>
      <c r="AC558" s="16"/>
      <c r="AD558" s="16"/>
      <c r="AE558" s="16"/>
    </row>
    <row r="559" spans="1:31" ht="12.75" customHeight="1" x14ac:dyDescent="0.3">
      <c r="A559" s="16"/>
      <c r="B559" s="16"/>
      <c r="C559" s="16"/>
      <c r="D559" s="16"/>
      <c r="E559" s="16"/>
      <c r="F559" s="16"/>
      <c r="G559" s="18"/>
      <c r="H559" s="18"/>
      <c r="I559" s="18"/>
      <c r="J559" s="18"/>
      <c r="K559" s="18"/>
      <c r="L559" s="18"/>
      <c r="M559" s="18"/>
      <c r="N559" s="18"/>
      <c r="O559" s="16"/>
      <c r="P559" s="16"/>
      <c r="Q559" s="16"/>
      <c r="R559" s="16"/>
      <c r="S559" s="16"/>
      <c r="T559" s="16"/>
      <c r="U559" s="16"/>
      <c r="V559" s="16"/>
      <c r="W559" s="16"/>
      <c r="X559" s="16"/>
      <c r="Y559" s="16"/>
      <c r="Z559" s="18"/>
      <c r="AA559" s="18"/>
      <c r="AB559" s="16"/>
      <c r="AC559" s="16"/>
      <c r="AD559" s="16"/>
      <c r="AE559" s="16"/>
    </row>
    <row r="560" spans="1:31" ht="12.75" customHeight="1" x14ac:dyDescent="0.3">
      <c r="A560" s="16"/>
      <c r="B560" s="16"/>
      <c r="C560" s="16"/>
      <c r="D560" s="16"/>
      <c r="E560" s="16"/>
      <c r="F560" s="16"/>
      <c r="G560" s="18"/>
      <c r="H560" s="18"/>
      <c r="I560" s="18"/>
      <c r="J560" s="18"/>
      <c r="K560" s="18"/>
      <c r="L560" s="18"/>
      <c r="M560" s="18"/>
      <c r="N560" s="18"/>
      <c r="O560" s="16"/>
      <c r="P560" s="16"/>
      <c r="Q560" s="16"/>
      <c r="R560" s="16"/>
      <c r="S560" s="16"/>
      <c r="T560" s="16"/>
      <c r="U560" s="16"/>
      <c r="V560" s="16"/>
      <c r="W560" s="16"/>
      <c r="X560" s="16"/>
      <c r="Y560" s="16"/>
      <c r="Z560" s="18"/>
      <c r="AA560" s="18"/>
      <c r="AB560" s="16"/>
      <c r="AC560" s="16"/>
      <c r="AD560" s="16"/>
      <c r="AE560" s="16"/>
    </row>
    <row r="561" spans="1:31" ht="12.75" customHeight="1" x14ac:dyDescent="0.3">
      <c r="A561" s="16"/>
      <c r="B561" s="16"/>
      <c r="C561" s="16"/>
      <c r="D561" s="16"/>
      <c r="E561" s="16"/>
      <c r="F561" s="16"/>
      <c r="G561" s="18"/>
      <c r="H561" s="18"/>
      <c r="I561" s="18"/>
      <c r="J561" s="18"/>
      <c r="K561" s="18"/>
      <c r="L561" s="18"/>
      <c r="M561" s="18"/>
      <c r="N561" s="18"/>
      <c r="O561" s="16"/>
      <c r="P561" s="16"/>
      <c r="Q561" s="16"/>
      <c r="R561" s="16"/>
      <c r="S561" s="16"/>
      <c r="T561" s="16"/>
      <c r="U561" s="16"/>
      <c r="V561" s="16"/>
      <c r="W561" s="16"/>
      <c r="X561" s="16"/>
      <c r="Y561" s="16"/>
      <c r="Z561" s="18"/>
      <c r="AA561" s="18"/>
      <c r="AB561" s="16"/>
      <c r="AC561" s="16"/>
      <c r="AD561" s="16"/>
      <c r="AE561" s="16"/>
    </row>
    <row r="562" spans="1:31" ht="12.75" customHeight="1" x14ac:dyDescent="0.3">
      <c r="A562" s="16"/>
      <c r="B562" s="16"/>
      <c r="C562" s="16"/>
      <c r="D562" s="16"/>
      <c r="E562" s="16"/>
      <c r="F562" s="16"/>
      <c r="G562" s="18"/>
      <c r="H562" s="18"/>
      <c r="I562" s="18"/>
      <c r="J562" s="18"/>
      <c r="K562" s="18"/>
      <c r="L562" s="18"/>
      <c r="M562" s="18"/>
      <c r="N562" s="18"/>
      <c r="O562" s="16"/>
      <c r="P562" s="16"/>
      <c r="Q562" s="16"/>
      <c r="R562" s="16"/>
      <c r="S562" s="16"/>
      <c r="T562" s="16"/>
      <c r="U562" s="16"/>
      <c r="V562" s="16"/>
      <c r="W562" s="16"/>
      <c r="X562" s="16"/>
      <c r="Y562" s="16"/>
      <c r="Z562" s="18"/>
      <c r="AA562" s="18"/>
      <c r="AB562" s="16"/>
      <c r="AC562" s="16"/>
      <c r="AD562" s="16"/>
      <c r="AE562" s="16"/>
    </row>
    <row r="563" spans="1:31" ht="12.75" customHeight="1" x14ac:dyDescent="0.3">
      <c r="A563" s="16"/>
      <c r="B563" s="16"/>
      <c r="C563" s="16"/>
      <c r="D563" s="16"/>
      <c r="E563" s="16"/>
      <c r="F563" s="16"/>
      <c r="G563" s="18"/>
      <c r="H563" s="18"/>
      <c r="I563" s="18"/>
      <c r="J563" s="18"/>
      <c r="K563" s="18"/>
      <c r="L563" s="18"/>
      <c r="M563" s="18"/>
      <c r="N563" s="18"/>
      <c r="O563" s="16"/>
      <c r="P563" s="16"/>
      <c r="Q563" s="16"/>
      <c r="R563" s="16"/>
      <c r="S563" s="16"/>
      <c r="T563" s="16"/>
      <c r="U563" s="16"/>
      <c r="V563" s="16"/>
      <c r="W563" s="16"/>
      <c r="X563" s="16"/>
      <c r="Y563" s="16"/>
      <c r="Z563" s="18"/>
      <c r="AA563" s="18"/>
      <c r="AB563" s="16"/>
      <c r="AC563" s="16"/>
      <c r="AD563" s="16"/>
      <c r="AE563" s="16"/>
    </row>
    <row r="564" spans="1:31" ht="12.75" customHeight="1" x14ac:dyDescent="0.3">
      <c r="A564" s="16"/>
      <c r="B564" s="16"/>
      <c r="C564" s="16"/>
      <c r="D564" s="16"/>
      <c r="E564" s="16"/>
      <c r="F564" s="16"/>
      <c r="G564" s="18"/>
      <c r="H564" s="18"/>
      <c r="I564" s="18"/>
      <c r="J564" s="18"/>
      <c r="K564" s="18"/>
      <c r="L564" s="18"/>
      <c r="M564" s="18"/>
      <c r="N564" s="18"/>
      <c r="O564" s="16"/>
      <c r="P564" s="16"/>
      <c r="Q564" s="16"/>
      <c r="R564" s="16"/>
      <c r="S564" s="16"/>
      <c r="T564" s="16"/>
      <c r="U564" s="16"/>
      <c r="V564" s="16"/>
      <c r="W564" s="16"/>
      <c r="X564" s="16"/>
      <c r="Y564" s="16"/>
      <c r="Z564" s="18"/>
      <c r="AA564" s="18"/>
      <c r="AB564" s="16"/>
      <c r="AC564" s="16"/>
      <c r="AD564" s="16"/>
      <c r="AE564" s="16"/>
    </row>
    <row r="565" spans="1:31" ht="12.75" customHeight="1" x14ac:dyDescent="0.3">
      <c r="A565" s="16"/>
      <c r="B565" s="16"/>
      <c r="C565" s="16"/>
      <c r="D565" s="16"/>
      <c r="E565" s="16"/>
      <c r="F565" s="16"/>
      <c r="G565" s="18"/>
      <c r="H565" s="18"/>
      <c r="I565" s="18"/>
      <c r="J565" s="18"/>
      <c r="K565" s="18"/>
      <c r="L565" s="18"/>
      <c r="M565" s="18"/>
      <c r="N565" s="18"/>
      <c r="O565" s="16"/>
      <c r="P565" s="16"/>
      <c r="Q565" s="16"/>
      <c r="R565" s="16"/>
      <c r="S565" s="16"/>
      <c r="T565" s="16"/>
      <c r="U565" s="16"/>
      <c r="V565" s="16"/>
      <c r="W565" s="16"/>
      <c r="X565" s="16"/>
      <c r="Y565" s="16"/>
      <c r="Z565" s="18"/>
      <c r="AA565" s="18"/>
      <c r="AB565" s="16"/>
      <c r="AC565" s="16"/>
      <c r="AD565" s="16"/>
      <c r="AE565" s="16"/>
    </row>
    <row r="566" spans="1:31" ht="12.75" customHeight="1" x14ac:dyDescent="0.3">
      <c r="A566" s="16"/>
      <c r="B566" s="16"/>
      <c r="C566" s="16"/>
      <c r="D566" s="16"/>
      <c r="E566" s="16"/>
      <c r="F566" s="16"/>
      <c r="G566" s="18"/>
      <c r="H566" s="18"/>
      <c r="I566" s="18"/>
      <c r="J566" s="18"/>
      <c r="K566" s="18"/>
      <c r="L566" s="18"/>
      <c r="M566" s="18"/>
      <c r="N566" s="18"/>
      <c r="O566" s="16"/>
      <c r="P566" s="16"/>
      <c r="Q566" s="16"/>
      <c r="R566" s="16"/>
      <c r="S566" s="16"/>
      <c r="T566" s="16"/>
      <c r="U566" s="16"/>
      <c r="V566" s="16"/>
      <c r="W566" s="16"/>
      <c r="X566" s="16"/>
      <c r="Y566" s="16"/>
      <c r="Z566" s="18"/>
      <c r="AA566" s="18"/>
      <c r="AB566" s="16"/>
      <c r="AC566" s="16"/>
      <c r="AD566" s="16"/>
      <c r="AE566" s="16"/>
    </row>
    <row r="567" spans="1:31" ht="12.75" customHeight="1" x14ac:dyDescent="0.3">
      <c r="A567" s="16"/>
      <c r="B567" s="16"/>
      <c r="C567" s="16"/>
      <c r="D567" s="16"/>
      <c r="E567" s="16"/>
      <c r="F567" s="16"/>
      <c r="G567" s="18"/>
      <c r="H567" s="18"/>
      <c r="I567" s="18"/>
      <c r="J567" s="18"/>
      <c r="K567" s="18"/>
      <c r="L567" s="18"/>
      <c r="M567" s="18"/>
      <c r="N567" s="18"/>
      <c r="O567" s="16"/>
      <c r="P567" s="16"/>
      <c r="Q567" s="16"/>
      <c r="R567" s="16"/>
      <c r="S567" s="16"/>
      <c r="T567" s="16"/>
      <c r="U567" s="16"/>
      <c r="V567" s="16"/>
      <c r="W567" s="16"/>
      <c r="X567" s="16"/>
      <c r="Y567" s="16"/>
      <c r="Z567" s="18"/>
      <c r="AA567" s="18"/>
      <c r="AB567" s="16"/>
      <c r="AC567" s="16"/>
      <c r="AD567" s="16"/>
      <c r="AE567" s="16"/>
    </row>
    <row r="568" spans="1:31" ht="12.75" customHeight="1" x14ac:dyDescent="0.3">
      <c r="A568" s="16"/>
      <c r="B568" s="16"/>
      <c r="C568" s="16"/>
      <c r="D568" s="16"/>
      <c r="E568" s="16"/>
      <c r="F568" s="16"/>
      <c r="G568" s="18"/>
      <c r="H568" s="18"/>
      <c r="I568" s="18"/>
      <c r="J568" s="18"/>
      <c r="K568" s="18"/>
      <c r="L568" s="18"/>
      <c r="M568" s="18"/>
      <c r="N568" s="18"/>
      <c r="O568" s="16"/>
      <c r="P568" s="16"/>
      <c r="Q568" s="16"/>
      <c r="R568" s="16"/>
      <c r="S568" s="16"/>
      <c r="T568" s="16"/>
      <c r="U568" s="16"/>
      <c r="V568" s="16"/>
      <c r="W568" s="16"/>
      <c r="X568" s="16"/>
      <c r="Y568" s="16"/>
      <c r="Z568" s="18"/>
      <c r="AA568" s="18"/>
      <c r="AB568" s="16"/>
      <c r="AC568" s="16"/>
      <c r="AD568" s="16"/>
      <c r="AE568" s="16"/>
    </row>
    <row r="569" spans="1:31" ht="12.75" customHeight="1" x14ac:dyDescent="0.3">
      <c r="A569" s="16"/>
      <c r="B569" s="16"/>
      <c r="C569" s="16"/>
      <c r="D569" s="16"/>
      <c r="E569" s="16"/>
      <c r="F569" s="16"/>
      <c r="G569" s="18"/>
      <c r="H569" s="18"/>
      <c r="I569" s="18"/>
      <c r="J569" s="18"/>
      <c r="K569" s="18"/>
      <c r="L569" s="18"/>
      <c r="M569" s="18"/>
      <c r="N569" s="18"/>
      <c r="O569" s="16"/>
      <c r="P569" s="16"/>
      <c r="Q569" s="16"/>
      <c r="R569" s="16"/>
      <c r="S569" s="16"/>
      <c r="T569" s="16"/>
      <c r="U569" s="16"/>
      <c r="V569" s="16"/>
      <c r="W569" s="16"/>
      <c r="X569" s="16"/>
      <c r="Y569" s="16"/>
      <c r="Z569" s="18"/>
      <c r="AA569" s="18"/>
      <c r="AB569" s="16"/>
      <c r="AC569" s="16"/>
      <c r="AD569" s="16"/>
      <c r="AE569" s="16"/>
    </row>
    <row r="570" spans="1:31" ht="12.75" customHeight="1" x14ac:dyDescent="0.3">
      <c r="A570" s="16"/>
      <c r="B570" s="16"/>
      <c r="C570" s="16"/>
      <c r="D570" s="16"/>
      <c r="E570" s="16"/>
      <c r="F570" s="16"/>
      <c r="G570" s="18"/>
      <c r="H570" s="18"/>
      <c r="I570" s="18"/>
      <c r="J570" s="18"/>
      <c r="K570" s="18"/>
      <c r="L570" s="18"/>
      <c r="M570" s="18"/>
      <c r="N570" s="18"/>
      <c r="O570" s="16"/>
      <c r="P570" s="16"/>
      <c r="Q570" s="16"/>
      <c r="R570" s="16"/>
      <c r="S570" s="16"/>
      <c r="T570" s="16"/>
      <c r="U570" s="16"/>
      <c r="V570" s="16"/>
      <c r="W570" s="16"/>
      <c r="X570" s="16"/>
      <c r="Y570" s="16"/>
      <c r="Z570" s="18"/>
      <c r="AA570" s="18"/>
      <c r="AB570" s="16"/>
      <c r="AC570" s="16"/>
      <c r="AD570" s="16"/>
      <c r="AE570" s="16"/>
    </row>
    <row r="571" spans="1:31" ht="12.75" customHeight="1" x14ac:dyDescent="0.3">
      <c r="A571" s="16"/>
      <c r="B571" s="16"/>
      <c r="C571" s="16"/>
      <c r="D571" s="16"/>
      <c r="E571" s="16"/>
      <c r="F571" s="16"/>
      <c r="G571" s="18"/>
      <c r="H571" s="18"/>
      <c r="I571" s="18"/>
      <c r="J571" s="18"/>
      <c r="K571" s="18"/>
      <c r="L571" s="18"/>
      <c r="M571" s="18"/>
      <c r="N571" s="18"/>
      <c r="O571" s="16"/>
      <c r="P571" s="16"/>
      <c r="Q571" s="16"/>
      <c r="R571" s="16"/>
      <c r="S571" s="16"/>
      <c r="T571" s="16"/>
      <c r="U571" s="16"/>
      <c r="V571" s="16"/>
      <c r="W571" s="16"/>
      <c r="X571" s="16"/>
      <c r="Y571" s="16"/>
      <c r="Z571" s="18"/>
      <c r="AA571" s="18"/>
      <c r="AB571" s="16"/>
      <c r="AC571" s="16"/>
      <c r="AD571" s="16"/>
      <c r="AE571" s="16"/>
    </row>
    <row r="572" spans="1:31" ht="12.75" customHeight="1" x14ac:dyDescent="0.3">
      <c r="A572" s="16"/>
      <c r="B572" s="16"/>
      <c r="C572" s="16"/>
      <c r="D572" s="16"/>
      <c r="E572" s="16"/>
      <c r="F572" s="16"/>
      <c r="G572" s="18"/>
      <c r="H572" s="18"/>
      <c r="I572" s="18"/>
      <c r="J572" s="18"/>
      <c r="K572" s="18"/>
      <c r="L572" s="18"/>
      <c r="M572" s="18"/>
      <c r="N572" s="18"/>
      <c r="O572" s="16"/>
      <c r="P572" s="16"/>
      <c r="Q572" s="16"/>
      <c r="R572" s="16"/>
      <c r="S572" s="16"/>
      <c r="T572" s="16"/>
      <c r="U572" s="16"/>
      <c r="V572" s="16"/>
      <c r="W572" s="16"/>
      <c r="X572" s="16"/>
      <c r="Y572" s="16"/>
      <c r="Z572" s="18"/>
      <c r="AA572" s="18"/>
      <c r="AB572" s="16"/>
      <c r="AC572" s="16"/>
      <c r="AD572" s="16"/>
      <c r="AE572" s="16"/>
    </row>
    <row r="573" spans="1:31" ht="12.75" customHeight="1" x14ac:dyDescent="0.3">
      <c r="A573" s="16"/>
      <c r="B573" s="16"/>
      <c r="C573" s="16"/>
      <c r="D573" s="16"/>
      <c r="E573" s="16"/>
      <c r="F573" s="16"/>
      <c r="G573" s="18"/>
      <c r="H573" s="18"/>
      <c r="I573" s="18"/>
      <c r="J573" s="18"/>
      <c r="K573" s="18"/>
      <c r="L573" s="18"/>
      <c r="M573" s="18"/>
      <c r="N573" s="18"/>
      <c r="O573" s="16"/>
      <c r="P573" s="16"/>
      <c r="Q573" s="16"/>
      <c r="R573" s="16"/>
      <c r="S573" s="16"/>
      <c r="T573" s="16"/>
      <c r="U573" s="16"/>
      <c r="V573" s="16"/>
      <c r="W573" s="16"/>
      <c r="X573" s="16"/>
      <c r="Y573" s="16"/>
      <c r="Z573" s="18"/>
      <c r="AA573" s="18"/>
      <c r="AB573" s="16"/>
      <c r="AC573" s="16"/>
      <c r="AD573" s="16"/>
      <c r="AE573" s="16"/>
    </row>
    <row r="574" spans="1:31" ht="12.75" customHeight="1" x14ac:dyDescent="0.3">
      <c r="A574" s="16"/>
      <c r="B574" s="16"/>
      <c r="C574" s="16"/>
      <c r="D574" s="16"/>
      <c r="E574" s="16"/>
      <c r="F574" s="16"/>
      <c r="G574" s="18"/>
      <c r="H574" s="18"/>
      <c r="I574" s="18"/>
      <c r="J574" s="18"/>
      <c r="K574" s="18"/>
      <c r="L574" s="18"/>
      <c r="M574" s="18"/>
      <c r="N574" s="18"/>
      <c r="O574" s="16"/>
      <c r="P574" s="16"/>
      <c r="Q574" s="16"/>
      <c r="R574" s="16"/>
      <c r="S574" s="16"/>
      <c r="T574" s="16"/>
      <c r="U574" s="16"/>
      <c r="V574" s="16"/>
      <c r="W574" s="16"/>
      <c r="X574" s="16"/>
      <c r="Y574" s="16"/>
      <c r="Z574" s="18"/>
      <c r="AA574" s="18"/>
      <c r="AB574" s="16"/>
      <c r="AC574" s="16"/>
      <c r="AD574" s="16"/>
      <c r="AE574" s="16"/>
    </row>
    <row r="575" spans="1:31" ht="12.75" customHeight="1" x14ac:dyDescent="0.3">
      <c r="A575" s="16"/>
      <c r="B575" s="16"/>
      <c r="C575" s="16"/>
      <c r="D575" s="16"/>
      <c r="E575" s="16"/>
      <c r="F575" s="16"/>
      <c r="G575" s="18"/>
      <c r="H575" s="18"/>
      <c r="I575" s="18"/>
      <c r="J575" s="18"/>
      <c r="K575" s="18"/>
      <c r="L575" s="18"/>
      <c r="M575" s="18"/>
      <c r="N575" s="18"/>
      <c r="O575" s="16"/>
      <c r="P575" s="16"/>
      <c r="Q575" s="16"/>
      <c r="R575" s="16"/>
      <c r="S575" s="16"/>
      <c r="T575" s="16"/>
      <c r="U575" s="16"/>
      <c r="V575" s="16"/>
      <c r="W575" s="16"/>
      <c r="X575" s="16"/>
      <c r="Y575" s="16"/>
      <c r="Z575" s="18"/>
      <c r="AA575" s="18"/>
      <c r="AB575" s="16"/>
      <c r="AC575" s="16"/>
      <c r="AD575" s="16"/>
      <c r="AE575" s="16"/>
    </row>
    <row r="576" spans="1:31" ht="12.75" customHeight="1" x14ac:dyDescent="0.3">
      <c r="A576" s="16"/>
      <c r="B576" s="16"/>
      <c r="C576" s="16"/>
      <c r="D576" s="16"/>
      <c r="E576" s="16"/>
      <c r="F576" s="16"/>
      <c r="G576" s="18"/>
      <c r="H576" s="18"/>
      <c r="I576" s="18"/>
      <c r="J576" s="18"/>
      <c r="K576" s="18"/>
      <c r="L576" s="18"/>
      <c r="M576" s="18"/>
      <c r="N576" s="18"/>
      <c r="O576" s="16"/>
      <c r="P576" s="16"/>
      <c r="Q576" s="16"/>
      <c r="R576" s="16"/>
      <c r="S576" s="16"/>
      <c r="T576" s="16"/>
      <c r="U576" s="16"/>
      <c r="V576" s="16"/>
      <c r="W576" s="16"/>
      <c r="X576" s="16"/>
      <c r="Y576" s="16"/>
      <c r="Z576" s="18"/>
      <c r="AA576" s="18"/>
      <c r="AB576" s="16"/>
      <c r="AC576" s="16"/>
      <c r="AD576" s="16"/>
      <c r="AE576" s="16"/>
    </row>
    <row r="577" spans="1:31" ht="12.75" customHeight="1" x14ac:dyDescent="0.3">
      <c r="A577" s="16"/>
      <c r="B577" s="16"/>
      <c r="C577" s="16"/>
      <c r="D577" s="16"/>
      <c r="E577" s="16"/>
      <c r="F577" s="16"/>
      <c r="G577" s="18"/>
      <c r="H577" s="18"/>
      <c r="I577" s="18"/>
      <c r="J577" s="18"/>
      <c r="K577" s="18"/>
      <c r="L577" s="18"/>
      <c r="M577" s="18"/>
      <c r="N577" s="18"/>
      <c r="O577" s="16"/>
      <c r="P577" s="16"/>
      <c r="Q577" s="16"/>
      <c r="R577" s="16"/>
      <c r="S577" s="16"/>
      <c r="T577" s="16"/>
      <c r="U577" s="16"/>
      <c r="V577" s="16"/>
      <c r="W577" s="16"/>
      <c r="X577" s="16"/>
      <c r="Y577" s="16"/>
      <c r="Z577" s="18"/>
      <c r="AA577" s="18"/>
      <c r="AB577" s="16"/>
      <c r="AC577" s="16"/>
      <c r="AD577" s="16"/>
      <c r="AE577" s="16"/>
    </row>
    <row r="578" spans="1:31" ht="12.75" customHeight="1" x14ac:dyDescent="0.3">
      <c r="A578" s="16"/>
      <c r="B578" s="16"/>
      <c r="C578" s="16"/>
      <c r="D578" s="16"/>
      <c r="E578" s="16"/>
      <c r="F578" s="16"/>
      <c r="G578" s="18"/>
      <c r="H578" s="18"/>
      <c r="I578" s="18"/>
      <c r="J578" s="18"/>
      <c r="K578" s="18"/>
      <c r="L578" s="18"/>
      <c r="M578" s="18"/>
      <c r="N578" s="18"/>
      <c r="O578" s="16"/>
      <c r="P578" s="16"/>
      <c r="Q578" s="16"/>
      <c r="R578" s="16"/>
      <c r="S578" s="16"/>
      <c r="T578" s="16"/>
      <c r="U578" s="16"/>
      <c r="V578" s="16"/>
      <c r="W578" s="16"/>
      <c r="X578" s="16"/>
      <c r="Y578" s="16"/>
      <c r="Z578" s="18"/>
      <c r="AA578" s="18"/>
      <c r="AB578" s="16"/>
      <c r="AC578" s="16"/>
      <c r="AD578" s="16"/>
      <c r="AE578" s="16"/>
    </row>
    <row r="579" spans="1:31" ht="12.75" customHeight="1" x14ac:dyDescent="0.3">
      <c r="A579" s="16"/>
      <c r="B579" s="16"/>
      <c r="C579" s="16"/>
      <c r="D579" s="16"/>
      <c r="E579" s="16"/>
      <c r="F579" s="16"/>
      <c r="G579" s="18"/>
      <c r="H579" s="18"/>
      <c r="I579" s="18"/>
      <c r="J579" s="18"/>
      <c r="K579" s="18"/>
      <c r="L579" s="18"/>
      <c r="M579" s="18"/>
      <c r="N579" s="18"/>
      <c r="O579" s="16"/>
      <c r="P579" s="16"/>
      <c r="Q579" s="16"/>
      <c r="R579" s="16"/>
      <c r="S579" s="16"/>
      <c r="T579" s="16"/>
      <c r="U579" s="16"/>
      <c r="V579" s="16"/>
      <c r="W579" s="16"/>
      <c r="X579" s="16"/>
      <c r="Y579" s="16"/>
      <c r="Z579" s="18"/>
      <c r="AA579" s="18"/>
      <c r="AB579" s="16"/>
      <c r="AC579" s="16"/>
      <c r="AD579" s="16"/>
      <c r="AE579" s="16"/>
    </row>
    <row r="580" spans="1:31" ht="12.75" customHeight="1" x14ac:dyDescent="0.3">
      <c r="A580" s="16"/>
      <c r="B580" s="16"/>
      <c r="C580" s="16"/>
      <c r="D580" s="16"/>
      <c r="E580" s="16"/>
      <c r="F580" s="16"/>
      <c r="G580" s="18"/>
      <c r="H580" s="18"/>
      <c r="I580" s="18"/>
      <c r="J580" s="18"/>
      <c r="K580" s="18"/>
      <c r="L580" s="18"/>
      <c r="M580" s="18"/>
      <c r="N580" s="18"/>
      <c r="O580" s="16"/>
      <c r="P580" s="16"/>
      <c r="Q580" s="16"/>
      <c r="R580" s="16"/>
      <c r="S580" s="16"/>
      <c r="T580" s="16"/>
      <c r="U580" s="16"/>
      <c r="V580" s="16"/>
      <c r="W580" s="16"/>
      <c r="X580" s="16"/>
      <c r="Y580" s="16"/>
      <c r="Z580" s="18"/>
      <c r="AA580" s="18"/>
      <c r="AB580" s="16"/>
      <c r="AC580" s="16"/>
      <c r="AD580" s="16"/>
      <c r="AE580" s="16"/>
    </row>
    <row r="581" spans="1:31" ht="12.75" customHeight="1" x14ac:dyDescent="0.3">
      <c r="A581" s="16"/>
      <c r="B581" s="16"/>
      <c r="C581" s="16"/>
      <c r="D581" s="16"/>
      <c r="E581" s="16"/>
      <c r="F581" s="16"/>
      <c r="G581" s="18"/>
      <c r="H581" s="18"/>
      <c r="I581" s="18"/>
      <c r="J581" s="18"/>
      <c r="K581" s="18"/>
      <c r="L581" s="18"/>
      <c r="M581" s="18"/>
      <c r="N581" s="18"/>
      <c r="O581" s="16"/>
      <c r="P581" s="16"/>
      <c r="Q581" s="16"/>
      <c r="R581" s="16"/>
      <c r="S581" s="16"/>
      <c r="T581" s="16"/>
      <c r="U581" s="16"/>
      <c r="V581" s="16"/>
      <c r="W581" s="16"/>
      <c r="X581" s="16"/>
      <c r="Y581" s="16"/>
      <c r="Z581" s="18"/>
      <c r="AA581" s="18"/>
      <c r="AB581" s="16"/>
      <c r="AC581" s="16"/>
      <c r="AD581" s="16"/>
      <c r="AE581" s="16"/>
    </row>
    <row r="582" spans="1:31" ht="12.75" customHeight="1" x14ac:dyDescent="0.3">
      <c r="A582" s="16"/>
      <c r="B582" s="16"/>
      <c r="C582" s="16"/>
      <c r="D582" s="16"/>
      <c r="E582" s="16"/>
      <c r="F582" s="16"/>
      <c r="G582" s="18"/>
      <c r="H582" s="18"/>
      <c r="I582" s="18"/>
      <c r="J582" s="18"/>
      <c r="K582" s="18"/>
      <c r="L582" s="18"/>
      <c r="M582" s="18"/>
      <c r="N582" s="18"/>
      <c r="O582" s="16"/>
      <c r="P582" s="16"/>
      <c r="Q582" s="16"/>
      <c r="R582" s="16"/>
      <c r="S582" s="16"/>
      <c r="T582" s="16"/>
      <c r="U582" s="16"/>
      <c r="V582" s="16"/>
      <c r="W582" s="16"/>
      <c r="X582" s="16"/>
      <c r="Y582" s="16"/>
      <c r="Z582" s="18"/>
      <c r="AA582" s="18"/>
      <c r="AB582" s="16"/>
      <c r="AC582" s="16"/>
      <c r="AD582" s="16"/>
      <c r="AE582" s="16"/>
    </row>
    <row r="583" spans="1:31" ht="12.75" customHeight="1" x14ac:dyDescent="0.3">
      <c r="A583" s="16"/>
      <c r="B583" s="16"/>
      <c r="C583" s="16"/>
      <c r="D583" s="16"/>
      <c r="E583" s="16"/>
      <c r="F583" s="16"/>
      <c r="G583" s="18"/>
      <c r="H583" s="18"/>
      <c r="I583" s="18"/>
      <c r="J583" s="18"/>
      <c r="K583" s="18"/>
      <c r="L583" s="18"/>
      <c r="M583" s="18"/>
      <c r="N583" s="18"/>
      <c r="O583" s="16"/>
      <c r="P583" s="16"/>
      <c r="Q583" s="16"/>
      <c r="R583" s="16"/>
      <c r="S583" s="16"/>
      <c r="T583" s="16"/>
      <c r="U583" s="16"/>
      <c r="V583" s="16"/>
      <c r="W583" s="16"/>
      <c r="X583" s="16"/>
      <c r="Y583" s="16"/>
      <c r="Z583" s="18"/>
      <c r="AA583" s="18"/>
      <c r="AB583" s="16"/>
      <c r="AC583" s="16"/>
      <c r="AD583" s="16"/>
      <c r="AE583" s="16"/>
    </row>
    <row r="584" spans="1:31" ht="12.75" customHeight="1" x14ac:dyDescent="0.3">
      <c r="A584" s="16"/>
      <c r="B584" s="16"/>
      <c r="C584" s="16"/>
      <c r="D584" s="16"/>
      <c r="E584" s="16"/>
      <c r="F584" s="16"/>
      <c r="G584" s="18"/>
      <c r="H584" s="18"/>
      <c r="I584" s="18"/>
      <c r="J584" s="18"/>
      <c r="K584" s="18"/>
      <c r="L584" s="18"/>
      <c r="M584" s="18"/>
      <c r="N584" s="18"/>
      <c r="O584" s="16"/>
      <c r="P584" s="16"/>
      <c r="Q584" s="16"/>
      <c r="R584" s="16"/>
      <c r="S584" s="16"/>
      <c r="T584" s="16"/>
      <c r="U584" s="16"/>
      <c r="V584" s="16"/>
      <c r="W584" s="16"/>
      <c r="X584" s="16"/>
      <c r="Y584" s="16"/>
      <c r="Z584" s="18"/>
      <c r="AA584" s="18"/>
      <c r="AB584" s="16"/>
      <c r="AC584" s="16"/>
      <c r="AD584" s="16"/>
      <c r="AE584" s="16"/>
    </row>
    <row r="585" spans="1:31" ht="12.75" customHeight="1" x14ac:dyDescent="0.3">
      <c r="A585" s="16"/>
      <c r="B585" s="16"/>
      <c r="C585" s="16"/>
      <c r="D585" s="16"/>
      <c r="E585" s="16"/>
      <c r="F585" s="16"/>
      <c r="G585" s="18"/>
      <c r="H585" s="18"/>
      <c r="I585" s="18"/>
      <c r="J585" s="18"/>
      <c r="K585" s="18"/>
      <c r="L585" s="18"/>
      <c r="M585" s="18"/>
      <c r="N585" s="18"/>
      <c r="O585" s="16"/>
      <c r="P585" s="16"/>
      <c r="Q585" s="16"/>
      <c r="R585" s="16"/>
      <c r="S585" s="16"/>
      <c r="T585" s="16"/>
      <c r="U585" s="16"/>
      <c r="V585" s="16"/>
      <c r="W585" s="16"/>
      <c r="X585" s="16"/>
      <c r="Y585" s="16"/>
      <c r="Z585" s="18"/>
      <c r="AA585" s="18"/>
      <c r="AB585" s="16"/>
      <c r="AC585" s="16"/>
      <c r="AD585" s="16"/>
      <c r="AE585" s="16"/>
    </row>
    <row r="586" spans="1:31" ht="12.75" customHeight="1" x14ac:dyDescent="0.3">
      <c r="A586" s="16"/>
      <c r="B586" s="16"/>
      <c r="C586" s="16"/>
      <c r="D586" s="16"/>
      <c r="E586" s="16"/>
      <c r="F586" s="16"/>
      <c r="G586" s="18"/>
      <c r="H586" s="18"/>
      <c r="I586" s="18"/>
      <c r="J586" s="18"/>
      <c r="K586" s="18"/>
      <c r="L586" s="18"/>
      <c r="M586" s="18"/>
      <c r="N586" s="18"/>
      <c r="O586" s="16"/>
      <c r="P586" s="16"/>
      <c r="Q586" s="16"/>
      <c r="R586" s="16"/>
      <c r="S586" s="16"/>
      <c r="T586" s="16"/>
      <c r="U586" s="16"/>
      <c r="V586" s="16"/>
      <c r="W586" s="16"/>
      <c r="X586" s="16"/>
      <c r="Y586" s="16"/>
      <c r="Z586" s="18"/>
      <c r="AA586" s="18"/>
      <c r="AB586" s="16"/>
      <c r="AC586" s="16"/>
      <c r="AD586" s="16"/>
      <c r="AE586" s="16"/>
    </row>
    <row r="587" spans="1:31" ht="12.75" customHeight="1" x14ac:dyDescent="0.3">
      <c r="A587" s="16"/>
      <c r="B587" s="16"/>
      <c r="C587" s="16"/>
      <c r="D587" s="16"/>
      <c r="E587" s="16"/>
      <c r="F587" s="16"/>
      <c r="G587" s="18"/>
      <c r="H587" s="18"/>
      <c r="I587" s="18"/>
      <c r="J587" s="18"/>
      <c r="K587" s="18"/>
      <c r="L587" s="18"/>
      <c r="M587" s="18"/>
      <c r="N587" s="18"/>
      <c r="O587" s="16"/>
      <c r="P587" s="16"/>
      <c r="Q587" s="16"/>
      <c r="R587" s="16"/>
      <c r="S587" s="16"/>
      <c r="T587" s="16"/>
      <c r="U587" s="16"/>
      <c r="V587" s="16"/>
      <c r="W587" s="16"/>
      <c r="X587" s="16"/>
      <c r="Y587" s="16"/>
      <c r="Z587" s="18"/>
      <c r="AA587" s="18"/>
      <c r="AB587" s="16"/>
      <c r="AC587" s="16"/>
      <c r="AD587" s="16"/>
      <c r="AE587" s="16"/>
    </row>
    <row r="588" spans="1:31" ht="12.75" customHeight="1" x14ac:dyDescent="0.3">
      <c r="A588" s="16"/>
      <c r="B588" s="16"/>
      <c r="C588" s="16"/>
      <c r="D588" s="16"/>
      <c r="E588" s="16"/>
      <c r="F588" s="16"/>
      <c r="G588" s="18"/>
      <c r="H588" s="18"/>
      <c r="I588" s="18"/>
      <c r="J588" s="18"/>
      <c r="K588" s="18"/>
      <c r="L588" s="18"/>
      <c r="M588" s="18"/>
      <c r="N588" s="18"/>
      <c r="O588" s="16"/>
      <c r="P588" s="16"/>
      <c r="Q588" s="16"/>
      <c r="R588" s="16"/>
      <c r="S588" s="16"/>
      <c r="T588" s="16"/>
      <c r="U588" s="16"/>
      <c r="V588" s="16"/>
      <c r="W588" s="16"/>
      <c r="X588" s="16"/>
      <c r="Y588" s="16"/>
      <c r="Z588" s="18"/>
      <c r="AA588" s="18"/>
      <c r="AB588" s="16"/>
      <c r="AC588" s="16"/>
      <c r="AD588" s="16"/>
      <c r="AE588" s="16"/>
    </row>
    <row r="589" spans="1:31" ht="12.75" customHeight="1" x14ac:dyDescent="0.3">
      <c r="A589" s="16"/>
      <c r="B589" s="16"/>
      <c r="C589" s="16"/>
      <c r="D589" s="16"/>
      <c r="E589" s="16"/>
      <c r="F589" s="16"/>
      <c r="G589" s="18"/>
      <c r="H589" s="18"/>
      <c r="I589" s="18"/>
      <c r="J589" s="18"/>
      <c r="K589" s="18"/>
      <c r="L589" s="18"/>
      <c r="M589" s="18"/>
      <c r="N589" s="18"/>
      <c r="O589" s="16"/>
      <c r="P589" s="16"/>
      <c r="Q589" s="16"/>
      <c r="R589" s="16"/>
      <c r="S589" s="16"/>
      <c r="T589" s="16"/>
      <c r="U589" s="16"/>
      <c r="V589" s="16"/>
      <c r="W589" s="16"/>
      <c r="X589" s="16"/>
      <c r="Y589" s="16"/>
      <c r="Z589" s="18"/>
      <c r="AA589" s="18"/>
      <c r="AB589" s="16"/>
      <c r="AC589" s="16"/>
      <c r="AD589" s="16"/>
      <c r="AE589" s="16"/>
    </row>
    <row r="590" spans="1:31" ht="12.75" customHeight="1" x14ac:dyDescent="0.3">
      <c r="A590" s="16"/>
      <c r="B590" s="16"/>
      <c r="C590" s="16"/>
      <c r="D590" s="16"/>
      <c r="E590" s="16"/>
      <c r="F590" s="16"/>
      <c r="G590" s="18"/>
      <c r="H590" s="18"/>
      <c r="I590" s="18"/>
      <c r="J590" s="18"/>
      <c r="K590" s="18"/>
      <c r="L590" s="18"/>
      <c r="M590" s="18"/>
      <c r="N590" s="18"/>
      <c r="O590" s="16"/>
      <c r="P590" s="16"/>
      <c r="Q590" s="16"/>
      <c r="R590" s="16"/>
      <c r="S590" s="16"/>
      <c r="T590" s="16"/>
      <c r="U590" s="16"/>
      <c r="V590" s="16"/>
      <c r="W590" s="16"/>
      <c r="X590" s="16"/>
      <c r="Y590" s="16"/>
      <c r="Z590" s="18"/>
      <c r="AA590" s="18"/>
      <c r="AB590" s="16"/>
      <c r="AC590" s="16"/>
      <c r="AD590" s="16"/>
      <c r="AE590" s="16"/>
    </row>
    <row r="591" spans="1:31" ht="12.75" customHeight="1" x14ac:dyDescent="0.3">
      <c r="A591" s="16"/>
      <c r="B591" s="16"/>
      <c r="C591" s="16"/>
      <c r="D591" s="16"/>
      <c r="E591" s="16"/>
      <c r="F591" s="16"/>
      <c r="G591" s="18"/>
      <c r="H591" s="18"/>
      <c r="I591" s="18"/>
      <c r="J591" s="18"/>
      <c r="K591" s="18"/>
      <c r="L591" s="18"/>
      <c r="M591" s="18"/>
      <c r="N591" s="18"/>
      <c r="O591" s="16"/>
      <c r="P591" s="16"/>
      <c r="Q591" s="16"/>
      <c r="R591" s="16"/>
      <c r="S591" s="16"/>
      <c r="T591" s="16"/>
      <c r="U591" s="16"/>
      <c r="V591" s="16"/>
      <c r="W591" s="16"/>
      <c r="X591" s="16"/>
      <c r="Y591" s="16"/>
      <c r="Z591" s="18"/>
      <c r="AA591" s="18"/>
      <c r="AB591" s="16"/>
      <c r="AC591" s="16"/>
      <c r="AD591" s="16"/>
      <c r="AE591" s="16"/>
    </row>
    <row r="592" spans="1:31" ht="12.75" customHeight="1" x14ac:dyDescent="0.3">
      <c r="A592" s="16"/>
      <c r="B592" s="16"/>
      <c r="C592" s="16"/>
      <c r="D592" s="16"/>
      <c r="E592" s="16"/>
      <c r="F592" s="16"/>
      <c r="G592" s="18"/>
      <c r="H592" s="18"/>
      <c r="I592" s="18"/>
      <c r="J592" s="18"/>
      <c r="K592" s="18"/>
      <c r="L592" s="18"/>
      <c r="M592" s="18"/>
      <c r="N592" s="18"/>
      <c r="O592" s="16"/>
      <c r="P592" s="16"/>
      <c r="Q592" s="16"/>
      <c r="R592" s="16"/>
      <c r="S592" s="16"/>
      <c r="T592" s="16"/>
      <c r="U592" s="16"/>
      <c r="V592" s="16"/>
      <c r="W592" s="16"/>
      <c r="X592" s="16"/>
      <c r="Y592" s="16"/>
      <c r="Z592" s="18"/>
      <c r="AA592" s="18"/>
      <c r="AB592" s="16"/>
      <c r="AC592" s="16"/>
      <c r="AD592" s="16"/>
      <c r="AE592" s="16"/>
    </row>
    <row r="593" spans="1:31" ht="12.75" customHeight="1" x14ac:dyDescent="0.3">
      <c r="A593" s="16"/>
      <c r="B593" s="16"/>
      <c r="C593" s="16"/>
      <c r="D593" s="16"/>
      <c r="E593" s="16"/>
      <c r="F593" s="16"/>
      <c r="G593" s="18"/>
      <c r="H593" s="18"/>
      <c r="I593" s="18"/>
      <c r="J593" s="18"/>
      <c r="K593" s="18"/>
      <c r="L593" s="18"/>
      <c r="M593" s="18"/>
      <c r="N593" s="18"/>
      <c r="O593" s="16"/>
      <c r="P593" s="16"/>
      <c r="Q593" s="16"/>
      <c r="R593" s="16"/>
      <c r="S593" s="16"/>
      <c r="T593" s="16"/>
      <c r="U593" s="16"/>
      <c r="V593" s="16"/>
      <c r="W593" s="16"/>
      <c r="X593" s="16"/>
      <c r="Y593" s="16"/>
      <c r="Z593" s="18"/>
      <c r="AA593" s="18"/>
      <c r="AB593" s="16"/>
      <c r="AC593" s="16"/>
      <c r="AD593" s="16"/>
      <c r="AE593" s="16"/>
    </row>
    <row r="594" spans="1:31" ht="12.75" customHeight="1" x14ac:dyDescent="0.3">
      <c r="A594" s="16"/>
      <c r="B594" s="16"/>
      <c r="C594" s="16"/>
      <c r="D594" s="16"/>
      <c r="E594" s="16"/>
      <c r="F594" s="16"/>
      <c r="G594" s="18"/>
      <c r="H594" s="18"/>
      <c r="I594" s="18"/>
      <c r="J594" s="18"/>
      <c r="K594" s="18"/>
      <c r="L594" s="18"/>
      <c r="M594" s="18"/>
      <c r="N594" s="18"/>
      <c r="O594" s="16"/>
      <c r="P594" s="16"/>
      <c r="Q594" s="16"/>
      <c r="R594" s="16"/>
      <c r="S594" s="16"/>
      <c r="T594" s="16"/>
      <c r="U594" s="16"/>
      <c r="V594" s="16"/>
      <c r="W594" s="16"/>
      <c r="X594" s="16"/>
      <c r="Y594" s="16"/>
      <c r="Z594" s="18"/>
      <c r="AA594" s="18"/>
      <c r="AB594" s="16"/>
      <c r="AC594" s="16"/>
      <c r="AD594" s="16"/>
      <c r="AE594" s="16"/>
    </row>
    <row r="595" spans="1:31" ht="12.75" customHeight="1" x14ac:dyDescent="0.3">
      <c r="A595" s="16"/>
      <c r="B595" s="16"/>
      <c r="C595" s="16"/>
      <c r="D595" s="16"/>
      <c r="E595" s="16"/>
      <c r="F595" s="16"/>
      <c r="G595" s="18"/>
      <c r="H595" s="18"/>
      <c r="I595" s="18"/>
      <c r="J595" s="18"/>
      <c r="K595" s="18"/>
      <c r="L595" s="18"/>
      <c r="M595" s="18"/>
      <c r="N595" s="18"/>
      <c r="O595" s="16"/>
      <c r="P595" s="16"/>
      <c r="Q595" s="16"/>
      <c r="R595" s="16"/>
      <c r="S595" s="16"/>
      <c r="T595" s="16"/>
      <c r="U595" s="16"/>
      <c r="V595" s="16"/>
      <c r="W595" s="16"/>
      <c r="X595" s="16"/>
      <c r="Y595" s="16"/>
      <c r="Z595" s="18"/>
      <c r="AA595" s="18"/>
      <c r="AB595" s="16"/>
      <c r="AC595" s="16"/>
      <c r="AD595" s="16"/>
      <c r="AE595" s="16"/>
    </row>
    <row r="596" spans="1:31" ht="12.75" customHeight="1" x14ac:dyDescent="0.3">
      <c r="A596" s="16"/>
      <c r="B596" s="16"/>
      <c r="C596" s="16"/>
      <c r="D596" s="16"/>
      <c r="E596" s="16"/>
      <c r="F596" s="16"/>
      <c r="G596" s="18"/>
      <c r="H596" s="18"/>
      <c r="I596" s="18"/>
      <c r="J596" s="18"/>
      <c r="K596" s="18"/>
      <c r="L596" s="18"/>
      <c r="M596" s="18"/>
      <c r="N596" s="18"/>
      <c r="O596" s="16"/>
      <c r="P596" s="16"/>
      <c r="Q596" s="16"/>
      <c r="R596" s="16"/>
      <c r="S596" s="16"/>
      <c r="T596" s="16"/>
      <c r="U596" s="16"/>
      <c r="V596" s="16"/>
      <c r="W596" s="16"/>
      <c r="X596" s="16"/>
      <c r="Y596" s="16"/>
      <c r="Z596" s="18"/>
      <c r="AA596" s="18"/>
      <c r="AB596" s="16"/>
      <c r="AC596" s="16"/>
      <c r="AD596" s="16"/>
      <c r="AE596" s="16"/>
    </row>
    <row r="597" spans="1:31" ht="12.75" customHeight="1" x14ac:dyDescent="0.3">
      <c r="A597" s="16"/>
      <c r="B597" s="16"/>
      <c r="C597" s="16"/>
      <c r="D597" s="16"/>
      <c r="E597" s="16"/>
      <c r="F597" s="16"/>
      <c r="G597" s="18"/>
      <c r="H597" s="18"/>
      <c r="I597" s="18"/>
      <c r="J597" s="18"/>
      <c r="K597" s="18"/>
      <c r="L597" s="18"/>
      <c r="M597" s="18"/>
      <c r="N597" s="18"/>
      <c r="O597" s="16"/>
      <c r="P597" s="16"/>
      <c r="Q597" s="16"/>
      <c r="R597" s="16"/>
      <c r="S597" s="16"/>
      <c r="T597" s="16"/>
      <c r="U597" s="16"/>
      <c r="V597" s="16"/>
      <c r="W597" s="16"/>
      <c r="X597" s="16"/>
      <c r="Y597" s="16"/>
      <c r="Z597" s="18"/>
      <c r="AA597" s="18"/>
      <c r="AB597" s="16"/>
      <c r="AC597" s="16"/>
      <c r="AD597" s="16"/>
      <c r="AE597" s="16"/>
    </row>
    <row r="598" spans="1:31" ht="12.75" customHeight="1" x14ac:dyDescent="0.3">
      <c r="A598" s="16"/>
      <c r="B598" s="16"/>
      <c r="C598" s="16"/>
      <c r="D598" s="16"/>
      <c r="E598" s="16"/>
      <c r="F598" s="16"/>
      <c r="G598" s="18"/>
      <c r="H598" s="18"/>
      <c r="I598" s="18"/>
      <c r="J598" s="18"/>
      <c r="K598" s="18"/>
      <c r="L598" s="18"/>
      <c r="M598" s="18"/>
      <c r="N598" s="18"/>
      <c r="O598" s="16"/>
      <c r="P598" s="16"/>
      <c r="Q598" s="16"/>
      <c r="R598" s="16"/>
      <c r="S598" s="16"/>
      <c r="T598" s="16"/>
      <c r="U598" s="16"/>
      <c r="V598" s="16"/>
      <c r="W598" s="16"/>
      <c r="X598" s="16"/>
      <c r="Y598" s="16"/>
      <c r="Z598" s="18"/>
      <c r="AA598" s="18"/>
      <c r="AB598" s="16"/>
      <c r="AC598" s="16"/>
      <c r="AD598" s="16"/>
      <c r="AE598" s="16"/>
    </row>
    <row r="599" spans="1:31" ht="12.75" customHeight="1" x14ac:dyDescent="0.3">
      <c r="A599" s="16"/>
      <c r="B599" s="16"/>
      <c r="C599" s="16"/>
      <c r="D599" s="16"/>
      <c r="E599" s="16"/>
      <c r="F599" s="16"/>
      <c r="G599" s="18"/>
      <c r="H599" s="18"/>
      <c r="I599" s="18"/>
      <c r="J599" s="18"/>
      <c r="K599" s="18"/>
      <c r="L599" s="18"/>
      <c r="M599" s="18"/>
      <c r="N599" s="18"/>
      <c r="O599" s="16"/>
      <c r="P599" s="16"/>
      <c r="Q599" s="16"/>
      <c r="R599" s="16"/>
      <c r="S599" s="16"/>
      <c r="T599" s="16"/>
      <c r="U599" s="16"/>
      <c r="V599" s="16"/>
      <c r="W599" s="16"/>
      <c r="X599" s="16"/>
      <c r="Y599" s="16"/>
      <c r="Z599" s="18"/>
      <c r="AA599" s="18"/>
      <c r="AB599" s="16"/>
      <c r="AC599" s="16"/>
      <c r="AD599" s="16"/>
      <c r="AE599" s="16"/>
    </row>
    <row r="600" spans="1:31" ht="12.75" customHeight="1" x14ac:dyDescent="0.3">
      <c r="A600" s="16"/>
      <c r="B600" s="16"/>
      <c r="C600" s="16"/>
      <c r="D600" s="16"/>
      <c r="E600" s="16"/>
      <c r="F600" s="16"/>
      <c r="G600" s="18"/>
      <c r="H600" s="18"/>
      <c r="I600" s="18"/>
      <c r="J600" s="18"/>
      <c r="K600" s="18"/>
      <c r="L600" s="18"/>
      <c r="M600" s="18"/>
      <c r="N600" s="18"/>
      <c r="O600" s="16"/>
      <c r="P600" s="16"/>
      <c r="Q600" s="16"/>
      <c r="R600" s="16"/>
      <c r="S600" s="16"/>
      <c r="T600" s="16"/>
      <c r="U600" s="16"/>
      <c r="V600" s="16"/>
      <c r="W600" s="16"/>
      <c r="X600" s="16"/>
      <c r="Y600" s="16"/>
      <c r="Z600" s="18"/>
      <c r="AA600" s="18"/>
      <c r="AB600" s="16"/>
      <c r="AC600" s="16"/>
      <c r="AD600" s="16"/>
      <c r="AE600" s="16"/>
    </row>
    <row r="601" spans="1:31" ht="12.75" customHeight="1" x14ac:dyDescent="0.3">
      <c r="A601" s="16"/>
      <c r="B601" s="16"/>
      <c r="C601" s="16"/>
      <c r="D601" s="16"/>
      <c r="E601" s="16"/>
      <c r="F601" s="16"/>
      <c r="G601" s="18"/>
      <c r="H601" s="18"/>
      <c r="I601" s="18"/>
      <c r="J601" s="18"/>
      <c r="K601" s="18"/>
      <c r="L601" s="18"/>
      <c r="M601" s="18"/>
      <c r="N601" s="18"/>
      <c r="O601" s="16"/>
      <c r="P601" s="16"/>
      <c r="Q601" s="16"/>
      <c r="R601" s="16"/>
      <c r="S601" s="16"/>
      <c r="T601" s="16"/>
      <c r="U601" s="16"/>
      <c r="V601" s="16"/>
      <c r="W601" s="16"/>
      <c r="X601" s="16"/>
      <c r="Y601" s="16"/>
      <c r="Z601" s="18"/>
      <c r="AA601" s="18"/>
      <c r="AB601" s="16"/>
      <c r="AC601" s="16"/>
      <c r="AD601" s="16"/>
      <c r="AE601" s="16"/>
    </row>
    <row r="602" spans="1:31" ht="12.75" customHeight="1" x14ac:dyDescent="0.3">
      <c r="A602" s="16"/>
      <c r="B602" s="16"/>
      <c r="C602" s="16"/>
      <c r="D602" s="16"/>
      <c r="E602" s="16"/>
      <c r="F602" s="16"/>
      <c r="G602" s="18"/>
      <c r="H602" s="18"/>
      <c r="I602" s="18"/>
      <c r="J602" s="18"/>
      <c r="K602" s="18"/>
      <c r="L602" s="18"/>
      <c r="M602" s="18"/>
      <c r="N602" s="18"/>
      <c r="O602" s="16"/>
      <c r="P602" s="16"/>
      <c r="Q602" s="16"/>
      <c r="R602" s="16"/>
      <c r="S602" s="16"/>
      <c r="T602" s="16"/>
      <c r="U602" s="16"/>
      <c r="V602" s="16"/>
      <c r="W602" s="16"/>
      <c r="X602" s="16"/>
      <c r="Y602" s="16"/>
      <c r="Z602" s="18"/>
      <c r="AA602" s="18"/>
      <c r="AB602" s="16"/>
      <c r="AC602" s="16"/>
      <c r="AD602" s="16"/>
      <c r="AE602" s="16"/>
    </row>
    <row r="603" spans="1:31" ht="12.75" customHeight="1" x14ac:dyDescent="0.3">
      <c r="A603" s="16"/>
      <c r="B603" s="16"/>
      <c r="C603" s="16"/>
      <c r="D603" s="16"/>
      <c r="E603" s="16"/>
      <c r="F603" s="16"/>
      <c r="G603" s="18"/>
      <c r="H603" s="18"/>
      <c r="I603" s="18"/>
      <c r="J603" s="18"/>
      <c r="K603" s="18"/>
      <c r="L603" s="18"/>
      <c r="M603" s="18"/>
      <c r="N603" s="18"/>
      <c r="O603" s="16"/>
      <c r="P603" s="16"/>
      <c r="Q603" s="16"/>
      <c r="R603" s="16"/>
      <c r="S603" s="16"/>
      <c r="T603" s="16"/>
      <c r="U603" s="16"/>
      <c r="V603" s="16"/>
      <c r="W603" s="16"/>
      <c r="X603" s="16"/>
      <c r="Y603" s="16"/>
      <c r="Z603" s="18"/>
      <c r="AA603" s="18"/>
      <c r="AB603" s="16"/>
      <c r="AC603" s="16"/>
      <c r="AD603" s="16"/>
      <c r="AE603" s="16"/>
    </row>
    <row r="604" spans="1:31" ht="12.75" customHeight="1" x14ac:dyDescent="0.3">
      <c r="A604" s="16"/>
      <c r="B604" s="16"/>
      <c r="C604" s="16"/>
      <c r="D604" s="16"/>
      <c r="E604" s="16"/>
      <c r="F604" s="16"/>
      <c r="G604" s="18"/>
      <c r="H604" s="18"/>
      <c r="I604" s="18"/>
      <c r="J604" s="18"/>
      <c r="K604" s="18"/>
      <c r="L604" s="18"/>
      <c r="M604" s="18"/>
      <c r="N604" s="18"/>
      <c r="O604" s="16"/>
      <c r="P604" s="16"/>
      <c r="Q604" s="16"/>
      <c r="R604" s="16"/>
      <c r="S604" s="16"/>
      <c r="T604" s="16"/>
      <c r="U604" s="16"/>
      <c r="V604" s="16"/>
      <c r="W604" s="16"/>
      <c r="X604" s="16"/>
      <c r="Y604" s="16"/>
      <c r="Z604" s="18"/>
      <c r="AA604" s="18"/>
      <c r="AB604" s="16"/>
      <c r="AC604" s="16"/>
      <c r="AD604" s="16"/>
      <c r="AE604" s="16"/>
    </row>
    <row r="605" spans="1:31" ht="12.75" customHeight="1" x14ac:dyDescent="0.3">
      <c r="A605" s="16"/>
      <c r="B605" s="16"/>
      <c r="C605" s="16"/>
      <c r="D605" s="16"/>
      <c r="E605" s="16"/>
      <c r="F605" s="16"/>
      <c r="G605" s="18"/>
      <c r="H605" s="18"/>
      <c r="I605" s="18"/>
      <c r="J605" s="18"/>
      <c r="K605" s="18"/>
      <c r="L605" s="18"/>
      <c r="M605" s="18"/>
      <c r="N605" s="18"/>
      <c r="O605" s="16"/>
      <c r="P605" s="16"/>
      <c r="Q605" s="16"/>
      <c r="R605" s="16"/>
      <c r="S605" s="16"/>
      <c r="T605" s="16"/>
      <c r="U605" s="16"/>
      <c r="V605" s="16"/>
      <c r="W605" s="16"/>
      <c r="X605" s="16"/>
      <c r="Y605" s="16"/>
      <c r="Z605" s="18"/>
      <c r="AA605" s="18"/>
      <c r="AB605" s="16"/>
      <c r="AC605" s="16"/>
      <c r="AD605" s="16"/>
      <c r="AE605" s="16"/>
    </row>
    <row r="606" spans="1:31" ht="12.75" customHeight="1" x14ac:dyDescent="0.3">
      <c r="A606" s="16"/>
      <c r="B606" s="16"/>
      <c r="C606" s="16"/>
      <c r="D606" s="16"/>
      <c r="E606" s="16"/>
      <c r="F606" s="16"/>
      <c r="G606" s="18"/>
      <c r="H606" s="18"/>
      <c r="I606" s="18"/>
      <c r="J606" s="18"/>
      <c r="K606" s="18"/>
      <c r="L606" s="18"/>
      <c r="M606" s="18"/>
      <c r="N606" s="18"/>
      <c r="O606" s="16"/>
      <c r="P606" s="16"/>
      <c r="Q606" s="16"/>
      <c r="R606" s="16"/>
      <c r="S606" s="16"/>
      <c r="T606" s="16"/>
      <c r="U606" s="16"/>
      <c r="V606" s="16"/>
      <c r="W606" s="16"/>
      <c r="X606" s="16"/>
      <c r="Y606" s="16"/>
      <c r="Z606" s="18"/>
      <c r="AA606" s="18"/>
      <c r="AB606" s="16"/>
      <c r="AC606" s="16"/>
      <c r="AD606" s="16"/>
      <c r="AE606" s="16"/>
    </row>
    <row r="607" spans="1:31" ht="12.75" customHeight="1" x14ac:dyDescent="0.3">
      <c r="A607" s="16"/>
      <c r="B607" s="16"/>
      <c r="C607" s="16"/>
      <c r="D607" s="16"/>
      <c r="E607" s="16"/>
      <c r="F607" s="16"/>
      <c r="G607" s="18"/>
      <c r="H607" s="18"/>
      <c r="I607" s="18"/>
      <c r="J607" s="18"/>
      <c r="K607" s="18"/>
      <c r="L607" s="18"/>
      <c r="M607" s="18"/>
      <c r="N607" s="18"/>
      <c r="O607" s="16"/>
      <c r="P607" s="16"/>
      <c r="Q607" s="16"/>
      <c r="R607" s="16"/>
      <c r="S607" s="16"/>
      <c r="T607" s="16"/>
      <c r="U607" s="16"/>
      <c r="V607" s="16"/>
      <c r="W607" s="16"/>
      <c r="X607" s="16"/>
      <c r="Y607" s="16"/>
      <c r="Z607" s="18"/>
      <c r="AA607" s="18"/>
      <c r="AB607" s="16"/>
      <c r="AC607" s="16"/>
      <c r="AD607" s="16"/>
      <c r="AE607" s="16"/>
    </row>
    <row r="608" spans="1:31" ht="12.75" customHeight="1" x14ac:dyDescent="0.3">
      <c r="A608" s="16"/>
      <c r="B608" s="16"/>
      <c r="C608" s="16"/>
      <c r="D608" s="16"/>
      <c r="E608" s="16"/>
      <c r="F608" s="16"/>
      <c r="G608" s="18"/>
      <c r="H608" s="18"/>
      <c r="I608" s="18"/>
      <c r="J608" s="18"/>
      <c r="K608" s="18"/>
      <c r="L608" s="18"/>
      <c r="M608" s="18"/>
      <c r="N608" s="18"/>
      <c r="O608" s="16"/>
      <c r="P608" s="16"/>
      <c r="Q608" s="16"/>
      <c r="R608" s="16"/>
      <c r="S608" s="16"/>
      <c r="T608" s="16"/>
      <c r="U608" s="16"/>
      <c r="V608" s="16"/>
      <c r="W608" s="16"/>
      <c r="X608" s="16"/>
      <c r="Y608" s="16"/>
      <c r="Z608" s="18"/>
      <c r="AA608" s="18"/>
      <c r="AB608" s="16"/>
      <c r="AC608" s="16"/>
      <c r="AD608" s="16"/>
      <c r="AE608" s="16"/>
    </row>
    <row r="609" spans="1:31" ht="12.75" customHeight="1" x14ac:dyDescent="0.3">
      <c r="A609" s="16"/>
      <c r="B609" s="16"/>
      <c r="C609" s="16"/>
      <c r="D609" s="16"/>
      <c r="E609" s="16"/>
      <c r="F609" s="16"/>
      <c r="G609" s="18"/>
      <c r="H609" s="18"/>
      <c r="I609" s="18"/>
      <c r="J609" s="18"/>
      <c r="K609" s="18"/>
      <c r="L609" s="18"/>
      <c r="M609" s="18"/>
      <c r="N609" s="18"/>
      <c r="O609" s="16"/>
      <c r="P609" s="16"/>
      <c r="Q609" s="16"/>
      <c r="R609" s="16"/>
      <c r="S609" s="16"/>
      <c r="T609" s="16"/>
      <c r="U609" s="16"/>
      <c r="V609" s="16"/>
      <c r="W609" s="16"/>
      <c r="X609" s="16"/>
      <c r="Y609" s="16"/>
      <c r="Z609" s="18"/>
      <c r="AA609" s="18"/>
      <c r="AB609" s="16"/>
      <c r="AC609" s="16"/>
      <c r="AD609" s="16"/>
      <c r="AE609" s="16"/>
    </row>
    <row r="610" spans="1:31" ht="12.75" customHeight="1" x14ac:dyDescent="0.3">
      <c r="A610" s="16"/>
      <c r="B610" s="16"/>
      <c r="C610" s="16"/>
      <c r="D610" s="16"/>
      <c r="E610" s="16"/>
      <c r="F610" s="16"/>
      <c r="G610" s="18"/>
      <c r="H610" s="18"/>
      <c r="I610" s="18"/>
      <c r="J610" s="18"/>
      <c r="K610" s="18"/>
      <c r="L610" s="18"/>
      <c r="M610" s="18"/>
      <c r="N610" s="18"/>
      <c r="O610" s="16"/>
      <c r="P610" s="16"/>
      <c r="Q610" s="16"/>
      <c r="R610" s="16"/>
      <c r="S610" s="16"/>
      <c r="T610" s="16"/>
      <c r="U610" s="16"/>
      <c r="V610" s="16"/>
      <c r="W610" s="16"/>
      <c r="X610" s="16"/>
      <c r="Y610" s="16"/>
      <c r="Z610" s="18"/>
      <c r="AA610" s="18"/>
      <c r="AB610" s="16"/>
      <c r="AC610" s="16"/>
      <c r="AD610" s="16"/>
      <c r="AE610" s="16"/>
    </row>
    <row r="611" spans="1:31" ht="12.75" customHeight="1" x14ac:dyDescent="0.3">
      <c r="A611" s="16"/>
      <c r="B611" s="16"/>
      <c r="C611" s="16"/>
      <c r="D611" s="16"/>
      <c r="E611" s="16"/>
      <c r="F611" s="16"/>
      <c r="G611" s="18"/>
      <c r="H611" s="18"/>
      <c r="I611" s="18"/>
      <c r="J611" s="18"/>
      <c r="K611" s="18"/>
      <c r="L611" s="18"/>
      <c r="M611" s="18"/>
      <c r="N611" s="18"/>
      <c r="O611" s="16"/>
      <c r="P611" s="16"/>
      <c r="Q611" s="16"/>
      <c r="R611" s="16"/>
      <c r="S611" s="16"/>
      <c r="T611" s="16"/>
      <c r="U611" s="16"/>
      <c r="V611" s="16"/>
      <c r="W611" s="16"/>
      <c r="X611" s="16"/>
      <c r="Y611" s="16"/>
      <c r="Z611" s="18"/>
      <c r="AA611" s="18"/>
      <c r="AB611" s="16"/>
      <c r="AC611" s="16"/>
      <c r="AD611" s="16"/>
      <c r="AE611" s="16"/>
    </row>
    <row r="612" spans="1:31" ht="12.75" customHeight="1" x14ac:dyDescent="0.3">
      <c r="A612" s="16"/>
      <c r="B612" s="16"/>
      <c r="C612" s="16"/>
      <c r="D612" s="16"/>
      <c r="E612" s="16"/>
      <c r="F612" s="16"/>
      <c r="G612" s="18"/>
      <c r="H612" s="18"/>
      <c r="I612" s="18"/>
      <c r="J612" s="18"/>
      <c r="K612" s="18"/>
      <c r="L612" s="18"/>
      <c r="M612" s="18"/>
      <c r="N612" s="18"/>
      <c r="O612" s="16"/>
      <c r="P612" s="16"/>
      <c r="Q612" s="16"/>
      <c r="R612" s="16"/>
      <c r="S612" s="16"/>
      <c r="T612" s="16"/>
      <c r="U612" s="16"/>
      <c r="V612" s="16"/>
      <c r="W612" s="16"/>
      <c r="X612" s="16"/>
      <c r="Y612" s="16"/>
      <c r="Z612" s="18"/>
      <c r="AA612" s="18"/>
      <c r="AB612" s="16"/>
      <c r="AC612" s="16"/>
      <c r="AD612" s="16"/>
      <c r="AE612" s="16"/>
    </row>
    <row r="613" spans="1:31" ht="12.75" customHeight="1" x14ac:dyDescent="0.3">
      <c r="A613" s="16"/>
      <c r="B613" s="16"/>
      <c r="C613" s="16"/>
      <c r="D613" s="16"/>
      <c r="E613" s="16"/>
      <c r="F613" s="16"/>
      <c r="G613" s="18"/>
      <c r="H613" s="18"/>
      <c r="I613" s="18"/>
      <c r="J613" s="18"/>
      <c r="K613" s="18"/>
      <c r="L613" s="18"/>
      <c r="M613" s="18"/>
      <c r="N613" s="18"/>
      <c r="O613" s="16"/>
      <c r="P613" s="16"/>
      <c r="Q613" s="16"/>
      <c r="R613" s="16"/>
      <c r="S613" s="16"/>
      <c r="T613" s="16"/>
      <c r="U613" s="16"/>
      <c r="V613" s="16"/>
      <c r="W613" s="16"/>
      <c r="X613" s="16"/>
      <c r="Y613" s="16"/>
      <c r="Z613" s="18"/>
      <c r="AA613" s="18"/>
      <c r="AB613" s="16"/>
      <c r="AC613" s="16"/>
      <c r="AD613" s="16"/>
      <c r="AE613" s="16"/>
    </row>
    <row r="614" spans="1:31" ht="12.75" customHeight="1" x14ac:dyDescent="0.3">
      <c r="A614" s="16"/>
      <c r="B614" s="16"/>
      <c r="C614" s="16"/>
      <c r="D614" s="16"/>
      <c r="E614" s="16"/>
      <c r="F614" s="16"/>
      <c r="G614" s="18"/>
      <c r="H614" s="18"/>
      <c r="I614" s="18"/>
      <c r="J614" s="18"/>
      <c r="K614" s="18"/>
      <c r="L614" s="18"/>
      <c r="M614" s="18"/>
      <c r="N614" s="18"/>
      <c r="O614" s="16"/>
      <c r="P614" s="16"/>
      <c r="Q614" s="16"/>
      <c r="R614" s="16"/>
      <c r="S614" s="16"/>
      <c r="T614" s="16"/>
      <c r="U614" s="16"/>
      <c r="V614" s="16"/>
      <c r="W614" s="16"/>
      <c r="X614" s="16"/>
      <c r="Y614" s="16"/>
      <c r="Z614" s="18"/>
      <c r="AA614" s="18"/>
      <c r="AB614" s="16"/>
      <c r="AC614" s="16"/>
      <c r="AD614" s="16"/>
      <c r="AE614" s="16"/>
    </row>
    <row r="615" spans="1:31" ht="12.75" customHeight="1" x14ac:dyDescent="0.3">
      <c r="A615" s="16"/>
      <c r="B615" s="16"/>
      <c r="C615" s="16"/>
      <c r="D615" s="16"/>
      <c r="E615" s="16"/>
      <c r="F615" s="16"/>
      <c r="G615" s="18"/>
      <c r="H615" s="18"/>
      <c r="I615" s="18"/>
      <c r="J615" s="18"/>
      <c r="K615" s="18"/>
      <c r="L615" s="18"/>
      <c r="M615" s="18"/>
      <c r="N615" s="18"/>
      <c r="O615" s="16"/>
      <c r="P615" s="16"/>
      <c r="Q615" s="16"/>
      <c r="R615" s="16"/>
      <c r="S615" s="16"/>
      <c r="T615" s="16"/>
      <c r="U615" s="16"/>
      <c r="V615" s="16"/>
      <c r="W615" s="16"/>
      <c r="X615" s="16"/>
      <c r="Y615" s="16"/>
      <c r="Z615" s="18"/>
      <c r="AA615" s="18"/>
      <c r="AB615" s="16"/>
      <c r="AC615" s="16"/>
      <c r="AD615" s="16"/>
      <c r="AE615" s="16"/>
    </row>
    <row r="616" spans="1:31" ht="12.75" customHeight="1" x14ac:dyDescent="0.3">
      <c r="A616" s="16"/>
      <c r="B616" s="16"/>
      <c r="C616" s="16"/>
      <c r="D616" s="16"/>
      <c r="E616" s="16"/>
      <c r="F616" s="16"/>
      <c r="G616" s="18"/>
      <c r="H616" s="18"/>
      <c r="I616" s="18"/>
      <c r="J616" s="18"/>
      <c r="K616" s="18"/>
      <c r="L616" s="18"/>
      <c r="M616" s="18"/>
      <c r="N616" s="18"/>
      <c r="O616" s="16"/>
      <c r="P616" s="16"/>
      <c r="Q616" s="16"/>
      <c r="R616" s="16"/>
      <c r="S616" s="16"/>
      <c r="T616" s="16"/>
      <c r="U616" s="16"/>
      <c r="V616" s="16"/>
      <c r="W616" s="16"/>
      <c r="X616" s="16"/>
      <c r="Y616" s="16"/>
      <c r="Z616" s="18"/>
      <c r="AA616" s="18"/>
      <c r="AB616" s="16"/>
      <c r="AC616" s="16"/>
      <c r="AD616" s="16"/>
      <c r="AE616" s="16"/>
    </row>
    <row r="617" spans="1:31" ht="12.75" customHeight="1" x14ac:dyDescent="0.3">
      <c r="A617" s="16"/>
      <c r="B617" s="16"/>
      <c r="C617" s="16"/>
      <c r="D617" s="16"/>
      <c r="E617" s="16"/>
      <c r="F617" s="16"/>
      <c r="G617" s="18"/>
      <c r="H617" s="18"/>
      <c r="I617" s="18"/>
      <c r="J617" s="18"/>
      <c r="K617" s="18"/>
      <c r="L617" s="18"/>
      <c r="M617" s="18"/>
      <c r="N617" s="18"/>
      <c r="O617" s="16"/>
      <c r="P617" s="16"/>
      <c r="Q617" s="16"/>
      <c r="R617" s="16"/>
      <c r="S617" s="16"/>
      <c r="T617" s="16"/>
      <c r="U617" s="16"/>
      <c r="V617" s="16"/>
      <c r="W617" s="16"/>
      <c r="X617" s="16"/>
      <c r="Y617" s="16"/>
      <c r="Z617" s="18"/>
      <c r="AA617" s="18"/>
      <c r="AB617" s="16"/>
      <c r="AC617" s="16"/>
      <c r="AD617" s="16"/>
      <c r="AE617" s="16"/>
    </row>
    <row r="618" spans="1:31" ht="12.75" customHeight="1" x14ac:dyDescent="0.3">
      <c r="A618" s="16"/>
      <c r="B618" s="16"/>
      <c r="C618" s="16"/>
      <c r="D618" s="16"/>
      <c r="E618" s="16"/>
      <c r="F618" s="16"/>
      <c r="G618" s="18"/>
      <c r="H618" s="18"/>
      <c r="I618" s="18"/>
      <c r="J618" s="18"/>
      <c r="K618" s="18"/>
      <c r="L618" s="18"/>
      <c r="M618" s="18"/>
      <c r="N618" s="18"/>
      <c r="O618" s="16"/>
      <c r="P618" s="16"/>
      <c r="Q618" s="16"/>
      <c r="R618" s="16"/>
      <c r="S618" s="16"/>
      <c r="T618" s="16"/>
      <c r="U618" s="16"/>
      <c r="V618" s="16"/>
      <c r="W618" s="16"/>
      <c r="X618" s="16"/>
      <c r="Y618" s="16"/>
      <c r="Z618" s="18"/>
      <c r="AA618" s="18"/>
      <c r="AB618" s="16"/>
      <c r="AC618" s="16"/>
      <c r="AD618" s="16"/>
      <c r="AE618" s="16"/>
    </row>
    <row r="619" spans="1:31" ht="12.75" customHeight="1" x14ac:dyDescent="0.3">
      <c r="A619" s="16"/>
      <c r="B619" s="16"/>
      <c r="C619" s="16"/>
      <c r="D619" s="16"/>
      <c r="E619" s="16"/>
      <c r="F619" s="16"/>
      <c r="G619" s="18"/>
      <c r="H619" s="18"/>
      <c r="I619" s="18"/>
      <c r="J619" s="18"/>
      <c r="K619" s="18"/>
      <c r="L619" s="18"/>
      <c r="M619" s="18"/>
      <c r="N619" s="18"/>
      <c r="O619" s="16"/>
      <c r="P619" s="16"/>
      <c r="Q619" s="16"/>
      <c r="R619" s="16"/>
      <c r="S619" s="16"/>
      <c r="T619" s="16"/>
      <c r="U619" s="16"/>
      <c r="V619" s="16"/>
      <c r="W619" s="16"/>
      <c r="X619" s="16"/>
      <c r="Y619" s="16"/>
      <c r="Z619" s="18"/>
      <c r="AA619" s="18"/>
      <c r="AB619" s="16"/>
      <c r="AC619" s="16"/>
      <c r="AD619" s="16"/>
      <c r="AE619" s="16"/>
    </row>
    <row r="620" spans="1:31" ht="12.75" customHeight="1" x14ac:dyDescent="0.3">
      <c r="A620" s="16"/>
      <c r="B620" s="16"/>
      <c r="C620" s="16"/>
      <c r="D620" s="16"/>
      <c r="E620" s="16"/>
      <c r="F620" s="16"/>
      <c r="G620" s="18"/>
      <c r="H620" s="18"/>
      <c r="I620" s="18"/>
      <c r="J620" s="18"/>
      <c r="K620" s="18"/>
      <c r="L620" s="18"/>
      <c r="M620" s="18"/>
      <c r="N620" s="18"/>
      <c r="O620" s="16"/>
      <c r="P620" s="16"/>
      <c r="Q620" s="16"/>
      <c r="R620" s="16"/>
      <c r="S620" s="16"/>
      <c r="T620" s="16"/>
      <c r="U620" s="16"/>
      <c r="V620" s="16"/>
      <c r="W620" s="16"/>
      <c r="X620" s="16"/>
      <c r="Y620" s="16"/>
      <c r="Z620" s="18"/>
      <c r="AA620" s="18"/>
      <c r="AB620" s="16"/>
      <c r="AC620" s="16"/>
      <c r="AD620" s="16"/>
      <c r="AE620" s="16"/>
    </row>
    <row r="621" spans="1:31" ht="12.75" customHeight="1" x14ac:dyDescent="0.3">
      <c r="A621" s="16"/>
      <c r="B621" s="16"/>
      <c r="C621" s="16"/>
      <c r="D621" s="16"/>
      <c r="E621" s="16"/>
      <c r="F621" s="16"/>
      <c r="G621" s="18"/>
      <c r="H621" s="18"/>
      <c r="I621" s="18"/>
      <c r="J621" s="18"/>
      <c r="K621" s="18"/>
      <c r="L621" s="18"/>
      <c r="M621" s="18"/>
      <c r="N621" s="18"/>
      <c r="O621" s="16"/>
      <c r="P621" s="16"/>
      <c r="Q621" s="16"/>
      <c r="R621" s="16"/>
      <c r="S621" s="16"/>
      <c r="T621" s="16"/>
      <c r="U621" s="16"/>
      <c r="V621" s="16"/>
      <c r="W621" s="16"/>
      <c r="X621" s="16"/>
      <c r="Y621" s="16"/>
      <c r="Z621" s="18"/>
      <c r="AA621" s="18"/>
      <c r="AB621" s="16"/>
      <c r="AC621" s="16"/>
      <c r="AD621" s="16"/>
      <c r="AE621" s="16"/>
    </row>
    <row r="622" spans="1:31" ht="12.75" customHeight="1" x14ac:dyDescent="0.3">
      <c r="A622" s="16"/>
      <c r="B622" s="16"/>
      <c r="C622" s="16"/>
      <c r="D622" s="16"/>
      <c r="E622" s="16"/>
      <c r="F622" s="16"/>
      <c r="G622" s="18"/>
      <c r="H622" s="18"/>
      <c r="I622" s="18"/>
      <c r="J622" s="18"/>
      <c r="K622" s="18"/>
      <c r="L622" s="18"/>
      <c r="M622" s="18"/>
      <c r="N622" s="18"/>
      <c r="O622" s="16"/>
      <c r="P622" s="16"/>
      <c r="Q622" s="16"/>
      <c r="R622" s="16"/>
      <c r="S622" s="16"/>
      <c r="T622" s="16"/>
      <c r="U622" s="16"/>
      <c r="V622" s="16"/>
      <c r="W622" s="16"/>
      <c r="X622" s="16"/>
      <c r="Y622" s="16"/>
      <c r="Z622" s="18"/>
      <c r="AA622" s="18"/>
      <c r="AB622" s="16"/>
      <c r="AC622" s="16"/>
      <c r="AD622" s="16"/>
      <c r="AE622" s="16"/>
    </row>
    <row r="623" spans="1:31" ht="12.75" customHeight="1" x14ac:dyDescent="0.3">
      <c r="A623" s="16"/>
      <c r="B623" s="16"/>
      <c r="C623" s="16"/>
      <c r="D623" s="16"/>
      <c r="E623" s="16"/>
      <c r="F623" s="16"/>
      <c r="G623" s="18"/>
      <c r="H623" s="18"/>
      <c r="I623" s="18"/>
      <c r="J623" s="18"/>
      <c r="K623" s="18"/>
      <c r="L623" s="18"/>
      <c r="M623" s="18"/>
      <c r="N623" s="18"/>
      <c r="O623" s="16"/>
      <c r="P623" s="16"/>
      <c r="Q623" s="16"/>
      <c r="R623" s="16"/>
      <c r="S623" s="16"/>
      <c r="T623" s="16"/>
      <c r="U623" s="16"/>
      <c r="V623" s="16"/>
      <c r="W623" s="16"/>
      <c r="X623" s="16"/>
      <c r="Y623" s="16"/>
      <c r="Z623" s="18"/>
      <c r="AA623" s="18"/>
      <c r="AB623" s="16"/>
      <c r="AC623" s="16"/>
      <c r="AD623" s="16"/>
      <c r="AE623" s="16"/>
    </row>
    <row r="624" spans="1:31" ht="12.75" customHeight="1" x14ac:dyDescent="0.3">
      <c r="A624" s="16"/>
      <c r="B624" s="16"/>
      <c r="C624" s="16"/>
      <c r="D624" s="16"/>
      <c r="E624" s="16"/>
      <c r="F624" s="16"/>
      <c r="G624" s="18"/>
      <c r="H624" s="18"/>
      <c r="I624" s="18"/>
      <c r="J624" s="18"/>
      <c r="K624" s="18"/>
      <c r="L624" s="18"/>
      <c r="M624" s="18"/>
      <c r="N624" s="18"/>
      <c r="O624" s="16"/>
      <c r="P624" s="16"/>
      <c r="Q624" s="16"/>
      <c r="R624" s="16"/>
      <c r="S624" s="16"/>
      <c r="T624" s="16"/>
      <c r="U624" s="16"/>
      <c r="V624" s="16"/>
      <c r="W624" s="16"/>
      <c r="X624" s="16"/>
      <c r="Y624" s="16"/>
      <c r="Z624" s="18"/>
      <c r="AA624" s="18"/>
      <c r="AB624" s="16"/>
      <c r="AC624" s="16"/>
      <c r="AD624" s="16"/>
      <c r="AE624" s="16"/>
    </row>
    <row r="625" spans="1:31" ht="12.75" customHeight="1" x14ac:dyDescent="0.3">
      <c r="A625" s="16"/>
      <c r="B625" s="16"/>
      <c r="C625" s="16"/>
      <c r="D625" s="16"/>
      <c r="E625" s="16"/>
      <c r="F625" s="16"/>
      <c r="G625" s="18"/>
      <c r="H625" s="18"/>
      <c r="I625" s="18"/>
      <c r="J625" s="18"/>
      <c r="K625" s="18"/>
      <c r="L625" s="18"/>
      <c r="M625" s="18"/>
      <c r="N625" s="18"/>
      <c r="O625" s="16"/>
      <c r="P625" s="16"/>
      <c r="Q625" s="16"/>
      <c r="R625" s="16"/>
      <c r="S625" s="16"/>
      <c r="T625" s="16"/>
      <c r="U625" s="16"/>
      <c r="V625" s="16"/>
      <c r="W625" s="16"/>
      <c r="X625" s="16"/>
      <c r="Y625" s="16"/>
      <c r="Z625" s="18"/>
      <c r="AA625" s="18"/>
      <c r="AB625" s="16"/>
      <c r="AC625" s="16"/>
      <c r="AD625" s="16"/>
      <c r="AE625" s="16"/>
    </row>
    <row r="626" spans="1:31" ht="12.75" customHeight="1" x14ac:dyDescent="0.3">
      <c r="A626" s="16"/>
      <c r="B626" s="16"/>
      <c r="C626" s="16"/>
      <c r="D626" s="16"/>
      <c r="E626" s="16"/>
      <c r="F626" s="16"/>
      <c r="G626" s="18"/>
      <c r="H626" s="18"/>
      <c r="I626" s="18"/>
      <c r="J626" s="18"/>
      <c r="K626" s="18"/>
      <c r="L626" s="18"/>
      <c r="M626" s="18"/>
      <c r="N626" s="18"/>
      <c r="O626" s="16"/>
      <c r="P626" s="16"/>
      <c r="Q626" s="16"/>
      <c r="R626" s="16"/>
      <c r="S626" s="16"/>
      <c r="T626" s="16"/>
      <c r="U626" s="16"/>
      <c r="V626" s="16"/>
      <c r="W626" s="16"/>
      <c r="X626" s="16"/>
      <c r="Y626" s="16"/>
      <c r="Z626" s="18"/>
      <c r="AA626" s="18"/>
      <c r="AB626" s="16"/>
      <c r="AC626" s="16"/>
      <c r="AD626" s="16"/>
      <c r="AE626" s="16"/>
    </row>
    <row r="627" spans="1:31" ht="12.75" customHeight="1" x14ac:dyDescent="0.3">
      <c r="A627" s="16"/>
      <c r="B627" s="16"/>
      <c r="C627" s="16"/>
      <c r="D627" s="16"/>
      <c r="E627" s="16"/>
      <c r="F627" s="16"/>
      <c r="G627" s="18"/>
      <c r="H627" s="18"/>
      <c r="I627" s="18"/>
      <c r="J627" s="18"/>
      <c r="K627" s="18"/>
      <c r="L627" s="18"/>
      <c r="M627" s="18"/>
      <c r="N627" s="18"/>
      <c r="O627" s="16"/>
      <c r="P627" s="16"/>
      <c r="Q627" s="16"/>
      <c r="R627" s="16"/>
      <c r="S627" s="16"/>
      <c r="T627" s="16"/>
      <c r="U627" s="16"/>
      <c r="V627" s="16"/>
      <c r="W627" s="16"/>
      <c r="X627" s="16"/>
      <c r="Y627" s="16"/>
      <c r="Z627" s="18"/>
      <c r="AA627" s="18"/>
      <c r="AB627" s="16"/>
      <c r="AC627" s="16"/>
      <c r="AD627" s="16"/>
      <c r="AE627" s="16"/>
    </row>
    <row r="628" spans="1:31" ht="12.75" customHeight="1" x14ac:dyDescent="0.3">
      <c r="A628" s="16"/>
      <c r="B628" s="16"/>
      <c r="C628" s="16"/>
      <c r="D628" s="16"/>
      <c r="E628" s="16"/>
      <c r="F628" s="16"/>
      <c r="G628" s="18"/>
      <c r="H628" s="18"/>
      <c r="I628" s="18"/>
      <c r="J628" s="18"/>
      <c r="K628" s="18"/>
      <c r="L628" s="18"/>
      <c r="M628" s="18"/>
      <c r="N628" s="18"/>
      <c r="O628" s="16"/>
      <c r="P628" s="16"/>
      <c r="Q628" s="16"/>
      <c r="R628" s="16"/>
      <c r="S628" s="16"/>
      <c r="T628" s="16"/>
      <c r="U628" s="16"/>
      <c r="V628" s="16"/>
      <c r="W628" s="16"/>
      <c r="X628" s="16"/>
      <c r="Y628" s="16"/>
      <c r="Z628" s="18"/>
      <c r="AA628" s="18"/>
      <c r="AB628" s="16"/>
      <c r="AC628" s="16"/>
      <c r="AD628" s="16"/>
      <c r="AE628" s="16"/>
    </row>
    <row r="629" spans="1:31" ht="12.75" customHeight="1" x14ac:dyDescent="0.3">
      <c r="A629" s="16"/>
      <c r="B629" s="16"/>
      <c r="C629" s="16"/>
      <c r="D629" s="16"/>
      <c r="E629" s="16"/>
      <c r="F629" s="16"/>
      <c r="G629" s="18"/>
      <c r="H629" s="18"/>
      <c r="I629" s="18"/>
      <c r="J629" s="18"/>
      <c r="K629" s="18"/>
      <c r="L629" s="18"/>
      <c r="M629" s="18"/>
      <c r="N629" s="18"/>
      <c r="O629" s="16"/>
      <c r="P629" s="16"/>
      <c r="Q629" s="16"/>
      <c r="R629" s="16"/>
      <c r="S629" s="16"/>
      <c r="T629" s="16"/>
      <c r="U629" s="16"/>
      <c r="V629" s="16"/>
      <c r="W629" s="16"/>
      <c r="X629" s="16"/>
      <c r="Y629" s="16"/>
      <c r="Z629" s="18"/>
      <c r="AA629" s="18"/>
      <c r="AB629" s="16"/>
      <c r="AC629" s="16"/>
      <c r="AD629" s="16"/>
      <c r="AE629" s="16"/>
    </row>
    <row r="630" spans="1:31" ht="12.75" customHeight="1" x14ac:dyDescent="0.3">
      <c r="A630" s="16"/>
      <c r="B630" s="16"/>
      <c r="C630" s="16"/>
      <c r="D630" s="16"/>
      <c r="E630" s="16"/>
      <c r="F630" s="16"/>
      <c r="G630" s="18"/>
      <c r="H630" s="18"/>
      <c r="I630" s="18"/>
      <c r="J630" s="18"/>
      <c r="K630" s="18"/>
      <c r="L630" s="18"/>
      <c r="M630" s="18"/>
      <c r="N630" s="18"/>
      <c r="O630" s="16"/>
      <c r="P630" s="16"/>
      <c r="Q630" s="16"/>
      <c r="R630" s="16"/>
      <c r="S630" s="16"/>
      <c r="T630" s="16"/>
      <c r="U630" s="16"/>
      <c r="V630" s="16"/>
      <c r="W630" s="16"/>
      <c r="X630" s="16"/>
      <c r="Y630" s="16"/>
      <c r="Z630" s="18"/>
      <c r="AA630" s="18"/>
      <c r="AB630" s="16"/>
      <c r="AC630" s="16"/>
      <c r="AD630" s="16"/>
      <c r="AE630" s="16"/>
    </row>
    <row r="631" spans="1:31" ht="12.75" customHeight="1" x14ac:dyDescent="0.3">
      <c r="A631" s="16"/>
      <c r="B631" s="16"/>
      <c r="C631" s="16"/>
      <c r="D631" s="16"/>
      <c r="E631" s="16"/>
      <c r="F631" s="16"/>
      <c r="G631" s="18"/>
      <c r="H631" s="18"/>
      <c r="I631" s="18"/>
      <c r="J631" s="18"/>
      <c r="K631" s="18"/>
      <c r="L631" s="18"/>
      <c r="M631" s="18"/>
      <c r="N631" s="18"/>
      <c r="O631" s="16"/>
      <c r="P631" s="16"/>
      <c r="Q631" s="16"/>
      <c r="R631" s="16"/>
      <c r="S631" s="16"/>
      <c r="T631" s="16"/>
      <c r="U631" s="16"/>
      <c r="V631" s="16"/>
      <c r="W631" s="16"/>
      <c r="X631" s="16"/>
      <c r="Y631" s="16"/>
      <c r="Z631" s="18"/>
      <c r="AA631" s="18"/>
      <c r="AB631" s="16"/>
      <c r="AC631" s="16"/>
      <c r="AD631" s="16"/>
      <c r="AE631" s="16"/>
    </row>
    <row r="632" spans="1:31" ht="12.75" customHeight="1" x14ac:dyDescent="0.3">
      <c r="A632" s="16"/>
      <c r="B632" s="16"/>
      <c r="C632" s="16"/>
      <c r="D632" s="16"/>
      <c r="E632" s="16"/>
      <c r="F632" s="16"/>
      <c r="G632" s="18"/>
      <c r="H632" s="18"/>
      <c r="I632" s="18"/>
      <c r="J632" s="18"/>
      <c r="K632" s="18"/>
      <c r="L632" s="18"/>
      <c r="M632" s="18"/>
      <c r="N632" s="18"/>
      <c r="O632" s="16"/>
      <c r="P632" s="16"/>
      <c r="Q632" s="16"/>
      <c r="R632" s="16"/>
      <c r="S632" s="16"/>
      <c r="T632" s="16"/>
      <c r="U632" s="16"/>
      <c r="V632" s="16"/>
      <c r="W632" s="16"/>
      <c r="X632" s="16"/>
      <c r="Y632" s="16"/>
      <c r="Z632" s="18"/>
      <c r="AA632" s="18"/>
      <c r="AB632" s="16"/>
      <c r="AC632" s="16"/>
      <c r="AD632" s="16"/>
      <c r="AE632" s="16"/>
    </row>
    <row r="633" spans="1:31" ht="12.75" customHeight="1" x14ac:dyDescent="0.3">
      <c r="A633" s="16"/>
      <c r="B633" s="16"/>
      <c r="C633" s="16"/>
      <c r="D633" s="16"/>
      <c r="E633" s="16"/>
      <c r="F633" s="16"/>
      <c r="G633" s="18"/>
      <c r="H633" s="18"/>
      <c r="I633" s="18"/>
      <c r="J633" s="18"/>
      <c r="K633" s="18"/>
      <c r="L633" s="18"/>
      <c r="M633" s="18"/>
      <c r="N633" s="18"/>
      <c r="O633" s="16"/>
      <c r="P633" s="16"/>
      <c r="Q633" s="16"/>
      <c r="R633" s="16"/>
      <c r="S633" s="16"/>
      <c r="T633" s="16"/>
      <c r="U633" s="16"/>
      <c r="V633" s="16"/>
      <c r="W633" s="16"/>
      <c r="X633" s="16"/>
      <c r="Y633" s="16"/>
      <c r="Z633" s="18"/>
      <c r="AA633" s="18"/>
      <c r="AB633" s="16"/>
      <c r="AC633" s="16"/>
      <c r="AD633" s="16"/>
      <c r="AE633" s="16"/>
    </row>
    <row r="634" spans="1:31" ht="12.75" customHeight="1" x14ac:dyDescent="0.3">
      <c r="A634" s="16"/>
      <c r="B634" s="16"/>
      <c r="C634" s="16"/>
      <c r="D634" s="16"/>
      <c r="E634" s="16"/>
      <c r="F634" s="16"/>
      <c r="G634" s="18"/>
      <c r="H634" s="18"/>
      <c r="I634" s="18"/>
      <c r="J634" s="18"/>
      <c r="K634" s="18"/>
      <c r="L634" s="18"/>
      <c r="M634" s="18"/>
      <c r="N634" s="18"/>
      <c r="O634" s="16"/>
      <c r="P634" s="16"/>
      <c r="Q634" s="16"/>
      <c r="R634" s="16"/>
      <c r="S634" s="16"/>
      <c r="T634" s="16"/>
      <c r="U634" s="16"/>
      <c r="V634" s="16"/>
      <c r="W634" s="16"/>
      <c r="X634" s="16"/>
      <c r="Y634" s="16"/>
      <c r="Z634" s="18"/>
      <c r="AA634" s="18"/>
      <c r="AB634" s="16"/>
      <c r="AC634" s="16"/>
      <c r="AD634" s="16"/>
      <c r="AE634" s="16"/>
    </row>
    <row r="635" spans="1:31" ht="12.75" customHeight="1" x14ac:dyDescent="0.3">
      <c r="A635" s="16"/>
      <c r="B635" s="16"/>
      <c r="C635" s="16"/>
      <c r="D635" s="16"/>
      <c r="E635" s="16"/>
      <c r="F635" s="16"/>
      <c r="G635" s="18"/>
      <c r="H635" s="18"/>
      <c r="I635" s="18"/>
      <c r="J635" s="18"/>
      <c r="K635" s="18"/>
      <c r="L635" s="18"/>
      <c r="M635" s="18"/>
      <c r="N635" s="18"/>
      <c r="O635" s="16"/>
      <c r="P635" s="16"/>
      <c r="Q635" s="16"/>
      <c r="R635" s="16"/>
      <c r="S635" s="16"/>
      <c r="T635" s="16"/>
      <c r="U635" s="16"/>
      <c r="V635" s="16"/>
      <c r="W635" s="16"/>
      <c r="X635" s="16"/>
      <c r="Y635" s="16"/>
      <c r="Z635" s="18"/>
      <c r="AA635" s="18"/>
      <c r="AB635" s="16"/>
      <c r="AC635" s="16"/>
      <c r="AD635" s="16"/>
      <c r="AE635" s="16"/>
    </row>
    <row r="636" spans="1:31" ht="12.75" customHeight="1" x14ac:dyDescent="0.3">
      <c r="A636" s="16"/>
      <c r="B636" s="16"/>
      <c r="C636" s="16"/>
      <c r="D636" s="16"/>
      <c r="E636" s="16"/>
      <c r="F636" s="16"/>
      <c r="G636" s="18"/>
      <c r="H636" s="18"/>
      <c r="I636" s="18"/>
      <c r="J636" s="18"/>
      <c r="K636" s="18"/>
      <c r="L636" s="18"/>
      <c r="M636" s="18"/>
      <c r="N636" s="18"/>
      <c r="O636" s="16"/>
      <c r="P636" s="16"/>
      <c r="Q636" s="16"/>
      <c r="R636" s="16"/>
      <c r="S636" s="16"/>
      <c r="T636" s="16"/>
      <c r="U636" s="16"/>
      <c r="V636" s="16"/>
      <c r="W636" s="16"/>
      <c r="X636" s="16"/>
      <c r="Y636" s="16"/>
      <c r="Z636" s="18"/>
      <c r="AA636" s="18"/>
      <c r="AB636" s="16"/>
      <c r="AC636" s="16"/>
      <c r="AD636" s="16"/>
      <c r="AE636" s="16"/>
    </row>
    <row r="637" spans="1:31" ht="12.75" customHeight="1" x14ac:dyDescent="0.3">
      <c r="A637" s="16"/>
      <c r="B637" s="16"/>
      <c r="C637" s="16"/>
      <c r="D637" s="16"/>
      <c r="E637" s="16"/>
      <c r="F637" s="16"/>
      <c r="G637" s="18"/>
      <c r="H637" s="18"/>
      <c r="I637" s="18"/>
      <c r="J637" s="18"/>
      <c r="K637" s="18"/>
      <c r="L637" s="18"/>
      <c r="M637" s="18"/>
      <c r="N637" s="18"/>
      <c r="O637" s="16"/>
      <c r="P637" s="16"/>
      <c r="Q637" s="16"/>
      <c r="R637" s="16"/>
      <c r="S637" s="16"/>
      <c r="T637" s="16"/>
      <c r="U637" s="16"/>
      <c r="V637" s="16"/>
      <c r="W637" s="16"/>
      <c r="X637" s="16"/>
      <c r="Y637" s="16"/>
      <c r="Z637" s="18"/>
      <c r="AA637" s="18"/>
      <c r="AB637" s="16"/>
      <c r="AC637" s="16"/>
      <c r="AD637" s="16"/>
      <c r="AE637" s="16"/>
    </row>
    <row r="638" spans="1:31" ht="12.75" customHeight="1" x14ac:dyDescent="0.3">
      <c r="A638" s="16"/>
      <c r="B638" s="16"/>
      <c r="C638" s="16"/>
      <c r="D638" s="16"/>
      <c r="E638" s="16"/>
      <c r="F638" s="16"/>
      <c r="G638" s="18"/>
      <c r="H638" s="18"/>
      <c r="I638" s="18"/>
      <c r="J638" s="18"/>
      <c r="K638" s="18"/>
      <c r="L638" s="18"/>
      <c r="M638" s="18"/>
      <c r="N638" s="18"/>
      <c r="O638" s="16"/>
      <c r="P638" s="16"/>
      <c r="Q638" s="16"/>
      <c r="R638" s="16"/>
      <c r="S638" s="16"/>
      <c r="T638" s="16"/>
      <c r="U638" s="16"/>
      <c r="V638" s="16"/>
      <c r="W638" s="16"/>
      <c r="X638" s="16"/>
      <c r="Y638" s="16"/>
      <c r="Z638" s="18"/>
      <c r="AA638" s="18"/>
      <c r="AB638" s="16"/>
      <c r="AC638" s="16"/>
      <c r="AD638" s="16"/>
      <c r="AE638" s="16"/>
    </row>
    <row r="639" spans="1:31" ht="12.75" customHeight="1" x14ac:dyDescent="0.3">
      <c r="A639" s="16"/>
      <c r="B639" s="16"/>
      <c r="C639" s="16"/>
      <c r="D639" s="16"/>
      <c r="E639" s="16"/>
      <c r="F639" s="16"/>
      <c r="G639" s="18"/>
      <c r="H639" s="18"/>
      <c r="I639" s="18"/>
      <c r="J639" s="18"/>
      <c r="K639" s="18"/>
      <c r="L639" s="18"/>
      <c r="M639" s="18"/>
      <c r="N639" s="18"/>
      <c r="O639" s="16"/>
      <c r="P639" s="16"/>
      <c r="Q639" s="16"/>
      <c r="R639" s="16"/>
      <c r="S639" s="16"/>
      <c r="T639" s="16"/>
      <c r="U639" s="16"/>
      <c r="V639" s="16"/>
      <c r="W639" s="16"/>
      <c r="X639" s="16"/>
      <c r="Y639" s="16"/>
      <c r="Z639" s="18"/>
      <c r="AA639" s="18"/>
      <c r="AB639" s="16"/>
      <c r="AC639" s="16"/>
      <c r="AD639" s="16"/>
      <c r="AE639" s="16"/>
    </row>
    <row r="640" spans="1:31" ht="12.75" customHeight="1" x14ac:dyDescent="0.3">
      <c r="A640" s="16"/>
      <c r="B640" s="16"/>
      <c r="C640" s="16"/>
      <c r="D640" s="16"/>
      <c r="E640" s="16"/>
      <c r="F640" s="16"/>
      <c r="G640" s="18"/>
      <c r="H640" s="18"/>
      <c r="I640" s="18"/>
      <c r="J640" s="18"/>
      <c r="K640" s="18"/>
      <c r="L640" s="18"/>
      <c r="M640" s="18"/>
      <c r="N640" s="18"/>
      <c r="O640" s="16"/>
      <c r="P640" s="16"/>
      <c r="Q640" s="16"/>
      <c r="R640" s="16"/>
      <c r="S640" s="16"/>
      <c r="T640" s="16"/>
      <c r="U640" s="16"/>
      <c r="V640" s="16"/>
      <c r="W640" s="16"/>
      <c r="X640" s="16"/>
      <c r="Y640" s="16"/>
      <c r="Z640" s="18"/>
      <c r="AA640" s="18"/>
      <c r="AB640" s="16"/>
      <c r="AC640" s="16"/>
      <c r="AD640" s="16"/>
      <c r="AE640" s="16"/>
    </row>
    <row r="641" spans="1:31" ht="12.75" customHeight="1" x14ac:dyDescent="0.3">
      <c r="A641" s="16"/>
      <c r="B641" s="16"/>
      <c r="C641" s="16"/>
      <c r="D641" s="16"/>
      <c r="E641" s="16"/>
      <c r="F641" s="16"/>
      <c r="G641" s="18"/>
      <c r="H641" s="18"/>
      <c r="I641" s="18"/>
      <c r="J641" s="18"/>
      <c r="K641" s="18"/>
      <c r="L641" s="18"/>
      <c r="M641" s="18"/>
      <c r="N641" s="18"/>
      <c r="O641" s="16"/>
      <c r="P641" s="16"/>
      <c r="Q641" s="16"/>
      <c r="R641" s="16"/>
      <c r="S641" s="16"/>
      <c r="T641" s="16"/>
      <c r="U641" s="16"/>
      <c r="V641" s="16"/>
      <c r="W641" s="16"/>
      <c r="X641" s="16"/>
      <c r="Y641" s="16"/>
      <c r="Z641" s="18"/>
      <c r="AA641" s="18"/>
      <c r="AB641" s="16"/>
      <c r="AC641" s="16"/>
      <c r="AD641" s="16"/>
      <c r="AE641" s="16"/>
    </row>
    <row r="642" spans="1:31" ht="12.75" customHeight="1" x14ac:dyDescent="0.3">
      <c r="A642" s="16"/>
      <c r="B642" s="16"/>
      <c r="C642" s="16"/>
      <c r="D642" s="16"/>
      <c r="E642" s="16"/>
      <c r="F642" s="16"/>
      <c r="G642" s="18"/>
      <c r="H642" s="18"/>
      <c r="I642" s="18"/>
      <c r="J642" s="18"/>
      <c r="K642" s="18"/>
      <c r="L642" s="18"/>
      <c r="M642" s="18"/>
      <c r="N642" s="18"/>
      <c r="O642" s="16"/>
      <c r="P642" s="16"/>
      <c r="Q642" s="16"/>
      <c r="R642" s="16"/>
      <c r="S642" s="16"/>
      <c r="T642" s="16"/>
      <c r="U642" s="16"/>
      <c r="V642" s="16"/>
      <c r="W642" s="16"/>
      <c r="X642" s="16"/>
      <c r="Y642" s="16"/>
      <c r="Z642" s="18"/>
      <c r="AA642" s="18"/>
      <c r="AB642" s="16"/>
      <c r="AC642" s="16"/>
      <c r="AD642" s="16"/>
      <c r="AE642" s="16"/>
    </row>
    <row r="643" spans="1:31" ht="12.75" customHeight="1" x14ac:dyDescent="0.3">
      <c r="A643" s="16"/>
      <c r="B643" s="16"/>
      <c r="C643" s="16"/>
      <c r="D643" s="16"/>
      <c r="E643" s="16"/>
      <c r="F643" s="16"/>
      <c r="G643" s="18"/>
      <c r="H643" s="18"/>
      <c r="I643" s="18"/>
      <c r="J643" s="18"/>
      <c r="K643" s="18"/>
      <c r="L643" s="18"/>
      <c r="M643" s="18"/>
      <c r="N643" s="18"/>
      <c r="O643" s="16"/>
      <c r="P643" s="16"/>
      <c r="Q643" s="16"/>
      <c r="R643" s="16"/>
      <c r="S643" s="16"/>
      <c r="T643" s="16"/>
      <c r="U643" s="16"/>
      <c r="V643" s="16"/>
      <c r="W643" s="16"/>
      <c r="X643" s="16"/>
      <c r="Y643" s="16"/>
      <c r="Z643" s="18"/>
      <c r="AA643" s="18"/>
      <c r="AB643" s="16"/>
      <c r="AC643" s="16"/>
      <c r="AD643" s="16"/>
      <c r="AE643" s="16"/>
    </row>
    <row r="644" spans="1:31" ht="12.75" customHeight="1" x14ac:dyDescent="0.3">
      <c r="A644" s="16"/>
      <c r="B644" s="16"/>
      <c r="C644" s="16"/>
      <c r="D644" s="16"/>
      <c r="E644" s="16"/>
      <c r="F644" s="16"/>
      <c r="G644" s="18"/>
      <c r="H644" s="18"/>
      <c r="I644" s="18"/>
      <c r="J644" s="18"/>
      <c r="K644" s="18"/>
      <c r="L644" s="18"/>
      <c r="M644" s="18"/>
      <c r="N644" s="18"/>
      <c r="O644" s="16"/>
      <c r="P644" s="16"/>
      <c r="Q644" s="16"/>
      <c r="R644" s="16"/>
      <c r="S644" s="16"/>
      <c r="T644" s="16"/>
      <c r="U644" s="16"/>
      <c r="V644" s="16"/>
      <c r="W644" s="16"/>
      <c r="X644" s="16"/>
      <c r="Y644" s="16"/>
      <c r="Z644" s="18"/>
      <c r="AA644" s="18"/>
      <c r="AB644" s="16"/>
      <c r="AC644" s="16"/>
      <c r="AD644" s="16"/>
      <c r="AE644" s="16"/>
    </row>
    <row r="645" spans="1:31" ht="12.75" customHeight="1" x14ac:dyDescent="0.3">
      <c r="A645" s="16"/>
      <c r="B645" s="16"/>
      <c r="C645" s="16"/>
      <c r="D645" s="16"/>
      <c r="E645" s="16"/>
      <c r="F645" s="16"/>
      <c r="G645" s="18"/>
      <c r="H645" s="18"/>
      <c r="I645" s="18"/>
      <c r="J645" s="18"/>
      <c r="K645" s="18"/>
      <c r="L645" s="18"/>
      <c r="M645" s="18"/>
      <c r="N645" s="18"/>
      <c r="O645" s="16"/>
      <c r="P645" s="16"/>
      <c r="Q645" s="16"/>
      <c r="R645" s="16"/>
      <c r="S645" s="16"/>
      <c r="T645" s="16"/>
      <c r="U645" s="16"/>
      <c r="V645" s="16"/>
      <c r="W645" s="16"/>
      <c r="X645" s="16"/>
      <c r="Y645" s="16"/>
      <c r="Z645" s="18"/>
      <c r="AA645" s="18"/>
      <c r="AB645" s="16"/>
      <c r="AC645" s="16"/>
      <c r="AD645" s="16"/>
      <c r="AE645" s="16"/>
    </row>
    <row r="646" spans="1:31" ht="12.75" customHeight="1" x14ac:dyDescent="0.3">
      <c r="A646" s="16"/>
      <c r="B646" s="16"/>
      <c r="C646" s="16"/>
      <c r="D646" s="16"/>
      <c r="E646" s="16"/>
      <c r="F646" s="16"/>
      <c r="G646" s="18"/>
      <c r="H646" s="18"/>
      <c r="I646" s="18"/>
      <c r="J646" s="18"/>
      <c r="K646" s="18"/>
      <c r="L646" s="18"/>
      <c r="M646" s="18"/>
      <c r="N646" s="18"/>
      <c r="O646" s="16"/>
      <c r="P646" s="16"/>
      <c r="Q646" s="16"/>
      <c r="R646" s="16"/>
      <c r="S646" s="16"/>
      <c r="T646" s="16"/>
      <c r="U646" s="16"/>
      <c r="V646" s="16"/>
      <c r="W646" s="16"/>
      <c r="X646" s="16"/>
      <c r="Y646" s="16"/>
      <c r="Z646" s="18"/>
      <c r="AA646" s="18"/>
      <c r="AB646" s="16"/>
      <c r="AC646" s="16"/>
      <c r="AD646" s="16"/>
      <c r="AE646" s="16"/>
    </row>
    <row r="647" spans="1:31" ht="12.75" customHeight="1" x14ac:dyDescent="0.3">
      <c r="A647" s="16"/>
      <c r="B647" s="16"/>
      <c r="C647" s="16"/>
      <c r="D647" s="16"/>
      <c r="E647" s="16"/>
      <c r="F647" s="16"/>
      <c r="G647" s="18"/>
      <c r="H647" s="18"/>
      <c r="I647" s="18"/>
      <c r="J647" s="18"/>
      <c r="K647" s="18"/>
      <c r="L647" s="18"/>
      <c r="M647" s="18"/>
      <c r="N647" s="18"/>
      <c r="O647" s="16"/>
      <c r="P647" s="16"/>
      <c r="Q647" s="16"/>
      <c r="R647" s="16"/>
      <c r="S647" s="16"/>
      <c r="T647" s="16"/>
      <c r="U647" s="16"/>
      <c r="V647" s="16"/>
      <c r="W647" s="16"/>
      <c r="X647" s="16"/>
      <c r="Y647" s="16"/>
      <c r="Z647" s="18"/>
      <c r="AA647" s="18"/>
      <c r="AB647" s="16"/>
      <c r="AC647" s="16"/>
      <c r="AD647" s="16"/>
      <c r="AE647" s="16"/>
    </row>
    <row r="648" spans="1:31" ht="12.75" customHeight="1" x14ac:dyDescent="0.3">
      <c r="A648" s="16"/>
      <c r="B648" s="16"/>
      <c r="C648" s="16"/>
      <c r="D648" s="16"/>
      <c r="E648" s="16"/>
      <c r="F648" s="16"/>
      <c r="G648" s="18"/>
      <c r="H648" s="18"/>
      <c r="I648" s="18"/>
      <c r="J648" s="18"/>
      <c r="K648" s="18"/>
      <c r="L648" s="18"/>
      <c r="M648" s="18"/>
      <c r="N648" s="18"/>
      <c r="O648" s="16"/>
      <c r="P648" s="16"/>
      <c r="Q648" s="16"/>
      <c r="R648" s="16"/>
      <c r="S648" s="16"/>
      <c r="T648" s="16"/>
      <c r="U648" s="16"/>
      <c r="V648" s="16"/>
      <c r="W648" s="16"/>
      <c r="X648" s="16"/>
      <c r="Y648" s="16"/>
      <c r="Z648" s="18"/>
      <c r="AA648" s="18"/>
      <c r="AB648" s="16"/>
      <c r="AC648" s="16"/>
      <c r="AD648" s="16"/>
      <c r="AE648" s="16"/>
    </row>
    <row r="649" spans="1:31" ht="12.75" customHeight="1" x14ac:dyDescent="0.3">
      <c r="A649" s="16"/>
      <c r="B649" s="16"/>
      <c r="C649" s="16"/>
      <c r="D649" s="16"/>
      <c r="E649" s="16"/>
      <c r="F649" s="16"/>
      <c r="G649" s="18"/>
      <c r="H649" s="18"/>
      <c r="I649" s="18"/>
      <c r="J649" s="18"/>
      <c r="K649" s="18"/>
      <c r="L649" s="18"/>
      <c r="M649" s="18"/>
      <c r="N649" s="18"/>
      <c r="O649" s="16"/>
      <c r="P649" s="16"/>
      <c r="Q649" s="16"/>
      <c r="R649" s="16"/>
      <c r="S649" s="16"/>
      <c r="T649" s="16"/>
      <c r="U649" s="16"/>
      <c r="V649" s="16"/>
      <c r="W649" s="16"/>
      <c r="X649" s="16"/>
      <c r="Y649" s="16"/>
      <c r="Z649" s="18"/>
      <c r="AA649" s="18"/>
      <c r="AB649" s="16"/>
      <c r="AC649" s="16"/>
      <c r="AD649" s="16"/>
      <c r="AE649" s="16"/>
    </row>
    <row r="650" spans="1:31" ht="12.75" customHeight="1" x14ac:dyDescent="0.3">
      <c r="A650" s="16"/>
      <c r="B650" s="16"/>
      <c r="C650" s="16"/>
      <c r="D650" s="16"/>
      <c r="E650" s="16"/>
      <c r="F650" s="16"/>
      <c r="G650" s="18"/>
      <c r="H650" s="18"/>
      <c r="I650" s="18"/>
      <c r="J650" s="18"/>
      <c r="K650" s="18"/>
      <c r="L650" s="18"/>
      <c r="M650" s="18"/>
      <c r="N650" s="18"/>
      <c r="O650" s="16"/>
      <c r="P650" s="16"/>
      <c r="Q650" s="16"/>
      <c r="R650" s="16"/>
      <c r="S650" s="16"/>
      <c r="T650" s="16"/>
      <c r="U650" s="16"/>
      <c r="V650" s="16"/>
      <c r="W650" s="16"/>
      <c r="X650" s="16"/>
      <c r="Y650" s="16"/>
      <c r="Z650" s="18"/>
      <c r="AA650" s="18"/>
      <c r="AB650" s="16"/>
      <c r="AC650" s="16"/>
      <c r="AD650" s="16"/>
      <c r="AE650" s="16"/>
    </row>
    <row r="651" spans="1:31" ht="12.75" customHeight="1" x14ac:dyDescent="0.3">
      <c r="A651" s="16"/>
      <c r="B651" s="16"/>
      <c r="C651" s="16"/>
      <c r="D651" s="16"/>
      <c r="E651" s="16"/>
      <c r="F651" s="16"/>
      <c r="G651" s="18"/>
      <c r="H651" s="18"/>
      <c r="I651" s="18"/>
      <c r="J651" s="18"/>
      <c r="K651" s="18"/>
      <c r="L651" s="18"/>
      <c r="M651" s="18"/>
      <c r="N651" s="18"/>
      <c r="O651" s="16"/>
      <c r="P651" s="16"/>
      <c r="Q651" s="16"/>
      <c r="R651" s="16"/>
      <c r="S651" s="16"/>
      <c r="T651" s="16"/>
      <c r="U651" s="16"/>
      <c r="V651" s="16"/>
      <c r="W651" s="16"/>
      <c r="X651" s="16"/>
      <c r="Y651" s="16"/>
      <c r="Z651" s="18"/>
      <c r="AA651" s="18"/>
      <c r="AB651" s="16"/>
      <c r="AC651" s="16"/>
      <c r="AD651" s="16"/>
      <c r="AE651" s="16"/>
    </row>
    <row r="652" spans="1:31" ht="12.75" customHeight="1" x14ac:dyDescent="0.3">
      <c r="A652" s="16"/>
      <c r="B652" s="16"/>
      <c r="C652" s="16"/>
      <c r="D652" s="16"/>
      <c r="E652" s="16"/>
      <c r="F652" s="16"/>
      <c r="G652" s="18"/>
      <c r="H652" s="18"/>
      <c r="I652" s="18"/>
      <c r="J652" s="18"/>
      <c r="K652" s="18"/>
      <c r="L652" s="18"/>
      <c r="M652" s="18"/>
      <c r="N652" s="18"/>
      <c r="O652" s="16"/>
      <c r="P652" s="16"/>
      <c r="Q652" s="16"/>
      <c r="R652" s="16"/>
      <c r="S652" s="16"/>
      <c r="T652" s="16"/>
      <c r="U652" s="16"/>
      <c r="V652" s="16"/>
      <c r="W652" s="16"/>
      <c r="X652" s="16"/>
      <c r="Y652" s="16"/>
      <c r="Z652" s="18"/>
      <c r="AA652" s="18"/>
      <c r="AB652" s="16"/>
      <c r="AC652" s="16"/>
      <c r="AD652" s="16"/>
      <c r="AE652" s="16"/>
    </row>
    <row r="653" spans="1:31" ht="12.75" customHeight="1" x14ac:dyDescent="0.3">
      <c r="A653" s="16"/>
      <c r="B653" s="16"/>
      <c r="C653" s="16"/>
      <c r="D653" s="16"/>
      <c r="E653" s="16"/>
      <c r="F653" s="16"/>
      <c r="G653" s="18"/>
      <c r="H653" s="18"/>
      <c r="I653" s="18"/>
      <c r="J653" s="18"/>
      <c r="K653" s="18"/>
      <c r="L653" s="18"/>
      <c r="M653" s="18"/>
      <c r="N653" s="18"/>
      <c r="O653" s="16"/>
      <c r="P653" s="16"/>
      <c r="Q653" s="16"/>
      <c r="R653" s="16"/>
      <c r="S653" s="16"/>
      <c r="T653" s="16"/>
      <c r="U653" s="16"/>
      <c r="V653" s="16"/>
      <c r="W653" s="16"/>
      <c r="X653" s="16"/>
      <c r="Y653" s="16"/>
      <c r="Z653" s="18"/>
      <c r="AA653" s="18"/>
      <c r="AB653" s="16"/>
      <c r="AC653" s="16"/>
      <c r="AD653" s="16"/>
      <c r="AE653" s="16"/>
    </row>
    <row r="654" spans="1:31" ht="12.75" customHeight="1" x14ac:dyDescent="0.3">
      <c r="A654" s="16"/>
      <c r="B654" s="16"/>
      <c r="C654" s="16"/>
      <c r="D654" s="16"/>
      <c r="E654" s="16"/>
      <c r="F654" s="16"/>
      <c r="G654" s="18"/>
      <c r="H654" s="18"/>
      <c r="I654" s="18"/>
      <c r="J654" s="18"/>
      <c r="K654" s="18"/>
      <c r="L654" s="18"/>
      <c r="M654" s="18"/>
      <c r="N654" s="18"/>
      <c r="O654" s="16"/>
      <c r="P654" s="16"/>
      <c r="Q654" s="16"/>
      <c r="R654" s="16"/>
      <c r="S654" s="16"/>
      <c r="T654" s="16"/>
      <c r="U654" s="16"/>
      <c r="V654" s="16"/>
      <c r="W654" s="16"/>
      <c r="X654" s="16"/>
      <c r="Y654" s="16"/>
      <c r="Z654" s="18"/>
      <c r="AA654" s="18"/>
      <c r="AB654" s="16"/>
      <c r="AC654" s="16"/>
      <c r="AD654" s="16"/>
      <c r="AE654" s="16"/>
    </row>
    <row r="655" spans="1:31" ht="12.75" customHeight="1" x14ac:dyDescent="0.3">
      <c r="A655" s="16"/>
      <c r="B655" s="16"/>
      <c r="C655" s="16"/>
      <c r="D655" s="16"/>
      <c r="E655" s="16"/>
      <c r="F655" s="16"/>
      <c r="G655" s="18"/>
      <c r="H655" s="18"/>
      <c r="I655" s="18"/>
      <c r="J655" s="18"/>
      <c r="K655" s="18"/>
      <c r="L655" s="18"/>
      <c r="M655" s="18"/>
      <c r="N655" s="18"/>
      <c r="O655" s="16"/>
      <c r="P655" s="16"/>
      <c r="Q655" s="16"/>
      <c r="R655" s="16"/>
      <c r="S655" s="16"/>
      <c r="T655" s="16"/>
      <c r="U655" s="16"/>
      <c r="V655" s="16"/>
      <c r="W655" s="16"/>
      <c r="X655" s="16"/>
      <c r="Y655" s="16"/>
      <c r="Z655" s="18"/>
      <c r="AA655" s="18"/>
      <c r="AB655" s="16"/>
      <c r="AC655" s="16"/>
      <c r="AD655" s="16"/>
      <c r="AE655" s="16"/>
    </row>
    <row r="656" spans="1:31" ht="12.75" customHeight="1" x14ac:dyDescent="0.3">
      <c r="A656" s="16"/>
      <c r="B656" s="16"/>
      <c r="C656" s="16"/>
      <c r="D656" s="16"/>
      <c r="E656" s="16"/>
      <c r="F656" s="16"/>
      <c r="G656" s="18"/>
      <c r="H656" s="18"/>
      <c r="I656" s="18"/>
      <c r="J656" s="18"/>
      <c r="K656" s="18"/>
      <c r="L656" s="18"/>
      <c r="M656" s="18"/>
      <c r="N656" s="18"/>
      <c r="O656" s="16"/>
      <c r="P656" s="16"/>
      <c r="Q656" s="16"/>
      <c r="R656" s="16"/>
      <c r="S656" s="16"/>
      <c r="T656" s="16"/>
      <c r="U656" s="16"/>
      <c r="V656" s="16"/>
      <c r="W656" s="16"/>
      <c r="X656" s="16"/>
      <c r="Y656" s="16"/>
      <c r="Z656" s="18"/>
      <c r="AA656" s="18"/>
      <c r="AB656" s="16"/>
      <c r="AC656" s="16"/>
      <c r="AD656" s="16"/>
      <c r="AE656" s="16"/>
    </row>
    <row r="657" spans="1:31" ht="12.75" customHeight="1" x14ac:dyDescent="0.3">
      <c r="A657" s="16"/>
      <c r="B657" s="16"/>
      <c r="C657" s="16"/>
      <c r="D657" s="16"/>
      <c r="E657" s="16"/>
      <c r="F657" s="16"/>
      <c r="G657" s="18"/>
      <c r="H657" s="18"/>
      <c r="I657" s="18"/>
      <c r="J657" s="18"/>
      <c r="K657" s="18"/>
      <c r="L657" s="18"/>
      <c r="M657" s="18"/>
      <c r="N657" s="18"/>
      <c r="O657" s="16"/>
      <c r="P657" s="16"/>
      <c r="Q657" s="16"/>
      <c r="R657" s="16"/>
      <c r="S657" s="16"/>
      <c r="T657" s="16"/>
      <c r="U657" s="16"/>
      <c r="V657" s="16"/>
      <c r="W657" s="16"/>
      <c r="X657" s="16"/>
      <c r="Y657" s="16"/>
      <c r="Z657" s="18"/>
      <c r="AA657" s="18"/>
      <c r="AB657" s="16"/>
      <c r="AC657" s="16"/>
      <c r="AD657" s="16"/>
      <c r="AE657" s="16"/>
    </row>
    <row r="658" spans="1:31" ht="12.75" customHeight="1" x14ac:dyDescent="0.3">
      <c r="A658" s="16"/>
      <c r="B658" s="16"/>
      <c r="C658" s="16"/>
      <c r="D658" s="16"/>
      <c r="E658" s="16"/>
      <c r="F658" s="16"/>
      <c r="G658" s="18"/>
      <c r="H658" s="18"/>
      <c r="I658" s="18"/>
      <c r="J658" s="18"/>
      <c r="K658" s="18"/>
      <c r="L658" s="18"/>
      <c r="M658" s="18"/>
      <c r="N658" s="18"/>
      <c r="O658" s="16"/>
      <c r="P658" s="16"/>
      <c r="Q658" s="16"/>
      <c r="R658" s="16"/>
      <c r="S658" s="16"/>
      <c r="T658" s="16"/>
      <c r="U658" s="16"/>
      <c r="V658" s="16"/>
      <c r="W658" s="16"/>
      <c r="X658" s="16"/>
      <c r="Y658" s="16"/>
      <c r="Z658" s="18"/>
      <c r="AA658" s="18"/>
      <c r="AB658" s="16"/>
      <c r="AC658" s="16"/>
      <c r="AD658" s="16"/>
      <c r="AE658" s="16"/>
    </row>
    <row r="659" spans="1:31" ht="12.75" customHeight="1" x14ac:dyDescent="0.3">
      <c r="A659" s="16"/>
      <c r="B659" s="16"/>
      <c r="C659" s="16"/>
      <c r="D659" s="16"/>
      <c r="E659" s="16"/>
      <c r="F659" s="16"/>
      <c r="G659" s="18"/>
      <c r="H659" s="18"/>
      <c r="I659" s="18"/>
      <c r="J659" s="18"/>
      <c r="K659" s="18"/>
      <c r="L659" s="18"/>
      <c r="M659" s="18"/>
      <c r="N659" s="18"/>
      <c r="O659" s="16"/>
      <c r="P659" s="16"/>
      <c r="Q659" s="16"/>
      <c r="R659" s="16"/>
      <c r="S659" s="16"/>
      <c r="T659" s="16"/>
      <c r="U659" s="16"/>
      <c r="V659" s="16"/>
      <c r="W659" s="16"/>
      <c r="X659" s="16"/>
      <c r="Y659" s="16"/>
      <c r="Z659" s="18"/>
      <c r="AA659" s="18"/>
      <c r="AB659" s="16"/>
      <c r="AC659" s="16"/>
      <c r="AD659" s="16"/>
      <c r="AE659" s="16"/>
    </row>
    <row r="660" spans="1:31" ht="12.75" customHeight="1" x14ac:dyDescent="0.3">
      <c r="A660" s="16"/>
      <c r="B660" s="16"/>
      <c r="C660" s="16"/>
      <c r="D660" s="16"/>
      <c r="E660" s="16"/>
      <c r="F660" s="16"/>
      <c r="G660" s="18"/>
      <c r="H660" s="18"/>
      <c r="I660" s="18"/>
      <c r="J660" s="18"/>
      <c r="K660" s="18"/>
      <c r="L660" s="18"/>
      <c r="M660" s="18"/>
      <c r="N660" s="18"/>
      <c r="O660" s="16"/>
      <c r="P660" s="16"/>
      <c r="Q660" s="16"/>
      <c r="R660" s="16"/>
      <c r="S660" s="16"/>
      <c r="T660" s="16"/>
      <c r="U660" s="16"/>
      <c r="V660" s="16"/>
      <c r="W660" s="16"/>
      <c r="X660" s="16"/>
      <c r="Y660" s="16"/>
      <c r="Z660" s="18"/>
      <c r="AA660" s="18"/>
      <c r="AB660" s="16"/>
      <c r="AC660" s="16"/>
      <c r="AD660" s="16"/>
      <c r="AE660" s="16"/>
    </row>
    <row r="661" spans="1:31" ht="12.75" customHeight="1" x14ac:dyDescent="0.3">
      <c r="A661" s="16"/>
      <c r="B661" s="16"/>
      <c r="C661" s="16"/>
      <c r="D661" s="16"/>
      <c r="E661" s="16"/>
      <c r="F661" s="16"/>
      <c r="G661" s="18"/>
      <c r="H661" s="18"/>
      <c r="I661" s="18"/>
      <c r="J661" s="18"/>
      <c r="K661" s="18"/>
      <c r="L661" s="18"/>
      <c r="M661" s="18"/>
      <c r="N661" s="18"/>
      <c r="O661" s="16"/>
      <c r="P661" s="16"/>
      <c r="Q661" s="16"/>
      <c r="R661" s="16"/>
      <c r="S661" s="16"/>
      <c r="T661" s="16"/>
      <c r="U661" s="16"/>
      <c r="V661" s="16"/>
      <c r="W661" s="16"/>
      <c r="X661" s="16"/>
      <c r="Y661" s="16"/>
      <c r="Z661" s="18"/>
      <c r="AA661" s="18"/>
      <c r="AB661" s="16"/>
      <c r="AC661" s="16"/>
      <c r="AD661" s="16"/>
      <c r="AE661" s="16"/>
    </row>
    <row r="662" spans="1:31" ht="12.75" customHeight="1" x14ac:dyDescent="0.3">
      <c r="A662" s="16"/>
      <c r="B662" s="16"/>
      <c r="C662" s="16"/>
      <c r="D662" s="16"/>
      <c r="E662" s="16"/>
      <c r="F662" s="16"/>
      <c r="G662" s="18"/>
      <c r="H662" s="18"/>
      <c r="I662" s="18"/>
      <c r="J662" s="18"/>
      <c r="K662" s="18"/>
      <c r="L662" s="18"/>
      <c r="M662" s="18"/>
      <c r="N662" s="18"/>
      <c r="O662" s="16"/>
      <c r="P662" s="16"/>
      <c r="Q662" s="16"/>
      <c r="R662" s="16"/>
      <c r="S662" s="16"/>
      <c r="T662" s="16"/>
      <c r="U662" s="16"/>
      <c r="V662" s="16"/>
      <c r="W662" s="16"/>
      <c r="X662" s="16"/>
      <c r="Y662" s="16"/>
      <c r="Z662" s="18"/>
      <c r="AA662" s="18"/>
      <c r="AB662" s="16"/>
      <c r="AC662" s="16"/>
      <c r="AD662" s="16"/>
      <c r="AE662" s="16"/>
    </row>
    <row r="663" spans="1:31" ht="12.75" customHeight="1" x14ac:dyDescent="0.3">
      <c r="A663" s="16"/>
      <c r="B663" s="16"/>
      <c r="C663" s="16"/>
      <c r="D663" s="16"/>
      <c r="E663" s="16"/>
      <c r="F663" s="16"/>
      <c r="G663" s="18"/>
      <c r="H663" s="18"/>
      <c r="I663" s="18"/>
      <c r="J663" s="18"/>
      <c r="K663" s="18"/>
      <c r="L663" s="18"/>
      <c r="M663" s="18"/>
      <c r="N663" s="18"/>
      <c r="O663" s="16"/>
      <c r="P663" s="16"/>
      <c r="Q663" s="16"/>
      <c r="R663" s="16"/>
      <c r="S663" s="16"/>
      <c r="T663" s="16"/>
      <c r="U663" s="16"/>
      <c r="V663" s="16"/>
      <c r="W663" s="16"/>
      <c r="X663" s="16"/>
      <c r="Y663" s="16"/>
      <c r="Z663" s="18"/>
      <c r="AA663" s="18"/>
      <c r="AB663" s="16"/>
      <c r="AC663" s="16"/>
      <c r="AD663" s="16"/>
      <c r="AE663" s="16"/>
    </row>
    <row r="664" spans="1:31" ht="12.75" customHeight="1" x14ac:dyDescent="0.3">
      <c r="A664" s="16"/>
      <c r="B664" s="16"/>
      <c r="C664" s="16"/>
      <c r="D664" s="16"/>
      <c r="E664" s="16"/>
      <c r="F664" s="16"/>
      <c r="G664" s="18"/>
      <c r="H664" s="18"/>
      <c r="I664" s="18"/>
      <c r="J664" s="18"/>
      <c r="K664" s="18"/>
      <c r="L664" s="18"/>
      <c r="M664" s="18"/>
      <c r="N664" s="18"/>
      <c r="O664" s="16"/>
      <c r="P664" s="16"/>
      <c r="Q664" s="16"/>
      <c r="R664" s="16"/>
      <c r="S664" s="16"/>
      <c r="T664" s="16"/>
      <c r="U664" s="16"/>
      <c r="V664" s="16"/>
      <c r="W664" s="16"/>
      <c r="X664" s="16"/>
      <c r="Y664" s="16"/>
      <c r="Z664" s="18"/>
      <c r="AA664" s="18"/>
      <c r="AB664" s="16"/>
      <c r="AC664" s="16"/>
      <c r="AD664" s="16"/>
      <c r="AE664" s="16"/>
    </row>
    <row r="665" spans="1:31" ht="12.75" customHeight="1" x14ac:dyDescent="0.3">
      <c r="A665" s="16"/>
      <c r="B665" s="16"/>
      <c r="C665" s="16"/>
      <c r="D665" s="16"/>
      <c r="E665" s="16"/>
      <c r="F665" s="16"/>
      <c r="G665" s="18"/>
      <c r="H665" s="18"/>
      <c r="I665" s="18"/>
      <c r="J665" s="18"/>
      <c r="K665" s="18"/>
      <c r="L665" s="18"/>
      <c r="M665" s="18"/>
      <c r="N665" s="18"/>
      <c r="O665" s="16"/>
      <c r="P665" s="16"/>
      <c r="Q665" s="16"/>
      <c r="R665" s="16"/>
      <c r="S665" s="16"/>
      <c r="T665" s="16"/>
      <c r="U665" s="16"/>
      <c r="V665" s="16"/>
      <c r="W665" s="16"/>
      <c r="X665" s="16"/>
      <c r="Y665" s="16"/>
      <c r="Z665" s="18"/>
      <c r="AA665" s="18"/>
      <c r="AB665" s="16"/>
      <c r="AC665" s="16"/>
      <c r="AD665" s="16"/>
      <c r="AE665" s="16"/>
    </row>
    <row r="666" spans="1:31" ht="12.75" customHeight="1" x14ac:dyDescent="0.3">
      <c r="A666" s="16"/>
      <c r="B666" s="16"/>
      <c r="C666" s="16"/>
      <c r="D666" s="16"/>
      <c r="E666" s="16"/>
      <c r="F666" s="16"/>
      <c r="G666" s="18"/>
      <c r="H666" s="18"/>
      <c r="I666" s="18"/>
      <c r="J666" s="18"/>
      <c r="K666" s="18"/>
      <c r="L666" s="18"/>
      <c r="M666" s="18"/>
      <c r="N666" s="18"/>
      <c r="O666" s="16"/>
      <c r="P666" s="16"/>
      <c r="Q666" s="16"/>
      <c r="R666" s="16"/>
      <c r="S666" s="16"/>
      <c r="T666" s="16"/>
      <c r="U666" s="16"/>
      <c r="V666" s="16"/>
      <c r="W666" s="16"/>
      <c r="X666" s="16"/>
      <c r="Y666" s="16"/>
      <c r="Z666" s="18"/>
      <c r="AA666" s="18"/>
      <c r="AB666" s="16"/>
      <c r="AC666" s="16"/>
      <c r="AD666" s="16"/>
      <c r="AE666" s="16"/>
    </row>
    <row r="667" spans="1:31" ht="12.75" customHeight="1" x14ac:dyDescent="0.3">
      <c r="A667" s="16"/>
      <c r="B667" s="16"/>
      <c r="C667" s="16"/>
      <c r="D667" s="16"/>
      <c r="E667" s="16"/>
      <c r="F667" s="16"/>
      <c r="G667" s="18"/>
      <c r="H667" s="18"/>
      <c r="I667" s="18"/>
      <c r="J667" s="18"/>
      <c r="K667" s="18"/>
      <c r="L667" s="18"/>
      <c r="M667" s="18"/>
      <c r="N667" s="18"/>
      <c r="O667" s="16"/>
      <c r="P667" s="16"/>
      <c r="Q667" s="16"/>
      <c r="R667" s="16"/>
      <c r="S667" s="16"/>
      <c r="T667" s="16"/>
      <c r="U667" s="16"/>
      <c r="V667" s="16"/>
      <c r="W667" s="16"/>
      <c r="X667" s="16"/>
      <c r="Y667" s="16"/>
      <c r="Z667" s="18"/>
      <c r="AA667" s="18"/>
      <c r="AB667" s="16"/>
      <c r="AC667" s="16"/>
      <c r="AD667" s="16"/>
      <c r="AE667" s="16"/>
    </row>
    <row r="668" spans="1:31" ht="12.75" customHeight="1" x14ac:dyDescent="0.3">
      <c r="A668" s="16"/>
      <c r="B668" s="16"/>
      <c r="C668" s="16"/>
      <c r="D668" s="16"/>
      <c r="E668" s="16"/>
      <c r="F668" s="16"/>
      <c r="G668" s="18"/>
      <c r="H668" s="18"/>
      <c r="I668" s="18"/>
      <c r="J668" s="18"/>
      <c r="K668" s="18"/>
      <c r="L668" s="18"/>
      <c r="M668" s="18"/>
      <c r="N668" s="18"/>
      <c r="O668" s="16"/>
      <c r="P668" s="16"/>
      <c r="Q668" s="16"/>
      <c r="R668" s="16"/>
      <c r="S668" s="16"/>
      <c r="T668" s="16"/>
      <c r="U668" s="16"/>
      <c r="V668" s="16"/>
      <c r="W668" s="16"/>
      <c r="X668" s="16"/>
      <c r="Y668" s="16"/>
      <c r="Z668" s="18"/>
      <c r="AA668" s="18"/>
      <c r="AB668" s="16"/>
      <c r="AC668" s="16"/>
      <c r="AD668" s="16"/>
      <c r="AE668" s="16"/>
    </row>
    <row r="669" spans="1:31" ht="12.75" customHeight="1" x14ac:dyDescent="0.3">
      <c r="A669" s="16"/>
      <c r="B669" s="16"/>
      <c r="C669" s="16"/>
      <c r="D669" s="16"/>
      <c r="E669" s="16"/>
      <c r="F669" s="16"/>
      <c r="G669" s="18"/>
      <c r="H669" s="18"/>
      <c r="I669" s="18"/>
      <c r="J669" s="18"/>
      <c r="K669" s="18"/>
      <c r="L669" s="18"/>
      <c r="M669" s="18"/>
      <c r="N669" s="18"/>
      <c r="O669" s="16"/>
      <c r="P669" s="16"/>
      <c r="Q669" s="16"/>
      <c r="R669" s="16"/>
      <c r="S669" s="16"/>
      <c r="T669" s="16"/>
      <c r="U669" s="16"/>
      <c r="V669" s="16"/>
      <c r="W669" s="16"/>
      <c r="X669" s="16"/>
      <c r="Y669" s="16"/>
      <c r="Z669" s="18"/>
      <c r="AA669" s="18"/>
      <c r="AB669" s="16"/>
      <c r="AC669" s="16"/>
      <c r="AD669" s="16"/>
      <c r="AE669" s="16"/>
    </row>
    <row r="670" spans="1:31" ht="12.75" customHeight="1" x14ac:dyDescent="0.3">
      <c r="A670" s="16"/>
      <c r="B670" s="16"/>
      <c r="C670" s="16"/>
      <c r="D670" s="16"/>
      <c r="E670" s="16"/>
      <c r="F670" s="16"/>
      <c r="G670" s="18"/>
      <c r="H670" s="18"/>
      <c r="I670" s="18"/>
      <c r="J670" s="18"/>
      <c r="K670" s="18"/>
      <c r="L670" s="18"/>
      <c r="M670" s="18"/>
      <c r="N670" s="18"/>
      <c r="O670" s="16"/>
      <c r="P670" s="16"/>
      <c r="Q670" s="16"/>
      <c r="R670" s="16"/>
      <c r="S670" s="16"/>
      <c r="T670" s="16"/>
      <c r="U670" s="16"/>
      <c r="V670" s="16"/>
      <c r="W670" s="16"/>
      <c r="X670" s="16"/>
      <c r="Y670" s="16"/>
      <c r="Z670" s="18"/>
      <c r="AA670" s="18"/>
      <c r="AB670" s="16"/>
      <c r="AC670" s="16"/>
      <c r="AD670" s="16"/>
      <c r="AE670" s="16"/>
    </row>
    <row r="671" spans="1:31" ht="12.75" customHeight="1" x14ac:dyDescent="0.3">
      <c r="A671" s="16"/>
      <c r="B671" s="16"/>
      <c r="C671" s="16"/>
      <c r="D671" s="16"/>
      <c r="E671" s="16"/>
      <c r="F671" s="16"/>
      <c r="G671" s="18"/>
      <c r="H671" s="18"/>
      <c r="I671" s="18"/>
      <c r="J671" s="18"/>
      <c r="K671" s="18"/>
      <c r="L671" s="18"/>
      <c r="M671" s="18"/>
      <c r="N671" s="18"/>
      <c r="O671" s="16"/>
      <c r="P671" s="16"/>
      <c r="Q671" s="16"/>
      <c r="R671" s="16"/>
      <c r="S671" s="16"/>
      <c r="T671" s="16"/>
      <c r="U671" s="16"/>
      <c r="V671" s="16"/>
      <c r="W671" s="16"/>
      <c r="X671" s="16"/>
      <c r="Y671" s="16"/>
      <c r="Z671" s="18"/>
      <c r="AA671" s="18"/>
      <c r="AB671" s="16"/>
      <c r="AC671" s="16"/>
      <c r="AD671" s="16"/>
      <c r="AE671" s="16"/>
    </row>
    <row r="672" spans="1:31" ht="12.75" customHeight="1" x14ac:dyDescent="0.3">
      <c r="A672" s="16"/>
      <c r="B672" s="16"/>
      <c r="C672" s="16"/>
      <c r="D672" s="16"/>
      <c r="E672" s="16"/>
      <c r="F672" s="16"/>
      <c r="G672" s="18"/>
      <c r="H672" s="18"/>
      <c r="I672" s="18"/>
      <c r="J672" s="18"/>
      <c r="K672" s="18"/>
      <c r="L672" s="18"/>
      <c r="M672" s="18"/>
      <c r="N672" s="18"/>
      <c r="O672" s="16"/>
      <c r="P672" s="16"/>
      <c r="Q672" s="16"/>
      <c r="R672" s="16"/>
      <c r="S672" s="16"/>
      <c r="T672" s="16"/>
      <c r="U672" s="16"/>
      <c r="V672" s="16"/>
      <c r="W672" s="16"/>
      <c r="X672" s="16"/>
      <c r="Y672" s="16"/>
      <c r="Z672" s="18"/>
      <c r="AA672" s="18"/>
      <c r="AB672" s="16"/>
      <c r="AC672" s="16"/>
      <c r="AD672" s="16"/>
      <c r="AE672" s="16"/>
    </row>
    <row r="673" spans="1:31" ht="12.75" customHeight="1" x14ac:dyDescent="0.3">
      <c r="A673" s="16"/>
      <c r="B673" s="16"/>
      <c r="C673" s="16"/>
      <c r="D673" s="16"/>
      <c r="E673" s="16"/>
      <c r="F673" s="16"/>
      <c r="G673" s="18"/>
      <c r="H673" s="18"/>
      <c r="I673" s="18"/>
      <c r="J673" s="18"/>
      <c r="K673" s="18"/>
      <c r="L673" s="18"/>
      <c r="M673" s="18"/>
      <c r="N673" s="18"/>
      <c r="O673" s="16"/>
      <c r="P673" s="16"/>
      <c r="Q673" s="16"/>
      <c r="R673" s="16"/>
      <c r="S673" s="16"/>
      <c r="T673" s="16"/>
      <c r="U673" s="16"/>
      <c r="V673" s="16"/>
      <c r="W673" s="16"/>
      <c r="X673" s="16"/>
      <c r="Y673" s="16"/>
      <c r="Z673" s="18"/>
      <c r="AA673" s="18"/>
      <c r="AB673" s="16"/>
      <c r="AC673" s="16"/>
      <c r="AD673" s="16"/>
      <c r="AE673" s="16"/>
    </row>
    <row r="674" spans="1:31" ht="12.75" customHeight="1" x14ac:dyDescent="0.3">
      <c r="A674" s="16"/>
      <c r="B674" s="16"/>
      <c r="C674" s="16"/>
      <c r="D674" s="16"/>
      <c r="E674" s="16"/>
      <c r="F674" s="16"/>
      <c r="G674" s="18"/>
      <c r="H674" s="18"/>
      <c r="I674" s="18"/>
      <c r="J674" s="18"/>
      <c r="K674" s="18"/>
      <c r="L674" s="18"/>
      <c r="M674" s="18"/>
      <c r="N674" s="18"/>
      <c r="O674" s="16"/>
      <c r="P674" s="16"/>
      <c r="Q674" s="16"/>
      <c r="R674" s="16"/>
      <c r="S674" s="16"/>
      <c r="T674" s="16"/>
      <c r="U674" s="16"/>
      <c r="V674" s="16"/>
      <c r="W674" s="16"/>
      <c r="X674" s="16"/>
      <c r="Y674" s="16"/>
      <c r="Z674" s="18"/>
      <c r="AA674" s="18"/>
      <c r="AB674" s="16"/>
      <c r="AC674" s="16"/>
      <c r="AD674" s="16"/>
      <c r="AE674" s="16"/>
    </row>
    <row r="675" spans="1:31" ht="12.75" customHeight="1" x14ac:dyDescent="0.3">
      <c r="A675" s="16"/>
      <c r="B675" s="16"/>
      <c r="C675" s="16"/>
      <c r="D675" s="16"/>
      <c r="E675" s="16"/>
      <c r="F675" s="16"/>
      <c r="G675" s="18"/>
      <c r="H675" s="18"/>
      <c r="I675" s="18"/>
      <c r="J675" s="18"/>
      <c r="K675" s="18"/>
      <c r="L675" s="18"/>
      <c r="M675" s="18"/>
      <c r="N675" s="18"/>
      <c r="O675" s="16"/>
      <c r="P675" s="16"/>
      <c r="Q675" s="16"/>
      <c r="R675" s="16"/>
      <c r="S675" s="16"/>
      <c r="T675" s="16"/>
      <c r="U675" s="16"/>
      <c r="V675" s="16"/>
      <c r="W675" s="16"/>
      <c r="X675" s="16"/>
      <c r="Y675" s="16"/>
      <c r="Z675" s="18"/>
      <c r="AA675" s="18"/>
      <c r="AB675" s="16"/>
      <c r="AC675" s="16"/>
      <c r="AD675" s="16"/>
      <c r="AE675" s="16"/>
    </row>
    <row r="676" spans="1:31" ht="12.75" customHeight="1" x14ac:dyDescent="0.3">
      <c r="A676" s="16"/>
      <c r="B676" s="16"/>
      <c r="C676" s="16"/>
      <c r="D676" s="16"/>
      <c r="E676" s="16"/>
      <c r="F676" s="16"/>
      <c r="G676" s="18"/>
      <c r="H676" s="18"/>
      <c r="I676" s="18"/>
      <c r="J676" s="18"/>
      <c r="K676" s="18"/>
      <c r="L676" s="18"/>
      <c r="M676" s="18"/>
      <c r="N676" s="18"/>
      <c r="O676" s="16"/>
      <c r="P676" s="16"/>
      <c r="Q676" s="16"/>
      <c r="R676" s="16"/>
      <c r="S676" s="16"/>
      <c r="T676" s="16"/>
      <c r="U676" s="16"/>
      <c r="V676" s="16"/>
      <c r="W676" s="16"/>
      <c r="X676" s="16"/>
      <c r="Y676" s="16"/>
      <c r="Z676" s="18"/>
      <c r="AA676" s="18"/>
      <c r="AB676" s="16"/>
      <c r="AC676" s="16"/>
      <c r="AD676" s="16"/>
      <c r="AE676" s="16"/>
    </row>
    <row r="677" spans="1:31" ht="12.75" customHeight="1" x14ac:dyDescent="0.3">
      <c r="A677" s="16"/>
      <c r="B677" s="16"/>
      <c r="C677" s="16"/>
      <c r="D677" s="16"/>
      <c r="E677" s="16"/>
      <c r="F677" s="16"/>
      <c r="G677" s="18"/>
      <c r="H677" s="18"/>
      <c r="I677" s="18"/>
      <c r="J677" s="18"/>
      <c r="K677" s="18"/>
      <c r="L677" s="18"/>
      <c r="M677" s="18"/>
      <c r="N677" s="18"/>
      <c r="O677" s="16"/>
      <c r="P677" s="16"/>
      <c r="Q677" s="16"/>
      <c r="R677" s="16"/>
      <c r="S677" s="16"/>
      <c r="T677" s="16"/>
      <c r="U677" s="16"/>
      <c r="V677" s="16"/>
      <c r="W677" s="16"/>
      <c r="X677" s="16"/>
      <c r="Y677" s="16"/>
      <c r="Z677" s="18"/>
      <c r="AA677" s="18"/>
      <c r="AB677" s="16"/>
      <c r="AC677" s="16"/>
      <c r="AD677" s="16"/>
      <c r="AE677" s="16"/>
    </row>
    <row r="678" spans="1:31" ht="12.75" customHeight="1" x14ac:dyDescent="0.3">
      <c r="A678" s="16"/>
      <c r="B678" s="16"/>
      <c r="C678" s="16"/>
      <c r="D678" s="16"/>
      <c r="E678" s="16"/>
      <c r="F678" s="16"/>
      <c r="G678" s="18"/>
      <c r="H678" s="18"/>
      <c r="I678" s="18"/>
      <c r="J678" s="18"/>
      <c r="K678" s="18"/>
      <c r="L678" s="18"/>
      <c r="M678" s="18"/>
      <c r="N678" s="18"/>
      <c r="O678" s="16"/>
      <c r="P678" s="16"/>
      <c r="Q678" s="16"/>
      <c r="R678" s="16"/>
      <c r="S678" s="16"/>
      <c r="T678" s="16"/>
      <c r="U678" s="16"/>
      <c r="V678" s="16"/>
      <c r="W678" s="16"/>
      <c r="X678" s="16"/>
      <c r="Y678" s="16"/>
      <c r="Z678" s="18"/>
      <c r="AA678" s="18"/>
      <c r="AB678" s="16"/>
      <c r="AC678" s="16"/>
      <c r="AD678" s="16"/>
      <c r="AE678" s="16"/>
    </row>
    <row r="679" spans="1:31" ht="12.75" customHeight="1" x14ac:dyDescent="0.3">
      <c r="A679" s="16"/>
      <c r="B679" s="16"/>
      <c r="C679" s="16"/>
      <c r="D679" s="16"/>
      <c r="E679" s="16"/>
      <c r="F679" s="16"/>
      <c r="G679" s="18"/>
      <c r="H679" s="18"/>
      <c r="I679" s="18"/>
      <c r="J679" s="18"/>
      <c r="K679" s="18"/>
      <c r="L679" s="18"/>
      <c r="M679" s="18"/>
      <c r="N679" s="18"/>
      <c r="O679" s="16"/>
      <c r="P679" s="16"/>
      <c r="Q679" s="16"/>
      <c r="R679" s="16"/>
      <c r="S679" s="16"/>
      <c r="T679" s="16"/>
      <c r="U679" s="16"/>
      <c r="V679" s="16"/>
      <c r="W679" s="16"/>
      <c r="X679" s="16"/>
      <c r="Y679" s="16"/>
      <c r="Z679" s="18"/>
      <c r="AA679" s="18"/>
      <c r="AB679" s="16"/>
      <c r="AC679" s="16"/>
      <c r="AD679" s="16"/>
      <c r="AE679" s="16"/>
    </row>
    <row r="680" spans="1:31" ht="12.75" customHeight="1" x14ac:dyDescent="0.3">
      <c r="A680" s="16"/>
      <c r="B680" s="16"/>
      <c r="C680" s="16"/>
      <c r="D680" s="16"/>
      <c r="E680" s="16"/>
      <c r="F680" s="16"/>
      <c r="G680" s="18"/>
      <c r="H680" s="18"/>
      <c r="I680" s="18"/>
      <c r="J680" s="18"/>
      <c r="K680" s="18"/>
      <c r="L680" s="18"/>
      <c r="M680" s="18"/>
      <c r="N680" s="18"/>
      <c r="O680" s="16"/>
      <c r="P680" s="16"/>
      <c r="Q680" s="16"/>
      <c r="R680" s="16"/>
      <c r="S680" s="16"/>
      <c r="T680" s="16"/>
      <c r="U680" s="16"/>
      <c r="V680" s="16"/>
      <c r="W680" s="16"/>
      <c r="X680" s="16"/>
      <c r="Y680" s="16"/>
      <c r="Z680" s="18"/>
      <c r="AA680" s="18"/>
      <c r="AB680" s="16"/>
      <c r="AC680" s="16"/>
      <c r="AD680" s="16"/>
      <c r="AE680" s="16"/>
    </row>
    <row r="681" spans="1:31" ht="12.75" customHeight="1" x14ac:dyDescent="0.3">
      <c r="A681" s="16"/>
      <c r="B681" s="16"/>
      <c r="C681" s="16"/>
      <c r="D681" s="16"/>
      <c r="E681" s="16"/>
      <c r="F681" s="16"/>
      <c r="G681" s="18"/>
      <c r="H681" s="18"/>
      <c r="I681" s="18"/>
      <c r="J681" s="18"/>
      <c r="K681" s="18"/>
      <c r="L681" s="18"/>
      <c r="M681" s="18"/>
      <c r="N681" s="18"/>
      <c r="O681" s="16"/>
      <c r="P681" s="16"/>
      <c r="Q681" s="16"/>
      <c r="R681" s="16"/>
      <c r="S681" s="16"/>
      <c r="T681" s="16"/>
      <c r="U681" s="16"/>
      <c r="V681" s="16"/>
      <c r="W681" s="16"/>
      <c r="X681" s="16"/>
      <c r="Y681" s="16"/>
      <c r="Z681" s="18"/>
      <c r="AA681" s="18"/>
      <c r="AB681" s="16"/>
      <c r="AC681" s="16"/>
      <c r="AD681" s="16"/>
      <c r="AE681" s="16"/>
    </row>
    <row r="682" spans="1:31" ht="12.75" customHeight="1" x14ac:dyDescent="0.3">
      <c r="A682" s="16"/>
      <c r="B682" s="16"/>
      <c r="C682" s="16"/>
      <c r="D682" s="16"/>
      <c r="E682" s="16"/>
      <c r="F682" s="16"/>
      <c r="G682" s="18"/>
      <c r="H682" s="18"/>
      <c r="I682" s="18"/>
      <c r="J682" s="18"/>
      <c r="K682" s="18"/>
      <c r="L682" s="18"/>
      <c r="M682" s="18"/>
      <c r="N682" s="18"/>
      <c r="O682" s="16"/>
      <c r="P682" s="16"/>
      <c r="Q682" s="16"/>
      <c r="R682" s="16"/>
      <c r="S682" s="16"/>
      <c r="T682" s="16"/>
      <c r="U682" s="16"/>
      <c r="V682" s="16"/>
      <c r="W682" s="16"/>
      <c r="X682" s="16"/>
      <c r="Y682" s="16"/>
      <c r="Z682" s="18"/>
      <c r="AA682" s="18"/>
      <c r="AB682" s="16"/>
      <c r="AC682" s="16"/>
      <c r="AD682" s="16"/>
      <c r="AE682" s="16"/>
    </row>
    <row r="683" spans="1:31" ht="12.75" customHeight="1" x14ac:dyDescent="0.3">
      <c r="A683" s="16"/>
      <c r="B683" s="16"/>
      <c r="C683" s="16"/>
      <c r="D683" s="16"/>
      <c r="E683" s="16"/>
      <c r="F683" s="16"/>
      <c r="G683" s="18"/>
      <c r="H683" s="18"/>
      <c r="I683" s="18"/>
      <c r="J683" s="18"/>
      <c r="K683" s="18"/>
      <c r="L683" s="18"/>
      <c r="M683" s="18"/>
      <c r="N683" s="18"/>
      <c r="O683" s="16"/>
      <c r="P683" s="16"/>
      <c r="Q683" s="16"/>
      <c r="R683" s="16"/>
      <c r="S683" s="16"/>
      <c r="T683" s="16"/>
      <c r="U683" s="16"/>
      <c r="V683" s="16"/>
      <c r="W683" s="16"/>
      <c r="X683" s="16"/>
      <c r="Y683" s="16"/>
      <c r="Z683" s="18"/>
      <c r="AA683" s="18"/>
      <c r="AB683" s="16"/>
      <c r="AC683" s="16"/>
      <c r="AD683" s="16"/>
      <c r="AE683" s="16"/>
    </row>
    <row r="684" spans="1:31" ht="12.75" customHeight="1" x14ac:dyDescent="0.3">
      <c r="A684" s="16"/>
      <c r="B684" s="16"/>
      <c r="C684" s="16"/>
      <c r="D684" s="16"/>
      <c r="E684" s="16"/>
      <c r="F684" s="16"/>
      <c r="G684" s="18"/>
      <c r="H684" s="18"/>
      <c r="I684" s="18"/>
      <c r="J684" s="18"/>
      <c r="K684" s="18"/>
      <c r="L684" s="18"/>
      <c r="M684" s="18"/>
      <c r="N684" s="18"/>
      <c r="O684" s="16"/>
      <c r="P684" s="16"/>
      <c r="Q684" s="16"/>
      <c r="R684" s="16"/>
      <c r="S684" s="16"/>
      <c r="T684" s="16"/>
      <c r="U684" s="16"/>
      <c r="V684" s="16"/>
      <c r="W684" s="16"/>
      <c r="X684" s="16"/>
      <c r="Y684" s="16"/>
      <c r="Z684" s="18"/>
      <c r="AA684" s="18"/>
      <c r="AB684" s="16"/>
      <c r="AC684" s="16"/>
      <c r="AD684" s="16"/>
      <c r="AE684" s="16"/>
    </row>
    <row r="685" spans="1:31" ht="12.75" customHeight="1" x14ac:dyDescent="0.3">
      <c r="A685" s="16"/>
      <c r="B685" s="16"/>
      <c r="C685" s="16"/>
      <c r="D685" s="16"/>
      <c r="E685" s="16"/>
      <c r="F685" s="16"/>
      <c r="G685" s="18"/>
      <c r="H685" s="18"/>
      <c r="I685" s="18"/>
      <c r="J685" s="18"/>
      <c r="K685" s="18"/>
      <c r="L685" s="18"/>
      <c r="M685" s="18"/>
      <c r="N685" s="18"/>
      <c r="O685" s="16"/>
      <c r="P685" s="16"/>
      <c r="Q685" s="16"/>
      <c r="R685" s="16"/>
      <c r="S685" s="16"/>
      <c r="T685" s="16"/>
      <c r="U685" s="16"/>
      <c r="V685" s="16"/>
      <c r="W685" s="16"/>
      <c r="X685" s="16"/>
      <c r="Y685" s="16"/>
      <c r="Z685" s="18"/>
      <c r="AA685" s="18"/>
      <c r="AB685" s="16"/>
      <c r="AC685" s="16"/>
      <c r="AD685" s="16"/>
      <c r="AE685" s="16"/>
    </row>
    <row r="686" spans="1:31" ht="12.75" customHeight="1" x14ac:dyDescent="0.3">
      <c r="A686" s="16"/>
      <c r="B686" s="16"/>
      <c r="C686" s="16"/>
      <c r="D686" s="16"/>
      <c r="E686" s="16"/>
      <c r="F686" s="16"/>
      <c r="G686" s="18"/>
      <c r="H686" s="18"/>
      <c r="I686" s="18"/>
      <c r="J686" s="18"/>
      <c r="K686" s="18"/>
      <c r="L686" s="18"/>
      <c r="M686" s="18"/>
      <c r="N686" s="18"/>
      <c r="O686" s="16"/>
      <c r="P686" s="16"/>
      <c r="Q686" s="16"/>
      <c r="R686" s="16"/>
      <c r="S686" s="16"/>
      <c r="T686" s="16"/>
      <c r="U686" s="16"/>
      <c r="V686" s="16"/>
      <c r="W686" s="16"/>
      <c r="X686" s="16"/>
      <c r="Y686" s="16"/>
      <c r="Z686" s="18"/>
      <c r="AA686" s="18"/>
      <c r="AB686" s="16"/>
      <c r="AC686" s="16"/>
      <c r="AD686" s="16"/>
      <c r="AE686" s="16"/>
    </row>
    <row r="687" spans="1:31" ht="12.75" customHeight="1" x14ac:dyDescent="0.3">
      <c r="A687" s="16"/>
      <c r="B687" s="16"/>
      <c r="C687" s="16"/>
      <c r="D687" s="16"/>
      <c r="E687" s="16"/>
      <c r="F687" s="16"/>
      <c r="G687" s="18"/>
      <c r="H687" s="18"/>
      <c r="I687" s="18"/>
      <c r="J687" s="18"/>
      <c r="K687" s="18"/>
      <c r="L687" s="18"/>
      <c r="M687" s="18"/>
      <c r="N687" s="18"/>
      <c r="O687" s="16"/>
      <c r="P687" s="16"/>
      <c r="Q687" s="16"/>
      <c r="R687" s="16"/>
      <c r="S687" s="16"/>
      <c r="T687" s="16"/>
      <c r="U687" s="16"/>
      <c r="V687" s="16"/>
      <c r="W687" s="16"/>
      <c r="X687" s="16"/>
      <c r="Y687" s="16"/>
      <c r="Z687" s="18"/>
      <c r="AA687" s="18"/>
      <c r="AB687" s="16"/>
      <c r="AC687" s="16"/>
      <c r="AD687" s="16"/>
      <c r="AE687" s="16"/>
    </row>
    <row r="688" spans="1:31" ht="12.75" customHeight="1" x14ac:dyDescent="0.3">
      <c r="A688" s="16"/>
      <c r="B688" s="16"/>
      <c r="C688" s="16"/>
      <c r="D688" s="16"/>
      <c r="E688" s="16"/>
      <c r="F688" s="16"/>
      <c r="G688" s="18"/>
      <c r="H688" s="18"/>
      <c r="I688" s="18"/>
      <c r="J688" s="18"/>
      <c r="K688" s="18"/>
      <c r="L688" s="18"/>
      <c r="M688" s="18"/>
      <c r="N688" s="18"/>
      <c r="O688" s="16"/>
      <c r="P688" s="16"/>
      <c r="Q688" s="16"/>
      <c r="R688" s="16"/>
      <c r="S688" s="16"/>
      <c r="T688" s="16"/>
      <c r="U688" s="16"/>
      <c r="V688" s="16"/>
      <c r="W688" s="16"/>
      <c r="X688" s="16"/>
      <c r="Y688" s="16"/>
      <c r="Z688" s="18"/>
      <c r="AA688" s="18"/>
      <c r="AB688" s="16"/>
      <c r="AC688" s="16"/>
      <c r="AD688" s="16"/>
      <c r="AE688" s="16"/>
    </row>
    <row r="689" spans="1:31" ht="12.75" customHeight="1" x14ac:dyDescent="0.3">
      <c r="A689" s="16"/>
      <c r="B689" s="16"/>
      <c r="C689" s="16"/>
      <c r="D689" s="16"/>
      <c r="E689" s="16"/>
      <c r="F689" s="16"/>
      <c r="G689" s="18"/>
      <c r="H689" s="18"/>
      <c r="I689" s="18"/>
      <c r="J689" s="18"/>
      <c r="K689" s="18"/>
      <c r="L689" s="18"/>
      <c r="M689" s="18"/>
      <c r="N689" s="18"/>
      <c r="O689" s="16"/>
      <c r="P689" s="16"/>
      <c r="Q689" s="16"/>
      <c r="R689" s="16"/>
      <c r="S689" s="16"/>
      <c r="T689" s="16"/>
      <c r="U689" s="16"/>
      <c r="V689" s="16"/>
      <c r="W689" s="16"/>
      <c r="X689" s="16"/>
      <c r="Y689" s="16"/>
      <c r="Z689" s="18"/>
      <c r="AA689" s="18"/>
      <c r="AB689" s="16"/>
      <c r="AC689" s="16"/>
      <c r="AD689" s="16"/>
      <c r="AE689" s="16"/>
    </row>
    <row r="690" spans="1:31" ht="12.75" customHeight="1" x14ac:dyDescent="0.3">
      <c r="A690" s="16"/>
      <c r="B690" s="16"/>
      <c r="C690" s="16"/>
      <c r="D690" s="16"/>
      <c r="E690" s="16"/>
      <c r="F690" s="16"/>
      <c r="G690" s="18"/>
      <c r="H690" s="18"/>
      <c r="I690" s="18"/>
      <c r="J690" s="18"/>
      <c r="K690" s="18"/>
      <c r="L690" s="18"/>
      <c r="M690" s="18"/>
      <c r="N690" s="18"/>
      <c r="O690" s="16"/>
      <c r="P690" s="16"/>
      <c r="Q690" s="16"/>
      <c r="R690" s="16"/>
      <c r="S690" s="16"/>
      <c r="T690" s="16"/>
      <c r="U690" s="16"/>
      <c r="V690" s="16"/>
      <c r="W690" s="16"/>
      <c r="X690" s="16"/>
      <c r="Y690" s="16"/>
      <c r="Z690" s="18"/>
      <c r="AA690" s="18"/>
      <c r="AB690" s="16"/>
      <c r="AC690" s="16"/>
      <c r="AD690" s="16"/>
      <c r="AE690" s="16"/>
    </row>
    <row r="691" spans="1:31" ht="12.75" customHeight="1" x14ac:dyDescent="0.3">
      <c r="A691" s="16"/>
      <c r="B691" s="16"/>
      <c r="C691" s="16"/>
      <c r="D691" s="16"/>
      <c r="E691" s="16"/>
      <c r="F691" s="16"/>
      <c r="G691" s="18"/>
      <c r="H691" s="18"/>
      <c r="I691" s="18"/>
      <c r="J691" s="18"/>
      <c r="K691" s="18"/>
      <c r="L691" s="18"/>
      <c r="M691" s="18"/>
      <c r="N691" s="18"/>
      <c r="O691" s="16"/>
      <c r="P691" s="16"/>
      <c r="Q691" s="16"/>
      <c r="R691" s="16"/>
      <c r="S691" s="16"/>
      <c r="T691" s="16"/>
      <c r="U691" s="16"/>
      <c r="V691" s="16"/>
      <c r="W691" s="16"/>
      <c r="X691" s="16"/>
      <c r="Y691" s="16"/>
      <c r="Z691" s="18"/>
      <c r="AA691" s="18"/>
      <c r="AB691" s="16"/>
      <c r="AC691" s="16"/>
      <c r="AD691" s="16"/>
      <c r="AE691" s="16"/>
    </row>
    <row r="692" spans="1:31" ht="12.75" customHeight="1" x14ac:dyDescent="0.3">
      <c r="A692" s="16"/>
      <c r="B692" s="16"/>
      <c r="C692" s="16"/>
      <c r="D692" s="16"/>
      <c r="E692" s="16"/>
      <c r="F692" s="16"/>
      <c r="G692" s="18"/>
      <c r="H692" s="18"/>
      <c r="I692" s="18"/>
      <c r="J692" s="18"/>
      <c r="K692" s="18"/>
      <c r="L692" s="18"/>
      <c r="M692" s="18"/>
      <c r="N692" s="18"/>
      <c r="O692" s="16"/>
      <c r="P692" s="16"/>
      <c r="Q692" s="16"/>
      <c r="R692" s="16"/>
      <c r="S692" s="16"/>
      <c r="T692" s="16"/>
      <c r="U692" s="16"/>
      <c r="V692" s="16"/>
      <c r="W692" s="16"/>
      <c r="X692" s="16"/>
      <c r="Y692" s="16"/>
      <c r="Z692" s="18"/>
      <c r="AA692" s="18"/>
      <c r="AB692" s="16"/>
      <c r="AC692" s="16"/>
      <c r="AD692" s="16"/>
      <c r="AE692" s="16"/>
    </row>
    <row r="693" spans="1:31" ht="12.75" customHeight="1" x14ac:dyDescent="0.3">
      <c r="A693" s="16"/>
      <c r="B693" s="16"/>
      <c r="C693" s="16"/>
      <c r="D693" s="16"/>
      <c r="E693" s="16"/>
      <c r="F693" s="16"/>
      <c r="G693" s="18"/>
      <c r="H693" s="18"/>
      <c r="I693" s="18"/>
      <c r="J693" s="18"/>
      <c r="K693" s="18"/>
      <c r="L693" s="18"/>
      <c r="M693" s="18"/>
      <c r="N693" s="18"/>
      <c r="O693" s="16"/>
      <c r="P693" s="16"/>
      <c r="Q693" s="16"/>
      <c r="R693" s="16"/>
      <c r="S693" s="16"/>
      <c r="T693" s="16"/>
      <c r="U693" s="16"/>
      <c r="V693" s="16"/>
      <c r="W693" s="16"/>
      <c r="X693" s="16"/>
      <c r="Y693" s="16"/>
      <c r="Z693" s="18"/>
      <c r="AA693" s="18"/>
      <c r="AB693" s="16"/>
      <c r="AC693" s="16"/>
      <c r="AD693" s="16"/>
      <c r="AE693" s="16"/>
    </row>
    <row r="694" spans="1:31" ht="12.75" customHeight="1" x14ac:dyDescent="0.3">
      <c r="A694" s="16"/>
      <c r="B694" s="16"/>
      <c r="C694" s="16"/>
      <c r="D694" s="16"/>
      <c r="E694" s="16"/>
      <c r="F694" s="16"/>
      <c r="G694" s="18"/>
      <c r="H694" s="18"/>
      <c r="I694" s="18"/>
      <c r="J694" s="18"/>
      <c r="K694" s="18"/>
      <c r="L694" s="18"/>
      <c r="M694" s="18"/>
      <c r="N694" s="18"/>
      <c r="O694" s="16"/>
      <c r="P694" s="16"/>
      <c r="Q694" s="16"/>
      <c r="R694" s="16"/>
      <c r="S694" s="16"/>
      <c r="T694" s="16"/>
      <c r="U694" s="16"/>
      <c r="V694" s="16"/>
      <c r="W694" s="16"/>
      <c r="X694" s="16"/>
      <c r="Y694" s="16"/>
      <c r="Z694" s="18"/>
      <c r="AA694" s="18"/>
      <c r="AB694" s="16"/>
      <c r="AC694" s="16"/>
      <c r="AD694" s="16"/>
      <c r="AE694" s="16"/>
    </row>
    <row r="695" spans="1:31" ht="12.75" customHeight="1" x14ac:dyDescent="0.3">
      <c r="A695" s="16"/>
      <c r="B695" s="16"/>
      <c r="C695" s="16"/>
      <c r="D695" s="16"/>
      <c r="E695" s="16"/>
      <c r="F695" s="16"/>
      <c r="G695" s="18"/>
      <c r="H695" s="18"/>
      <c r="I695" s="18"/>
      <c r="J695" s="18"/>
      <c r="K695" s="18"/>
      <c r="L695" s="18"/>
      <c r="M695" s="18"/>
      <c r="N695" s="18"/>
      <c r="O695" s="16"/>
      <c r="P695" s="16"/>
      <c r="Q695" s="16"/>
      <c r="R695" s="16"/>
      <c r="S695" s="16"/>
      <c r="T695" s="16"/>
      <c r="U695" s="16"/>
      <c r="V695" s="16"/>
      <c r="W695" s="16"/>
      <c r="X695" s="16"/>
      <c r="Y695" s="16"/>
      <c r="Z695" s="18"/>
      <c r="AA695" s="18"/>
      <c r="AB695" s="16"/>
      <c r="AC695" s="16"/>
      <c r="AD695" s="16"/>
      <c r="AE695" s="16"/>
    </row>
    <row r="696" spans="1:31" ht="12.75" customHeight="1" x14ac:dyDescent="0.3">
      <c r="A696" s="16"/>
      <c r="B696" s="16"/>
      <c r="C696" s="16"/>
      <c r="D696" s="16"/>
      <c r="E696" s="16"/>
      <c r="F696" s="16"/>
      <c r="G696" s="18"/>
      <c r="H696" s="18"/>
      <c r="I696" s="18"/>
      <c r="J696" s="18"/>
      <c r="K696" s="18"/>
      <c r="L696" s="18"/>
      <c r="M696" s="18"/>
      <c r="N696" s="18"/>
      <c r="O696" s="16"/>
      <c r="P696" s="16"/>
      <c r="Q696" s="16"/>
      <c r="R696" s="16"/>
      <c r="S696" s="16"/>
      <c r="T696" s="16"/>
      <c r="U696" s="16"/>
      <c r="V696" s="16"/>
      <c r="W696" s="16"/>
      <c r="X696" s="16"/>
      <c r="Y696" s="16"/>
      <c r="Z696" s="18"/>
      <c r="AA696" s="18"/>
      <c r="AB696" s="16"/>
      <c r="AC696" s="16"/>
      <c r="AD696" s="16"/>
      <c r="AE696" s="16"/>
    </row>
    <row r="697" spans="1:31" ht="12.75" customHeight="1" x14ac:dyDescent="0.3">
      <c r="A697" s="16"/>
      <c r="B697" s="16"/>
      <c r="C697" s="16"/>
      <c r="D697" s="16"/>
      <c r="E697" s="16"/>
      <c r="F697" s="16"/>
      <c r="G697" s="18"/>
      <c r="H697" s="18"/>
      <c r="I697" s="18"/>
      <c r="J697" s="18"/>
      <c r="K697" s="18"/>
      <c r="L697" s="18"/>
      <c r="M697" s="18"/>
      <c r="N697" s="18"/>
      <c r="O697" s="16"/>
      <c r="P697" s="16"/>
      <c r="Q697" s="16"/>
      <c r="R697" s="16"/>
      <c r="S697" s="16"/>
      <c r="T697" s="16"/>
      <c r="U697" s="16"/>
      <c r="V697" s="16"/>
      <c r="W697" s="16"/>
      <c r="X697" s="16"/>
      <c r="Y697" s="16"/>
      <c r="Z697" s="18"/>
      <c r="AA697" s="18"/>
      <c r="AB697" s="16"/>
      <c r="AC697" s="16"/>
      <c r="AD697" s="16"/>
      <c r="AE697" s="16"/>
    </row>
    <row r="698" spans="1:31" ht="12.75" customHeight="1" x14ac:dyDescent="0.3">
      <c r="A698" s="16"/>
      <c r="B698" s="16"/>
      <c r="C698" s="16"/>
      <c r="D698" s="16"/>
      <c r="E698" s="16"/>
      <c r="F698" s="16"/>
      <c r="G698" s="18"/>
      <c r="H698" s="18"/>
      <c r="I698" s="18"/>
      <c r="J698" s="18"/>
      <c r="K698" s="18"/>
      <c r="L698" s="18"/>
      <c r="M698" s="18"/>
      <c r="N698" s="18"/>
      <c r="O698" s="16"/>
      <c r="P698" s="16"/>
      <c r="Q698" s="16"/>
      <c r="R698" s="16"/>
      <c r="S698" s="16"/>
      <c r="T698" s="16"/>
      <c r="U698" s="16"/>
      <c r="V698" s="16"/>
      <c r="W698" s="16"/>
      <c r="X698" s="16"/>
      <c r="Y698" s="16"/>
      <c r="Z698" s="18"/>
      <c r="AA698" s="18"/>
      <c r="AB698" s="16"/>
      <c r="AC698" s="16"/>
      <c r="AD698" s="16"/>
      <c r="AE698" s="16"/>
    </row>
    <row r="699" spans="1:31" ht="12.75" customHeight="1" x14ac:dyDescent="0.3">
      <c r="A699" s="16"/>
      <c r="B699" s="16"/>
      <c r="C699" s="16"/>
      <c r="D699" s="16"/>
      <c r="E699" s="16"/>
      <c r="F699" s="16"/>
      <c r="G699" s="18"/>
      <c r="H699" s="18"/>
      <c r="I699" s="18"/>
      <c r="J699" s="18"/>
      <c r="K699" s="18"/>
      <c r="L699" s="18"/>
      <c r="M699" s="18"/>
      <c r="N699" s="18"/>
      <c r="O699" s="16"/>
      <c r="P699" s="16"/>
      <c r="Q699" s="16"/>
      <c r="R699" s="16"/>
      <c r="S699" s="16"/>
      <c r="T699" s="16"/>
      <c r="U699" s="16"/>
      <c r="V699" s="16"/>
      <c r="W699" s="16"/>
      <c r="X699" s="16"/>
      <c r="Y699" s="16"/>
      <c r="Z699" s="18"/>
      <c r="AA699" s="18"/>
      <c r="AB699" s="16"/>
      <c r="AC699" s="16"/>
      <c r="AD699" s="16"/>
      <c r="AE699" s="16"/>
    </row>
    <row r="700" spans="1:31" ht="12.75" customHeight="1" x14ac:dyDescent="0.3">
      <c r="A700" s="16"/>
      <c r="B700" s="16"/>
      <c r="C700" s="16"/>
      <c r="D700" s="16"/>
      <c r="E700" s="16"/>
      <c r="F700" s="16"/>
      <c r="G700" s="18"/>
      <c r="H700" s="18"/>
      <c r="I700" s="18"/>
      <c r="J700" s="18"/>
      <c r="K700" s="18"/>
      <c r="L700" s="18"/>
      <c r="M700" s="18"/>
      <c r="N700" s="18"/>
      <c r="O700" s="16"/>
      <c r="P700" s="16"/>
      <c r="Q700" s="16"/>
      <c r="R700" s="16"/>
      <c r="S700" s="16"/>
      <c r="T700" s="16"/>
      <c r="U700" s="16"/>
      <c r="V700" s="16"/>
      <c r="W700" s="16"/>
      <c r="X700" s="16"/>
      <c r="Y700" s="16"/>
      <c r="Z700" s="18"/>
      <c r="AA700" s="18"/>
      <c r="AB700" s="16"/>
      <c r="AC700" s="16"/>
      <c r="AD700" s="16"/>
      <c r="AE700" s="16"/>
    </row>
    <row r="701" spans="1:31" ht="12.75" customHeight="1" x14ac:dyDescent="0.3">
      <c r="A701" s="16"/>
      <c r="B701" s="16"/>
      <c r="C701" s="16"/>
      <c r="D701" s="16"/>
      <c r="E701" s="16"/>
      <c r="F701" s="16"/>
      <c r="G701" s="18"/>
      <c r="H701" s="18"/>
      <c r="I701" s="18"/>
      <c r="J701" s="18"/>
      <c r="K701" s="18"/>
      <c r="L701" s="18"/>
      <c r="M701" s="18"/>
      <c r="N701" s="18"/>
      <c r="O701" s="16"/>
      <c r="P701" s="16"/>
      <c r="Q701" s="16"/>
      <c r="R701" s="16"/>
      <c r="S701" s="16"/>
      <c r="T701" s="16"/>
      <c r="U701" s="16"/>
      <c r="V701" s="16"/>
      <c r="W701" s="16"/>
      <c r="X701" s="16"/>
      <c r="Y701" s="16"/>
      <c r="Z701" s="18"/>
      <c r="AA701" s="18"/>
      <c r="AB701" s="16"/>
      <c r="AC701" s="16"/>
      <c r="AD701" s="16"/>
      <c r="AE701" s="16"/>
    </row>
    <row r="702" spans="1:31" ht="12.75" customHeight="1" x14ac:dyDescent="0.3">
      <c r="A702" s="16"/>
      <c r="B702" s="16"/>
      <c r="C702" s="16"/>
      <c r="D702" s="16"/>
      <c r="E702" s="16"/>
      <c r="F702" s="16"/>
      <c r="G702" s="18"/>
      <c r="H702" s="18"/>
      <c r="I702" s="18"/>
      <c r="J702" s="18"/>
      <c r="K702" s="18"/>
      <c r="L702" s="18"/>
      <c r="M702" s="18"/>
      <c r="N702" s="18"/>
      <c r="O702" s="16"/>
      <c r="P702" s="16"/>
      <c r="Q702" s="16"/>
      <c r="R702" s="16"/>
      <c r="S702" s="16"/>
      <c r="T702" s="16"/>
      <c r="U702" s="16"/>
      <c r="V702" s="16"/>
      <c r="W702" s="16"/>
      <c r="X702" s="16"/>
      <c r="Y702" s="16"/>
      <c r="Z702" s="18"/>
      <c r="AA702" s="18"/>
      <c r="AB702" s="16"/>
      <c r="AC702" s="16"/>
      <c r="AD702" s="16"/>
      <c r="AE702" s="16"/>
    </row>
    <row r="703" spans="1:31" ht="12.75" customHeight="1" x14ac:dyDescent="0.3">
      <c r="A703" s="16"/>
      <c r="B703" s="16"/>
      <c r="C703" s="16"/>
      <c r="D703" s="16"/>
      <c r="E703" s="16"/>
      <c r="F703" s="16"/>
      <c r="G703" s="18"/>
      <c r="H703" s="18"/>
      <c r="I703" s="18"/>
      <c r="J703" s="18"/>
      <c r="K703" s="18"/>
      <c r="L703" s="18"/>
      <c r="M703" s="18"/>
      <c r="N703" s="18"/>
      <c r="O703" s="16"/>
      <c r="P703" s="16"/>
      <c r="Q703" s="16"/>
      <c r="R703" s="16"/>
      <c r="S703" s="16"/>
      <c r="T703" s="16"/>
      <c r="U703" s="16"/>
      <c r="V703" s="16"/>
      <c r="W703" s="16"/>
      <c r="X703" s="16"/>
      <c r="Y703" s="16"/>
      <c r="Z703" s="18"/>
      <c r="AA703" s="18"/>
      <c r="AB703" s="16"/>
      <c r="AC703" s="16"/>
      <c r="AD703" s="16"/>
      <c r="AE703" s="16"/>
    </row>
    <row r="704" spans="1:31" ht="12.75" customHeight="1" x14ac:dyDescent="0.3">
      <c r="A704" s="16"/>
      <c r="B704" s="16"/>
      <c r="C704" s="16"/>
      <c r="D704" s="16"/>
      <c r="E704" s="16"/>
      <c r="F704" s="16"/>
      <c r="G704" s="18"/>
      <c r="H704" s="18"/>
      <c r="I704" s="18"/>
      <c r="J704" s="18"/>
      <c r="K704" s="18"/>
      <c r="L704" s="18"/>
      <c r="M704" s="18"/>
      <c r="N704" s="18"/>
      <c r="O704" s="16"/>
      <c r="P704" s="16"/>
      <c r="Q704" s="16"/>
      <c r="R704" s="16"/>
      <c r="S704" s="16"/>
      <c r="T704" s="16"/>
      <c r="U704" s="16"/>
      <c r="V704" s="16"/>
      <c r="W704" s="16"/>
      <c r="X704" s="16"/>
      <c r="Y704" s="16"/>
      <c r="Z704" s="18"/>
      <c r="AA704" s="18"/>
      <c r="AB704" s="16"/>
      <c r="AC704" s="16"/>
      <c r="AD704" s="16"/>
      <c r="AE704" s="16"/>
    </row>
    <row r="705" spans="1:31" ht="12.75" customHeight="1" x14ac:dyDescent="0.3">
      <c r="A705" s="16"/>
      <c r="B705" s="16"/>
      <c r="C705" s="16"/>
      <c r="D705" s="16"/>
      <c r="E705" s="16"/>
      <c r="F705" s="16"/>
      <c r="G705" s="18"/>
      <c r="H705" s="18"/>
      <c r="I705" s="18"/>
      <c r="J705" s="18"/>
      <c r="K705" s="18"/>
      <c r="L705" s="18"/>
      <c r="M705" s="18"/>
      <c r="N705" s="18"/>
      <c r="O705" s="16"/>
      <c r="P705" s="16"/>
      <c r="Q705" s="16"/>
      <c r="R705" s="16"/>
      <c r="S705" s="16"/>
      <c r="T705" s="16"/>
      <c r="U705" s="16"/>
      <c r="V705" s="16"/>
      <c r="W705" s="16"/>
      <c r="X705" s="16"/>
      <c r="Y705" s="16"/>
      <c r="Z705" s="18"/>
      <c r="AA705" s="18"/>
      <c r="AB705" s="16"/>
      <c r="AC705" s="16"/>
      <c r="AD705" s="16"/>
      <c r="AE705" s="16"/>
    </row>
    <row r="706" spans="1:31" ht="12.75" customHeight="1" x14ac:dyDescent="0.3">
      <c r="A706" s="16"/>
      <c r="B706" s="16"/>
      <c r="C706" s="16"/>
      <c r="D706" s="16"/>
      <c r="E706" s="16"/>
      <c r="F706" s="16"/>
      <c r="G706" s="18"/>
      <c r="H706" s="18"/>
      <c r="I706" s="18"/>
      <c r="J706" s="18"/>
      <c r="K706" s="18"/>
      <c r="L706" s="18"/>
      <c r="M706" s="18"/>
      <c r="N706" s="18"/>
      <c r="O706" s="16"/>
      <c r="P706" s="16"/>
      <c r="Q706" s="16"/>
      <c r="R706" s="16"/>
      <c r="S706" s="16"/>
      <c r="T706" s="16"/>
      <c r="U706" s="16"/>
      <c r="V706" s="16"/>
      <c r="W706" s="16"/>
      <c r="X706" s="16"/>
      <c r="Y706" s="16"/>
      <c r="Z706" s="18"/>
      <c r="AA706" s="18"/>
      <c r="AB706" s="16"/>
      <c r="AC706" s="16"/>
      <c r="AD706" s="16"/>
      <c r="AE706" s="16"/>
    </row>
    <row r="707" spans="1:31" ht="12.75" customHeight="1" x14ac:dyDescent="0.3">
      <c r="A707" s="16"/>
      <c r="B707" s="16"/>
      <c r="C707" s="16"/>
      <c r="D707" s="16"/>
      <c r="E707" s="16"/>
      <c r="F707" s="16"/>
      <c r="G707" s="18"/>
      <c r="H707" s="18"/>
      <c r="I707" s="18"/>
      <c r="J707" s="18"/>
      <c r="K707" s="18"/>
      <c r="L707" s="18"/>
      <c r="M707" s="18"/>
      <c r="N707" s="18"/>
      <c r="O707" s="16"/>
      <c r="P707" s="16"/>
      <c r="Q707" s="16"/>
      <c r="R707" s="16"/>
      <c r="S707" s="16"/>
      <c r="T707" s="16"/>
      <c r="U707" s="16"/>
      <c r="V707" s="16"/>
      <c r="W707" s="16"/>
      <c r="X707" s="16"/>
      <c r="Y707" s="16"/>
      <c r="Z707" s="18"/>
      <c r="AA707" s="18"/>
      <c r="AB707" s="16"/>
      <c r="AC707" s="16"/>
      <c r="AD707" s="16"/>
      <c r="AE707" s="16"/>
    </row>
    <row r="708" spans="1:31" ht="12.75" customHeight="1" x14ac:dyDescent="0.3">
      <c r="A708" s="16"/>
      <c r="B708" s="16"/>
      <c r="C708" s="16"/>
      <c r="D708" s="16"/>
      <c r="E708" s="16"/>
      <c r="F708" s="16"/>
      <c r="G708" s="18"/>
      <c r="H708" s="18"/>
      <c r="I708" s="18"/>
      <c r="J708" s="18"/>
      <c r="K708" s="18"/>
      <c r="L708" s="18"/>
      <c r="M708" s="18"/>
      <c r="N708" s="18"/>
      <c r="O708" s="16"/>
      <c r="P708" s="16"/>
      <c r="Q708" s="16"/>
      <c r="R708" s="16"/>
      <c r="S708" s="16"/>
      <c r="T708" s="16"/>
      <c r="U708" s="16"/>
      <c r="V708" s="16"/>
      <c r="W708" s="16"/>
      <c r="X708" s="16"/>
      <c r="Y708" s="16"/>
      <c r="Z708" s="18"/>
      <c r="AA708" s="18"/>
      <c r="AB708" s="16"/>
      <c r="AC708" s="16"/>
      <c r="AD708" s="16"/>
      <c r="AE708" s="16"/>
    </row>
    <row r="709" spans="1:31" ht="12.75" customHeight="1" x14ac:dyDescent="0.3">
      <c r="A709" s="16"/>
      <c r="B709" s="16"/>
      <c r="C709" s="16"/>
      <c r="D709" s="16"/>
      <c r="E709" s="16"/>
      <c r="F709" s="16"/>
      <c r="G709" s="18"/>
      <c r="H709" s="18"/>
      <c r="I709" s="18"/>
      <c r="J709" s="18"/>
      <c r="K709" s="18"/>
      <c r="L709" s="18"/>
      <c r="M709" s="18"/>
      <c r="N709" s="18"/>
      <c r="O709" s="16"/>
      <c r="P709" s="16"/>
      <c r="Q709" s="16"/>
      <c r="R709" s="16"/>
      <c r="S709" s="16"/>
      <c r="T709" s="16"/>
      <c r="U709" s="16"/>
      <c r="V709" s="16"/>
      <c r="W709" s="16"/>
      <c r="X709" s="16"/>
      <c r="Y709" s="16"/>
      <c r="Z709" s="18"/>
      <c r="AA709" s="18"/>
      <c r="AB709" s="16"/>
      <c r="AC709" s="16"/>
      <c r="AD709" s="16"/>
      <c r="AE709" s="16"/>
    </row>
    <row r="710" spans="1:31" ht="12.75" customHeight="1" x14ac:dyDescent="0.3">
      <c r="A710" s="16"/>
      <c r="B710" s="16"/>
      <c r="C710" s="16"/>
      <c r="D710" s="16"/>
      <c r="E710" s="16"/>
      <c r="F710" s="16"/>
      <c r="G710" s="18"/>
      <c r="H710" s="18"/>
      <c r="I710" s="18"/>
      <c r="J710" s="18"/>
      <c r="K710" s="18"/>
      <c r="L710" s="18"/>
      <c r="M710" s="18"/>
      <c r="N710" s="18"/>
      <c r="O710" s="16"/>
      <c r="P710" s="16"/>
      <c r="Q710" s="16"/>
      <c r="R710" s="16"/>
      <c r="S710" s="16"/>
      <c r="T710" s="16"/>
      <c r="U710" s="16"/>
      <c r="V710" s="16"/>
      <c r="W710" s="16"/>
      <c r="X710" s="16"/>
      <c r="Y710" s="16"/>
      <c r="Z710" s="18"/>
      <c r="AA710" s="18"/>
      <c r="AB710" s="16"/>
      <c r="AC710" s="16"/>
      <c r="AD710" s="16"/>
      <c r="AE710" s="16"/>
    </row>
    <row r="711" spans="1:31" ht="12.75" customHeight="1" x14ac:dyDescent="0.3">
      <c r="A711" s="16"/>
      <c r="B711" s="16"/>
      <c r="C711" s="16"/>
      <c r="D711" s="16"/>
      <c r="E711" s="16"/>
      <c r="F711" s="16"/>
      <c r="G711" s="18"/>
      <c r="H711" s="18"/>
      <c r="I711" s="18"/>
      <c r="J711" s="18"/>
      <c r="K711" s="18"/>
      <c r="L711" s="18"/>
      <c r="M711" s="18"/>
      <c r="N711" s="18"/>
      <c r="O711" s="16"/>
      <c r="P711" s="16"/>
      <c r="Q711" s="16"/>
      <c r="R711" s="16"/>
      <c r="S711" s="16"/>
      <c r="T711" s="16"/>
      <c r="U711" s="16"/>
      <c r="V711" s="16"/>
      <c r="W711" s="16"/>
      <c r="X711" s="16"/>
      <c r="Y711" s="16"/>
      <c r="Z711" s="18"/>
      <c r="AA711" s="18"/>
      <c r="AB711" s="16"/>
      <c r="AC711" s="16"/>
      <c r="AD711" s="16"/>
      <c r="AE711" s="16"/>
    </row>
    <row r="712" spans="1:31" ht="12.75" customHeight="1" x14ac:dyDescent="0.3">
      <c r="A712" s="16"/>
      <c r="B712" s="16"/>
      <c r="C712" s="16"/>
      <c r="D712" s="16"/>
      <c r="E712" s="16"/>
      <c r="F712" s="16"/>
      <c r="G712" s="18"/>
      <c r="H712" s="18"/>
      <c r="I712" s="18"/>
      <c r="J712" s="18"/>
      <c r="K712" s="18"/>
      <c r="L712" s="18"/>
      <c r="M712" s="18"/>
      <c r="N712" s="18"/>
      <c r="O712" s="16"/>
      <c r="P712" s="16"/>
      <c r="Q712" s="16"/>
      <c r="R712" s="16"/>
      <c r="S712" s="16"/>
      <c r="T712" s="16"/>
      <c r="U712" s="16"/>
      <c r="V712" s="16"/>
      <c r="W712" s="16"/>
      <c r="X712" s="16"/>
      <c r="Y712" s="16"/>
      <c r="Z712" s="18"/>
      <c r="AA712" s="18"/>
      <c r="AB712" s="16"/>
      <c r="AC712" s="16"/>
      <c r="AD712" s="16"/>
      <c r="AE712" s="16"/>
    </row>
    <row r="713" spans="1:31" ht="12.75" customHeight="1" x14ac:dyDescent="0.3">
      <c r="A713" s="16"/>
      <c r="B713" s="16"/>
      <c r="C713" s="16"/>
      <c r="D713" s="16"/>
      <c r="E713" s="16"/>
      <c r="F713" s="16"/>
      <c r="G713" s="18"/>
      <c r="H713" s="18"/>
      <c r="I713" s="18"/>
      <c r="J713" s="18"/>
      <c r="K713" s="18"/>
      <c r="L713" s="18"/>
      <c r="M713" s="18"/>
      <c r="N713" s="18"/>
      <c r="O713" s="16"/>
      <c r="P713" s="16"/>
      <c r="Q713" s="16"/>
      <c r="R713" s="16"/>
      <c r="S713" s="16"/>
      <c r="T713" s="16"/>
      <c r="U713" s="16"/>
      <c r="V713" s="16"/>
      <c r="W713" s="16"/>
      <c r="X713" s="16"/>
      <c r="Y713" s="16"/>
      <c r="Z713" s="18"/>
      <c r="AA713" s="18"/>
      <c r="AB713" s="16"/>
      <c r="AC713" s="16"/>
      <c r="AD713" s="16"/>
      <c r="AE713" s="16"/>
    </row>
    <row r="714" spans="1:31" ht="12.75" customHeight="1" x14ac:dyDescent="0.3">
      <c r="A714" s="16"/>
      <c r="B714" s="16"/>
      <c r="C714" s="16"/>
      <c r="D714" s="16"/>
      <c r="E714" s="16"/>
      <c r="F714" s="16"/>
      <c r="G714" s="18"/>
      <c r="H714" s="18"/>
      <c r="I714" s="18"/>
      <c r="J714" s="18"/>
      <c r="K714" s="18"/>
      <c r="L714" s="18"/>
      <c r="M714" s="18"/>
      <c r="N714" s="18"/>
      <c r="O714" s="16"/>
      <c r="P714" s="16"/>
      <c r="Q714" s="16"/>
      <c r="R714" s="16"/>
      <c r="S714" s="16"/>
      <c r="T714" s="16"/>
      <c r="U714" s="16"/>
      <c r="V714" s="16"/>
      <c r="W714" s="16"/>
      <c r="X714" s="16"/>
      <c r="Y714" s="16"/>
      <c r="Z714" s="18"/>
      <c r="AA714" s="18"/>
      <c r="AB714" s="16"/>
      <c r="AC714" s="16"/>
      <c r="AD714" s="16"/>
      <c r="AE714" s="16"/>
    </row>
    <row r="715" spans="1:31" ht="12.75" customHeight="1" x14ac:dyDescent="0.3">
      <c r="A715" s="16"/>
      <c r="B715" s="16"/>
      <c r="C715" s="16"/>
      <c r="D715" s="16"/>
      <c r="E715" s="16"/>
      <c r="F715" s="16"/>
      <c r="G715" s="18"/>
      <c r="H715" s="18"/>
      <c r="I715" s="18"/>
      <c r="J715" s="18"/>
      <c r="K715" s="18"/>
      <c r="L715" s="18"/>
      <c r="M715" s="18"/>
      <c r="N715" s="18"/>
      <c r="O715" s="16"/>
      <c r="P715" s="16"/>
      <c r="Q715" s="16"/>
      <c r="R715" s="16"/>
      <c r="S715" s="16"/>
      <c r="T715" s="16"/>
      <c r="U715" s="16"/>
      <c r="V715" s="16"/>
      <c r="W715" s="16"/>
      <c r="X715" s="16"/>
      <c r="Y715" s="16"/>
      <c r="Z715" s="18"/>
      <c r="AA715" s="18"/>
      <c r="AB715" s="16"/>
      <c r="AC715" s="16"/>
      <c r="AD715" s="16"/>
      <c r="AE715" s="16"/>
    </row>
    <row r="716" spans="1:31" ht="12.75" customHeight="1" x14ac:dyDescent="0.3">
      <c r="A716" s="16"/>
      <c r="B716" s="16"/>
      <c r="C716" s="16"/>
      <c r="D716" s="16"/>
      <c r="E716" s="16"/>
      <c r="F716" s="16"/>
      <c r="G716" s="18"/>
      <c r="H716" s="18"/>
      <c r="I716" s="18"/>
      <c r="J716" s="18"/>
      <c r="K716" s="18"/>
      <c r="L716" s="18"/>
      <c r="M716" s="18"/>
      <c r="N716" s="18"/>
      <c r="O716" s="16"/>
      <c r="P716" s="16"/>
      <c r="Q716" s="16"/>
      <c r="R716" s="16"/>
      <c r="S716" s="16"/>
      <c r="T716" s="16"/>
      <c r="U716" s="16"/>
      <c r="V716" s="16"/>
      <c r="W716" s="16"/>
      <c r="X716" s="16"/>
      <c r="Y716" s="16"/>
      <c r="Z716" s="18"/>
      <c r="AA716" s="18"/>
      <c r="AB716" s="16"/>
      <c r="AC716" s="16"/>
      <c r="AD716" s="16"/>
      <c r="AE716" s="16"/>
    </row>
    <row r="717" spans="1:31" ht="12.75" customHeight="1" x14ac:dyDescent="0.3">
      <c r="A717" s="16"/>
      <c r="B717" s="16"/>
      <c r="C717" s="16"/>
      <c r="D717" s="16"/>
      <c r="E717" s="16"/>
      <c r="F717" s="16"/>
      <c r="G717" s="18"/>
      <c r="H717" s="18"/>
      <c r="I717" s="18"/>
      <c r="J717" s="18"/>
      <c r="K717" s="18"/>
      <c r="L717" s="18"/>
      <c r="M717" s="18"/>
      <c r="N717" s="18"/>
      <c r="O717" s="16"/>
      <c r="P717" s="16"/>
      <c r="Q717" s="16"/>
      <c r="R717" s="16"/>
      <c r="S717" s="16"/>
      <c r="T717" s="16"/>
      <c r="U717" s="16"/>
      <c r="V717" s="16"/>
      <c r="W717" s="16"/>
      <c r="X717" s="16"/>
      <c r="Y717" s="16"/>
      <c r="Z717" s="18"/>
      <c r="AA717" s="18"/>
      <c r="AB717" s="16"/>
      <c r="AC717" s="16"/>
      <c r="AD717" s="16"/>
      <c r="AE717" s="16"/>
    </row>
    <row r="718" spans="1:31" ht="12.75" customHeight="1" x14ac:dyDescent="0.3">
      <c r="A718" s="16"/>
      <c r="B718" s="16"/>
      <c r="C718" s="16"/>
      <c r="D718" s="16"/>
      <c r="E718" s="16"/>
      <c r="F718" s="16"/>
      <c r="G718" s="18"/>
      <c r="H718" s="18"/>
      <c r="I718" s="18"/>
      <c r="J718" s="18"/>
      <c r="K718" s="18"/>
      <c r="L718" s="18"/>
      <c r="M718" s="18"/>
      <c r="N718" s="18"/>
      <c r="O718" s="16"/>
      <c r="P718" s="16"/>
      <c r="Q718" s="16"/>
      <c r="R718" s="16"/>
      <c r="S718" s="16"/>
      <c r="T718" s="16"/>
      <c r="U718" s="16"/>
      <c r="V718" s="16"/>
      <c r="W718" s="16"/>
      <c r="X718" s="16"/>
      <c r="Y718" s="16"/>
      <c r="Z718" s="18"/>
      <c r="AA718" s="18"/>
      <c r="AB718" s="16"/>
      <c r="AC718" s="16"/>
      <c r="AD718" s="16"/>
      <c r="AE718" s="16"/>
    </row>
    <row r="719" spans="1:31" ht="12.75" customHeight="1" x14ac:dyDescent="0.3">
      <c r="A719" s="16"/>
      <c r="B719" s="16"/>
      <c r="C719" s="16"/>
      <c r="D719" s="16"/>
      <c r="E719" s="16"/>
      <c r="F719" s="16"/>
      <c r="G719" s="18"/>
      <c r="H719" s="18"/>
      <c r="I719" s="18"/>
      <c r="J719" s="18"/>
      <c r="K719" s="18"/>
      <c r="L719" s="18"/>
      <c r="M719" s="18"/>
      <c r="N719" s="18"/>
      <c r="O719" s="16"/>
      <c r="P719" s="16"/>
      <c r="Q719" s="16"/>
      <c r="R719" s="16"/>
      <c r="S719" s="16"/>
      <c r="T719" s="16"/>
      <c r="U719" s="16"/>
      <c r="V719" s="16"/>
      <c r="W719" s="16"/>
      <c r="X719" s="16"/>
      <c r="Y719" s="16"/>
      <c r="Z719" s="18"/>
      <c r="AA719" s="18"/>
      <c r="AB719" s="16"/>
      <c r="AC719" s="16"/>
      <c r="AD719" s="16"/>
      <c r="AE719" s="16"/>
    </row>
    <row r="720" spans="1:31" ht="12.75" customHeight="1" x14ac:dyDescent="0.3">
      <c r="A720" s="16"/>
      <c r="B720" s="16"/>
      <c r="C720" s="16"/>
      <c r="D720" s="16"/>
      <c r="E720" s="16"/>
      <c r="F720" s="16"/>
      <c r="G720" s="18"/>
      <c r="H720" s="18"/>
      <c r="I720" s="18"/>
      <c r="J720" s="18"/>
      <c r="K720" s="18"/>
      <c r="L720" s="18"/>
      <c r="M720" s="18"/>
      <c r="N720" s="18"/>
      <c r="O720" s="16"/>
      <c r="P720" s="16"/>
      <c r="Q720" s="16"/>
      <c r="R720" s="16"/>
      <c r="S720" s="16"/>
      <c r="T720" s="16"/>
      <c r="U720" s="16"/>
      <c r="V720" s="16"/>
      <c r="W720" s="16"/>
      <c r="X720" s="16"/>
      <c r="Y720" s="16"/>
      <c r="Z720" s="18"/>
      <c r="AA720" s="18"/>
      <c r="AB720" s="16"/>
      <c r="AC720" s="16"/>
      <c r="AD720" s="16"/>
      <c r="AE720" s="16"/>
    </row>
    <row r="721" spans="1:31" ht="12.75" customHeight="1" x14ac:dyDescent="0.3">
      <c r="A721" s="16"/>
      <c r="B721" s="16"/>
      <c r="C721" s="16"/>
      <c r="D721" s="16"/>
      <c r="E721" s="16"/>
      <c r="F721" s="16"/>
      <c r="G721" s="18"/>
      <c r="H721" s="18"/>
      <c r="I721" s="18"/>
      <c r="J721" s="18"/>
      <c r="K721" s="18"/>
      <c r="L721" s="18"/>
      <c r="M721" s="18"/>
      <c r="N721" s="18"/>
      <c r="O721" s="16"/>
      <c r="P721" s="16"/>
      <c r="Q721" s="16"/>
      <c r="R721" s="16"/>
      <c r="S721" s="16"/>
      <c r="T721" s="16"/>
      <c r="U721" s="16"/>
      <c r="V721" s="16"/>
      <c r="W721" s="16"/>
      <c r="X721" s="16"/>
      <c r="Y721" s="16"/>
      <c r="Z721" s="18"/>
      <c r="AA721" s="18"/>
      <c r="AB721" s="16"/>
      <c r="AC721" s="16"/>
      <c r="AD721" s="16"/>
      <c r="AE721" s="16"/>
    </row>
    <row r="722" spans="1:31" ht="12.75" customHeight="1" x14ac:dyDescent="0.3">
      <c r="A722" s="16"/>
      <c r="B722" s="16"/>
      <c r="C722" s="16"/>
      <c r="D722" s="16"/>
      <c r="E722" s="16"/>
      <c r="F722" s="16"/>
      <c r="G722" s="18"/>
      <c r="H722" s="18"/>
      <c r="I722" s="18"/>
      <c r="J722" s="18"/>
      <c r="K722" s="18"/>
      <c r="L722" s="18"/>
      <c r="M722" s="18"/>
      <c r="N722" s="18"/>
      <c r="O722" s="16"/>
      <c r="P722" s="16"/>
      <c r="Q722" s="16"/>
      <c r="R722" s="16"/>
      <c r="S722" s="16"/>
      <c r="T722" s="16"/>
      <c r="U722" s="16"/>
      <c r="V722" s="16"/>
      <c r="W722" s="16"/>
      <c r="X722" s="16"/>
      <c r="Y722" s="16"/>
      <c r="Z722" s="18"/>
      <c r="AA722" s="18"/>
      <c r="AB722" s="16"/>
      <c r="AC722" s="16"/>
      <c r="AD722" s="16"/>
      <c r="AE722" s="16"/>
    </row>
    <row r="723" spans="1:31" ht="12.75" customHeight="1" x14ac:dyDescent="0.3">
      <c r="A723" s="16"/>
      <c r="B723" s="16"/>
      <c r="C723" s="16"/>
      <c r="D723" s="16"/>
      <c r="E723" s="16"/>
      <c r="F723" s="16"/>
      <c r="G723" s="18"/>
      <c r="H723" s="18"/>
      <c r="I723" s="18"/>
      <c r="J723" s="18"/>
      <c r="K723" s="18"/>
      <c r="L723" s="18"/>
      <c r="M723" s="18"/>
      <c r="N723" s="18"/>
      <c r="O723" s="16"/>
      <c r="P723" s="16"/>
      <c r="Q723" s="16"/>
      <c r="R723" s="16"/>
      <c r="S723" s="16"/>
      <c r="T723" s="16"/>
      <c r="U723" s="16"/>
      <c r="V723" s="16"/>
      <c r="W723" s="16"/>
      <c r="X723" s="16"/>
      <c r="Y723" s="16"/>
      <c r="Z723" s="18"/>
      <c r="AA723" s="18"/>
      <c r="AB723" s="16"/>
      <c r="AC723" s="16"/>
      <c r="AD723" s="16"/>
      <c r="AE723" s="16"/>
    </row>
    <row r="724" spans="1:31" ht="12.75" customHeight="1" x14ac:dyDescent="0.3">
      <c r="A724" s="16"/>
      <c r="B724" s="16"/>
      <c r="C724" s="16"/>
      <c r="D724" s="16"/>
      <c r="E724" s="16"/>
      <c r="F724" s="16"/>
      <c r="G724" s="18"/>
      <c r="H724" s="18"/>
      <c r="I724" s="18"/>
      <c r="J724" s="18"/>
      <c r="K724" s="18"/>
      <c r="L724" s="18"/>
      <c r="M724" s="18"/>
      <c r="N724" s="18"/>
      <c r="O724" s="16"/>
      <c r="P724" s="16"/>
      <c r="Q724" s="16"/>
      <c r="R724" s="16"/>
      <c r="S724" s="16"/>
      <c r="T724" s="16"/>
      <c r="U724" s="16"/>
      <c r="V724" s="16"/>
      <c r="W724" s="16"/>
      <c r="X724" s="16"/>
      <c r="Y724" s="16"/>
      <c r="Z724" s="18"/>
      <c r="AA724" s="18"/>
      <c r="AB724" s="16"/>
      <c r="AC724" s="16"/>
      <c r="AD724" s="16"/>
      <c r="AE724" s="16"/>
    </row>
    <row r="725" spans="1:31" ht="12.75" customHeight="1" x14ac:dyDescent="0.3">
      <c r="A725" s="16"/>
      <c r="B725" s="16"/>
      <c r="C725" s="16"/>
      <c r="D725" s="16"/>
      <c r="E725" s="16"/>
      <c r="F725" s="16"/>
      <c r="G725" s="18"/>
      <c r="H725" s="18"/>
      <c r="I725" s="18"/>
      <c r="J725" s="18"/>
      <c r="K725" s="18"/>
      <c r="L725" s="18"/>
      <c r="M725" s="18"/>
      <c r="N725" s="18"/>
      <c r="O725" s="16"/>
      <c r="P725" s="16"/>
      <c r="Q725" s="16"/>
      <c r="R725" s="16"/>
      <c r="S725" s="16"/>
      <c r="T725" s="16"/>
      <c r="U725" s="16"/>
      <c r="V725" s="16"/>
      <c r="W725" s="16"/>
      <c r="X725" s="16"/>
      <c r="Y725" s="16"/>
      <c r="Z725" s="18"/>
      <c r="AA725" s="18"/>
      <c r="AB725" s="16"/>
      <c r="AC725" s="16"/>
      <c r="AD725" s="16"/>
      <c r="AE725" s="16"/>
    </row>
    <row r="726" spans="1:31" ht="12.75" customHeight="1" x14ac:dyDescent="0.3">
      <c r="A726" s="16"/>
      <c r="B726" s="16"/>
      <c r="C726" s="16"/>
      <c r="D726" s="16"/>
      <c r="E726" s="16"/>
      <c r="F726" s="16"/>
      <c r="G726" s="18"/>
      <c r="H726" s="18"/>
      <c r="I726" s="18"/>
      <c r="J726" s="18"/>
      <c r="K726" s="18"/>
      <c r="L726" s="18"/>
      <c r="M726" s="18"/>
      <c r="N726" s="18"/>
      <c r="O726" s="16"/>
      <c r="P726" s="16"/>
      <c r="Q726" s="16"/>
      <c r="R726" s="16"/>
      <c r="S726" s="16"/>
      <c r="T726" s="16"/>
      <c r="U726" s="16"/>
      <c r="V726" s="16"/>
      <c r="W726" s="16"/>
      <c r="X726" s="16"/>
      <c r="Y726" s="16"/>
      <c r="Z726" s="18"/>
      <c r="AA726" s="18"/>
      <c r="AB726" s="16"/>
      <c r="AC726" s="16"/>
      <c r="AD726" s="16"/>
      <c r="AE726" s="16"/>
    </row>
    <row r="727" spans="1:31" ht="12.75" customHeight="1" x14ac:dyDescent="0.3">
      <c r="A727" s="16"/>
      <c r="B727" s="16"/>
      <c r="C727" s="16"/>
      <c r="D727" s="16"/>
      <c r="E727" s="16"/>
      <c r="F727" s="16"/>
      <c r="G727" s="18"/>
      <c r="H727" s="18"/>
      <c r="I727" s="18"/>
      <c r="J727" s="18"/>
      <c r="K727" s="18"/>
      <c r="L727" s="18"/>
      <c r="M727" s="18"/>
      <c r="N727" s="18"/>
      <c r="O727" s="16"/>
      <c r="P727" s="16"/>
      <c r="Q727" s="16"/>
      <c r="R727" s="16"/>
      <c r="S727" s="16"/>
      <c r="T727" s="16"/>
      <c r="U727" s="16"/>
      <c r="V727" s="16"/>
      <c r="W727" s="16"/>
      <c r="X727" s="16"/>
      <c r="Y727" s="16"/>
      <c r="Z727" s="18"/>
      <c r="AA727" s="18"/>
      <c r="AB727" s="16"/>
      <c r="AC727" s="16"/>
      <c r="AD727" s="16"/>
      <c r="AE727" s="16"/>
    </row>
    <row r="728" spans="1:31" ht="12.75" customHeight="1" x14ac:dyDescent="0.3">
      <c r="A728" s="16"/>
      <c r="B728" s="16"/>
      <c r="C728" s="16"/>
      <c r="D728" s="16"/>
      <c r="E728" s="16"/>
      <c r="F728" s="16"/>
      <c r="G728" s="18"/>
      <c r="H728" s="18"/>
      <c r="I728" s="18"/>
      <c r="J728" s="18"/>
      <c r="K728" s="18"/>
      <c r="L728" s="18"/>
      <c r="M728" s="18"/>
      <c r="N728" s="18"/>
      <c r="O728" s="16"/>
      <c r="P728" s="16"/>
      <c r="Q728" s="16"/>
      <c r="R728" s="16"/>
      <c r="S728" s="16"/>
      <c r="T728" s="16"/>
      <c r="U728" s="16"/>
      <c r="V728" s="16"/>
      <c r="W728" s="16"/>
      <c r="X728" s="16"/>
      <c r="Y728" s="16"/>
      <c r="Z728" s="18"/>
      <c r="AA728" s="18"/>
      <c r="AB728" s="16"/>
      <c r="AC728" s="16"/>
      <c r="AD728" s="16"/>
      <c r="AE728" s="16"/>
    </row>
    <row r="729" spans="1:31" ht="12.75" customHeight="1" x14ac:dyDescent="0.3">
      <c r="A729" s="16"/>
      <c r="B729" s="16"/>
      <c r="C729" s="16"/>
      <c r="D729" s="16"/>
      <c r="E729" s="16"/>
      <c r="F729" s="16"/>
      <c r="G729" s="18"/>
      <c r="H729" s="18"/>
      <c r="I729" s="18"/>
      <c r="J729" s="18"/>
      <c r="K729" s="18"/>
      <c r="L729" s="18"/>
      <c r="M729" s="18"/>
      <c r="N729" s="18"/>
      <c r="O729" s="16"/>
      <c r="P729" s="16"/>
      <c r="Q729" s="16"/>
      <c r="R729" s="16"/>
      <c r="S729" s="16"/>
      <c r="T729" s="16"/>
      <c r="U729" s="16"/>
      <c r="V729" s="16"/>
      <c r="W729" s="16"/>
      <c r="X729" s="16"/>
      <c r="Y729" s="16"/>
      <c r="Z729" s="18"/>
      <c r="AA729" s="18"/>
      <c r="AB729" s="16"/>
      <c r="AC729" s="16"/>
      <c r="AD729" s="16"/>
      <c r="AE729" s="16"/>
    </row>
    <row r="730" spans="1:31" ht="12.75" customHeight="1" x14ac:dyDescent="0.3">
      <c r="A730" s="16"/>
      <c r="B730" s="16"/>
      <c r="C730" s="16"/>
      <c r="D730" s="16"/>
      <c r="E730" s="16"/>
      <c r="F730" s="16"/>
      <c r="G730" s="18"/>
      <c r="H730" s="18"/>
      <c r="I730" s="18"/>
      <c r="J730" s="18"/>
      <c r="K730" s="18"/>
      <c r="L730" s="18"/>
      <c r="M730" s="18"/>
      <c r="N730" s="18"/>
      <c r="O730" s="16"/>
      <c r="P730" s="16"/>
      <c r="Q730" s="16"/>
      <c r="R730" s="16"/>
      <c r="S730" s="16"/>
      <c r="T730" s="16"/>
      <c r="U730" s="16"/>
      <c r="V730" s="16"/>
      <c r="W730" s="16"/>
      <c r="X730" s="16"/>
      <c r="Y730" s="16"/>
      <c r="Z730" s="18"/>
      <c r="AA730" s="18"/>
      <c r="AB730" s="16"/>
      <c r="AC730" s="16"/>
      <c r="AD730" s="16"/>
      <c r="AE730" s="16"/>
    </row>
    <row r="731" spans="1:31" ht="12.75" customHeight="1" x14ac:dyDescent="0.3">
      <c r="A731" s="16"/>
      <c r="B731" s="16"/>
      <c r="C731" s="16"/>
      <c r="D731" s="16"/>
      <c r="E731" s="16"/>
      <c r="F731" s="16"/>
      <c r="G731" s="18"/>
      <c r="H731" s="18"/>
      <c r="I731" s="18"/>
      <c r="J731" s="18"/>
      <c r="K731" s="18"/>
      <c r="L731" s="18"/>
      <c r="M731" s="18"/>
      <c r="N731" s="18"/>
      <c r="O731" s="16"/>
      <c r="P731" s="16"/>
      <c r="Q731" s="16"/>
      <c r="R731" s="16"/>
      <c r="S731" s="16"/>
      <c r="T731" s="16"/>
      <c r="U731" s="16"/>
      <c r="V731" s="16"/>
      <c r="W731" s="16"/>
      <c r="X731" s="16"/>
      <c r="Y731" s="16"/>
      <c r="Z731" s="18"/>
      <c r="AA731" s="18"/>
      <c r="AB731" s="16"/>
      <c r="AC731" s="16"/>
      <c r="AD731" s="16"/>
      <c r="AE731" s="16"/>
    </row>
    <row r="732" spans="1:31" ht="12.75" customHeight="1" x14ac:dyDescent="0.3">
      <c r="A732" s="16"/>
      <c r="B732" s="16"/>
      <c r="C732" s="16"/>
      <c r="D732" s="16"/>
      <c r="E732" s="16"/>
      <c r="F732" s="16"/>
      <c r="G732" s="18"/>
      <c r="H732" s="18"/>
      <c r="I732" s="18"/>
      <c r="J732" s="18"/>
      <c r="K732" s="18"/>
      <c r="L732" s="18"/>
      <c r="M732" s="18"/>
      <c r="N732" s="18"/>
      <c r="O732" s="16"/>
      <c r="P732" s="16"/>
      <c r="Q732" s="16"/>
      <c r="R732" s="16"/>
      <c r="S732" s="16"/>
      <c r="T732" s="16"/>
      <c r="U732" s="16"/>
      <c r="V732" s="16"/>
      <c r="W732" s="16"/>
      <c r="X732" s="16"/>
      <c r="Y732" s="16"/>
      <c r="Z732" s="18"/>
      <c r="AA732" s="18"/>
      <c r="AB732" s="16"/>
      <c r="AC732" s="16"/>
      <c r="AD732" s="16"/>
      <c r="AE732" s="16"/>
    </row>
    <row r="733" spans="1:31" ht="12.75" customHeight="1" x14ac:dyDescent="0.3">
      <c r="A733" s="16"/>
      <c r="B733" s="16"/>
      <c r="C733" s="16"/>
      <c r="D733" s="16"/>
      <c r="E733" s="16"/>
      <c r="F733" s="16"/>
      <c r="G733" s="18"/>
      <c r="H733" s="18"/>
      <c r="I733" s="18"/>
      <c r="J733" s="18"/>
      <c r="K733" s="18"/>
      <c r="L733" s="18"/>
      <c r="M733" s="18"/>
      <c r="N733" s="18"/>
      <c r="O733" s="16"/>
      <c r="P733" s="16"/>
      <c r="Q733" s="16"/>
      <c r="R733" s="16"/>
      <c r="S733" s="16"/>
      <c r="T733" s="16"/>
      <c r="U733" s="16"/>
      <c r="V733" s="16"/>
      <c r="W733" s="16"/>
      <c r="X733" s="16"/>
      <c r="Y733" s="16"/>
      <c r="Z733" s="18"/>
      <c r="AA733" s="18"/>
      <c r="AB733" s="16"/>
      <c r="AC733" s="16"/>
      <c r="AD733" s="16"/>
      <c r="AE733" s="16"/>
    </row>
    <row r="734" spans="1:31" ht="12.75" customHeight="1" x14ac:dyDescent="0.3">
      <c r="A734" s="16"/>
      <c r="B734" s="16"/>
      <c r="C734" s="16"/>
      <c r="D734" s="16"/>
      <c r="E734" s="16"/>
      <c r="F734" s="16"/>
      <c r="G734" s="18"/>
      <c r="H734" s="18"/>
      <c r="I734" s="18"/>
      <c r="J734" s="18"/>
      <c r="K734" s="18"/>
      <c r="L734" s="18"/>
      <c r="M734" s="18"/>
      <c r="N734" s="18"/>
      <c r="O734" s="16"/>
      <c r="P734" s="16"/>
      <c r="Q734" s="16"/>
      <c r="R734" s="16"/>
      <c r="S734" s="16"/>
      <c r="T734" s="16"/>
      <c r="U734" s="16"/>
      <c r="V734" s="16"/>
      <c r="W734" s="16"/>
      <c r="X734" s="16"/>
      <c r="Y734" s="16"/>
      <c r="Z734" s="18"/>
      <c r="AA734" s="18"/>
      <c r="AB734" s="16"/>
      <c r="AC734" s="16"/>
      <c r="AD734" s="16"/>
      <c r="AE734" s="16"/>
    </row>
    <row r="735" spans="1:31" ht="12.75" customHeight="1" x14ac:dyDescent="0.3">
      <c r="A735" s="16"/>
      <c r="B735" s="16"/>
      <c r="C735" s="16"/>
      <c r="D735" s="16"/>
      <c r="E735" s="16"/>
      <c r="F735" s="16"/>
      <c r="G735" s="18"/>
      <c r="H735" s="18"/>
      <c r="I735" s="18"/>
      <c r="J735" s="18"/>
      <c r="K735" s="18"/>
      <c r="L735" s="18"/>
      <c r="M735" s="18"/>
      <c r="N735" s="18"/>
      <c r="O735" s="16"/>
      <c r="P735" s="16"/>
      <c r="Q735" s="16"/>
      <c r="R735" s="16"/>
      <c r="S735" s="16"/>
      <c r="T735" s="16"/>
      <c r="U735" s="16"/>
      <c r="V735" s="16"/>
      <c r="W735" s="16"/>
      <c r="X735" s="16"/>
      <c r="Y735" s="16"/>
      <c r="Z735" s="18"/>
      <c r="AA735" s="18"/>
      <c r="AB735" s="16"/>
      <c r="AC735" s="16"/>
      <c r="AD735" s="16"/>
      <c r="AE735" s="16"/>
    </row>
    <row r="736" spans="1:31" ht="12.75" customHeight="1" x14ac:dyDescent="0.3">
      <c r="A736" s="16"/>
      <c r="B736" s="16"/>
      <c r="C736" s="16"/>
      <c r="D736" s="16"/>
      <c r="E736" s="16"/>
      <c r="F736" s="16"/>
      <c r="G736" s="18"/>
      <c r="H736" s="18"/>
      <c r="I736" s="18"/>
      <c r="J736" s="18"/>
      <c r="K736" s="18"/>
      <c r="L736" s="18"/>
      <c r="M736" s="18"/>
      <c r="N736" s="18"/>
      <c r="O736" s="16"/>
      <c r="P736" s="16"/>
      <c r="Q736" s="16"/>
      <c r="R736" s="16"/>
      <c r="S736" s="16"/>
      <c r="T736" s="16"/>
      <c r="U736" s="16"/>
      <c r="V736" s="16"/>
      <c r="W736" s="16"/>
      <c r="X736" s="16"/>
      <c r="Y736" s="16"/>
      <c r="Z736" s="18"/>
      <c r="AA736" s="18"/>
      <c r="AB736" s="16"/>
      <c r="AC736" s="16"/>
      <c r="AD736" s="16"/>
      <c r="AE736" s="16"/>
    </row>
    <row r="737" spans="1:31" ht="12.75" customHeight="1" x14ac:dyDescent="0.3">
      <c r="A737" s="16"/>
      <c r="B737" s="16"/>
      <c r="C737" s="16"/>
      <c r="D737" s="16"/>
      <c r="E737" s="16"/>
      <c r="F737" s="16"/>
      <c r="G737" s="18"/>
      <c r="H737" s="18"/>
      <c r="I737" s="18"/>
      <c r="J737" s="18"/>
      <c r="K737" s="18"/>
      <c r="L737" s="18"/>
      <c r="M737" s="18"/>
      <c r="N737" s="18"/>
      <c r="O737" s="16"/>
      <c r="P737" s="16"/>
      <c r="Q737" s="16"/>
      <c r="R737" s="16"/>
      <c r="S737" s="16"/>
      <c r="T737" s="16"/>
      <c r="U737" s="16"/>
      <c r="V737" s="16"/>
      <c r="W737" s="16"/>
      <c r="X737" s="16"/>
      <c r="Y737" s="16"/>
      <c r="Z737" s="18"/>
      <c r="AA737" s="18"/>
      <c r="AB737" s="16"/>
      <c r="AC737" s="16"/>
      <c r="AD737" s="16"/>
      <c r="AE737" s="16"/>
    </row>
    <row r="738" spans="1:31" ht="12.75" customHeight="1" x14ac:dyDescent="0.3">
      <c r="A738" s="16"/>
      <c r="B738" s="16"/>
      <c r="C738" s="16"/>
      <c r="D738" s="16"/>
      <c r="E738" s="16"/>
      <c r="F738" s="16"/>
      <c r="G738" s="18"/>
      <c r="H738" s="18"/>
      <c r="I738" s="18"/>
      <c r="J738" s="18"/>
      <c r="K738" s="18"/>
      <c r="L738" s="18"/>
      <c r="M738" s="18"/>
      <c r="N738" s="18"/>
      <c r="O738" s="16"/>
      <c r="P738" s="16"/>
      <c r="Q738" s="16"/>
      <c r="R738" s="16"/>
      <c r="S738" s="16"/>
      <c r="T738" s="16"/>
      <c r="U738" s="16"/>
      <c r="V738" s="16"/>
      <c r="W738" s="16"/>
      <c r="X738" s="16"/>
      <c r="Y738" s="16"/>
      <c r="Z738" s="18"/>
      <c r="AA738" s="18"/>
      <c r="AB738" s="16"/>
      <c r="AC738" s="16"/>
      <c r="AD738" s="16"/>
      <c r="AE738" s="16"/>
    </row>
    <row r="739" spans="1:31" ht="12.75" customHeight="1" x14ac:dyDescent="0.3">
      <c r="A739" s="16"/>
      <c r="B739" s="16"/>
      <c r="C739" s="16"/>
      <c r="D739" s="16"/>
      <c r="E739" s="16"/>
      <c r="F739" s="16"/>
      <c r="G739" s="18"/>
      <c r="H739" s="18"/>
      <c r="I739" s="18"/>
      <c r="J739" s="18"/>
      <c r="K739" s="18"/>
      <c r="L739" s="18"/>
      <c r="M739" s="18"/>
      <c r="N739" s="18"/>
      <c r="O739" s="16"/>
      <c r="P739" s="16"/>
      <c r="Q739" s="16"/>
      <c r="R739" s="16"/>
      <c r="S739" s="16"/>
      <c r="T739" s="16"/>
      <c r="U739" s="16"/>
      <c r="V739" s="16"/>
      <c r="W739" s="16"/>
      <c r="X739" s="16"/>
      <c r="Y739" s="16"/>
      <c r="Z739" s="18"/>
      <c r="AA739" s="18"/>
      <c r="AB739" s="16"/>
      <c r="AC739" s="16"/>
      <c r="AD739" s="16"/>
      <c r="AE739" s="16"/>
    </row>
    <row r="740" spans="1:31" ht="12.75" customHeight="1" x14ac:dyDescent="0.3">
      <c r="A740" s="16"/>
      <c r="B740" s="16"/>
      <c r="C740" s="16"/>
      <c r="D740" s="16"/>
      <c r="E740" s="16"/>
      <c r="F740" s="16"/>
      <c r="G740" s="18"/>
      <c r="H740" s="18"/>
      <c r="I740" s="18"/>
      <c r="J740" s="18"/>
      <c r="K740" s="18"/>
      <c r="L740" s="18"/>
      <c r="M740" s="18"/>
      <c r="N740" s="18"/>
      <c r="O740" s="16"/>
      <c r="P740" s="16"/>
      <c r="Q740" s="16"/>
      <c r="R740" s="16"/>
      <c r="S740" s="16"/>
      <c r="T740" s="16"/>
      <c r="U740" s="16"/>
      <c r="V740" s="16"/>
      <c r="W740" s="16"/>
      <c r="X740" s="16"/>
      <c r="Y740" s="16"/>
      <c r="Z740" s="18"/>
      <c r="AA740" s="18"/>
      <c r="AB740" s="16"/>
      <c r="AC740" s="16"/>
      <c r="AD740" s="16"/>
      <c r="AE740" s="16"/>
    </row>
    <row r="741" spans="1:31" ht="12.75" customHeight="1" x14ac:dyDescent="0.3">
      <c r="A741" s="16"/>
      <c r="B741" s="16"/>
      <c r="C741" s="16"/>
      <c r="D741" s="16"/>
      <c r="E741" s="16"/>
      <c r="F741" s="16"/>
      <c r="G741" s="18"/>
      <c r="H741" s="18"/>
      <c r="I741" s="18"/>
      <c r="J741" s="18"/>
      <c r="K741" s="18"/>
      <c r="L741" s="18"/>
      <c r="M741" s="18"/>
      <c r="N741" s="18"/>
      <c r="O741" s="16"/>
      <c r="P741" s="16"/>
      <c r="Q741" s="16"/>
      <c r="R741" s="16"/>
      <c r="S741" s="16"/>
      <c r="T741" s="16"/>
      <c r="U741" s="16"/>
      <c r="V741" s="16"/>
      <c r="W741" s="16"/>
      <c r="X741" s="16"/>
      <c r="Y741" s="16"/>
      <c r="Z741" s="18"/>
      <c r="AA741" s="18"/>
      <c r="AB741" s="16"/>
      <c r="AC741" s="16"/>
      <c r="AD741" s="16"/>
      <c r="AE741" s="16"/>
    </row>
    <row r="742" spans="1:31" ht="12.75" customHeight="1" x14ac:dyDescent="0.3">
      <c r="A742" s="16"/>
      <c r="B742" s="16"/>
      <c r="C742" s="16"/>
      <c r="D742" s="16"/>
      <c r="E742" s="16"/>
      <c r="F742" s="16"/>
      <c r="G742" s="18"/>
      <c r="H742" s="18"/>
      <c r="I742" s="18"/>
      <c r="J742" s="18"/>
      <c r="K742" s="18"/>
      <c r="L742" s="18"/>
      <c r="M742" s="18"/>
      <c r="N742" s="18"/>
      <c r="O742" s="16"/>
      <c r="P742" s="16"/>
      <c r="Q742" s="16"/>
      <c r="R742" s="16"/>
      <c r="S742" s="16"/>
      <c r="T742" s="16"/>
      <c r="U742" s="16"/>
      <c r="V742" s="16"/>
      <c r="W742" s="16"/>
      <c r="X742" s="16"/>
      <c r="Y742" s="16"/>
      <c r="Z742" s="18"/>
      <c r="AA742" s="18"/>
      <c r="AB742" s="16"/>
      <c r="AC742" s="16"/>
      <c r="AD742" s="16"/>
      <c r="AE742" s="16"/>
    </row>
    <row r="743" spans="1:31" ht="12.75" customHeight="1" x14ac:dyDescent="0.3">
      <c r="A743" s="16"/>
      <c r="B743" s="16"/>
      <c r="C743" s="16"/>
      <c r="D743" s="16"/>
      <c r="E743" s="16"/>
      <c r="F743" s="16"/>
      <c r="G743" s="18"/>
      <c r="H743" s="18"/>
      <c r="I743" s="18"/>
      <c r="J743" s="18"/>
      <c r="K743" s="18"/>
      <c r="L743" s="18"/>
      <c r="M743" s="18"/>
      <c r="N743" s="18"/>
      <c r="O743" s="16"/>
      <c r="P743" s="16"/>
      <c r="Q743" s="16"/>
      <c r="R743" s="16"/>
      <c r="S743" s="16"/>
      <c r="T743" s="16"/>
      <c r="U743" s="16"/>
      <c r="V743" s="16"/>
      <c r="W743" s="16"/>
      <c r="X743" s="16"/>
      <c r="Y743" s="16"/>
      <c r="Z743" s="18"/>
      <c r="AA743" s="18"/>
      <c r="AB743" s="16"/>
      <c r="AC743" s="16"/>
      <c r="AD743" s="16"/>
      <c r="AE743" s="16"/>
    </row>
    <row r="744" spans="1:31" ht="12.75" customHeight="1" x14ac:dyDescent="0.3">
      <c r="A744" s="16"/>
      <c r="B744" s="16"/>
      <c r="C744" s="16"/>
      <c r="D744" s="16"/>
      <c r="E744" s="16"/>
      <c r="F744" s="16"/>
      <c r="G744" s="18"/>
      <c r="H744" s="18"/>
      <c r="I744" s="18"/>
      <c r="J744" s="18"/>
      <c r="K744" s="18"/>
      <c r="L744" s="18"/>
      <c r="M744" s="18"/>
      <c r="N744" s="18"/>
      <c r="O744" s="16"/>
      <c r="P744" s="16"/>
      <c r="Q744" s="16"/>
      <c r="R744" s="16"/>
      <c r="S744" s="16"/>
      <c r="T744" s="16"/>
      <c r="U744" s="16"/>
      <c r="V744" s="16"/>
      <c r="W744" s="16"/>
      <c r="X744" s="16"/>
      <c r="Y744" s="16"/>
      <c r="Z744" s="18"/>
      <c r="AA744" s="18"/>
      <c r="AB744" s="16"/>
      <c r="AC744" s="16"/>
      <c r="AD744" s="16"/>
      <c r="AE744" s="16"/>
    </row>
    <row r="745" spans="1:31" ht="12.75" customHeight="1" x14ac:dyDescent="0.3">
      <c r="A745" s="16"/>
      <c r="B745" s="16"/>
      <c r="C745" s="16"/>
      <c r="D745" s="16"/>
      <c r="E745" s="16"/>
      <c r="F745" s="16"/>
      <c r="G745" s="18"/>
      <c r="H745" s="18"/>
      <c r="I745" s="18"/>
      <c r="J745" s="18"/>
      <c r="K745" s="18"/>
      <c r="L745" s="18"/>
      <c r="M745" s="18"/>
      <c r="N745" s="18"/>
      <c r="O745" s="16"/>
      <c r="P745" s="16"/>
      <c r="Q745" s="16"/>
      <c r="R745" s="16"/>
      <c r="S745" s="16"/>
      <c r="T745" s="16"/>
      <c r="U745" s="16"/>
      <c r="V745" s="16"/>
      <c r="W745" s="16"/>
      <c r="X745" s="16"/>
      <c r="Y745" s="16"/>
      <c r="Z745" s="18"/>
      <c r="AA745" s="18"/>
      <c r="AB745" s="16"/>
      <c r="AC745" s="16"/>
      <c r="AD745" s="16"/>
      <c r="AE745" s="16"/>
    </row>
    <row r="746" spans="1:31" ht="12.75" customHeight="1" x14ac:dyDescent="0.3">
      <c r="A746" s="16"/>
      <c r="B746" s="16"/>
      <c r="C746" s="16"/>
      <c r="D746" s="16"/>
      <c r="E746" s="16"/>
      <c r="F746" s="16"/>
      <c r="G746" s="18"/>
      <c r="H746" s="18"/>
      <c r="I746" s="18"/>
      <c r="J746" s="18"/>
      <c r="K746" s="18"/>
      <c r="L746" s="18"/>
      <c r="M746" s="18"/>
      <c r="N746" s="18"/>
      <c r="O746" s="16"/>
      <c r="P746" s="16"/>
      <c r="Q746" s="16"/>
      <c r="R746" s="16"/>
      <c r="S746" s="16"/>
      <c r="T746" s="16"/>
      <c r="U746" s="16"/>
      <c r="V746" s="16"/>
      <c r="W746" s="16"/>
      <c r="X746" s="16"/>
      <c r="Y746" s="16"/>
      <c r="Z746" s="18"/>
      <c r="AA746" s="18"/>
      <c r="AB746" s="16"/>
      <c r="AC746" s="16"/>
      <c r="AD746" s="16"/>
      <c r="AE746" s="16"/>
    </row>
    <row r="747" spans="1:31" ht="12.75" customHeight="1" x14ac:dyDescent="0.3">
      <c r="A747" s="16"/>
      <c r="B747" s="16"/>
      <c r="C747" s="16"/>
      <c r="D747" s="16"/>
      <c r="E747" s="16"/>
      <c r="F747" s="16"/>
      <c r="G747" s="18"/>
      <c r="H747" s="18"/>
      <c r="I747" s="18"/>
      <c r="J747" s="18"/>
      <c r="K747" s="18"/>
      <c r="L747" s="18"/>
      <c r="M747" s="18"/>
      <c r="N747" s="18"/>
      <c r="O747" s="16"/>
      <c r="P747" s="16"/>
      <c r="Q747" s="16"/>
      <c r="R747" s="16"/>
      <c r="S747" s="16"/>
      <c r="T747" s="16"/>
      <c r="U747" s="16"/>
      <c r="V747" s="16"/>
      <c r="W747" s="16"/>
      <c r="X747" s="16"/>
      <c r="Y747" s="16"/>
      <c r="Z747" s="18"/>
      <c r="AA747" s="18"/>
      <c r="AB747" s="16"/>
      <c r="AC747" s="16"/>
      <c r="AD747" s="16"/>
      <c r="AE747" s="16"/>
    </row>
    <row r="748" spans="1:31" ht="12.75" customHeight="1" x14ac:dyDescent="0.3">
      <c r="A748" s="16"/>
      <c r="B748" s="16"/>
      <c r="C748" s="16"/>
      <c r="D748" s="16"/>
      <c r="E748" s="16"/>
      <c r="F748" s="16"/>
      <c r="G748" s="18"/>
      <c r="H748" s="18"/>
      <c r="I748" s="18"/>
      <c r="J748" s="18"/>
      <c r="K748" s="18"/>
      <c r="L748" s="18"/>
      <c r="M748" s="18"/>
      <c r="N748" s="18"/>
      <c r="O748" s="16"/>
      <c r="P748" s="16"/>
      <c r="Q748" s="16"/>
      <c r="R748" s="16"/>
      <c r="S748" s="16"/>
      <c r="T748" s="16"/>
      <c r="U748" s="16"/>
      <c r="V748" s="16"/>
      <c r="W748" s="16"/>
      <c r="X748" s="16"/>
      <c r="Y748" s="16"/>
      <c r="Z748" s="18"/>
      <c r="AA748" s="18"/>
      <c r="AB748" s="16"/>
      <c r="AC748" s="16"/>
      <c r="AD748" s="16"/>
      <c r="AE748" s="16"/>
    </row>
    <row r="749" spans="1:31" ht="12.75" customHeight="1" x14ac:dyDescent="0.3">
      <c r="A749" s="16"/>
      <c r="B749" s="16"/>
      <c r="C749" s="16"/>
      <c r="D749" s="16"/>
      <c r="E749" s="16"/>
      <c r="F749" s="16"/>
      <c r="G749" s="18"/>
      <c r="H749" s="18"/>
      <c r="I749" s="18"/>
      <c r="J749" s="18"/>
      <c r="K749" s="18"/>
      <c r="L749" s="18"/>
      <c r="M749" s="18"/>
      <c r="N749" s="18"/>
      <c r="O749" s="16"/>
      <c r="P749" s="16"/>
      <c r="Q749" s="16"/>
      <c r="R749" s="16"/>
      <c r="S749" s="16"/>
      <c r="T749" s="16"/>
      <c r="U749" s="16"/>
      <c r="V749" s="16"/>
      <c r="W749" s="16"/>
      <c r="X749" s="16"/>
      <c r="Y749" s="16"/>
      <c r="Z749" s="18"/>
      <c r="AA749" s="18"/>
      <c r="AB749" s="16"/>
      <c r="AC749" s="16"/>
      <c r="AD749" s="16"/>
      <c r="AE749" s="16"/>
    </row>
    <row r="750" spans="1:31" ht="12.75" customHeight="1" x14ac:dyDescent="0.3">
      <c r="A750" s="16"/>
      <c r="B750" s="16"/>
      <c r="C750" s="16"/>
      <c r="D750" s="16"/>
      <c r="E750" s="16"/>
      <c r="F750" s="16"/>
      <c r="G750" s="18"/>
      <c r="H750" s="18"/>
      <c r="I750" s="18"/>
      <c r="J750" s="18"/>
      <c r="K750" s="18"/>
      <c r="L750" s="18"/>
      <c r="M750" s="18"/>
      <c r="N750" s="18"/>
      <c r="O750" s="16"/>
      <c r="P750" s="16"/>
      <c r="Q750" s="16"/>
      <c r="R750" s="16"/>
      <c r="S750" s="16"/>
      <c r="T750" s="16"/>
      <c r="U750" s="16"/>
      <c r="V750" s="16"/>
      <c r="W750" s="16"/>
      <c r="X750" s="16"/>
      <c r="Y750" s="16"/>
      <c r="Z750" s="18"/>
      <c r="AA750" s="18"/>
      <c r="AB750" s="16"/>
      <c r="AC750" s="16"/>
      <c r="AD750" s="16"/>
      <c r="AE750" s="16"/>
    </row>
    <row r="751" spans="1:31" ht="12.75" customHeight="1" x14ac:dyDescent="0.3">
      <c r="A751" s="16"/>
      <c r="B751" s="16"/>
      <c r="C751" s="16"/>
      <c r="D751" s="16"/>
      <c r="E751" s="16"/>
      <c r="F751" s="16"/>
      <c r="G751" s="18"/>
      <c r="H751" s="18"/>
      <c r="I751" s="18"/>
      <c r="J751" s="18"/>
      <c r="K751" s="18"/>
      <c r="L751" s="18"/>
      <c r="M751" s="18"/>
      <c r="N751" s="18"/>
      <c r="O751" s="16"/>
      <c r="P751" s="16"/>
      <c r="Q751" s="16"/>
      <c r="R751" s="16"/>
      <c r="S751" s="16"/>
      <c r="T751" s="16"/>
      <c r="U751" s="16"/>
      <c r="V751" s="16"/>
      <c r="W751" s="16"/>
      <c r="X751" s="16"/>
      <c r="Y751" s="16"/>
      <c r="Z751" s="18"/>
      <c r="AA751" s="18"/>
      <c r="AB751" s="16"/>
      <c r="AC751" s="16"/>
      <c r="AD751" s="16"/>
      <c r="AE751" s="16"/>
    </row>
    <row r="752" spans="1:31" ht="12.75" customHeight="1" x14ac:dyDescent="0.3">
      <c r="A752" s="16"/>
      <c r="B752" s="16"/>
      <c r="C752" s="16"/>
      <c r="D752" s="16"/>
      <c r="E752" s="16"/>
      <c r="F752" s="16"/>
      <c r="G752" s="18"/>
      <c r="H752" s="18"/>
      <c r="I752" s="18"/>
      <c r="J752" s="18"/>
      <c r="K752" s="18"/>
      <c r="L752" s="18"/>
      <c r="M752" s="18"/>
      <c r="N752" s="18"/>
      <c r="O752" s="16"/>
      <c r="P752" s="16"/>
      <c r="Q752" s="16"/>
      <c r="R752" s="16"/>
      <c r="S752" s="16"/>
      <c r="T752" s="16"/>
      <c r="U752" s="16"/>
      <c r="V752" s="16"/>
      <c r="W752" s="16"/>
      <c r="X752" s="16"/>
      <c r="Y752" s="16"/>
      <c r="Z752" s="18"/>
      <c r="AA752" s="18"/>
      <c r="AB752" s="16"/>
      <c r="AC752" s="16"/>
      <c r="AD752" s="16"/>
      <c r="AE752" s="16"/>
    </row>
    <row r="753" spans="1:31" ht="12.75" customHeight="1" x14ac:dyDescent="0.3">
      <c r="A753" s="16"/>
      <c r="B753" s="16"/>
      <c r="C753" s="16"/>
      <c r="D753" s="16"/>
      <c r="E753" s="16"/>
      <c r="F753" s="16"/>
      <c r="G753" s="18"/>
      <c r="H753" s="18"/>
      <c r="I753" s="18"/>
      <c r="J753" s="18"/>
      <c r="K753" s="18"/>
      <c r="L753" s="18"/>
      <c r="M753" s="18"/>
      <c r="N753" s="18"/>
      <c r="O753" s="16"/>
      <c r="P753" s="16"/>
      <c r="Q753" s="16"/>
      <c r="R753" s="16"/>
      <c r="S753" s="16"/>
      <c r="T753" s="16"/>
      <c r="U753" s="16"/>
      <c r="V753" s="16"/>
      <c r="W753" s="16"/>
      <c r="X753" s="16"/>
      <c r="Y753" s="16"/>
      <c r="Z753" s="18"/>
      <c r="AA753" s="18"/>
      <c r="AB753" s="16"/>
      <c r="AC753" s="16"/>
      <c r="AD753" s="16"/>
      <c r="AE753" s="16"/>
    </row>
    <row r="754" spans="1:31" ht="12.75" customHeight="1" x14ac:dyDescent="0.3">
      <c r="A754" s="16"/>
      <c r="B754" s="16"/>
      <c r="C754" s="16"/>
      <c r="D754" s="16"/>
      <c r="E754" s="16"/>
      <c r="F754" s="16"/>
      <c r="G754" s="18"/>
      <c r="H754" s="18"/>
      <c r="I754" s="18"/>
      <c r="J754" s="18"/>
      <c r="K754" s="18"/>
      <c r="L754" s="18"/>
      <c r="M754" s="18"/>
      <c r="N754" s="18"/>
      <c r="O754" s="16"/>
      <c r="P754" s="16"/>
      <c r="Q754" s="16"/>
      <c r="R754" s="16"/>
      <c r="S754" s="16"/>
      <c r="T754" s="16"/>
      <c r="U754" s="16"/>
      <c r="V754" s="16"/>
      <c r="W754" s="16"/>
      <c r="X754" s="16"/>
      <c r="Y754" s="16"/>
      <c r="Z754" s="18"/>
      <c r="AA754" s="18"/>
      <c r="AB754" s="16"/>
      <c r="AC754" s="16"/>
      <c r="AD754" s="16"/>
      <c r="AE754" s="16"/>
    </row>
    <row r="755" spans="1:31" ht="12.75" customHeight="1" x14ac:dyDescent="0.3">
      <c r="A755" s="16"/>
      <c r="B755" s="16"/>
      <c r="C755" s="16"/>
      <c r="D755" s="16"/>
      <c r="E755" s="16"/>
      <c r="F755" s="16"/>
      <c r="G755" s="18"/>
      <c r="H755" s="18"/>
      <c r="I755" s="18"/>
      <c r="J755" s="18"/>
      <c r="K755" s="18"/>
      <c r="L755" s="18"/>
      <c r="M755" s="18"/>
      <c r="N755" s="18"/>
      <c r="O755" s="16"/>
      <c r="P755" s="16"/>
      <c r="Q755" s="16"/>
      <c r="R755" s="16"/>
      <c r="S755" s="16"/>
      <c r="T755" s="16"/>
      <c r="U755" s="16"/>
      <c r="V755" s="16"/>
      <c r="W755" s="16"/>
      <c r="X755" s="16"/>
      <c r="Y755" s="16"/>
      <c r="Z755" s="18"/>
      <c r="AA755" s="18"/>
      <c r="AB755" s="16"/>
      <c r="AC755" s="16"/>
      <c r="AD755" s="16"/>
      <c r="AE755" s="16"/>
    </row>
    <row r="756" spans="1:31" ht="12.75" customHeight="1" x14ac:dyDescent="0.3">
      <c r="A756" s="16"/>
      <c r="B756" s="16"/>
      <c r="C756" s="16"/>
      <c r="D756" s="16"/>
      <c r="E756" s="16"/>
      <c r="F756" s="16"/>
      <c r="G756" s="18"/>
      <c r="H756" s="18"/>
      <c r="I756" s="18"/>
      <c r="J756" s="18"/>
      <c r="K756" s="18"/>
      <c r="L756" s="18"/>
      <c r="M756" s="18"/>
      <c r="N756" s="18"/>
      <c r="O756" s="16"/>
      <c r="P756" s="16"/>
      <c r="Q756" s="16"/>
      <c r="R756" s="16"/>
      <c r="S756" s="16"/>
      <c r="T756" s="16"/>
      <c r="U756" s="16"/>
      <c r="V756" s="16"/>
      <c r="W756" s="16"/>
      <c r="X756" s="16"/>
      <c r="Y756" s="16"/>
      <c r="Z756" s="18"/>
      <c r="AA756" s="18"/>
      <c r="AB756" s="16"/>
      <c r="AC756" s="16"/>
      <c r="AD756" s="16"/>
      <c r="AE756" s="16"/>
    </row>
    <row r="757" spans="1:31" ht="12.75" customHeight="1" x14ac:dyDescent="0.3">
      <c r="A757" s="16"/>
      <c r="B757" s="16"/>
      <c r="C757" s="16"/>
      <c r="D757" s="16"/>
      <c r="E757" s="16"/>
      <c r="F757" s="16"/>
      <c r="G757" s="18"/>
      <c r="H757" s="18"/>
      <c r="I757" s="18"/>
      <c r="J757" s="18"/>
      <c r="K757" s="18"/>
      <c r="L757" s="18"/>
      <c r="M757" s="18"/>
      <c r="N757" s="18"/>
      <c r="O757" s="16"/>
      <c r="P757" s="16"/>
      <c r="Q757" s="16"/>
      <c r="R757" s="16"/>
      <c r="S757" s="16"/>
      <c r="T757" s="16"/>
      <c r="U757" s="16"/>
      <c r="V757" s="16"/>
      <c r="W757" s="16"/>
      <c r="X757" s="16"/>
      <c r="Y757" s="16"/>
      <c r="Z757" s="18"/>
      <c r="AA757" s="18"/>
      <c r="AB757" s="16"/>
      <c r="AC757" s="16"/>
      <c r="AD757" s="16"/>
      <c r="AE757" s="16"/>
    </row>
    <row r="758" spans="1:31" ht="12.75" customHeight="1" x14ac:dyDescent="0.3">
      <c r="A758" s="16"/>
      <c r="B758" s="16"/>
      <c r="C758" s="16"/>
      <c r="D758" s="16"/>
      <c r="E758" s="16"/>
      <c r="F758" s="16"/>
      <c r="G758" s="18"/>
      <c r="H758" s="18"/>
      <c r="I758" s="18"/>
      <c r="J758" s="18"/>
      <c r="K758" s="18"/>
      <c r="L758" s="18"/>
      <c r="M758" s="18"/>
      <c r="N758" s="18"/>
      <c r="O758" s="16"/>
      <c r="P758" s="16"/>
      <c r="Q758" s="16"/>
      <c r="R758" s="16"/>
      <c r="S758" s="16"/>
      <c r="T758" s="16"/>
      <c r="U758" s="16"/>
      <c r="V758" s="16"/>
      <c r="W758" s="16"/>
      <c r="X758" s="16"/>
      <c r="Y758" s="16"/>
      <c r="Z758" s="18"/>
      <c r="AA758" s="18"/>
      <c r="AB758" s="16"/>
      <c r="AC758" s="16"/>
      <c r="AD758" s="16"/>
      <c r="AE758" s="16"/>
    </row>
    <row r="759" spans="1:31" ht="12.75" customHeight="1" x14ac:dyDescent="0.3">
      <c r="A759" s="16"/>
      <c r="B759" s="16"/>
      <c r="C759" s="16"/>
      <c r="D759" s="16"/>
      <c r="E759" s="16"/>
      <c r="F759" s="16"/>
      <c r="G759" s="18"/>
      <c r="H759" s="18"/>
      <c r="I759" s="18"/>
      <c r="J759" s="18"/>
      <c r="K759" s="18"/>
      <c r="L759" s="18"/>
      <c r="M759" s="18"/>
      <c r="N759" s="18"/>
      <c r="O759" s="16"/>
      <c r="P759" s="16"/>
      <c r="Q759" s="16"/>
      <c r="R759" s="16"/>
      <c r="S759" s="16"/>
      <c r="T759" s="16"/>
      <c r="U759" s="16"/>
      <c r="V759" s="16"/>
      <c r="W759" s="16"/>
      <c r="X759" s="16"/>
      <c r="Y759" s="16"/>
      <c r="Z759" s="18"/>
      <c r="AA759" s="18"/>
      <c r="AB759" s="16"/>
      <c r="AC759" s="16"/>
      <c r="AD759" s="16"/>
      <c r="AE759" s="16"/>
    </row>
    <row r="760" spans="1:31" ht="12.75" customHeight="1" x14ac:dyDescent="0.3">
      <c r="A760" s="16"/>
      <c r="B760" s="16"/>
      <c r="C760" s="16"/>
      <c r="D760" s="16"/>
      <c r="E760" s="16"/>
      <c r="F760" s="16"/>
      <c r="G760" s="18"/>
      <c r="H760" s="18"/>
      <c r="I760" s="18"/>
      <c r="J760" s="18"/>
      <c r="K760" s="18"/>
      <c r="L760" s="18"/>
      <c r="M760" s="18"/>
      <c r="N760" s="18"/>
      <c r="O760" s="16"/>
      <c r="P760" s="16"/>
      <c r="Q760" s="16"/>
      <c r="R760" s="16"/>
      <c r="S760" s="16"/>
      <c r="T760" s="16"/>
      <c r="U760" s="16"/>
      <c r="V760" s="16"/>
      <c r="W760" s="16"/>
      <c r="X760" s="16"/>
      <c r="Y760" s="16"/>
      <c r="Z760" s="18"/>
      <c r="AA760" s="18"/>
      <c r="AB760" s="16"/>
      <c r="AC760" s="16"/>
      <c r="AD760" s="16"/>
      <c r="AE760" s="16"/>
    </row>
    <row r="761" spans="1:31" ht="12.75" customHeight="1" x14ac:dyDescent="0.3">
      <c r="A761" s="16"/>
      <c r="B761" s="16"/>
      <c r="C761" s="16"/>
      <c r="D761" s="16"/>
      <c r="E761" s="16"/>
      <c r="F761" s="16"/>
      <c r="G761" s="18"/>
      <c r="H761" s="18"/>
      <c r="I761" s="18"/>
      <c r="J761" s="18"/>
      <c r="K761" s="18"/>
      <c r="L761" s="18"/>
      <c r="M761" s="18"/>
      <c r="N761" s="18"/>
      <c r="O761" s="16"/>
      <c r="P761" s="16"/>
      <c r="Q761" s="16"/>
      <c r="R761" s="16"/>
      <c r="S761" s="16"/>
      <c r="T761" s="16"/>
      <c r="U761" s="16"/>
      <c r="V761" s="16"/>
      <c r="W761" s="16"/>
      <c r="X761" s="16"/>
      <c r="Y761" s="16"/>
      <c r="Z761" s="18"/>
      <c r="AA761" s="18"/>
      <c r="AB761" s="16"/>
      <c r="AC761" s="16"/>
      <c r="AD761" s="16"/>
      <c r="AE761" s="16"/>
    </row>
    <row r="762" spans="1:31" ht="12.75" customHeight="1" x14ac:dyDescent="0.3">
      <c r="A762" s="16"/>
      <c r="B762" s="16"/>
      <c r="C762" s="16"/>
      <c r="D762" s="16"/>
      <c r="E762" s="16"/>
      <c r="F762" s="16"/>
      <c r="G762" s="18"/>
      <c r="H762" s="18"/>
      <c r="I762" s="18"/>
      <c r="J762" s="18"/>
      <c r="K762" s="18"/>
      <c r="L762" s="18"/>
      <c r="M762" s="18"/>
      <c r="N762" s="18"/>
      <c r="O762" s="16"/>
      <c r="P762" s="16"/>
      <c r="Q762" s="16"/>
      <c r="R762" s="16"/>
      <c r="S762" s="16"/>
      <c r="T762" s="16"/>
      <c r="U762" s="16"/>
      <c r="V762" s="16"/>
      <c r="W762" s="16"/>
      <c r="X762" s="16"/>
      <c r="Y762" s="16"/>
      <c r="Z762" s="18"/>
      <c r="AA762" s="18"/>
      <c r="AB762" s="16"/>
      <c r="AC762" s="16"/>
      <c r="AD762" s="16"/>
      <c r="AE762" s="16"/>
    </row>
    <row r="763" spans="1:31" ht="12.75" customHeight="1" x14ac:dyDescent="0.3">
      <c r="A763" s="16"/>
      <c r="B763" s="16"/>
      <c r="C763" s="16"/>
      <c r="D763" s="16"/>
      <c r="E763" s="16"/>
      <c r="F763" s="16"/>
      <c r="G763" s="18"/>
      <c r="H763" s="18"/>
      <c r="I763" s="18"/>
      <c r="J763" s="18"/>
      <c r="K763" s="18"/>
      <c r="L763" s="18"/>
      <c r="M763" s="18"/>
      <c r="N763" s="18"/>
      <c r="O763" s="16"/>
      <c r="P763" s="16"/>
      <c r="Q763" s="16"/>
      <c r="R763" s="16"/>
      <c r="S763" s="16"/>
      <c r="T763" s="16"/>
      <c r="U763" s="16"/>
      <c r="V763" s="16"/>
      <c r="W763" s="16"/>
      <c r="X763" s="16"/>
      <c r="Y763" s="16"/>
      <c r="Z763" s="18"/>
      <c r="AA763" s="18"/>
      <c r="AB763" s="16"/>
      <c r="AC763" s="16"/>
      <c r="AD763" s="16"/>
      <c r="AE763" s="16"/>
    </row>
    <row r="764" spans="1:31" ht="12.75" customHeight="1" x14ac:dyDescent="0.3">
      <c r="A764" s="16"/>
      <c r="B764" s="16"/>
      <c r="C764" s="16"/>
      <c r="D764" s="16"/>
      <c r="E764" s="16"/>
      <c r="F764" s="16"/>
      <c r="G764" s="18"/>
      <c r="H764" s="18"/>
      <c r="I764" s="18"/>
      <c r="J764" s="18"/>
      <c r="K764" s="18"/>
      <c r="L764" s="18"/>
      <c r="M764" s="18"/>
      <c r="N764" s="18"/>
      <c r="O764" s="16"/>
      <c r="P764" s="16"/>
      <c r="Q764" s="16"/>
      <c r="R764" s="16"/>
      <c r="S764" s="16"/>
      <c r="T764" s="16"/>
      <c r="U764" s="16"/>
      <c r="V764" s="16"/>
      <c r="W764" s="16"/>
      <c r="X764" s="16"/>
      <c r="Y764" s="16"/>
      <c r="Z764" s="18"/>
      <c r="AA764" s="18"/>
      <c r="AB764" s="16"/>
      <c r="AC764" s="16"/>
      <c r="AD764" s="16"/>
      <c r="AE764" s="16"/>
    </row>
    <row r="765" spans="1:31" ht="12.75" customHeight="1" x14ac:dyDescent="0.3">
      <c r="A765" s="16"/>
      <c r="B765" s="16"/>
      <c r="C765" s="16"/>
      <c r="D765" s="16"/>
      <c r="E765" s="16"/>
      <c r="F765" s="16"/>
      <c r="G765" s="18"/>
      <c r="H765" s="18"/>
      <c r="I765" s="18"/>
      <c r="J765" s="18"/>
      <c r="K765" s="18"/>
      <c r="L765" s="18"/>
      <c r="M765" s="18"/>
      <c r="N765" s="18"/>
      <c r="O765" s="16"/>
      <c r="P765" s="16"/>
      <c r="Q765" s="16"/>
      <c r="R765" s="16"/>
      <c r="S765" s="16"/>
      <c r="T765" s="16"/>
      <c r="U765" s="16"/>
      <c r="V765" s="16"/>
      <c r="W765" s="16"/>
      <c r="X765" s="16"/>
      <c r="Y765" s="16"/>
      <c r="Z765" s="18"/>
      <c r="AA765" s="18"/>
      <c r="AB765" s="16"/>
      <c r="AC765" s="16"/>
      <c r="AD765" s="16"/>
      <c r="AE765" s="16"/>
    </row>
    <row r="766" spans="1:31" ht="12.75" customHeight="1" x14ac:dyDescent="0.3">
      <c r="A766" s="16"/>
      <c r="B766" s="16"/>
      <c r="C766" s="16"/>
      <c r="D766" s="16"/>
      <c r="E766" s="16"/>
      <c r="F766" s="16"/>
      <c r="G766" s="18"/>
      <c r="H766" s="18"/>
      <c r="I766" s="18"/>
      <c r="J766" s="18"/>
      <c r="K766" s="18"/>
      <c r="L766" s="18"/>
      <c r="M766" s="18"/>
      <c r="N766" s="18"/>
      <c r="O766" s="16"/>
      <c r="P766" s="16"/>
      <c r="Q766" s="16"/>
      <c r="R766" s="16"/>
      <c r="S766" s="16"/>
      <c r="T766" s="16"/>
      <c r="U766" s="16"/>
      <c r="V766" s="16"/>
      <c r="W766" s="16"/>
      <c r="X766" s="16"/>
      <c r="Y766" s="16"/>
      <c r="Z766" s="18"/>
      <c r="AA766" s="18"/>
      <c r="AB766" s="16"/>
      <c r="AC766" s="16"/>
      <c r="AD766" s="16"/>
      <c r="AE766" s="16"/>
    </row>
    <row r="767" spans="1:31" ht="12.75" customHeight="1" x14ac:dyDescent="0.3">
      <c r="A767" s="16"/>
      <c r="B767" s="16"/>
      <c r="C767" s="16"/>
      <c r="D767" s="16"/>
      <c r="E767" s="16"/>
      <c r="F767" s="16"/>
      <c r="G767" s="18"/>
      <c r="H767" s="18"/>
      <c r="I767" s="18"/>
      <c r="J767" s="18"/>
      <c r="K767" s="18"/>
      <c r="L767" s="18"/>
      <c r="M767" s="18"/>
      <c r="N767" s="18"/>
      <c r="O767" s="16"/>
      <c r="P767" s="16"/>
      <c r="Q767" s="16"/>
      <c r="R767" s="16"/>
      <c r="S767" s="16"/>
      <c r="T767" s="16"/>
      <c r="U767" s="16"/>
      <c r="V767" s="16"/>
      <c r="W767" s="16"/>
      <c r="X767" s="16"/>
      <c r="Y767" s="16"/>
      <c r="Z767" s="18"/>
      <c r="AA767" s="18"/>
      <c r="AB767" s="16"/>
      <c r="AC767" s="16"/>
      <c r="AD767" s="16"/>
      <c r="AE767" s="16"/>
    </row>
    <row r="768" spans="1:31" ht="12.75" customHeight="1" x14ac:dyDescent="0.3">
      <c r="A768" s="16"/>
      <c r="B768" s="16"/>
      <c r="C768" s="16"/>
      <c r="D768" s="16"/>
      <c r="E768" s="16"/>
      <c r="F768" s="16"/>
      <c r="G768" s="18"/>
      <c r="H768" s="18"/>
      <c r="I768" s="18"/>
      <c r="J768" s="18"/>
      <c r="K768" s="18"/>
      <c r="L768" s="18"/>
      <c r="M768" s="18"/>
      <c r="N768" s="18"/>
      <c r="O768" s="16"/>
      <c r="P768" s="16"/>
      <c r="Q768" s="16"/>
      <c r="R768" s="16"/>
      <c r="S768" s="16"/>
      <c r="T768" s="16"/>
      <c r="U768" s="16"/>
      <c r="V768" s="16"/>
      <c r="W768" s="16"/>
      <c r="X768" s="16"/>
      <c r="Y768" s="16"/>
      <c r="Z768" s="18"/>
      <c r="AA768" s="18"/>
      <c r="AB768" s="16"/>
      <c r="AC768" s="16"/>
      <c r="AD768" s="16"/>
      <c r="AE768" s="16"/>
    </row>
    <row r="769" spans="1:31" ht="12.75" customHeight="1" x14ac:dyDescent="0.3">
      <c r="A769" s="16"/>
      <c r="B769" s="16"/>
      <c r="C769" s="16"/>
      <c r="D769" s="16"/>
      <c r="E769" s="16"/>
      <c r="F769" s="16"/>
      <c r="G769" s="18"/>
      <c r="H769" s="18"/>
      <c r="I769" s="18"/>
      <c r="J769" s="18"/>
      <c r="K769" s="18"/>
      <c r="L769" s="18"/>
      <c r="M769" s="18"/>
      <c r="N769" s="18"/>
      <c r="O769" s="16"/>
      <c r="P769" s="16"/>
      <c r="Q769" s="16"/>
      <c r="R769" s="16"/>
      <c r="S769" s="16"/>
      <c r="T769" s="16"/>
      <c r="U769" s="16"/>
      <c r="V769" s="16"/>
      <c r="W769" s="16"/>
      <c r="X769" s="16"/>
      <c r="Y769" s="16"/>
      <c r="Z769" s="18"/>
      <c r="AA769" s="18"/>
      <c r="AB769" s="16"/>
      <c r="AC769" s="16"/>
      <c r="AD769" s="16"/>
      <c r="AE769" s="16"/>
    </row>
    <row r="770" spans="1:31" ht="12.75" customHeight="1" x14ac:dyDescent="0.3">
      <c r="A770" s="16"/>
      <c r="B770" s="16"/>
      <c r="C770" s="16"/>
      <c r="D770" s="16"/>
      <c r="E770" s="16"/>
      <c r="F770" s="16"/>
      <c r="G770" s="18"/>
      <c r="H770" s="18"/>
      <c r="I770" s="18"/>
      <c r="J770" s="18"/>
      <c r="K770" s="18"/>
      <c r="L770" s="18"/>
      <c r="M770" s="18"/>
      <c r="N770" s="18"/>
      <c r="O770" s="16"/>
      <c r="P770" s="16"/>
      <c r="Q770" s="16"/>
      <c r="R770" s="16"/>
      <c r="S770" s="16"/>
      <c r="T770" s="16"/>
      <c r="U770" s="16"/>
      <c r="V770" s="16"/>
      <c r="W770" s="16"/>
      <c r="X770" s="16"/>
      <c r="Y770" s="16"/>
      <c r="Z770" s="18"/>
      <c r="AA770" s="18"/>
      <c r="AB770" s="16"/>
      <c r="AC770" s="16"/>
      <c r="AD770" s="16"/>
      <c r="AE770" s="16"/>
    </row>
    <row r="771" spans="1:31" ht="12.75" customHeight="1" x14ac:dyDescent="0.3">
      <c r="A771" s="16"/>
      <c r="B771" s="16"/>
      <c r="C771" s="16"/>
      <c r="D771" s="16"/>
      <c r="E771" s="16"/>
      <c r="F771" s="16"/>
      <c r="G771" s="18"/>
      <c r="H771" s="18"/>
      <c r="I771" s="18"/>
      <c r="J771" s="18"/>
      <c r="K771" s="18"/>
      <c r="L771" s="18"/>
      <c r="M771" s="18"/>
      <c r="N771" s="18"/>
      <c r="O771" s="16"/>
      <c r="P771" s="16"/>
      <c r="Q771" s="16"/>
      <c r="R771" s="16"/>
      <c r="S771" s="16"/>
      <c r="T771" s="16"/>
      <c r="U771" s="16"/>
      <c r="V771" s="16"/>
      <c r="W771" s="16"/>
      <c r="X771" s="16"/>
      <c r="Y771" s="16"/>
      <c r="Z771" s="18"/>
      <c r="AA771" s="18"/>
      <c r="AB771" s="16"/>
      <c r="AC771" s="16"/>
      <c r="AD771" s="16"/>
      <c r="AE771" s="16"/>
    </row>
    <row r="772" spans="1:31" ht="12.75" customHeight="1" x14ac:dyDescent="0.3">
      <c r="A772" s="16"/>
      <c r="B772" s="16"/>
      <c r="C772" s="16"/>
      <c r="D772" s="16"/>
      <c r="E772" s="16"/>
      <c r="F772" s="16"/>
      <c r="G772" s="18"/>
      <c r="H772" s="18"/>
      <c r="I772" s="18"/>
      <c r="J772" s="18"/>
      <c r="K772" s="18"/>
      <c r="L772" s="18"/>
      <c r="M772" s="18"/>
      <c r="N772" s="18"/>
      <c r="O772" s="16"/>
      <c r="P772" s="16"/>
      <c r="Q772" s="16"/>
      <c r="R772" s="16"/>
      <c r="S772" s="16"/>
      <c r="T772" s="16"/>
      <c r="U772" s="16"/>
      <c r="V772" s="16"/>
      <c r="W772" s="16"/>
      <c r="X772" s="16"/>
      <c r="Y772" s="16"/>
      <c r="Z772" s="18"/>
      <c r="AA772" s="18"/>
      <c r="AB772" s="16"/>
      <c r="AC772" s="16"/>
      <c r="AD772" s="16"/>
      <c r="AE772" s="16"/>
    </row>
    <row r="773" spans="1:31" ht="12.75" customHeight="1" x14ac:dyDescent="0.3">
      <c r="A773" s="16"/>
      <c r="B773" s="16"/>
      <c r="C773" s="16"/>
      <c r="D773" s="16"/>
      <c r="E773" s="16"/>
      <c r="F773" s="16"/>
      <c r="G773" s="18"/>
      <c r="H773" s="18"/>
      <c r="I773" s="18"/>
      <c r="J773" s="18"/>
      <c r="K773" s="18"/>
      <c r="L773" s="18"/>
      <c r="M773" s="18"/>
      <c r="N773" s="18"/>
      <c r="O773" s="16"/>
      <c r="P773" s="16"/>
      <c r="Q773" s="16"/>
      <c r="R773" s="16"/>
      <c r="S773" s="16"/>
      <c r="T773" s="16"/>
      <c r="U773" s="16"/>
      <c r="V773" s="16"/>
      <c r="W773" s="16"/>
      <c r="X773" s="16"/>
      <c r="Y773" s="16"/>
      <c r="Z773" s="18"/>
      <c r="AA773" s="18"/>
      <c r="AB773" s="16"/>
      <c r="AC773" s="16"/>
      <c r="AD773" s="16"/>
      <c r="AE773" s="16"/>
    </row>
    <row r="774" spans="1:31" ht="12.75" customHeight="1" x14ac:dyDescent="0.3">
      <c r="A774" s="16"/>
      <c r="B774" s="16"/>
      <c r="C774" s="16"/>
      <c r="D774" s="16"/>
      <c r="E774" s="16"/>
      <c r="F774" s="16"/>
      <c r="G774" s="18"/>
      <c r="H774" s="18"/>
      <c r="I774" s="18"/>
      <c r="J774" s="18"/>
      <c r="K774" s="18"/>
      <c r="L774" s="18"/>
      <c r="M774" s="18"/>
      <c r="N774" s="18"/>
      <c r="O774" s="16"/>
      <c r="P774" s="16"/>
      <c r="Q774" s="16"/>
      <c r="R774" s="16"/>
      <c r="S774" s="16"/>
      <c r="T774" s="16"/>
      <c r="U774" s="16"/>
      <c r="V774" s="16"/>
      <c r="W774" s="16"/>
      <c r="X774" s="16"/>
      <c r="Y774" s="16"/>
      <c r="Z774" s="18"/>
      <c r="AA774" s="18"/>
      <c r="AB774" s="16"/>
      <c r="AC774" s="16"/>
      <c r="AD774" s="16"/>
      <c r="AE774" s="16"/>
    </row>
    <row r="775" spans="1:31" ht="12.75" customHeight="1" x14ac:dyDescent="0.3">
      <c r="A775" s="16"/>
      <c r="B775" s="16"/>
      <c r="C775" s="16"/>
      <c r="D775" s="16"/>
      <c r="E775" s="16"/>
      <c r="F775" s="16"/>
      <c r="G775" s="18"/>
      <c r="H775" s="18"/>
      <c r="I775" s="18"/>
      <c r="J775" s="18"/>
      <c r="K775" s="18"/>
      <c r="L775" s="18"/>
      <c r="M775" s="18"/>
      <c r="N775" s="18"/>
      <c r="O775" s="16"/>
      <c r="P775" s="16"/>
      <c r="Q775" s="16"/>
      <c r="R775" s="16"/>
      <c r="S775" s="16"/>
      <c r="T775" s="16"/>
      <c r="U775" s="16"/>
      <c r="V775" s="16"/>
      <c r="W775" s="16"/>
      <c r="X775" s="16"/>
      <c r="Y775" s="16"/>
      <c r="Z775" s="18"/>
      <c r="AA775" s="18"/>
      <c r="AB775" s="16"/>
      <c r="AC775" s="16"/>
      <c r="AD775" s="16"/>
      <c r="AE775" s="16"/>
    </row>
    <row r="776" spans="1:31" ht="12.75" customHeight="1" x14ac:dyDescent="0.3">
      <c r="A776" s="16"/>
      <c r="B776" s="16"/>
      <c r="C776" s="16"/>
      <c r="D776" s="16"/>
      <c r="E776" s="16"/>
      <c r="F776" s="16"/>
      <c r="G776" s="18"/>
      <c r="H776" s="18"/>
      <c r="I776" s="18"/>
      <c r="J776" s="18"/>
      <c r="K776" s="18"/>
      <c r="L776" s="18"/>
      <c r="M776" s="18"/>
      <c r="N776" s="18"/>
      <c r="O776" s="16"/>
      <c r="P776" s="16"/>
      <c r="Q776" s="16"/>
      <c r="R776" s="16"/>
      <c r="S776" s="16"/>
      <c r="T776" s="16"/>
      <c r="U776" s="16"/>
      <c r="V776" s="16"/>
      <c r="W776" s="16"/>
      <c r="X776" s="16"/>
      <c r="Y776" s="16"/>
      <c r="Z776" s="18"/>
      <c r="AA776" s="18"/>
      <c r="AB776" s="16"/>
      <c r="AC776" s="16"/>
      <c r="AD776" s="16"/>
      <c r="AE776" s="16"/>
    </row>
    <row r="777" spans="1:31" ht="12.75" customHeight="1" x14ac:dyDescent="0.3">
      <c r="A777" s="16"/>
      <c r="B777" s="16"/>
      <c r="C777" s="16"/>
      <c r="D777" s="16"/>
      <c r="E777" s="16"/>
      <c r="F777" s="16"/>
      <c r="G777" s="18"/>
      <c r="H777" s="18"/>
      <c r="I777" s="18"/>
      <c r="J777" s="18"/>
      <c r="K777" s="18"/>
      <c r="L777" s="18"/>
      <c r="M777" s="18"/>
      <c r="N777" s="18"/>
      <c r="O777" s="16"/>
      <c r="P777" s="16"/>
      <c r="Q777" s="16"/>
      <c r="R777" s="16"/>
      <c r="S777" s="16"/>
      <c r="T777" s="16"/>
      <c r="U777" s="16"/>
      <c r="V777" s="16"/>
      <c r="W777" s="16"/>
      <c r="X777" s="16"/>
      <c r="Y777" s="16"/>
      <c r="Z777" s="18"/>
      <c r="AA777" s="18"/>
      <c r="AB777" s="16"/>
      <c r="AC777" s="16"/>
      <c r="AD777" s="16"/>
      <c r="AE777" s="16"/>
    </row>
    <row r="778" spans="1:31" ht="12.75" customHeight="1" x14ac:dyDescent="0.3">
      <c r="A778" s="16"/>
      <c r="B778" s="16"/>
      <c r="C778" s="16"/>
      <c r="D778" s="16"/>
      <c r="E778" s="16"/>
      <c r="F778" s="16"/>
      <c r="G778" s="18"/>
      <c r="H778" s="18"/>
      <c r="I778" s="18"/>
      <c r="J778" s="18"/>
      <c r="K778" s="18"/>
      <c r="L778" s="18"/>
      <c r="M778" s="18"/>
      <c r="N778" s="18"/>
      <c r="O778" s="16"/>
      <c r="P778" s="16"/>
      <c r="Q778" s="16"/>
      <c r="R778" s="16"/>
      <c r="S778" s="16"/>
      <c r="T778" s="16"/>
      <c r="U778" s="16"/>
      <c r="V778" s="16"/>
      <c r="W778" s="16"/>
      <c r="X778" s="16"/>
      <c r="Y778" s="16"/>
      <c r="Z778" s="18"/>
      <c r="AA778" s="18"/>
      <c r="AB778" s="16"/>
      <c r="AC778" s="16"/>
      <c r="AD778" s="16"/>
      <c r="AE778" s="16"/>
    </row>
    <row r="779" spans="1:31" ht="12.75" customHeight="1" x14ac:dyDescent="0.3">
      <c r="A779" s="16"/>
      <c r="B779" s="16"/>
      <c r="C779" s="16"/>
      <c r="D779" s="16"/>
      <c r="E779" s="16"/>
      <c r="F779" s="16"/>
      <c r="G779" s="18"/>
      <c r="H779" s="18"/>
      <c r="I779" s="18"/>
      <c r="J779" s="18"/>
      <c r="K779" s="18"/>
      <c r="L779" s="18"/>
      <c r="M779" s="18"/>
      <c r="N779" s="18"/>
      <c r="O779" s="16"/>
      <c r="P779" s="16"/>
      <c r="Q779" s="16"/>
      <c r="R779" s="16"/>
      <c r="S779" s="16"/>
      <c r="T779" s="16"/>
      <c r="U779" s="16"/>
      <c r="V779" s="16"/>
      <c r="W779" s="16"/>
      <c r="X779" s="16"/>
      <c r="Y779" s="16"/>
      <c r="Z779" s="18"/>
      <c r="AA779" s="18"/>
      <c r="AB779" s="16"/>
      <c r="AC779" s="16"/>
      <c r="AD779" s="16"/>
      <c r="AE779" s="16"/>
    </row>
    <row r="780" spans="1:31" ht="12.75" customHeight="1" x14ac:dyDescent="0.3">
      <c r="A780" s="16"/>
      <c r="B780" s="16"/>
      <c r="C780" s="16"/>
      <c r="D780" s="16"/>
      <c r="E780" s="16"/>
      <c r="F780" s="16"/>
      <c r="G780" s="18"/>
      <c r="H780" s="18"/>
      <c r="I780" s="18"/>
      <c r="J780" s="18"/>
      <c r="K780" s="18"/>
      <c r="L780" s="18"/>
      <c r="M780" s="18"/>
      <c r="N780" s="18"/>
      <c r="O780" s="16"/>
      <c r="P780" s="16"/>
      <c r="Q780" s="16"/>
      <c r="R780" s="16"/>
      <c r="S780" s="16"/>
      <c r="T780" s="16"/>
      <c r="U780" s="16"/>
      <c r="V780" s="16"/>
      <c r="W780" s="16"/>
      <c r="X780" s="16"/>
      <c r="Y780" s="16"/>
      <c r="Z780" s="18"/>
      <c r="AA780" s="18"/>
      <c r="AB780" s="16"/>
      <c r="AC780" s="16"/>
      <c r="AD780" s="16"/>
      <c r="AE780" s="16"/>
    </row>
    <row r="781" spans="1:31" ht="12.75" customHeight="1" x14ac:dyDescent="0.3">
      <c r="A781" s="16"/>
      <c r="B781" s="16"/>
      <c r="C781" s="16"/>
      <c r="D781" s="16"/>
      <c r="E781" s="16"/>
      <c r="F781" s="16"/>
      <c r="G781" s="18"/>
      <c r="H781" s="18"/>
      <c r="I781" s="18"/>
      <c r="J781" s="18"/>
      <c r="K781" s="18"/>
      <c r="L781" s="18"/>
      <c r="M781" s="18"/>
      <c r="N781" s="18"/>
      <c r="O781" s="16"/>
      <c r="P781" s="16"/>
      <c r="Q781" s="16"/>
      <c r="R781" s="16"/>
      <c r="S781" s="16"/>
      <c r="T781" s="16"/>
      <c r="U781" s="16"/>
      <c r="V781" s="16"/>
      <c r="W781" s="16"/>
      <c r="X781" s="16"/>
      <c r="Y781" s="16"/>
      <c r="Z781" s="18"/>
      <c r="AA781" s="18"/>
      <c r="AB781" s="16"/>
      <c r="AC781" s="16"/>
      <c r="AD781" s="16"/>
      <c r="AE781" s="16"/>
    </row>
    <row r="782" spans="1:31" ht="12.75" customHeight="1" x14ac:dyDescent="0.3">
      <c r="A782" s="16"/>
      <c r="B782" s="16"/>
      <c r="C782" s="16"/>
      <c r="D782" s="16"/>
      <c r="E782" s="16"/>
      <c r="F782" s="16"/>
      <c r="G782" s="18"/>
      <c r="H782" s="18"/>
      <c r="I782" s="18"/>
      <c r="J782" s="18"/>
      <c r="K782" s="18"/>
      <c r="L782" s="18"/>
      <c r="M782" s="18"/>
      <c r="N782" s="18"/>
      <c r="O782" s="16"/>
      <c r="P782" s="16"/>
      <c r="Q782" s="16"/>
      <c r="R782" s="16"/>
      <c r="S782" s="16"/>
      <c r="T782" s="16"/>
      <c r="U782" s="16"/>
      <c r="V782" s="16"/>
      <c r="W782" s="16"/>
      <c r="X782" s="16"/>
      <c r="Y782" s="16"/>
      <c r="Z782" s="18"/>
      <c r="AA782" s="18"/>
      <c r="AB782" s="16"/>
      <c r="AC782" s="16"/>
      <c r="AD782" s="16"/>
      <c r="AE782" s="16"/>
    </row>
    <row r="783" spans="1:31" ht="12.75" customHeight="1" x14ac:dyDescent="0.3">
      <c r="A783" s="16"/>
      <c r="B783" s="16"/>
      <c r="C783" s="16"/>
      <c r="D783" s="16"/>
      <c r="E783" s="16"/>
      <c r="F783" s="16"/>
      <c r="G783" s="18"/>
      <c r="H783" s="18"/>
      <c r="I783" s="18"/>
      <c r="J783" s="18"/>
      <c r="K783" s="18"/>
      <c r="L783" s="18"/>
      <c r="M783" s="18"/>
      <c r="N783" s="18"/>
      <c r="O783" s="16"/>
      <c r="P783" s="16"/>
      <c r="Q783" s="16"/>
      <c r="R783" s="16"/>
      <c r="S783" s="16"/>
      <c r="T783" s="16"/>
      <c r="U783" s="16"/>
      <c r="V783" s="16"/>
      <c r="W783" s="16"/>
      <c r="X783" s="16"/>
      <c r="Y783" s="16"/>
      <c r="Z783" s="18"/>
      <c r="AA783" s="18"/>
      <c r="AB783" s="16"/>
      <c r="AC783" s="16"/>
      <c r="AD783" s="16"/>
      <c r="AE783" s="16"/>
    </row>
    <row r="784" spans="1:31" ht="12.75" customHeight="1" x14ac:dyDescent="0.3">
      <c r="A784" s="16"/>
      <c r="B784" s="16"/>
      <c r="C784" s="16"/>
      <c r="D784" s="16"/>
      <c r="E784" s="16"/>
      <c r="F784" s="16"/>
      <c r="G784" s="18"/>
      <c r="H784" s="18"/>
      <c r="I784" s="18"/>
      <c r="J784" s="18"/>
      <c r="K784" s="18"/>
      <c r="L784" s="18"/>
      <c r="M784" s="18"/>
      <c r="N784" s="18"/>
      <c r="O784" s="16"/>
      <c r="P784" s="16"/>
      <c r="Q784" s="16"/>
      <c r="R784" s="16"/>
      <c r="S784" s="16"/>
      <c r="T784" s="16"/>
      <c r="U784" s="16"/>
      <c r="V784" s="16"/>
      <c r="W784" s="16"/>
      <c r="X784" s="16"/>
      <c r="Y784" s="16"/>
      <c r="Z784" s="18"/>
      <c r="AA784" s="18"/>
      <c r="AB784" s="16"/>
      <c r="AC784" s="16"/>
      <c r="AD784" s="16"/>
      <c r="AE784" s="16"/>
    </row>
    <row r="785" spans="1:31" ht="12.75" customHeight="1" x14ac:dyDescent="0.3">
      <c r="A785" s="16"/>
      <c r="B785" s="16"/>
      <c r="C785" s="16"/>
      <c r="D785" s="16"/>
      <c r="E785" s="16"/>
      <c r="F785" s="16"/>
      <c r="G785" s="18"/>
      <c r="H785" s="18"/>
      <c r="I785" s="18"/>
      <c r="J785" s="18"/>
      <c r="K785" s="18"/>
      <c r="L785" s="18"/>
      <c r="M785" s="18"/>
      <c r="N785" s="18"/>
      <c r="O785" s="16"/>
      <c r="P785" s="16"/>
      <c r="Q785" s="16"/>
      <c r="R785" s="16"/>
      <c r="S785" s="16"/>
      <c r="T785" s="16"/>
      <c r="U785" s="16"/>
      <c r="V785" s="16"/>
      <c r="W785" s="16"/>
      <c r="X785" s="16"/>
      <c r="Y785" s="16"/>
      <c r="Z785" s="18"/>
      <c r="AA785" s="18"/>
      <c r="AB785" s="16"/>
      <c r="AC785" s="16"/>
      <c r="AD785" s="16"/>
      <c r="AE785" s="16"/>
    </row>
    <row r="786" spans="1:31" ht="12.75" customHeight="1" x14ac:dyDescent="0.3">
      <c r="A786" s="16"/>
      <c r="B786" s="16"/>
      <c r="C786" s="16"/>
      <c r="D786" s="16"/>
      <c r="E786" s="16"/>
      <c r="F786" s="16"/>
      <c r="G786" s="18"/>
      <c r="H786" s="18"/>
      <c r="I786" s="18"/>
      <c r="J786" s="18"/>
      <c r="K786" s="18"/>
      <c r="L786" s="18"/>
      <c r="M786" s="18"/>
      <c r="N786" s="18"/>
      <c r="O786" s="16"/>
      <c r="P786" s="16"/>
      <c r="Q786" s="16"/>
      <c r="R786" s="16"/>
      <c r="S786" s="16"/>
      <c r="T786" s="16"/>
      <c r="U786" s="16"/>
      <c r="V786" s="16"/>
      <c r="W786" s="16"/>
      <c r="X786" s="16"/>
      <c r="Y786" s="16"/>
      <c r="Z786" s="18"/>
      <c r="AA786" s="18"/>
      <c r="AB786" s="16"/>
      <c r="AC786" s="16"/>
      <c r="AD786" s="16"/>
      <c r="AE786" s="16"/>
    </row>
    <row r="787" spans="1:31" ht="12.75" customHeight="1" x14ac:dyDescent="0.3">
      <c r="A787" s="16"/>
      <c r="B787" s="16"/>
      <c r="C787" s="16"/>
      <c r="D787" s="16"/>
      <c r="E787" s="16"/>
      <c r="F787" s="16"/>
      <c r="G787" s="18"/>
      <c r="H787" s="18"/>
      <c r="I787" s="18"/>
      <c r="J787" s="18"/>
      <c r="K787" s="18"/>
      <c r="L787" s="18"/>
      <c r="M787" s="18"/>
      <c r="N787" s="18"/>
      <c r="O787" s="16"/>
      <c r="P787" s="16"/>
      <c r="Q787" s="16"/>
      <c r="R787" s="16"/>
      <c r="S787" s="16"/>
      <c r="T787" s="16"/>
      <c r="U787" s="16"/>
      <c r="V787" s="16"/>
      <c r="W787" s="16"/>
      <c r="X787" s="16"/>
      <c r="Y787" s="16"/>
      <c r="Z787" s="18"/>
      <c r="AA787" s="18"/>
      <c r="AB787" s="16"/>
      <c r="AC787" s="16"/>
      <c r="AD787" s="16"/>
      <c r="AE787" s="16"/>
    </row>
    <row r="788" spans="1:31" ht="12.75" customHeight="1" x14ac:dyDescent="0.3">
      <c r="A788" s="16"/>
      <c r="B788" s="16"/>
      <c r="C788" s="16"/>
      <c r="D788" s="16"/>
      <c r="E788" s="16"/>
      <c r="F788" s="16"/>
      <c r="G788" s="18"/>
      <c r="H788" s="18"/>
      <c r="I788" s="18"/>
      <c r="J788" s="18"/>
      <c r="K788" s="18"/>
      <c r="L788" s="18"/>
      <c r="M788" s="18"/>
      <c r="N788" s="18"/>
      <c r="O788" s="16"/>
      <c r="P788" s="16"/>
      <c r="Q788" s="16"/>
      <c r="R788" s="16"/>
      <c r="S788" s="16"/>
      <c r="T788" s="16"/>
      <c r="U788" s="16"/>
      <c r="V788" s="16"/>
      <c r="W788" s="16"/>
      <c r="X788" s="16"/>
      <c r="Y788" s="16"/>
      <c r="Z788" s="18"/>
      <c r="AA788" s="18"/>
      <c r="AB788" s="16"/>
      <c r="AC788" s="16"/>
      <c r="AD788" s="16"/>
      <c r="AE788" s="16"/>
    </row>
    <row r="789" spans="1:31" ht="12.75" customHeight="1" x14ac:dyDescent="0.3">
      <c r="A789" s="16"/>
      <c r="B789" s="16"/>
      <c r="C789" s="16"/>
      <c r="D789" s="16"/>
      <c r="E789" s="16"/>
      <c r="F789" s="16"/>
      <c r="G789" s="18"/>
      <c r="H789" s="18"/>
      <c r="I789" s="18"/>
      <c r="J789" s="18"/>
      <c r="K789" s="18"/>
      <c r="L789" s="18"/>
      <c r="M789" s="18"/>
      <c r="N789" s="18"/>
      <c r="O789" s="16"/>
      <c r="P789" s="16"/>
      <c r="Q789" s="16"/>
      <c r="R789" s="16"/>
      <c r="S789" s="16"/>
      <c r="T789" s="16"/>
      <c r="U789" s="16"/>
      <c r="V789" s="16"/>
      <c r="W789" s="16"/>
      <c r="X789" s="16"/>
      <c r="Y789" s="16"/>
      <c r="Z789" s="18"/>
      <c r="AA789" s="18"/>
      <c r="AB789" s="16"/>
      <c r="AC789" s="16"/>
      <c r="AD789" s="16"/>
      <c r="AE789" s="16"/>
    </row>
    <row r="790" spans="1:31" ht="12.75" customHeight="1" x14ac:dyDescent="0.3">
      <c r="A790" s="16"/>
      <c r="B790" s="16"/>
      <c r="C790" s="16"/>
      <c r="D790" s="16"/>
      <c r="E790" s="16"/>
      <c r="F790" s="16"/>
      <c r="G790" s="18"/>
      <c r="H790" s="18"/>
      <c r="I790" s="18"/>
      <c r="J790" s="18"/>
      <c r="K790" s="18"/>
      <c r="L790" s="18"/>
      <c r="M790" s="18"/>
      <c r="N790" s="18"/>
      <c r="O790" s="16"/>
      <c r="P790" s="16"/>
      <c r="Q790" s="16"/>
      <c r="R790" s="16"/>
      <c r="S790" s="16"/>
      <c r="T790" s="16"/>
      <c r="U790" s="16"/>
      <c r="V790" s="16"/>
      <c r="W790" s="16"/>
      <c r="X790" s="16"/>
      <c r="Y790" s="16"/>
      <c r="Z790" s="18"/>
      <c r="AA790" s="18"/>
      <c r="AB790" s="16"/>
      <c r="AC790" s="16"/>
      <c r="AD790" s="16"/>
      <c r="AE790" s="16"/>
    </row>
    <row r="791" spans="1:31" ht="12.75" customHeight="1" x14ac:dyDescent="0.3">
      <c r="A791" s="16"/>
      <c r="B791" s="16"/>
      <c r="C791" s="16"/>
      <c r="D791" s="16"/>
      <c r="E791" s="16"/>
      <c r="F791" s="16"/>
      <c r="G791" s="18"/>
      <c r="H791" s="18"/>
      <c r="I791" s="18"/>
      <c r="J791" s="18"/>
      <c r="K791" s="18"/>
      <c r="L791" s="18"/>
      <c r="M791" s="18"/>
      <c r="N791" s="18"/>
      <c r="O791" s="16"/>
      <c r="P791" s="16"/>
      <c r="Q791" s="16"/>
      <c r="R791" s="16"/>
      <c r="S791" s="16"/>
      <c r="T791" s="16"/>
      <c r="U791" s="16"/>
      <c r="V791" s="16"/>
      <c r="W791" s="16"/>
      <c r="X791" s="16"/>
      <c r="Y791" s="16"/>
      <c r="Z791" s="18"/>
      <c r="AA791" s="18"/>
      <c r="AB791" s="16"/>
      <c r="AC791" s="16"/>
      <c r="AD791" s="16"/>
      <c r="AE791" s="16"/>
    </row>
    <row r="792" spans="1:31" ht="12.75" customHeight="1" x14ac:dyDescent="0.3">
      <c r="A792" s="16"/>
      <c r="B792" s="16"/>
      <c r="C792" s="16"/>
      <c r="D792" s="16"/>
      <c r="E792" s="16"/>
      <c r="F792" s="16"/>
      <c r="G792" s="18"/>
      <c r="H792" s="18"/>
      <c r="I792" s="18"/>
      <c r="J792" s="18"/>
      <c r="K792" s="18"/>
      <c r="L792" s="18"/>
      <c r="M792" s="18"/>
      <c r="N792" s="18"/>
      <c r="O792" s="16"/>
      <c r="P792" s="16"/>
      <c r="Q792" s="16"/>
      <c r="R792" s="16"/>
      <c r="S792" s="16"/>
      <c r="T792" s="16"/>
      <c r="U792" s="16"/>
      <c r="V792" s="16"/>
      <c r="W792" s="16"/>
      <c r="X792" s="16"/>
      <c r="Y792" s="16"/>
      <c r="Z792" s="18"/>
      <c r="AA792" s="18"/>
      <c r="AB792" s="16"/>
      <c r="AC792" s="16"/>
      <c r="AD792" s="16"/>
      <c r="AE792" s="16"/>
    </row>
    <row r="793" spans="1:31" ht="12.75" customHeight="1" x14ac:dyDescent="0.3">
      <c r="A793" s="16"/>
      <c r="B793" s="16"/>
      <c r="C793" s="16"/>
      <c r="D793" s="16"/>
      <c r="E793" s="16"/>
      <c r="F793" s="16"/>
      <c r="G793" s="18"/>
      <c r="H793" s="18"/>
      <c r="I793" s="18"/>
      <c r="J793" s="18"/>
      <c r="K793" s="18"/>
      <c r="L793" s="18"/>
      <c r="M793" s="18"/>
      <c r="N793" s="18"/>
      <c r="O793" s="16"/>
      <c r="P793" s="16"/>
      <c r="Q793" s="16"/>
      <c r="R793" s="16"/>
      <c r="S793" s="16"/>
      <c r="T793" s="16"/>
      <c r="U793" s="16"/>
      <c r="V793" s="16"/>
      <c r="W793" s="16"/>
      <c r="X793" s="16"/>
      <c r="Y793" s="16"/>
      <c r="Z793" s="18"/>
      <c r="AA793" s="18"/>
      <c r="AB793" s="16"/>
      <c r="AC793" s="16"/>
      <c r="AD793" s="16"/>
      <c r="AE793" s="16"/>
    </row>
    <row r="794" spans="1:31" ht="12.75" customHeight="1" x14ac:dyDescent="0.3">
      <c r="A794" s="16"/>
      <c r="B794" s="16"/>
      <c r="C794" s="16"/>
      <c r="D794" s="16"/>
      <c r="E794" s="16"/>
      <c r="F794" s="16"/>
      <c r="G794" s="18"/>
      <c r="H794" s="18"/>
      <c r="I794" s="18"/>
      <c r="J794" s="18"/>
      <c r="K794" s="18"/>
      <c r="L794" s="18"/>
      <c r="M794" s="18"/>
      <c r="N794" s="18"/>
      <c r="O794" s="16"/>
      <c r="P794" s="16"/>
      <c r="Q794" s="16"/>
      <c r="R794" s="16"/>
      <c r="S794" s="16"/>
      <c r="T794" s="16"/>
      <c r="U794" s="16"/>
      <c r="V794" s="16"/>
      <c r="W794" s="16"/>
      <c r="X794" s="16"/>
      <c r="Y794" s="16"/>
      <c r="Z794" s="18"/>
      <c r="AA794" s="18"/>
      <c r="AB794" s="16"/>
      <c r="AC794" s="16"/>
      <c r="AD794" s="16"/>
      <c r="AE794" s="16"/>
    </row>
    <row r="795" spans="1:31" ht="12.75" customHeight="1" x14ac:dyDescent="0.3">
      <c r="A795" s="16"/>
      <c r="B795" s="16"/>
      <c r="C795" s="16"/>
      <c r="D795" s="16"/>
      <c r="E795" s="16"/>
      <c r="F795" s="16"/>
      <c r="G795" s="18"/>
      <c r="H795" s="18"/>
      <c r="I795" s="18"/>
      <c r="J795" s="18"/>
      <c r="K795" s="18"/>
      <c r="L795" s="18"/>
      <c r="M795" s="18"/>
      <c r="N795" s="18"/>
      <c r="O795" s="16"/>
      <c r="P795" s="16"/>
      <c r="Q795" s="16"/>
      <c r="R795" s="16"/>
      <c r="S795" s="16"/>
      <c r="T795" s="16"/>
      <c r="U795" s="16"/>
      <c r="V795" s="16"/>
      <c r="W795" s="16"/>
      <c r="X795" s="16"/>
      <c r="Y795" s="16"/>
      <c r="Z795" s="18"/>
      <c r="AA795" s="18"/>
      <c r="AB795" s="16"/>
      <c r="AC795" s="16"/>
      <c r="AD795" s="16"/>
      <c r="AE795" s="16"/>
    </row>
    <row r="796" spans="1:31" ht="12.75" customHeight="1" x14ac:dyDescent="0.3">
      <c r="A796" s="16"/>
      <c r="B796" s="16"/>
      <c r="C796" s="16"/>
      <c r="D796" s="16"/>
      <c r="E796" s="16"/>
      <c r="F796" s="16"/>
      <c r="G796" s="18"/>
      <c r="H796" s="18"/>
      <c r="I796" s="18"/>
      <c r="J796" s="18"/>
      <c r="K796" s="18"/>
      <c r="L796" s="18"/>
      <c r="M796" s="18"/>
      <c r="N796" s="18"/>
      <c r="O796" s="16"/>
      <c r="P796" s="16"/>
      <c r="Q796" s="16"/>
      <c r="R796" s="16"/>
      <c r="S796" s="16"/>
      <c r="T796" s="16"/>
      <c r="U796" s="16"/>
      <c r="V796" s="16"/>
      <c r="W796" s="16"/>
      <c r="X796" s="16"/>
      <c r="Y796" s="16"/>
      <c r="Z796" s="18"/>
      <c r="AA796" s="18"/>
      <c r="AB796" s="16"/>
      <c r="AC796" s="16"/>
      <c r="AD796" s="16"/>
      <c r="AE796" s="16"/>
    </row>
    <row r="797" spans="1:31" ht="12.75" customHeight="1" x14ac:dyDescent="0.3">
      <c r="A797" s="16"/>
      <c r="B797" s="16"/>
      <c r="C797" s="16"/>
      <c r="D797" s="16"/>
      <c r="E797" s="16"/>
      <c r="F797" s="16"/>
      <c r="G797" s="18"/>
      <c r="H797" s="18"/>
      <c r="I797" s="18"/>
      <c r="J797" s="18"/>
      <c r="K797" s="18"/>
      <c r="L797" s="18"/>
      <c r="M797" s="18"/>
      <c r="N797" s="18"/>
      <c r="O797" s="16"/>
      <c r="P797" s="16"/>
      <c r="Q797" s="16"/>
      <c r="R797" s="16"/>
      <c r="S797" s="16"/>
      <c r="T797" s="16"/>
      <c r="U797" s="16"/>
      <c r="V797" s="16"/>
      <c r="W797" s="16"/>
      <c r="X797" s="16"/>
      <c r="Y797" s="16"/>
      <c r="Z797" s="18"/>
      <c r="AA797" s="18"/>
      <c r="AB797" s="16"/>
      <c r="AC797" s="16"/>
      <c r="AD797" s="16"/>
      <c r="AE797" s="16"/>
    </row>
    <row r="798" spans="1:31" ht="12.75" customHeight="1" x14ac:dyDescent="0.3">
      <c r="A798" s="16"/>
      <c r="B798" s="16"/>
      <c r="C798" s="16"/>
      <c r="D798" s="16"/>
      <c r="E798" s="16"/>
      <c r="F798" s="16"/>
      <c r="G798" s="18"/>
      <c r="H798" s="18"/>
      <c r="I798" s="18"/>
      <c r="J798" s="18"/>
      <c r="K798" s="18"/>
      <c r="L798" s="18"/>
      <c r="M798" s="18"/>
      <c r="N798" s="18"/>
      <c r="O798" s="16"/>
      <c r="P798" s="16"/>
      <c r="Q798" s="16"/>
      <c r="R798" s="16"/>
      <c r="S798" s="16"/>
      <c r="T798" s="16"/>
      <c r="U798" s="16"/>
      <c r="V798" s="16"/>
      <c r="W798" s="16"/>
      <c r="X798" s="16"/>
      <c r="Y798" s="16"/>
      <c r="Z798" s="18"/>
      <c r="AA798" s="18"/>
      <c r="AB798" s="16"/>
      <c r="AC798" s="16"/>
      <c r="AD798" s="16"/>
      <c r="AE798" s="16"/>
    </row>
    <row r="799" spans="1:31" ht="12.75" customHeight="1" x14ac:dyDescent="0.3">
      <c r="A799" s="16"/>
      <c r="B799" s="16"/>
      <c r="C799" s="16"/>
      <c r="D799" s="16"/>
      <c r="E799" s="16"/>
      <c r="F799" s="16"/>
      <c r="G799" s="18"/>
      <c r="H799" s="18"/>
      <c r="I799" s="18"/>
      <c r="J799" s="18"/>
      <c r="K799" s="18"/>
      <c r="L799" s="18"/>
      <c r="M799" s="18"/>
      <c r="N799" s="18"/>
      <c r="O799" s="16"/>
      <c r="P799" s="16"/>
      <c r="Q799" s="16"/>
      <c r="R799" s="16"/>
      <c r="S799" s="16"/>
      <c r="T799" s="16"/>
      <c r="U799" s="16"/>
      <c r="V799" s="16"/>
      <c r="W799" s="16"/>
      <c r="X799" s="16"/>
      <c r="Y799" s="16"/>
      <c r="Z799" s="18"/>
      <c r="AA799" s="18"/>
      <c r="AB799" s="16"/>
      <c r="AC799" s="16"/>
      <c r="AD799" s="16"/>
      <c r="AE799" s="16"/>
    </row>
    <row r="800" spans="1:31" ht="12.75" customHeight="1" x14ac:dyDescent="0.3">
      <c r="A800" s="16"/>
      <c r="B800" s="16"/>
      <c r="C800" s="16"/>
      <c r="D800" s="16"/>
      <c r="E800" s="16"/>
      <c r="F800" s="16"/>
      <c r="G800" s="18"/>
      <c r="H800" s="18"/>
      <c r="I800" s="18"/>
      <c r="J800" s="18"/>
      <c r="K800" s="18"/>
      <c r="L800" s="18"/>
      <c r="M800" s="18"/>
      <c r="N800" s="18"/>
      <c r="O800" s="16"/>
      <c r="P800" s="16"/>
      <c r="Q800" s="16"/>
      <c r="R800" s="16"/>
      <c r="S800" s="16"/>
      <c r="T800" s="16"/>
      <c r="U800" s="16"/>
      <c r="V800" s="16"/>
      <c r="W800" s="16"/>
      <c r="X800" s="16"/>
      <c r="Y800" s="16"/>
      <c r="Z800" s="18"/>
      <c r="AA800" s="18"/>
      <c r="AB800" s="16"/>
      <c r="AC800" s="16"/>
      <c r="AD800" s="16"/>
      <c r="AE800" s="16"/>
    </row>
    <row r="801" spans="1:31" ht="12.75" customHeight="1" x14ac:dyDescent="0.3">
      <c r="A801" s="16"/>
      <c r="B801" s="16"/>
      <c r="C801" s="16"/>
      <c r="D801" s="16"/>
      <c r="E801" s="16"/>
      <c r="F801" s="16"/>
      <c r="G801" s="18"/>
      <c r="H801" s="18"/>
      <c r="I801" s="18"/>
      <c r="J801" s="18"/>
      <c r="K801" s="18"/>
      <c r="L801" s="18"/>
      <c r="M801" s="18"/>
      <c r="N801" s="18"/>
      <c r="O801" s="16"/>
      <c r="P801" s="16"/>
      <c r="Q801" s="16"/>
      <c r="R801" s="16"/>
      <c r="S801" s="16"/>
      <c r="T801" s="16"/>
      <c r="U801" s="16"/>
      <c r="V801" s="16"/>
      <c r="W801" s="16"/>
      <c r="X801" s="16"/>
      <c r="Y801" s="16"/>
      <c r="Z801" s="18"/>
      <c r="AA801" s="18"/>
      <c r="AB801" s="16"/>
      <c r="AC801" s="16"/>
      <c r="AD801" s="16"/>
      <c r="AE801" s="16"/>
    </row>
    <row r="802" spans="1:31" ht="12.75" customHeight="1" x14ac:dyDescent="0.3">
      <c r="A802" s="16"/>
      <c r="B802" s="16"/>
      <c r="C802" s="16"/>
      <c r="D802" s="16"/>
      <c r="E802" s="16"/>
      <c r="F802" s="16"/>
      <c r="G802" s="18"/>
      <c r="H802" s="18"/>
      <c r="I802" s="18"/>
      <c r="J802" s="18"/>
      <c r="K802" s="18"/>
      <c r="L802" s="18"/>
      <c r="M802" s="18"/>
      <c r="N802" s="18"/>
      <c r="O802" s="16"/>
      <c r="P802" s="16"/>
      <c r="Q802" s="16"/>
      <c r="R802" s="16"/>
      <c r="S802" s="16"/>
      <c r="T802" s="16"/>
      <c r="U802" s="16"/>
      <c r="V802" s="16"/>
      <c r="W802" s="16"/>
      <c r="X802" s="16"/>
      <c r="Y802" s="16"/>
      <c r="Z802" s="18"/>
      <c r="AA802" s="18"/>
      <c r="AB802" s="16"/>
      <c r="AC802" s="16"/>
      <c r="AD802" s="16"/>
      <c r="AE802" s="16"/>
    </row>
    <row r="803" spans="1:31" ht="12.75" customHeight="1" x14ac:dyDescent="0.3">
      <c r="A803" s="16"/>
      <c r="B803" s="16"/>
      <c r="C803" s="16"/>
      <c r="D803" s="16"/>
      <c r="E803" s="16"/>
      <c r="F803" s="16"/>
      <c r="G803" s="18"/>
      <c r="H803" s="18"/>
      <c r="I803" s="18"/>
      <c r="J803" s="18"/>
      <c r="K803" s="18"/>
      <c r="L803" s="18"/>
      <c r="M803" s="18"/>
      <c r="N803" s="18"/>
      <c r="O803" s="16"/>
      <c r="P803" s="16"/>
      <c r="Q803" s="16"/>
      <c r="R803" s="16"/>
      <c r="S803" s="16"/>
      <c r="T803" s="16"/>
      <c r="U803" s="16"/>
      <c r="V803" s="16"/>
      <c r="W803" s="16"/>
      <c r="X803" s="16"/>
      <c r="Y803" s="16"/>
      <c r="Z803" s="18"/>
      <c r="AA803" s="18"/>
      <c r="AB803" s="16"/>
      <c r="AC803" s="16"/>
      <c r="AD803" s="16"/>
      <c r="AE803" s="16"/>
    </row>
    <row r="804" spans="1:31" ht="12.75" customHeight="1" x14ac:dyDescent="0.3">
      <c r="A804" s="16"/>
      <c r="B804" s="16"/>
      <c r="C804" s="16"/>
      <c r="D804" s="16"/>
      <c r="E804" s="16"/>
      <c r="F804" s="16"/>
      <c r="G804" s="18"/>
      <c r="H804" s="18"/>
      <c r="I804" s="18"/>
      <c r="J804" s="18"/>
      <c r="K804" s="18"/>
      <c r="L804" s="18"/>
      <c r="M804" s="18"/>
      <c r="N804" s="18"/>
      <c r="O804" s="16"/>
      <c r="P804" s="16"/>
      <c r="Q804" s="16"/>
      <c r="R804" s="16"/>
      <c r="S804" s="16"/>
      <c r="T804" s="16"/>
      <c r="U804" s="16"/>
      <c r="V804" s="16"/>
      <c r="W804" s="16"/>
      <c r="X804" s="16"/>
      <c r="Y804" s="16"/>
      <c r="Z804" s="18"/>
      <c r="AA804" s="18"/>
      <c r="AB804" s="16"/>
      <c r="AC804" s="16"/>
      <c r="AD804" s="16"/>
      <c r="AE804" s="16"/>
    </row>
    <row r="805" spans="1:31" ht="12.75" customHeight="1" x14ac:dyDescent="0.3">
      <c r="A805" s="16"/>
      <c r="B805" s="16"/>
      <c r="C805" s="16"/>
      <c r="D805" s="16"/>
      <c r="E805" s="16"/>
      <c r="F805" s="16"/>
      <c r="G805" s="18"/>
      <c r="H805" s="18"/>
      <c r="I805" s="18"/>
      <c r="J805" s="18"/>
      <c r="K805" s="18"/>
      <c r="L805" s="18"/>
      <c r="M805" s="18"/>
      <c r="N805" s="18"/>
      <c r="O805" s="16"/>
      <c r="P805" s="16"/>
      <c r="Q805" s="16"/>
      <c r="R805" s="16"/>
      <c r="S805" s="16"/>
      <c r="T805" s="16"/>
      <c r="U805" s="16"/>
      <c r="V805" s="16"/>
      <c r="W805" s="16"/>
      <c r="X805" s="16"/>
      <c r="Y805" s="16"/>
      <c r="Z805" s="18"/>
      <c r="AA805" s="18"/>
      <c r="AB805" s="16"/>
      <c r="AC805" s="16"/>
      <c r="AD805" s="16"/>
      <c r="AE805" s="16"/>
    </row>
    <row r="806" spans="1:31" ht="12.75" customHeight="1" x14ac:dyDescent="0.3">
      <c r="A806" s="16"/>
      <c r="B806" s="16"/>
      <c r="C806" s="16"/>
      <c r="D806" s="16"/>
      <c r="E806" s="16"/>
      <c r="F806" s="16"/>
      <c r="G806" s="18"/>
      <c r="H806" s="18"/>
      <c r="I806" s="18"/>
      <c r="J806" s="18"/>
      <c r="K806" s="18"/>
      <c r="L806" s="18"/>
      <c r="M806" s="18"/>
      <c r="N806" s="18"/>
      <c r="O806" s="16"/>
      <c r="P806" s="16"/>
      <c r="Q806" s="16"/>
      <c r="R806" s="16"/>
      <c r="S806" s="16"/>
      <c r="T806" s="16"/>
      <c r="U806" s="16"/>
      <c r="V806" s="16"/>
      <c r="W806" s="16"/>
      <c r="X806" s="16"/>
      <c r="Y806" s="16"/>
      <c r="Z806" s="18"/>
      <c r="AA806" s="18"/>
      <c r="AB806" s="16"/>
      <c r="AC806" s="16"/>
      <c r="AD806" s="16"/>
      <c r="AE806" s="16"/>
    </row>
    <row r="807" spans="1:31" ht="12.75" customHeight="1" x14ac:dyDescent="0.3">
      <c r="A807" s="16"/>
      <c r="B807" s="16"/>
      <c r="C807" s="16"/>
      <c r="D807" s="16"/>
      <c r="E807" s="16"/>
      <c r="F807" s="16"/>
      <c r="G807" s="18"/>
      <c r="H807" s="18"/>
      <c r="I807" s="18"/>
      <c r="J807" s="18"/>
      <c r="K807" s="18"/>
      <c r="L807" s="18"/>
      <c r="M807" s="18"/>
      <c r="N807" s="18"/>
      <c r="O807" s="16"/>
      <c r="P807" s="16"/>
      <c r="Q807" s="16"/>
      <c r="R807" s="16"/>
      <c r="S807" s="16"/>
      <c r="T807" s="16"/>
      <c r="U807" s="16"/>
      <c r="V807" s="16"/>
      <c r="W807" s="16"/>
      <c r="X807" s="16"/>
      <c r="Y807" s="16"/>
      <c r="Z807" s="18"/>
      <c r="AA807" s="18"/>
      <c r="AB807" s="16"/>
      <c r="AC807" s="16"/>
      <c r="AD807" s="16"/>
      <c r="AE807" s="16"/>
    </row>
    <row r="808" spans="1:31" ht="12.75" customHeight="1" x14ac:dyDescent="0.3">
      <c r="A808" s="16"/>
      <c r="B808" s="16"/>
      <c r="C808" s="16"/>
      <c r="D808" s="16"/>
      <c r="E808" s="16"/>
      <c r="F808" s="16"/>
      <c r="G808" s="18"/>
      <c r="H808" s="18"/>
      <c r="I808" s="18"/>
      <c r="J808" s="18"/>
      <c r="K808" s="18"/>
      <c r="L808" s="18"/>
      <c r="M808" s="18"/>
      <c r="N808" s="18"/>
      <c r="O808" s="16"/>
      <c r="P808" s="16"/>
      <c r="Q808" s="16"/>
      <c r="R808" s="16"/>
      <c r="S808" s="16"/>
      <c r="T808" s="16"/>
      <c r="U808" s="16"/>
      <c r="V808" s="16"/>
      <c r="W808" s="16"/>
      <c r="X808" s="16"/>
      <c r="Y808" s="16"/>
      <c r="Z808" s="18"/>
      <c r="AA808" s="18"/>
      <c r="AB808" s="16"/>
      <c r="AC808" s="16"/>
      <c r="AD808" s="16"/>
      <c r="AE808" s="16"/>
    </row>
    <row r="809" spans="1:31" ht="12.75" customHeight="1" x14ac:dyDescent="0.3">
      <c r="A809" s="16"/>
      <c r="B809" s="16"/>
      <c r="C809" s="16"/>
      <c r="D809" s="16"/>
      <c r="E809" s="16"/>
      <c r="F809" s="16"/>
      <c r="G809" s="18"/>
      <c r="H809" s="18"/>
      <c r="I809" s="18"/>
      <c r="J809" s="18"/>
      <c r="K809" s="18"/>
      <c r="L809" s="18"/>
      <c r="M809" s="18"/>
      <c r="N809" s="18"/>
      <c r="O809" s="16"/>
      <c r="P809" s="16"/>
      <c r="Q809" s="16"/>
      <c r="R809" s="16"/>
      <c r="S809" s="16"/>
      <c r="T809" s="16"/>
      <c r="U809" s="16"/>
      <c r="V809" s="16"/>
      <c r="W809" s="16"/>
      <c r="X809" s="16"/>
      <c r="Y809" s="16"/>
      <c r="Z809" s="18"/>
      <c r="AA809" s="18"/>
      <c r="AB809" s="16"/>
      <c r="AC809" s="16"/>
      <c r="AD809" s="16"/>
      <c r="AE809" s="16"/>
    </row>
    <row r="810" spans="1:31" ht="12.75" customHeight="1" x14ac:dyDescent="0.3">
      <c r="A810" s="16"/>
      <c r="B810" s="16"/>
      <c r="C810" s="16"/>
      <c r="D810" s="16"/>
      <c r="E810" s="16"/>
      <c r="F810" s="16"/>
      <c r="G810" s="18"/>
      <c r="H810" s="18"/>
      <c r="I810" s="18"/>
      <c r="J810" s="18"/>
      <c r="K810" s="18"/>
      <c r="L810" s="18"/>
      <c r="M810" s="18"/>
      <c r="N810" s="18"/>
      <c r="O810" s="16"/>
      <c r="P810" s="16"/>
      <c r="Q810" s="16"/>
      <c r="R810" s="16"/>
      <c r="S810" s="16"/>
      <c r="T810" s="16"/>
      <c r="U810" s="16"/>
      <c r="V810" s="16"/>
      <c r="W810" s="16"/>
      <c r="X810" s="16"/>
      <c r="Y810" s="16"/>
      <c r="Z810" s="18"/>
      <c r="AA810" s="18"/>
      <c r="AB810" s="16"/>
      <c r="AC810" s="16"/>
      <c r="AD810" s="16"/>
      <c r="AE810" s="16"/>
    </row>
    <row r="811" spans="1:31" ht="12.75" customHeight="1" x14ac:dyDescent="0.3">
      <c r="A811" s="16"/>
      <c r="B811" s="16"/>
      <c r="C811" s="16"/>
      <c r="D811" s="16"/>
      <c r="E811" s="16"/>
      <c r="F811" s="16"/>
      <c r="G811" s="18"/>
      <c r="H811" s="18"/>
      <c r="I811" s="18"/>
      <c r="J811" s="18"/>
      <c r="K811" s="18"/>
      <c r="L811" s="18"/>
      <c r="M811" s="18"/>
      <c r="N811" s="18"/>
      <c r="O811" s="16"/>
      <c r="P811" s="16"/>
      <c r="Q811" s="16"/>
      <c r="R811" s="16"/>
      <c r="S811" s="16"/>
      <c r="T811" s="16"/>
      <c r="U811" s="16"/>
      <c r="V811" s="16"/>
      <c r="W811" s="16"/>
      <c r="X811" s="16"/>
      <c r="Y811" s="16"/>
      <c r="Z811" s="18"/>
      <c r="AA811" s="18"/>
      <c r="AB811" s="16"/>
      <c r="AC811" s="16"/>
      <c r="AD811" s="16"/>
      <c r="AE811" s="16"/>
    </row>
    <row r="812" spans="1:31" ht="12.75" customHeight="1" x14ac:dyDescent="0.3">
      <c r="A812" s="16"/>
      <c r="B812" s="16"/>
      <c r="C812" s="16"/>
      <c r="D812" s="16"/>
      <c r="E812" s="16"/>
      <c r="F812" s="16"/>
      <c r="G812" s="18"/>
      <c r="H812" s="18"/>
      <c r="I812" s="18"/>
      <c r="J812" s="18"/>
      <c r="K812" s="18"/>
      <c r="L812" s="18"/>
      <c r="M812" s="18"/>
      <c r="N812" s="18"/>
      <c r="O812" s="16"/>
      <c r="P812" s="16"/>
      <c r="Q812" s="16"/>
      <c r="R812" s="16"/>
      <c r="S812" s="16"/>
      <c r="T812" s="16"/>
      <c r="U812" s="16"/>
      <c r="V812" s="16"/>
      <c r="W812" s="16"/>
      <c r="X812" s="16"/>
      <c r="Y812" s="16"/>
      <c r="Z812" s="18"/>
      <c r="AA812" s="18"/>
      <c r="AB812" s="16"/>
      <c r="AC812" s="16"/>
      <c r="AD812" s="16"/>
      <c r="AE812" s="16"/>
    </row>
    <row r="813" spans="1:31" ht="12.75" customHeight="1" x14ac:dyDescent="0.3">
      <c r="A813" s="16"/>
      <c r="B813" s="16"/>
      <c r="C813" s="16"/>
      <c r="D813" s="16"/>
      <c r="E813" s="16"/>
      <c r="F813" s="16"/>
      <c r="G813" s="18"/>
      <c r="H813" s="18"/>
      <c r="I813" s="18"/>
      <c r="J813" s="18"/>
      <c r="K813" s="18"/>
      <c r="L813" s="18"/>
      <c r="M813" s="18"/>
      <c r="N813" s="18"/>
      <c r="O813" s="16"/>
      <c r="P813" s="16"/>
      <c r="Q813" s="16"/>
      <c r="R813" s="16"/>
      <c r="S813" s="16"/>
      <c r="T813" s="16"/>
      <c r="U813" s="16"/>
      <c r="V813" s="16"/>
      <c r="W813" s="16"/>
      <c r="X813" s="16"/>
      <c r="Y813" s="16"/>
      <c r="Z813" s="18"/>
      <c r="AA813" s="18"/>
      <c r="AB813" s="16"/>
      <c r="AC813" s="16"/>
      <c r="AD813" s="16"/>
      <c r="AE813" s="16"/>
    </row>
    <row r="814" spans="1:31" ht="12.75" customHeight="1" x14ac:dyDescent="0.3">
      <c r="A814" s="16"/>
      <c r="B814" s="16"/>
      <c r="C814" s="16"/>
      <c r="D814" s="16"/>
      <c r="E814" s="16"/>
      <c r="F814" s="16"/>
      <c r="G814" s="18"/>
      <c r="H814" s="18"/>
      <c r="I814" s="18"/>
      <c r="J814" s="18"/>
      <c r="K814" s="18"/>
      <c r="L814" s="18"/>
      <c r="M814" s="18"/>
      <c r="N814" s="18"/>
      <c r="O814" s="16"/>
      <c r="P814" s="16"/>
      <c r="Q814" s="16"/>
      <c r="R814" s="16"/>
      <c r="S814" s="16"/>
      <c r="T814" s="16"/>
      <c r="U814" s="16"/>
      <c r="V814" s="16"/>
      <c r="W814" s="16"/>
      <c r="X814" s="16"/>
      <c r="Y814" s="16"/>
      <c r="Z814" s="18"/>
      <c r="AA814" s="18"/>
      <c r="AB814" s="16"/>
      <c r="AC814" s="16"/>
      <c r="AD814" s="16"/>
      <c r="AE814" s="16"/>
    </row>
    <row r="815" spans="1:31" ht="12.75" customHeight="1" x14ac:dyDescent="0.3">
      <c r="A815" s="16"/>
      <c r="B815" s="16"/>
      <c r="C815" s="16"/>
      <c r="D815" s="16"/>
      <c r="E815" s="16"/>
      <c r="F815" s="16"/>
      <c r="G815" s="18"/>
      <c r="H815" s="18"/>
      <c r="I815" s="18"/>
      <c r="J815" s="18"/>
      <c r="K815" s="18"/>
      <c r="L815" s="18"/>
      <c r="M815" s="18"/>
      <c r="N815" s="18"/>
      <c r="O815" s="16"/>
      <c r="P815" s="16"/>
      <c r="Q815" s="16"/>
      <c r="R815" s="16"/>
      <c r="S815" s="16"/>
      <c r="T815" s="16"/>
      <c r="U815" s="16"/>
      <c r="V815" s="16"/>
      <c r="W815" s="16"/>
      <c r="X815" s="16"/>
      <c r="Y815" s="16"/>
      <c r="Z815" s="18"/>
      <c r="AA815" s="18"/>
      <c r="AB815" s="16"/>
      <c r="AC815" s="16"/>
      <c r="AD815" s="16"/>
      <c r="AE815" s="16"/>
    </row>
    <row r="816" spans="1:31" ht="12.75" customHeight="1" x14ac:dyDescent="0.3">
      <c r="A816" s="16"/>
      <c r="B816" s="16"/>
      <c r="C816" s="16"/>
      <c r="D816" s="16"/>
      <c r="E816" s="16"/>
      <c r="F816" s="16"/>
      <c r="G816" s="18"/>
      <c r="H816" s="18"/>
      <c r="I816" s="18"/>
      <c r="J816" s="18"/>
      <c r="K816" s="18"/>
      <c r="L816" s="18"/>
      <c r="M816" s="18"/>
      <c r="N816" s="18"/>
      <c r="O816" s="16"/>
      <c r="P816" s="16"/>
      <c r="Q816" s="16"/>
      <c r="R816" s="16"/>
      <c r="S816" s="16"/>
      <c r="T816" s="16"/>
      <c r="U816" s="16"/>
      <c r="V816" s="16"/>
      <c r="W816" s="16"/>
      <c r="X816" s="16"/>
      <c r="Y816" s="16"/>
      <c r="Z816" s="18"/>
      <c r="AA816" s="18"/>
      <c r="AB816" s="16"/>
      <c r="AC816" s="16"/>
      <c r="AD816" s="16"/>
      <c r="AE816" s="16"/>
    </row>
    <row r="817" spans="1:31" ht="12.75" customHeight="1" x14ac:dyDescent="0.3">
      <c r="A817" s="16"/>
      <c r="B817" s="16"/>
      <c r="C817" s="16"/>
      <c r="D817" s="16"/>
      <c r="E817" s="16"/>
      <c r="F817" s="16"/>
      <c r="G817" s="18"/>
      <c r="H817" s="18"/>
      <c r="I817" s="18"/>
      <c r="J817" s="18"/>
      <c r="K817" s="18"/>
      <c r="L817" s="18"/>
      <c r="M817" s="18"/>
      <c r="N817" s="18"/>
      <c r="O817" s="16"/>
      <c r="P817" s="16"/>
      <c r="Q817" s="16"/>
      <c r="R817" s="16"/>
      <c r="S817" s="16"/>
      <c r="T817" s="16"/>
      <c r="U817" s="16"/>
      <c r="V817" s="16"/>
      <c r="W817" s="16"/>
      <c r="X817" s="16"/>
      <c r="Y817" s="16"/>
      <c r="Z817" s="18"/>
      <c r="AA817" s="18"/>
      <c r="AB817" s="16"/>
      <c r="AC817" s="16"/>
      <c r="AD817" s="16"/>
      <c r="AE817" s="16"/>
    </row>
    <row r="818" spans="1:31" ht="12.75" customHeight="1" x14ac:dyDescent="0.3">
      <c r="A818" s="16"/>
      <c r="B818" s="16"/>
      <c r="C818" s="16"/>
      <c r="D818" s="16"/>
      <c r="E818" s="16"/>
      <c r="F818" s="16"/>
      <c r="G818" s="18"/>
      <c r="H818" s="18"/>
      <c r="I818" s="18"/>
      <c r="J818" s="18"/>
      <c r="K818" s="18"/>
      <c r="L818" s="18"/>
      <c r="M818" s="18"/>
      <c r="N818" s="18"/>
      <c r="O818" s="16"/>
      <c r="P818" s="16"/>
      <c r="Q818" s="16"/>
      <c r="R818" s="16"/>
      <c r="S818" s="16"/>
      <c r="T818" s="16"/>
      <c r="U818" s="16"/>
      <c r="V818" s="16"/>
      <c r="W818" s="16"/>
      <c r="X818" s="16"/>
      <c r="Y818" s="16"/>
      <c r="Z818" s="18"/>
      <c r="AA818" s="18"/>
      <c r="AB818" s="16"/>
      <c r="AC818" s="16"/>
      <c r="AD818" s="16"/>
      <c r="AE818" s="16"/>
    </row>
    <row r="819" spans="1:31" ht="12.75" customHeight="1" x14ac:dyDescent="0.3">
      <c r="A819" s="16"/>
      <c r="B819" s="16"/>
      <c r="C819" s="16"/>
      <c r="D819" s="16"/>
      <c r="E819" s="16"/>
      <c r="F819" s="16"/>
      <c r="G819" s="18"/>
      <c r="H819" s="18"/>
      <c r="I819" s="18"/>
      <c r="J819" s="18"/>
      <c r="K819" s="18"/>
      <c r="L819" s="18"/>
      <c r="M819" s="18"/>
      <c r="N819" s="18"/>
      <c r="O819" s="16"/>
      <c r="P819" s="16"/>
      <c r="Q819" s="16"/>
      <c r="R819" s="16"/>
      <c r="S819" s="16"/>
      <c r="T819" s="16"/>
      <c r="U819" s="16"/>
      <c r="V819" s="16"/>
      <c r="W819" s="16"/>
      <c r="X819" s="16"/>
      <c r="Y819" s="16"/>
      <c r="Z819" s="18"/>
      <c r="AA819" s="18"/>
      <c r="AB819" s="16"/>
      <c r="AC819" s="16"/>
      <c r="AD819" s="16"/>
      <c r="AE819" s="16"/>
    </row>
    <row r="820" spans="1:31" ht="12.75" customHeight="1" x14ac:dyDescent="0.3">
      <c r="A820" s="16"/>
      <c r="B820" s="16"/>
      <c r="C820" s="16"/>
      <c r="D820" s="16"/>
      <c r="E820" s="16"/>
      <c r="F820" s="16"/>
      <c r="G820" s="18"/>
      <c r="H820" s="18"/>
      <c r="I820" s="18"/>
      <c r="J820" s="18"/>
      <c r="K820" s="18"/>
      <c r="L820" s="18"/>
      <c r="M820" s="18"/>
      <c r="N820" s="18"/>
      <c r="O820" s="16"/>
      <c r="P820" s="16"/>
      <c r="Q820" s="16"/>
      <c r="R820" s="16"/>
      <c r="S820" s="16"/>
      <c r="T820" s="16"/>
      <c r="U820" s="16"/>
      <c r="V820" s="16"/>
      <c r="W820" s="16"/>
      <c r="X820" s="16"/>
      <c r="Y820" s="16"/>
      <c r="Z820" s="18"/>
      <c r="AA820" s="18"/>
      <c r="AB820" s="16"/>
      <c r="AC820" s="16"/>
      <c r="AD820" s="16"/>
      <c r="AE820" s="16"/>
    </row>
    <row r="821" spans="1:31" ht="12.75" customHeight="1" x14ac:dyDescent="0.3">
      <c r="A821" s="16"/>
      <c r="B821" s="16"/>
      <c r="C821" s="16"/>
      <c r="D821" s="16"/>
      <c r="E821" s="16"/>
      <c r="F821" s="16"/>
      <c r="G821" s="18"/>
      <c r="H821" s="18"/>
      <c r="I821" s="18"/>
      <c r="J821" s="18"/>
      <c r="K821" s="18"/>
      <c r="L821" s="18"/>
      <c r="M821" s="18"/>
      <c r="N821" s="18"/>
      <c r="O821" s="16"/>
      <c r="P821" s="16"/>
      <c r="Q821" s="16"/>
      <c r="R821" s="16"/>
      <c r="S821" s="16"/>
      <c r="T821" s="16"/>
      <c r="U821" s="16"/>
      <c r="V821" s="16"/>
      <c r="W821" s="16"/>
      <c r="X821" s="16"/>
      <c r="Y821" s="16"/>
      <c r="Z821" s="18"/>
      <c r="AA821" s="18"/>
      <c r="AB821" s="16"/>
      <c r="AC821" s="16"/>
      <c r="AD821" s="16"/>
      <c r="AE821" s="16"/>
    </row>
    <row r="822" spans="1:31" ht="12.75" customHeight="1" x14ac:dyDescent="0.3">
      <c r="A822" s="16"/>
      <c r="B822" s="16"/>
      <c r="C822" s="16"/>
      <c r="D822" s="16"/>
      <c r="E822" s="16"/>
      <c r="F822" s="16"/>
      <c r="G822" s="18"/>
      <c r="H822" s="18"/>
      <c r="I822" s="18"/>
      <c r="J822" s="18"/>
      <c r="K822" s="18"/>
      <c r="L822" s="18"/>
      <c r="M822" s="18"/>
      <c r="N822" s="18"/>
      <c r="O822" s="16"/>
      <c r="P822" s="16"/>
      <c r="Q822" s="16"/>
      <c r="R822" s="16"/>
      <c r="S822" s="16"/>
      <c r="T822" s="16"/>
      <c r="U822" s="16"/>
      <c r="V822" s="16"/>
      <c r="W822" s="16"/>
      <c r="X822" s="16"/>
      <c r="Y822" s="16"/>
      <c r="Z822" s="18"/>
      <c r="AA822" s="18"/>
      <c r="AB822" s="16"/>
      <c r="AC822" s="16"/>
      <c r="AD822" s="16"/>
      <c r="AE822" s="16"/>
    </row>
    <row r="823" spans="1:31" ht="12.75" customHeight="1" x14ac:dyDescent="0.3">
      <c r="A823" s="16"/>
      <c r="B823" s="16"/>
      <c r="C823" s="16"/>
      <c r="D823" s="16"/>
      <c r="E823" s="16"/>
      <c r="F823" s="16"/>
      <c r="G823" s="18"/>
      <c r="H823" s="18"/>
      <c r="I823" s="18"/>
      <c r="J823" s="18"/>
      <c r="K823" s="18"/>
      <c r="L823" s="18"/>
      <c r="M823" s="18"/>
      <c r="N823" s="18"/>
      <c r="O823" s="16"/>
      <c r="P823" s="16"/>
      <c r="Q823" s="16"/>
      <c r="R823" s="16"/>
      <c r="S823" s="16"/>
      <c r="T823" s="16"/>
      <c r="U823" s="16"/>
      <c r="V823" s="16"/>
      <c r="W823" s="16"/>
      <c r="X823" s="16"/>
      <c r="Y823" s="16"/>
      <c r="Z823" s="18"/>
      <c r="AA823" s="18"/>
      <c r="AB823" s="16"/>
      <c r="AC823" s="16"/>
      <c r="AD823" s="16"/>
      <c r="AE823" s="16"/>
    </row>
    <row r="824" spans="1:31" ht="12.75" customHeight="1" x14ac:dyDescent="0.3">
      <c r="A824" s="16"/>
      <c r="B824" s="16"/>
      <c r="C824" s="16"/>
      <c r="D824" s="16"/>
      <c r="E824" s="16"/>
      <c r="F824" s="16"/>
      <c r="G824" s="18"/>
      <c r="H824" s="18"/>
      <c r="I824" s="18"/>
      <c r="J824" s="18"/>
      <c r="K824" s="18"/>
      <c r="L824" s="18"/>
      <c r="M824" s="18"/>
      <c r="N824" s="18"/>
      <c r="O824" s="16"/>
      <c r="P824" s="16"/>
      <c r="Q824" s="16"/>
      <c r="R824" s="16"/>
      <c r="S824" s="16"/>
      <c r="T824" s="16"/>
      <c r="U824" s="16"/>
      <c r="V824" s="16"/>
      <c r="W824" s="16"/>
      <c r="X824" s="16"/>
      <c r="Y824" s="16"/>
      <c r="Z824" s="18"/>
      <c r="AA824" s="18"/>
      <c r="AB824" s="16"/>
      <c r="AC824" s="16"/>
      <c r="AD824" s="16"/>
      <c r="AE824" s="16"/>
    </row>
    <row r="825" spans="1:31" ht="12.75" customHeight="1" x14ac:dyDescent="0.3">
      <c r="A825" s="16"/>
      <c r="B825" s="16"/>
      <c r="C825" s="16"/>
      <c r="D825" s="16"/>
      <c r="E825" s="16"/>
      <c r="F825" s="16"/>
      <c r="G825" s="18"/>
      <c r="H825" s="18"/>
      <c r="I825" s="18"/>
      <c r="J825" s="18"/>
      <c r="K825" s="18"/>
      <c r="L825" s="18"/>
      <c r="M825" s="18"/>
      <c r="N825" s="18"/>
      <c r="O825" s="16"/>
      <c r="P825" s="16"/>
      <c r="Q825" s="16"/>
      <c r="R825" s="16"/>
      <c r="S825" s="16"/>
      <c r="T825" s="16"/>
      <c r="U825" s="16"/>
      <c r="V825" s="16"/>
      <c r="W825" s="16"/>
      <c r="X825" s="16"/>
      <c r="Y825" s="16"/>
      <c r="Z825" s="18"/>
      <c r="AA825" s="18"/>
      <c r="AB825" s="16"/>
      <c r="AC825" s="16"/>
      <c r="AD825" s="16"/>
      <c r="AE825" s="16"/>
    </row>
    <row r="826" spans="1:31" ht="12.75" customHeight="1" x14ac:dyDescent="0.3">
      <c r="A826" s="16"/>
      <c r="B826" s="16"/>
      <c r="C826" s="16"/>
      <c r="D826" s="16"/>
      <c r="E826" s="16"/>
      <c r="F826" s="16"/>
      <c r="G826" s="18"/>
      <c r="H826" s="18"/>
      <c r="I826" s="18"/>
      <c r="J826" s="18"/>
      <c r="K826" s="18"/>
      <c r="L826" s="18"/>
      <c r="M826" s="18"/>
      <c r="N826" s="18"/>
      <c r="O826" s="16"/>
      <c r="P826" s="16"/>
      <c r="Q826" s="16"/>
      <c r="R826" s="16"/>
      <c r="S826" s="16"/>
      <c r="T826" s="16"/>
      <c r="U826" s="16"/>
      <c r="V826" s="16"/>
      <c r="W826" s="16"/>
      <c r="X826" s="16"/>
      <c r="Y826" s="16"/>
      <c r="Z826" s="18"/>
      <c r="AA826" s="18"/>
      <c r="AB826" s="16"/>
      <c r="AC826" s="16"/>
      <c r="AD826" s="16"/>
      <c r="AE826" s="16"/>
    </row>
    <row r="827" spans="1:31" ht="12.75" customHeight="1" x14ac:dyDescent="0.3">
      <c r="A827" s="16"/>
      <c r="B827" s="16"/>
      <c r="C827" s="16"/>
      <c r="D827" s="16"/>
      <c r="E827" s="16"/>
      <c r="F827" s="16"/>
      <c r="G827" s="18"/>
      <c r="H827" s="18"/>
      <c r="I827" s="18"/>
      <c r="J827" s="18"/>
      <c r="K827" s="18"/>
      <c r="L827" s="18"/>
      <c r="M827" s="18"/>
      <c r="N827" s="18"/>
      <c r="O827" s="16"/>
      <c r="P827" s="16"/>
      <c r="Q827" s="16"/>
      <c r="R827" s="16"/>
      <c r="S827" s="16"/>
      <c r="T827" s="16"/>
      <c r="U827" s="16"/>
      <c r="V827" s="16"/>
      <c r="W827" s="16"/>
      <c r="X827" s="16"/>
      <c r="Y827" s="16"/>
      <c r="Z827" s="18"/>
      <c r="AA827" s="18"/>
      <c r="AB827" s="16"/>
      <c r="AC827" s="16"/>
      <c r="AD827" s="16"/>
      <c r="AE827" s="16"/>
    </row>
    <row r="828" spans="1:31" ht="12.75" customHeight="1" x14ac:dyDescent="0.3">
      <c r="A828" s="16"/>
      <c r="B828" s="16"/>
      <c r="C828" s="16"/>
      <c r="D828" s="16"/>
      <c r="E828" s="16"/>
      <c r="F828" s="16"/>
      <c r="G828" s="18"/>
      <c r="H828" s="18"/>
      <c r="I828" s="18"/>
      <c r="J828" s="18"/>
      <c r="K828" s="18"/>
      <c r="L828" s="18"/>
      <c r="M828" s="18"/>
      <c r="N828" s="18"/>
      <c r="O828" s="16"/>
      <c r="P828" s="16"/>
      <c r="Q828" s="16"/>
      <c r="R828" s="16"/>
      <c r="S828" s="16"/>
      <c r="T828" s="16"/>
      <c r="U828" s="16"/>
      <c r="V828" s="16"/>
      <c r="W828" s="16"/>
      <c r="X828" s="16"/>
      <c r="Y828" s="16"/>
      <c r="Z828" s="18"/>
      <c r="AA828" s="18"/>
      <c r="AB828" s="16"/>
      <c r="AC828" s="16"/>
      <c r="AD828" s="16"/>
      <c r="AE828" s="16"/>
    </row>
    <row r="829" spans="1:31" ht="12.75" customHeight="1" x14ac:dyDescent="0.3">
      <c r="A829" s="16"/>
      <c r="B829" s="16"/>
      <c r="C829" s="16"/>
      <c r="D829" s="16"/>
      <c r="E829" s="16"/>
      <c r="F829" s="16"/>
      <c r="G829" s="18"/>
      <c r="H829" s="18"/>
      <c r="I829" s="18"/>
      <c r="J829" s="18"/>
      <c r="K829" s="18"/>
      <c r="L829" s="18"/>
      <c r="M829" s="18"/>
      <c r="N829" s="18"/>
      <c r="O829" s="16"/>
      <c r="P829" s="16"/>
      <c r="Q829" s="16"/>
      <c r="R829" s="16"/>
      <c r="S829" s="16"/>
      <c r="T829" s="16"/>
      <c r="U829" s="16"/>
      <c r="V829" s="16"/>
      <c r="W829" s="16"/>
      <c r="X829" s="16"/>
      <c r="Y829" s="16"/>
      <c r="Z829" s="18"/>
      <c r="AA829" s="18"/>
      <c r="AB829" s="16"/>
      <c r="AC829" s="16"/>
      <c r="AD829" s="16"/>
      <c r="AE829" s="16"/>
    </row>
    <row r="830" spans="1:31" ht="12.75" customHeight="1" x14ac:dyDescent="0.3">
      <c r="A830" s="16"/>
      <c r="B830" s="16"/>
      <c r="C830" s="16"/>
      <c r="D830" s="16"/>
      <c r="E830" s="16"/>
      <c r="F830" s="16"/>
      <c r="G830" s="18"/>
      <c r="H830" s="18"/>
      <c r="I830" s="18"/>
      <c r="J830" s="18"/>
      <c r="K830" s="18"/>
      <c r="L830" s="18"/>
      <c r="M830" s="18"/>
      <c r="N830" s="18"/>
      <c r="O830" s="16"/>
      <c r="P830" s="16"/>
      <c r="Q830" s="16"/>
      <c r="R830" s="16"/>
      <c r="S830" s="16"/>
      <c r="T830" s="16"/>
      <c r="U830" s="16"/>
      <c r="V830" s="16"/>
      <c r="W830" s="16"/>
      <c r="X830" s="16"/>
      <c r="Y830" s="16"/>
      <c r="Z830" s="18"/>
      <c r="AA830" s="18"/>
      <c r="AB830" s="16"/>
      <c r="AC830" s="16"/>
      <c r="AD830" s="16"/>
      <c r="AE830" s="16"/>
    </row>
    <row r="831" spans="1:31" ht="12.75" customHeight="1" x14ac:dyDescent="0.3">
      <c r="A831" s="16"/>
      <c r="B831" s="16"/>
      <c r="C831" s="16"/>
      <c r="D831" s="16"/>
      <c r="E831" s="16"/>
      <c r="F831" s="16"/>
      <c r="G831" s="18"/>
      <c r="H831" s="18"/>
      <c r="I831" s="18"/>
      <c r="J831" s="18"/>
      <c r="K831" s="18"/>
      <c r="L831" s="18"/>
      <c r="M831" s="18"/>
      <c r="N831" s="18"/>
      <c r="O831" s="16"/>
      <c r="P831" s="16"/>
      <c r="Q831" s="16"/>
      <c r="R831" s="16"/>
      <c r="S831" s="16"/>
      <c r="T831" s="16"/>
      <c r="U831" s="16"/>
      <c r="V831" s="16"/>
      <c r="W831" s="16"/>
      <c r="X831" s="16"/>
      <c r="Y831" s="16"/>
      <c r="Z831" s="18"/>
      <c r="AA831" s="18"/>
      <c r="AB831" s="16"/>
      <c r="AC831" s="16"/>
      <c r="AD831" s="16"/>
      <c r="AE831" s="16"/>
    </row>
    <row r="832" spans="1:31" ht="12.75" customHeight="1" x14ac:dyDescent="0.3">
      <c r="A832" s="16"/>
      <c r="B832" s="16"/>
      <c r="C832" s="16"/>
      <c r="D832" s="16"/>
      <c r="E832" s="16"/>
      <c r="F832" s="16"/>
      <c r="G832" s="18"/>
      <c r="H832" s="18"/>
      <c r="I832" s="18"/>
      <c r="J832" s="18"/>
      <c r="K832" s="18"/>
      <c r="L832" s="18"/>
      <c r="M832" s="18"/>
      <c r="N832" s="18"/>
      <c r="O832" s="16"/>
      <c r="P832" s="16"/>
      <c r="Q832" s="16"/>
      <c r="R832" s="16"/>
      <c r="S832" s="16"/>
      <c r="T832" s="16"/>
      <c r="U832" s="16"/>
      <c r="V832" s="16"/>
      <c r="W832" s="16"/>
      <c r="X832" s="16"/>
      <c r="Y832" s="16"/>
      <c r="Z832" s="18"/>
      <c r="AA832" s="18"/>
      <c r="AB832" s="16"/>
      <c r="AC832" s="16"/>
      <c r="AD832" s="16"/>
      <c r="AE832" s="16"/>
    </row>
    <row r="833" spans="1:31" ht="12.75" customHeight="1" x14ac:dyDescent="0.3">
      <c r="A833" s="16"/>
      <c r="B833" s="16"/>
      <c r="C833" s="16"/>
      <c r="D833" s="16"/>
      <c r="E833" s="16"/>
      <c r="F833" s="16"/>
      <c r="G833" s="18"/>
      <c r="H833" s="18"/>
      <c r="I833" s="18"/>
      <c r="J833" s="18"/>
      <c r="K833" s="18"/>
      <c r="L833" s="18"/>
      <c r="M833" s="18"/>
      <c r="N833" s="18"/>
      <c r="O833" s="16"/>
      <c r="P833" s="16"/>
      <c r="Q833" s="16"/>
      <c r="R833" s="16"/>
      <c r="S833" s="16"/>
      <c r="T833" s="16"/>
      <c r="U833" s="16"/>
      <c r="V833" s="16"/>
      <c r="W833" s="16"/>
      <c r="X833" s="16"/>
      <c r="Y833" s="16"/>
      <c r="Z833" s="18"/>
      <c r="AA833" s="18"/>
      <c r="AB833" s="16"/>
      <c r="AC833" s="16"/>
      <c r="AD833" s="16"/>
      <c r="AE833" s="16"/>
    </row>
    <row r="834" spans="1:31" ht="12.75" customHeight="1" x14ac:dyDescent="0.3">
      <c r="A834" s="16"/>
      <c r="B834" s="16"/>
      <c r="C834" s="16"/>
      <c r="D834" s="16"/>
      <c r="E834" s="16"/>
      <c r="F834" s="16"/>
      <c r="G834" s="18"/>
      <c r="H834" s="18"/>
      <c r="I834" s="18"/>
      <c r="J834" s="18"/>
      <c r="K834" s="18"/>
      <c r="L834" s="18"/>
      <c r="M834" s="18"/>
      <c r="N834" s="18"/>
      <c r="O834" s="16"/>
      <c r="P834" s="16"/>
      <c r="Q834" s="16"/>
      <c r="R834" s="16"/>
      <c r="S834" s="16"/>
      <c r="T834" s="16"/>
      <c r="U834" s="16"/>
      <c r="V834" s="16"/>
      <c r="W834" s="16"/>
      <c r="X834" s="16"/>
      <c r="Y834" s="16"/>
      <c r="Z834" s="18"/>
      <c r="AA834" s="18"/>
      <c r="AB834" s="16"/>
      <c r="AC834" s="16"/>
      <c r="AD834" s="16"/>
      <c r="AE834" s="16"/>
    </row>
    <row r="835" spans="1:31" ht="12.75" customHeight="1" x14ac:dyDescent="0.3">
      <c r="A835" s="16"/>
      <c r="B835" s="16"/>
      <c r="C835" s="16"/>
      <c r="D835" s="16"/>
      <c r="E835" s="16"/>
      <c r="F835" s="16"/>
      <c r="G835" s="18"/>
      <c r="H835" s="18"/>
      <c r="I835" s="18"/>
      <c r="J835" s="18"/>
      <c r="K835" s="18"/>
      <c r="L835" s="18"/>
      <c r="M835" s="18"/>
      <c r="N835" s="18"/>
      <c r="O835" s="16"/>
      <c r="P835" s="16"/>
      <c r="Q835" s="16"/>
      <c r="R835" s="16"/>
      <c r="S835" s="16"/>
      <c r="T835" s="16"/>
      <c r="U835" s="16"/>
      <c r="V835" s="16"/>
      <c r="W835" s="16"/>
      <c r="X835" s="16"/>
      <c r="Y835" s="16"/>
      <c r="Z835" s="18"/>
      <c r="AA835" s="18"/>
      <c r="AB835" s="16"/>
      <c r="AC835" s="16"/>
      <c r="AD835" s="16"/>
      <c r="AE835" s="16"/>
    </row>
    <row r="836" spans="1:31" ht="12.75" customHeight="1" x14ac:dyDescent="0.3">
      <c r="A836" s="16"/>
      <c r="B836" s="16"/>
      <c r="C836" s="16"/>
      <c r="D836" s="16"/>
      <c r="E836" s="16"/>
      <c r="F836" s="16"/>
      <c r="G836" s="18"/>
      <c r="H836" s="18"/>
      <c r="I836" s="18"/>
      <c r="J836" s="18"/>
      <c r="K836" s="18"/>
      <c r="L836" s="18"/>
      <c r="M836" s="18"/>
      <c r="N836" s="18"/>
      <c r="O836" s="16"/>
      <c r="P836" s="16"/>
      <c r="Q836" s="16"/>
      <c r="R836" s="16"/>
      <c r="S836" s="16"/>
      <c r="T836" s="16"/>
      <c r="U836" s="16"/>
      <c r="V836" s="16"/>
      <c r="W836" s="16"/>
      <c r="X836" s="16"/>
      <c r="Y836" s="16"/>
      <c r="Z836" s="18"/>
      <c r="AA836" s="18"/>
      <c r="AB836" s="16"/>
      <c r="AC836" s="16"/>
      <c r="AD836" s="16"/>
      <c r="AE836" s="16"/>
    </row>
    <row r="837" spans="1:31" ht="12.75" customHeight="1" x14ac:dyDescent="0.3">
      <c r="A837" s="16"/>
      <c r="B837" s="16"/>
      <c r="C837" s="16"/>
      <c r="D837" s="16"/>
      <c r="E837" s="16"/>
      <c r="F837" s="16"/>
      <c r="G837" s="18"/>
      <c r="H837" s="18"/>
      <c r="I837" s="18"/>
      <c r="J837" s="18"/>
      <c r="K837" s="18"/>
      <c r="L837" s="18"/>
      <c r="M837" s="18"/>
      <c r="N837" s="18"/>
      <c r="O837" s="16"/>
      <c r="P837" s="16"/>
      <c r="Q837" s="16"/>
      <c r="R837" s="16"/>
      <c r="S837" s="16"/>
      <c r="T837" s="16"/>
      <c r="U837" s="16"/>
      <c r="V837" s="16"/>
      <c r="W837" s="16"/>
      <c r="X837" s="16"/>
      <c r="Y837" s="16"/>
      <c r="Z837" s="18"/>
      <c r="AA837" s="18"/>
      <c r="AB837" s="16"/>
      <c r="AC837" s="16"/>
      <c r="AD837" s="16"/>
      <c r="AE837" s="16"/>
    </row>
    <row r="838" spans="1:31" ht="12.75" customHeight="1" x14ac:dyDescent="0.3">
      <c r="A838" s="16"/>
      <c r="B838" s="16"/>
      <c r="C838" s="16"/>
      <c r="D838" s="16"/>
      <c r="E838" s="16"/>
      <c r="F838" s="16"/>
      <c r="G838" s="18"/>
      <c r="H838" s="18"/>
      <c r="I838" s="18"/>
      <c r="J838" s="18"/>
      <c r="K838" s="18"/>
      <c r="L838" s="18"/>
      <c r="M838" s="18"/>
      <c r="N838" s="18"/>
      <c r="O838" s="16"/>
      <c r="P838" s="16"/>
      <c r="Q838" s="16"/>
      <c r="R838" s="16"/>
      <c r="S838" s="16"/>
      <c r="T838" s="16"/>
      <c r="U838" s="16"/>
      <c r="V838" s="16"/>
      <c r="W838" s="16"/>
      <c r="X838" s="16"/>
      <c r="Y838" s="16"/>
      <c r="Z838" s="18"/>
      <c r="AA838" s="18"/>
      <c r="AB838" s="16"/>
      <c r="AC838" s="16"/>
      <c r="AD838" s="16"/>
      <c r="AE838" s="16"/>
    </row>
    <row r="839" spans="1:31" ht="12.75" customHeight="1" x14ac:dyDescent="0.3">
      <c r="A839" s="16"/>
      <c r="B839" s="16"/>
      <c r="C839" s="16"/>
      <c r="D839" s="16"/>
      <c r="E839" s="16"/>
      <c r="F839" s="16"/>
      <c r="G839" s="18"/>
      <c r="H839" s="18"/>
      <c r="I839" s="18"/>
      <c r="J839" s="18"/>
      <c r="K839" s="18"/>
      <c r="L839" s="18"/>
      <c r="M839" s="18"/>
      <c r="N839" s="18"/>
      <c r="O839" s="16"/>
      <c r="P839" s="16"/>
      <c r="Q839" s="16"/>
      <c r="R839" s="16"/>
      <c r="S839" s="16"/>
      <c r="T839" s="16"/>
      <c r="U839" s="16"/>
      <c r="V839" s="16"/>
      <c r="W839" s="16"/>
      <c r="X839" s="16"/>
      <c r="Y839" s="16"/>
      <c r="Z839" s="18"/>
      <c r="AA839" s="18"/>
      <c r="AB839" s="16"/>
      <c r="AC839" s="16"/>
      <c r="AD839" s="16"/>
      <c r="AE839" s="16"/>
    </row>
    <row r="840" spans="1:31" ht="12.75" customHeight="1" x14ac:dyDescent="0.3">
      <c r="A840" s="16"/>
      <c r="B840" s="16"/>
      <c r="C840" s="16"/>
      <c r="D840" s="16"/>
      <c r="E840" s="16"/>
      <c r="F840" s="16"/>
      <c r="G840" s="18"/>
      <c r="H840" s="18"/>
      <c r="I840" s="18"/>
      <c r="J840" s="18"/>
      <c r="K840" s="18"/>
      <c r="L840" s="18"/>
      <c r="M840" s="18"/>
      <c r="N840" s="18"/>
      <c r="O840" s="16"/>
      <c r="P840" s="16"/>
      <c r="Q840" s="16"/>
      <c r="R840" s="16"/>
      <c r="S840" s="16"/>
      <c r="T840" s="16"/>
      <c r="U840" s="16"/>
      <c r="V840" s="16"/>
      <c r="W840" s="16"/>
      <c r="X840" s="16"/>
      <c r="Y840" s="16"/>
      <c r="Z840" s="18"/>
      <c r="AA840" s="18"/>
      <c r="AB840" s="16"/>
      <c r="AC840" s="16"/>
      <c r="AD840" s="16"/>
      <c r="AE840" s="16"/>
    </row>
    <row r="841" spans="1:31" ht="12.75" customHeight="1" x14ac:dyDescent="0.3">
      <c r="A841" s="16"/>
      <c r="B841" s="16"/>
      <c r="C841" s="16"/>
      <c r="D841" s="16"/>
      <c r="E841" s="16"/>
      <c r="F841" s="16"/>
      <c r="G841" s="18"/>
      <c r="H841" s="18"/>
      <c r="I841" s="18"/>
      <c r="J841" s="18"/>
      <c r="K841" s="18"/>
      <c r="L841" s="18"/>
      <c r="M841" s="18"/>
      <c r="N841" s="18"/>
      <c r="O841" s="16"/>
      <c r="P841" s="16"/>
      <c r="Q841" s="16"/>
      <c r="R841" s="16"/>
      <c r="S841" s="16"/>
      <c r="T841" s="16"/>
      <c r="U841" s="16"/>
      <c r="V841" s="16"/>
      <c r="W841" s="16"/>
      <c r="X841" s="16"/>
      <c r="Y841" s="16"/>
      <c r="Z841" s="18"/>
      <c r="AA841" s="18"/>
      <c r="AB841" s="16"/>
      <c r="AC841" s="16"/>
      <c r="AD841" s="16"/>
      <c r="AE841" s="16"/>
    </row>
    <row r="842" spans="1:31" ht="12.75" customHeight="1" x14ac:dyDescent="0.3">
      <c r="A842" s="16"/>
      <c r="B842" s="16"/>
      <c r="C842" s="16"/>
      <c r="D842" s="16"/>
      <c r="E842" s="16"/>
      <c r="F842" s="16"/>
      <c r="G842" s="18"/>
      <c r="H842" s="18"/>
      <c r="I842" s="18"/>
      <c r="J842" s="18"/>
      <c r="K842" s="18"/>
      <c r="L842" s="18"/>
      <c r="M842" s="18"/>
      <c r="N842" s="18"/>
      <c r="O842" s="16"/>
      <c r="P842" s="16"/>
      <c r="Q842" s="16"/>
      <c r="R842" s="16"/>
      <c r="S842" s="16"/>
      <c r="T842" s="16"/>
      <c r="U842" s="16"/>
      <c r="V842" s="16"/>
      <c r="W842" s="16"/>
      <c r="X842" s="16"/>
      <c r="Y842" s="16"/>
      <c r="Z842" s="18"/>
      <c r="AA842" s="18"/>
      <c r="AB842" s="16"/>
      <c r="AC842" s="16"/>
      <c r="AD842" s="16"/>
      <c r="AE842" s="16"/>
    </row>
    <row r="843" spans="1:31" ht="12.75" customHeight="1" x14ac:dyDescent="0.3">
      <c r="A843" s="16"/>
      <c r="B843" s="16"/>
      <c r="C843" s="16"/>
      <c r="D843" s="16"/>
      <c r="E843" s="16"/>
      <c r="F843" s="16"/>
      <c r="G843" s="18"/>
      <c r="H843" s="18"/>
      <c r="I843" s="18"/>
      <c r="J843" s="18"/>
      <c r="K843" s="18"/>
      <c r="L843" s="18"/>
      <c r="M843" s="18"/>
      <c r="N843" s="18"/>
      <c r="O843" s="16"/>
      <c r="P843" s="16"/>
      <c r="Q843" s="16"/>
      <c r="R843" s="16"/>
      <c r="S843" s="16"/>
      <c r="T843" s="16"/>
      <c r="U843" s="16"/>
      <c r="V843" s="16"/>
      <c r="W843" s="16"/>
      <c r="X843" s="16"/>
      <c r="Y843" s="16"/>
      <c r="Z843" s="18"/>
      <c r="AA843" s="18"/>
      <c r="AB843" s="16"/>
      <c r="AC843" s="16"/>
      <c r="AD843" s="16"/>
      <c r="AE843" s="16"/>
    </row>
    <row r="844" spans="1:31" ht="12.75" customHeight="1" x14ac:dyDescent="0.3">
      <c r="A844" s="16"/>
      <c r="B844" s="16"/>
      <c r="C844" s="16"/>
      <c r="D844" s="16"/>
      <c r="E844" s="16"/>
      <c r="F844" s="16"/>
      <c r="G844" s="18"/>
      <c r="H844" s="18"/>
      <c r="I844" s="18"/>
      <c r="J844" s="18"/>
      <c r="K844" s="18"/>
      <c r="L844" s="18"/>
      <c r="M844" s="18"/>
      <c r="N844" s="18"/>
      <c r="O844" s="16"/>
      <c r="P844" s="16"/>
      <c r="Q844" s="16"/>
      <c r="R844" s="16"/>
      <c r="S844" s="16"/>
      <c r="T844" s="16"/>
      <c r="U844" s="16"/>
      <c r="V844" s="16"/>
      <c r="W844" s="16"/>
      <c r="X844" s="16"/>
      <c r="Y844" s="16"/>
      <c r="Z844" s="18"/>
      <c r="AA844" s="18"/>
      <c r="AB844" s="16"/>
      <c r="AC844" s="16"/>
      <c r="AD844" s="16"/>
      <c r="AE844" s="16"/>
    </row>
    <row r="845" spans="1:31" ht="12.75" customHeight="1" x14ac:dyDescent="0.3">
      <c r="A845" s="16"/>
      <c r="B845" s="16"/>
      <c r="C845" s="16"/>
      <c r="D845" s="16"/>
      <c r="E845" s="16"/>
      <c r="F845" s="16"/>
      <c r="G845" s="18"/>
      <c r="H845" s="18"/>
      <c r="I845" s="18"/>
      <c r="J845" s="18"/>
      <c r="K845" s="18"/>
      <c r="L845" s="18"/>
      <c r="M845" s="18"/>
      <c r="N845" s="18"/>
      <c r="O845" s="16"/>
      <c r="P845" s="16"/>
      <c r="Q845" s="16"/>
      <c r="R845" s="16"/>
      <c r="S845" s="16"/>
      <c r="T845" s="16"/>
      <c r="U845" s="16"/>
      <c r="V845" s="16"/>
      <c r="W845" s="16"/>
      <c r="X845" s="16"/>
      <c r="Y845" s="16"/>
      <c r="Z845" s="18"/>
      <c r="AA845" s="18"/>
      <c r="AB845" s="16"/>
      <c r="AC845" s="16"/>
      <c r="AD845" s="16"/>
      <c r="AE845" s="16"/>
    </row>
    <row r="846" spans="1:31" ht="12.75" customHeight="1" x14ac:dyDescent="0.3">
      <c r="A846" s="16"/>
      <c r="B846" s="16"/>
      <c r="C846" s="16"/>
      <c r="D846" s="16"/>
      <c r="E846" s="16"/>
      <c r="F846" s="16"/>
      <c r="G846" s="18"/>
      <c r="H846" s="18"/>
      <c r="I846" s="18"/>
      <c r="J846" s="18"/>
      <c r="K846" s="18"/>
      <c r="L846" s="18"/>
      <c r="M846" s="18"/>
      <c r="N846" s="18"/>
      <c r="O846" s="16"/>
      <c r="P846" s="16"/>
      <c r="Q846" s="16"/>
      <c r="R846" s="16"/>
      <c r="S846" s="16"/>
      <c r="T846" s="16"/>
      <c r="U846" s="16"/>
      <c r="V846" s="16"/>
      <c r="W846" s="16"/>
      <c r="X846" s="16"/>
      <c r="Y846" s="16"/>
      <c r="Z846" s="18"/>
      <c r="AA846" s="18"/>
      <c r="AB846" s="16"/>
      <c r="AC846" s="16"/>
      <c r="AD846" s="16"/>
      <c r="AE846" s="16"/>
    </row>
    <row r="847" spans="1:31" ht="12.75" customHeight="1" x14ac:dyDescent="0.3">
      <c r="A847" s="16"/>
      <c r="B847" s="16"/>
      <c r="C847" s="16"/>
      <c r="D847" s="16"/>
      <c r="E847" s="16"/>
      <c r="F847" s="16"/>
      <c r="G847" s="18"/>
      <c r="H847" s="18"/>
      <c r="I847" s="18"/>
      <c r="J847" s="18"/>
      <c r="K847" s="18"/>
      <c r="L847" s="18"/>
      <c r="M847" s="18"/>
      <c r="N847" s="18"/>
      <c r="O847" s="16"/>
      <c r="P847" s="16"/>
      <c r="Q847" s="16"/>
      <c r="R847" s="16"/>
      <c r="S847" s="16"/>
      <c r="T847" s="16"/>
      <c r="U847" s="16"/>
      <c r="V847" s="16"/>
      <c r="W847" s="16"/>
      <c r="X847" s="16"/>
      <c r="Y847" s="16"/>
      <c r="Z847" s="18"/>
      <c r="AA847" s="18"/>
      <c r="AB847" s="16"/>
      <c r="AC847" s="16"/>
      <c r="AD847" s="16"/>
      <c r="AE847" s="16"/>
    </row>
    <row r="848" spans="1:31" ht="12.75" customHeight="1" x14ac:dyDescent="0.3">
      <c r="A848" s="16"/>
      <c r="B848" s="16"/>
      <c r="C848" s="16"/>
      <c r="D848" s="16"/>
      <c r="E848" s="16"/>
      <c r="F848" s="16"/>
      <c r="G848" s="18"/>
      <c r="H848" s="18"/>
      <c r="I848" s="18"/>
      <c r="J848" s="18"/>
      <c r="K848" s="18"/>
      <c r="L848" s="18"/>
      <c r="M848" s="18"/>
      <c r="N848" s="18"/>
      <c r="O848" s="16"/>
      <c r="P848" s="16"/>
      <c r="Q848" s="16"/>
      <c r="R848" s="16"/>
      <c r="S848" s="16"/>
      <c r="T848" s="16"/>
      <c r="U848" s="16"/>
      <c r="V848" s="16"/>
      <c r="W848" s="16"/>
      <c r="X848" s="16"/>
      <c r="Y848" s="16"/>
      <c r="Z848" s="18"/>
      <c r="AA848" s="18"/>
      <c r="AB848" s="16"/>
      <c r="AC848" s="16"/>
      <c r="AD848" s="16"/>
      <c r="AE848" s="16"/>
    </row>
    <row r="849" spans="1:31" ht="12.75" customHeight="1" x14ac:dyDescent="0.3">
      <c r="A849" s="16"/>
      <c r="B849" s="16"/>
      <c r="C849" s="16"/>
      <c r="D849" s="16"/>
      <c r="E849" s="16"/>
      <c r="F849" s="16"/>
      <c r="G849" s="18"/>
      <c r="H849" s="18"/>
      <c r="I849" s="18"/>
      <c r="J849" s="18"/>
      <c r="K849" s="18"/>
      <c r="L849" s="18"/>
      <c r="M849" s="18"/>
      <c r="N849" s="18"/>
      <c r="O849" s="16"/>
      <c r="P849" s="16"/>
      <c r="Q849" s="16"/>
      <c r="R849" s="16"/>
      <c r="S849" s="16"/>
      <c r="T849" s="16"/>
      <c r="U849" s="16"/>
      <c r="V849" s="16"/>
      <c r="W849" s="16"/>
      <c r="X849" s="16"/>
      <c r="Y849" s="16"/>
      <c r="Z849" s="18"/>
      <c r="AA849" s="18"/>
      <c r="AB849" s="16"/>
      <c r="AC849" s="16"/>
      <c r="AD849" s="16"/>
      <c r="AE849" s="16"/>
    </row>
    <row r="850" spans="1:31" ht="12.75" customHeight="1" x14ac:dyDescent="0.3">
      <c r="A850" s="16"/>
      <c r="B850" s="16"/>
      <c r="C850" s="16"/>
      <c r="D850" s="16"/>
      <c r="E850" s="16"/>
      <c r="F850" s="16"/>
      <c r="G850" s="18"/>
      <c r="H850" s="18"/>
      <c r="I850" s="18"/>
      <c r="J850" s="18"/>
      <c r="K850" s="18"/>
      <c r="L850" s="18"/>
      <c r="M850" s="18"/>
      <c r="N850" s="18"/>
      <c r="O850" s="16"/>
      <c r="P850" s="16"/>
      <c r="Q850" s="16"/>
      <c r="R850" s="16"/>
      <c r="S850" s="16"/>
      <c r="T850" s="16"/>
      <c r="U850" s="16"/>
      <c r="V850" s="16"/>
      <c r="W850" s="16"/>
      <c r="X850" s="16"/>
      <c r="Y850" s="16"/>
      <c r="Z850" s="18"/>
      <c r="AA850" s="18"/>
      <c r="AB850" s="16"/>
      <c r="AC850" s="16"/>
      <c r="AD850" s="16"/>
      <c r="AE850" s="16"/>
    </row>
    <row r="851" spans="1:31" ht="12.75" customHeight="1" x14ac:dyDescent="0.3">
      <c r="A851" s="16"/>
      <c r="B851" s="16"/>
      <c r="C851" s="16"/>
      <c r="D851" s="16"/>
      <c r="E851" s="16"/>
      <c r="F851" s="16"/>
      <c r="G851" s="18"/>
      <c r="H851" s="18"/>
      <c r="I851" s="18"/>
      <c r="J851" s="18"/>
      <c r="K851" s="18"/>
      <c r="L851" s="18"/>
      <c r="M851" s="18"/>
      <c r="N851" s="18"/>
      <c r="O851" s="16"/>
      <c r="P851" s="16"/>
      <c r="Q851" s="16"/>
      <c r="R851" s="16"/>
      <c r="S851" s="16"/>
      <c r="T851" s="16"/>
      <c r="U851" s="16"/>
      <c r="V851" s="16"/>
      <c r="W851" s="16"/>
      <c r="X851" s="16"/>
      <c r="Y851" s="16"/>
      <c r="Z851" s="18"/>
      <c r="AA851" s="18"/>
      <c r="AB851" s="16"/>
      <c r="AC851" s="16"/>
      <c r="AD851" s="16"/>
      <c r="AE851" s="16"/>
    </row>
    <row r="852" spans="1:31" ht="12.75" customHeight="1" x14ac:dyDescent="0.3">
      <c r="A852" s="16"/>
      <c r="B852" s="16"/>
      <c r="C852" s="16"/>
      <c r="D852" s="16"/>
      <c r="E852" s="16"/>
      <c r="F852" s="16"/>
      <c r="G852" s="18"/>
      <c r="H852" s="18"/>
      <c r="I852" s="18"/>
      <c r="J852" s="18"/>
      <c r="K852" s="18"/>
      <c r="L852" s="18"/>
      <c r="M852" s="18"/>
      <c r="N852" s="18"/>
      <c r="O852" s="16"/>
      <c r="P852" s="16"/>
      <c r="Q852" s="16"/>
      <c r="R852" s="16"/>
      <c r="S852" s="16"/>
      <c r="T852" s="16"/>
      <c r="U852" s="16"/>
      <c r="V852" s="16"/>
      <c r="W852" s="16"/>
      <c r="X852" s="16"/>
      <c r="Y852" s="16"/>
      <c r="Z852" s="18"/>
      <c r="AA852" s="18"/>
      <c r="AB852" s="16"/>
      <c r="AC852" s="16"/>
      <c r="AD852" s="16"/>
      <c r="AE852" s="16"/>
    </row>
    <row r="853" spans="1:31" ht="12.75" customHeight="1" x14ac:dyDescent="0.3">
      <c r="A853" s="16"/>
      <c r="B853" s="16"/>
      <c r="C853" s="16"/>
      <c r="D853" s="16"/>
      <c r="E853" s="16"/>
      <c r="F853" s="16"/>
      <c r="G853" s="18"/>
      <c r="H853" s="18"/>
      <c r="I853" s="18"/>
      <c r="J853" s="18"/>
      <c r="K853" s="18"/>
      <c r="L853" s="18"/>
      <c r="M853" s="18"/>
      <c r="N853" s="18"/>
      <c r="O853" s="16"/>
      <c r="P853" s="16"/>
      <c r="Q853" s="16"/>
      <c r="R853" s="16"/>
      <c r="S853" s="16"/>
      <c r="T853" s="16"/>
      <c r="U853" s="16"/>
      <c r="V853" s="16"/>
      <c r="W853" s="16"/>
      <c r="X853" s="16"/>
      <c r="Y853" s="16"/>
      <c r="Z853" s="18"/>
      <c r="AA853" s="18"/>
      <c r="AB853" s="16"/>
      <c r="AC853" s="16"/>
      <c r="AD853" s="16"/>
      <c r="AE853" s="16"/>
    </row>
    <row r="854" spans="1:31" ht="12.75" customHeight="1" x14ac:dyDescent="0.3">
      <c r="A854" s="16"/>
      <c r="B854" s="16"/>
      <c r="C854" s="16"/>
      <c r="D854" s="16"/>
      <c r="E854" s="16"/>
      <c r="F854" s="16"/>
      <c r="G854" s="18"/>
      <c r="H854" s="18"/>
      <c r="I854" s="18"/>
      <c r="J854" s="18"/>
      <c r="K854" s="18"/>
      <c r="L854" s="18"/>
      <c r="M854" s="18"/>
      <c r="N854" s="18"/>
      <c r="O854" s="16"/>
      <c r="P854" s="16"/>
      <c r="Q854" s="16"/>
      <c r="R854" s="16"/>
      <c r="S854" s="16"/>
      <c r="T854" s="16"/>
      <c r="U854" s="16"/>
      <c r="V854" s="16"/>
      <c r="W854" s="16"/>
      <c r="X854" s="16"/>
      <c r="Y854" s="16"/>
      <c r="Z854" s="18"/>
      <c r="AA854" s="18"/>
      <c r="AB854" s="16"/>
      <c r="AC854" s="16"/>
      <c r="AD854" s="16"/>
      <c r="AE854" s="16"/>
    </row>
    <row r="855" spans="1:31" ht="12.75" customHeight="1" x14ac:dyDescent="0.3">
      <c r="A855" s="16"/>
      <c r="B855" s="16"/>
      <c r="C855" s="16"/>
      <c r="D855" s="16"/>
      <c r="E855" s="16"/>
      <c r="F855" s="16"/>
      <c r="G855" s="18"/>
      <c r="H855" s="18"/>
      <c r="I855" s="18"/>
      <c r="J855" s="18"/>
      <c r="K855" s="18"/>
      <c r="L855" s="18"/>
      <c r="M855" s="18"/>
      <c r="N855" s="18"/>
      <c r="O855" s="16"/>
      <c r="P855" s="16"/>
      <c r="Q855" s="16"/>
      <c r="R855" s="16"/>
      <c r="S855" s="16"/>
      <c r="T855" s="16"/>
      <c r="U855" s="16"/>
      <c r="V855" s="16"/>
      <c r="W855" s="16"/>
      <c r="X855" s="16"/>
      <c r="Y855" s="16"/>
      <c r="Z855" s="18"/>
      <c r="AA855" s="18"/>
      <c r="AB855" s="16"/>
      <c r="AC855" s="16"/>
      <c r="AD855" s="16"/>
      <c r="AE855" s="16"/>
    </row>
    <row r="856" spans="1:31" ht="12.75" customHeight="1" x14ac:dyDescent="0.3">
      <c r="A856" s="16"/>
      <c r="B856" s="16"/>
      <c r="C856" s="16"/>
      <c r="D856" s="16"/>
      <c r="E856" s="16"/>
      <c r="F856" s="16"/>
      <c r="G856" s="18"/>
      <c r="H856" s="18"/>
      <c r="I856" s="18"/>
      <c r="J856" s="18"/>
      <c r="K856" s="18"/>
      <c r="L856" s="18"/>
      <c r="M856" s="18"/>
      <c r="N856" s="18"/>
      <c r="O856" s="16"/>
      <c r="P856" s="16"/>
      <c r="Q856" s="16"/>
      <c r="R856" s="16"/>
      <c r="S856" s="16"/>
      <c r="T856" s="16"/>
      <c r="U856" s="16"/>
      <c r="V856" s="16"/>
      <c r="W856" s="16"/>
      <c r="X856" s="16"/>
      <c r="Y856" s="16"/>
      <c r="Z856" s="18"/>
      <c r="AA856" s="18"/>
      <c r="AB856" s="16"/>
      <c r="AC856" s="16"/>
      <c r="AD856" s="16"/>
      <c r="AE856" s="16"/>
    </row>
    <row r="857" spans="1:31" ht="12.75" customHeight="1" x14ac:dyDescent="0.3">
      <c r="A857" s="16"/>
      <c r="B857" s="16"/>
      <c r="C857" s="16"/>
      <c r="D857" s="16"/>
      <c r="E857" s="16"/>
      <c r="F857" s="16"/>
      <c r="G857" s="18"/>
      <c r="H857" s="18"/>
      <c r="I857" s="18"/>
      <c r="J857" s="18"/>
      <c r="K857" s="18"/>
      <c r="L857" s="18"/>
      <c r="M857" s="18"/>
      <c r="N857" s="18"/>
      <c r="O857" s="16"/>
      <c r="P857" s="16"/>
      <c r="Q857" s="16"/>
      <c r="R857" s="16"/>
      <c r="S857" s="16"/>
      <c r="T857" s="16"/>
      <c r="U857" s="16"/>
      <c r="V857" s="16"/>
      <c r="W857" s="16"/>
      <c r="X857" s="16"/>
      <c r="Y857" s="16"/>
      <c r="Z857" s="18"/>
      <c r="AA857" s="18"/>
      <c r="AB857" s="16"/>
      <c r="AC857" s="16"/>
      <c r="AD857" s="16"/>
      <c r="AE857" s="16"/>
    </row>
    <row r="858" spans="1:31" ht="12.75" customHeight="1" x14ac:dyDescent="0.3">
      <c r="A858" s="16"/>
      <c r="B858" s="16"/>
      <c r="C858" s="16"/>
      <c r="D858" s="16"/>
      <c r="E858" s="16"/>
      <c r="F858" s="16"/>
      <c r="G858" s="18"/>
      <c r="H858" s="18"/>
      <c r="I858" s="18"/>
      <c r="J858" s="18"/>
      <c r="K858" s="18"/>
      <c r="L858" s="18"/>
      <c r="M858" s="18"/>
      <c r="N858" s="18"/>
      <c r="O858" s="16"/>
      <c r="P858" s="16"/>
      <c r="Q858" s="16"/>
      <c r="R858" s="16"/>
      <c r="S858" s="16"/>
      <c r="T858" s="16"/>
      <c r="U858" s="16"/>
      <c r="V858" s="16"/>
      <c r="W858" s="16"/>
      <c r="X858" s="16"/>
      <c r="Y858" s="16"/>
      <c r="Z858" s="18"/>
      <c r="AA858" s="18"/>
      <c r="AB858" s="16"/>
      <c r="AC858" s="16"/>
      <c r="AD858" s="16"/>
      <c r="AE858" s="16"/>
    </row>
    <row r="859" spans="1:31" ht="12.75" customHeight="1" x14ac:dyDescent="0.3">
      <c r="A859" s="16"/>
      <c r="B859" s="16"/>
      <c r="C859" s="16"/>
      <c r="D859" s="16"/>
      <c r="E859" s="16"/>
      <c r="F859" s="16"/>
      <c r="G859" s="18"/>
      <c r="H859" s="18"/>
      <c r="I859" s="18"/>
      <c r="J859" s="18"/>
      <c r="K859" s="18"/>
      <c r="L859" s="18"/>
      <c r="M859" s="18"/>
      <c r="N859" s="18"/>
      <c r="O859" s="16"/>
      <c r="P859" s="16"/>
      <c r="Q859" s="16"/>
      <c r="R859" s="16"/>
      <c r="S859" s="16"/>
      <c r="T859" s="16"/>
      <c r="U859" s="16"/>
      <c r="V859" s="16"/>
      <c r="W859" s="16"/>
      <c r="X859" s="16"/>
      <c r="Y859" s="16"/>
      <c r="Z859" s="18"/>
      <c r="AA859" s="18"/>
      <c r="AB859" s="16"/>
      <c r="AC859" s="16"/>
      <c r="AD859" s="16"/>
      <c r="AE859" s="16"/>
    </row>
    <row r="860" spans="1:31" ht="12.75" customHeight="1" x14ac:dyDescent="0.3">
      <c r="A860" s="16"/>
      <c r="B860" s="16"/>
      <c r="C860" s="16"/>
      <c r="D860" s="16"/>
      <c r="E860" s="16"/>
      <c r="F860" s="16"/>
      <c r="G860" s="18"/>
      <c r="H860" s="18"/>
      <c r="I860" s="18"/>
      <c r="J860" s="18"/>
      <c r="K860" s="18"/>
      <c r="L860" s="18"/>
      <c r="M860" s="18"/>
      <c r="N860" s="18"/>
      <c r="O860" s="16"/>
      <c r="P860" s="16"/>
      <c r="Q860" s="16"/>
      <c r="R860" s="16"/>
      <c r="S860" s="16"/>
      <c r="T860" s="16"/>
      <c r="U860" s="16"/>
      <c r="V860" s="16"/>
      <c r="W860" s="16"/>
      <c r="X860" s="16"/>
      <c r="Y860" s="16"/>
      <c r="Z860" s="18"/>
      <c r="AA860" s="18"/>
      <c r="AB860" s="16"/>
      <c r="AC860" s="16"/>
      <c r="AD860" s="16"/>
      <c r="AE860" s="16"/>
    </row>
    <row r="861" spans="1:31" ht="12.75" customHeight="1" x14ac:dyDescent="0.3">
      <c r="A861" s="16"/>
      <c r="B861" s="16"/>
      <c r="C861" s="16"/>
      <c r="D861" s="16"/>
      <c r="E861" s="16"/>
      <c r="F861" s="16"/>
      <c r="G861" s="18"/>
      <c r="H861" s="18"/>
      <c r="I861" s="18"/>
      <c r="J861" s="18"/>
      <c r="K861" s="18"/>
      <c r="L861" s="18"/>
      <c r="M861" s="18"/>
      <c r="N861" s="18"/>
      <c r="O861" s="16"/>
      <c r="P861" s="16"/>
      <c r="Q861" s="16"/>
      <c r="R861" s="16"/>
      <c r="S861" s="16"/>
      <c r="T861" s="16"/>
      <c r="U861" s="16"/>
      <c r="V861" s="16"/>
      <c r="W861" s="16"/>
      <c r="X861" s="16"/>
      <c r="Y861" s="16"/>
      <c r="Z861" s="18"/>
      <c r="AA861" s="18"/>
      <c r="AB861" s="16"/>
      <c r="AC861" s="16"/>
      <c r="AD861" s="16"/>
      <c r="AE861" s="16"/>
    </row>
    <row r="862" spans="1:31" ht="12.75" customHeight="1" x14ac:dyDescent="0.3">
      <c r="A862" s="16"/>
      <c r="B862" s="16"/>
      <c r="C862" s="16"/>
      <c r="D862" s="16"/>
      <c r="E862" s="16"/>
      <c r="F862" s="16"/>
      <c r="G862" s="18"/>
      <c r="H862" s="18"/>
      <c r="I862" s="18"/>
      <c r="J862" s="18"/>
      <c r="K862" s="18"/>
      <c r="L862" s="18"/>
      <c r="M862" s="18"/>
      <c r="N862" s="18"/>
      <c r="O862" s="16"/>
      <c r="P862" s="16"/>
      <c r="Q862" s="16"/>
      <c r="R862" s="16"/>
      <c r="S862" s="16"/>
      <c r="T862" s="16"/>
      <c r="U862" s="16"/>
      <c r="V862" s="16"/>
      <c r="W862" s="16"/>
      <c r="X862" s="16"/>
      <c r="Y862" s="16"/>
      <c r="Z862" s="18"/>
      <c r="AA862" s="18"/>
      <c r="AB862" s="16"/>
      <c r="AC862" s="16"/>
      <c r="AD862" s="16"/>
      <c r="AE862" s="16"/>
    </row>
    <row r="863" spans="1:31" ht="12.75" customHeight="1" x14ac:dyDescent="0.3">
      <c r="A863" s="16"/>
      <c r="B863" s="16"/>
      <c r="C863" s="16"/>
      <c r="D863" s="16"/>
      <c r="E863" s="16"/>
      <c r="F863" s="16"/>
      <c r="G863" s="18"/>
      <c r="H863" s="18"/>
      <c r="I863" s="18"/>
      <c r="J863" s="18"/>
      <c r="K863" s="18"/>
      <c r="L863" s="18"/>
      <c r="M863" s="18"/>
      <c r="N863" s="18"/>
      <c r="O863" s="16"/>
      <c r="P863" s="16"/>
      <c r="Q863" s="16"/>
      <c r="R863" s="16"/>
      <c r="S863" s="16"/>
      <c r="T863" s="16"/>
      <c r="U863" s="16"/>
      <c r="V863" s="16"/>
      <c r="W863" s="16"/>
      <c r="X863" s="16"/>
      <c r="Y863" s="16"/>
      <c r="Z863" s="18"/>
      <c r="AA863" s="18"/>
      <c r="AB863" s="16"/>
      <c r="AC863" s="16"/>
      <c r="AD863" s="16"/>
      <c r="AE863" s="16"/>
    </row>
    <row r="864" spans="1:31" ht="12.75" customHeight="1" x14ac:dyDescent="0.3">
      <c r="A864" s="16"/>
      <c r="B864" s="16"/>
      <c r="C864" s="16"/>
      <c r="D864" s="16"/>
      <c r="E864" s="16"/>
      <c r="F864" s="16"/>
      <c r="G864" s="18"/>
      <c r="H864" s="18"/>
      <c r="I864" s="18"/>
      <c r="J864" s="18"/>
      <c r="K864" s="18"/>
      <c r="L864" s="18"/>
      <c r="M864" s="18"/>
      <c r="N864" s="18"/>
      <c r="O864" s="16"/>
      <c r="P864" s="16"/>
      <c r="Q864" s="16"/>
      <c r="R864" s="16"/>
      <c r="S864" s="16"/>
      <c r="T864" s="16"/>
      <c r="U864" s="16"/>
      <c r="V864" s="16"/>
      <c r="W864" s="16"/>
      <c r="X864" s="16"/>
      <c r="Y864" s="16"/>
      <c r="Z864" s="18"/>
      <c r="AA864" s="18"/>
      <c r="AB864" s="16"/>
      <c r="AC864" s="16"/>
      <c r="AD864" s="16"/>
      <c r="AE864" s="16"/>
    </row>
    <row r="865" spans="1:31" ht="12.75" customHeight="1" x14ac:dyDescent="0.3">
      <c r="A865" s="16"/>
      <c r="B865" s="16"/>
      <c r="C865" s="16"/>
      <c r="D865" s="16"/>
      <c r="E865" s="16"/>
      <c r="F865" s="16"/>
      <c r="G865" s="18"/>
      <c r="H865" s="18"/>
      <c r="I865" s="18"/>
      <c r="J865" s="18"/>
      <c r="K865" s="18"/>
      <c r="L865" s="18"/>
      <c r="M865" s="18"/>
      <c r="N865" s="18"/>
      <c r="O865" s="16"/>
      <c r="P865" s="16"/>
      <c r="Q865" s="16"/>
      <c r="R865" s="16"/>
      <c r="S865" s="16"/>
      <c r="T865" s="16"/>
      <c r="U865" s="16"/>
      <c r="V865" s="16"/>
      <c r="W865" s="16"/>
      <c r="X865" s="16"/>
      <c r="Y865" s="16"/>
      <c r="Z865" s="18"/>
      <c r="AA865" s="18"/>
      <c r="AB865" s="16"/>
      <c r="AC865" s="16"/>
      <c r="AD865" s="16"/>
      <c r="AE865" s="16"/>
    </row>
    <row r="866" spans="1:31" ht="12.75" customHeight="1" x14ac:dyDescent="0.3">
      <c r="A866" s="16"/>
      <c r="B866" s="16"/>
      <c r="C866" s="16"/>
      <c r="D866" s="16"/>
      <c r="E866" s="16"/>
      <c r="F866" s="16"/>
      <c r="G866" s="18"/>
      <c r="H866" s="18"/>
      <c r="I866" s="18"/>
      <c r="J866" s="18"/>
      <c r="K866" s="18"/>
      <c r="L866" s="18"/>
      <c r="M866" s="18"/>
      <c r="N866" s="18"/>
      <c r="O866" s="16"/>
      <c r="P866" s="16"/>
      <c r="Q866" s="16"/>
      <c r="R866" s="16"/>
      <c r="S866" s="16"/>
      <c r="T866" s="16"/>
      <c r="U866" s="16"/>
      <c r="V866" s="16"/>
      <c r="W866" s="16"/>
      <c r="X866" s="16"/>
      <c r="Y866" s="16"/>
      <c r="Z866" s="18"/>
      <c r="AA866" s="18"/>
      <c r="AB866" s="16"/>
      <c r="AC866" s="16"/>
      <c r="AD866" s="16"/>
      <c r="AE866" s="16"/>
    </row>
    <row r="867" spans="1:31" ht="12.75" customHeight="1" x14ac:dyDescent="0.3">
      <c r="A867" s="16"/>
      <c r="B867" s="16"/>
      <c r="C867" s="16"/>
      <c r="D867" s="16"/>
      <c r="E867" s="16"/>
      <c r="F867" s="16"/>
      <c r="G867" s="18"/>
      <c r="H867" s="18"/>
      <c r="I867" s="18"/>
      <c r="J867" s="18"/>
      <c r="K867" s="18"/>
      <c r="L867" s="18"/>
      <c r="M867" s="18"/>
      <c r="N867" s="18"/>
      <c r="O867" s="16"/>
      <c r="P867" s="16"/>
      <c r="Q867" s="16"/>
      <c r="R867" s="16"/>
      <c r="S867" s="16"/>
      <c r="T867" s="16"/>
      <c r="U867" s="16"/>
      <c r="V867" s="16"/>
      <c r="W867" s="16"/>
      <c r="X867" s="16"/>
      <c r="Y867" s="16"/>
      <c r="Z867" s="18"/>
      <c r="AA867" s="18"/>
      <c r="AB867" s="16"/>
      <c r="AC867" s="16"/>
      <c r="AD867" s="16"/>
      <c r="AE867" s="16"/>
    </row>
    <row r="868" spans="1:31" ht="12.75" customHeight="1" x14ac:dyDescent="0.3">
      <c r="A868" s="16"/>
      <c r="B868" s="16"/>
      <c r="C868" s="16"/>
      <c r="D868" s="16"/>
      <c r="E868" s="16"/>
      <c r="F868" s="16"/>
      <c r="G868" s="18"/>
      <c r="H868" s="18"/>
      <c r="I868" s="18"/>
      <c r="J868" s="18"/>
      <c r="K868" s="18"/>
      <c r="L868" s="18"/>
      <c r="M868" s="18"/>
      <c r="N868" s="18"/>
      <c r="O868" s="16"/>
      <c r="P868" s="16"/>
      <c r="Q868" s="16"/>
      <c r="R868" s="16"/>
      <c r="S868" s="16"/>
      <c r="T868" s="16"/>
      <c r="U868" s="16"/>
      <c r="V868" s="16"/>
      <c r="W868" s="16"/>
      <c r="X868" s="16"/>
      <c r="Y868" s="16"/>
      <c r="Z868" s="18"/>
      <c r="AA868" s="18"/>
      <c r="AB868" s="16"/>
      <c r="AC868" s="16"/>
      <c r="AD868" s="16"/>
      <c r="AE868" s="16"/>
    </row>
    <row r="869" spans="1:31" ht="12.75" customHeight="1" x14ac:dyDescent="0.3">
      <c r="A869" s="16"/>
      <c r="B869" s="16"/>
      <c r="C869" s="16"/>
      <c r="D869" s="16"/>
      <c r="E869" s="16"/>
      <c r="F869" s="16"/>
      <c r="G869" s="18"/>
      <c r="H869" s="18"/>
      <c r="I869" s="18"/>
      <c r="J869" s="18"/>
      <c r="K869" s="18"/>
      <c r="L869" s="18"/>
      <c r="M869" s="18"/>
      <c r="N869" s="18"/>
      <c r="O869" s="16"/>
      <c r="P869" s="16"/>
      <c r="Q869" s="16"/>
      <c r="R869" s="16"/>
      <c r="S869" s="16"/>
      <c r="T869" s="16"/>
      <c r="U869" s="16"/>
      <c r="V869" s="16"/>
      <c r="W869" s="16"/>
      <c r="X869" s="16"/>
      <c r="Y869" s="16"/>
      <c r="Z869" s="18"/>
      <c r="AA869" s="18"/>
      <c r="AB869" s="16"/>
      <c r="AC869" s="16"/>
      <c r="AD869" s="16"/>
      <c r="AE869" s="16"/>
    </row>
    <row r="870" spans="1:31" ht="12.75" customHeight="1" x14ac:dyDescent="0.3">
      <c r="A870" s="16"/>
      <c r="B870" s="16"/>
      <c r="C870" s="16"/>
      <c r="D870" s="16"/>
      <c r="E870" s="16"/>
      <c r="F870" s="16"/>
      <c r="G870" s="18"/>
      <c r="H870" s="18"/>
      <c r="I870" s="18"/>
      <c r="J870" s="18"/>
      <c r="K870" s="18"/>
      <c r="L870" s="18"/>
      <c r="M870" s="18"/>
      <c r="N870" s="18"/>
      <c r="O870" s="16"/>
      <c r="P870" s="16"/>
      <c r="Q870" s="16"/>
      <c r="R870" s="16"/>
      <c r="S870" s="16"/>
      <c r="T870" s="16"/>
      <c r="U870" s="16"/>
      <c r="V870" s="16"/>
      <c r="W870" s="16"/>
      <c r="X870" s="16"/>
      <c r="Y870" s="16"/>
      <c r="Z870" s="18"/>
      <c r="AA870" s="18"/>
      <c r="AB870" s="16"/>
      <c r="AC870" s="16"/>
      <c r="AD870" s="16"/>
      <c r="AE870" s="16"/>
    </row>
    <row r="871" spans="1:31" ht="12.75" customHeight="1" x14ac:dyDescent="0.3">
      <c r="A871" s="16"/>
      <c r="B871" s="16"/>
      <c r="C871" s="16"/>
      <c r="D871" s="16"/>
      <c r="E871" s="16"/>
      <c r="F871" s="16"/>
      <c r="G871" s="18"/>
      <c r="H871" s="18"/>
      <c r="I871" s="18"/>
      <c r="J871" s="18"/>
      <c r="K871" s="18"/>
      <c r="L871" s="18"/>
      <c r="M871" s="18"/>
      <c r="N871" s="18"/>
      <c r="O871" s="16"/>
      <c r="P871" s="16"/>
      <c r="Q871" s="16"/>
      <c r="R871" s="16"/>
      <c r="S871" s="16"/>
      <c r="T871" s="16"/>
      <c r="U871" s="16"/>
      <c r="V871" s="16"/>
      <c r="W871" s="16"/>
      <c r="X871" s="16"/>
      <c r="Y871" s="16"/>
      <c r="Z871" s="18"/>
      <c r="AA871" s="18"/>
      <c r="AB871" s="16"/>
      <c r="AC871" s="16"/>
      <c r="AD871" s="16"/>
      <c r="AE871" s="16"/>
    </row>
    <row r="872" spans="1:31" ht="12.75" customHeight="1" x14ac:dyDescent="0.3">
      <c r="A872" s="16"/>
      <c r="B872" s="16"/>
      <c r="C872" s="16"/>
      <c r="D872" s="16"/>
      <c r="E872" s="16"/>
      <c r="F872" s="16"/>
      <c r="G872" s="18"/>
      <c r="H872" s="18"/>
      <c r="I872" s="18"/>
      <c r="J872" s="18"/>
      <c r="K872" s="18"/>
      <c r="L872" s="18"/>
      <c r="M872" s="18"/>
      <c r="N872" s="18"/>
      <c r="O872" s="16"/>
      <c r="P872" s="16"/>
      <c r="Q872" s="16"/>
      <c r="R872" s="16"/>
      <c r="S872" s="16"/>
      <c r="T872" s="16"/>
      <c r="U872" s="16"/>
      <c r="V872" s="16"/>
      <c r="W872" s="16"/>
      <c r="X872" s="16"/>
      <c r="Y872" s="16"/>
      <c r="Z872" s="18"/>
      <c r="AA872" s="18"/>
      <c r="AB872" s="16"/>
      <c r="AC872" s="16"/>
      <c r="AD872" s="16"/>
      <c r="AE872" s="16"/>
    </row>
    <row r="873" spans="1:31" ht="12.75" customHeight="1" x14ac:dyDescent="0.3">
      <c r="A873" s="16"/>
      <c r="B873" s="16"/>
      <c r="C873" s="16"/>
      <c r="D873" s="16"/>
      <c r="E873" s="16"/>
      <c r="F873" s="16"/>
      <c r="G873" s="18"/>
      <c r="H873" s="18"/>
      <c r="I873" s="18"/>
      <c r="J873" s="18"/>
      <c r="K873" s="18"/>
      <c r="L873" s="18"/>
      <c r="M873" s="18"/>
      <c r="N873" s="18"/>
      <c r="O873" s="16"/>
      <c r="P873" s="16"/>
      <c r="Q873" s="16"/>
      <c r="R873" s="16"/>
      <c r="S873" s="16"/>
      <c r="T873" s="16"/>
      <c r="U873" s="16"/>
      <c r="V873" s="16"/>
      <c r="W873" s="16"/>
      <c r="X873" s="16"/>
      <c r="Y873" s="16"/>
      <c r="Z873" s="18"/>
      <c r="AA873" s="18"/>
      <c r="AB873" s="16"/>
      <c r="AC873" s="16"/>
      <c r="AD873" s="16"/>
      <c r="AE873" s="16"/>
    </row>
    <row r="874" spans="1:31" ht="12.75" customHeight="1" x14ac:dyDescent="0.3">
      <c r="A874" s="16"/>
      <c r="B874" s="16"/>
      <c r="C874" s="16"/>
      <c r="D874" s="16"/>
      <c r="E874" s="16"/>
      <c r="F874" s="16"/>
      <c r="G874" s="18"/>
      <c r="H874" s="18"/>
      <c r="I874" s="18"/>
      <c r="J874" s="18"/>
      <c r="K874" s="18"/>
      <c r="L874" s="18"/>
      <c r="M874" s="18"/>
      <c r="N874" s="18"/>
      <c r="O874" s="16"/>
      <c r="P874" s="16"/>
      <c r="Q874" s="16"/>
      <c r="R874" s="16"/>
      <c r="S874" s="16"/>
      <c r="T874" s="16"/>
      <c r="U874" s="16"/>
      <c r="V874" s="16"/>
      <c r="W874" s="16"/>
      <c r="X874" s="16"/>
      <c r="Y874" s="16"/>
      <c r="Z874" s="18"/>
      <c r="AA874" s="18"/>
      <c r="AB874" s="16"/>
      <c r="AC874" s="16"/>
      <c r="AD874" s="16"/>
      <c r="AE874" s="16"/>
    </row>
    <row r="875" spans="1:31" ht="12.75" customHeight="1" x14ac:dyDescent="0.3">
      <c r="A875" s="16"/>
      <c r="B875" s="16"/>
      <c r="C875" s="16"/>
      <c r="D875" s="16"/>
      <c r="E875" s="16"/>
      <c r="F875" s="16"/>
      <c r="G875" s="18"/>
      <c r="H875" s="18"/>
      <c r="I875" s="18"/>
      <c r="J875" s="18"/>
      <c r="K875" s="18"/>
      <c r="L875" s="18"/>
      <c r="M875" s="18"/>
      <c r="N875" s="18"/>
      <c r="O875" s="16"/>
      <c r="P875" s="16"/>
      <c r="Q875" s="16"/>
      <c r="R875" s="16"/>
      <c r="S875" s="16"/>
      <c r="T875" s="16"/>
      <c r="U875" s="16"/>
      <c r="V875" s="16"/>
      <c r="W875" s="16"/>
      <c r="X875" s="16"/>
      <c r="Y875" s="16"/>
      <c r="Z875" s="18"/>
      <c r="AA875" s="18"/>
      <c r="AB875" s="16"/>
      <c r="AC875" s="16"/>
      <c r="AD875" s="16"/>
      <c r="AE875" s="16"/>
    </row>
    <row r="876" spans="1:31" ht="12.75" customHeight="1" x14ac:dyDescent="0.3">
      <c r="A876" s="16"/>
      <c r="B876" s="16"/>
      <c r="C876" s="16"/>
      <c r="D876" s="16"/>
      <c r="E876" s="16"/>
      <c r="F876" s="16"/>
      <c r="G876" s="18"/>
      <c r="H876" s="18"/>
      <c r="I876" s="18"/>
      <c r="J876" s="18"/>
      <c r="K876" s="18"/>
      <c r="L876" s="18"/>
      <c r="M876" s="18"/>
      <c r="N876" s="18"/>
      <c r="O876" s="16"/>
      <c r="P876" s="16"/>
      <c r="Q876" s="16"/>
      <c r="R876" s="16"/>
      <c r="S876" s="16"/>
      <c r="T876" s="16"/>
      <c r="U876" s="16"/>
      <c r="V876" s="16"/>
      <c r="W876" s="16"/>
      <c r="X876" s="16"/>
      <c r="Y876" s="16"/>
      <c r="Z876" s="18"/>
      <c r="AA876" s="18"/>
      <c r="AB876" s="16"/>
      <c r="AC876" s="16"/>
      <c r="AD876" s="16"/>
      <c r="AE876" s="16"/>
    </row>
    <row r="877" spans="1:31" ht="12.75" customHeight="1" x14ac:dyDescent="0.3">
      <c r="A877" s="16"/>
      <c r="B877" s="16"/>
      <c r="C877" s="16"/>
      <c r="D877" s="16"/>
      <c r="E877" s="16"/>
      <c r="F877" s="16"/>
      <c r="G877" s="18"/>
      <c r="H877" s="18"/>
      <c r="I877" s="18"/>
      <c r="J877" s="18"/>
      <c r="K877" s="18"/>
      <c r="L877" s="18"/>
      <c r="M877" s="18"/>
      <c r="N877" s="18"/>
      <c r="O877" s="16"/>
      <c r="P877" s="16"/>
      <c r="Q877" s="16"/>
      <c r="R877" s="16"/>
      <c r="S877" s="16"/>
      <c r="T877" s="16"/>
      <c r="U877" s="16"/>
      <c r="V877" s="16"/>
      <c r="W877" s="16"/>
      <c r="X877" s="16"/>
      <c r="Y877" s="16"/>
      <c r="Z877" s="18"/>
      <c r="AA877" s="18"/>
      <c r="AB877" s="16"/>
      <c r="AC877" s="16"/>
      <c r="AD877" s="16"/>
      <c r="AE877" s="16"/>
    </row>
    <row r="878" spans="1:31" ht="12.75" customHeight="1" x14ac:dyDescent="0.3">
      <c r="A878" s="16"/>
      <c r="B878" s="16"/>
      <c r="C878" s="16"/>
      <c r="D878" s="16"/>
      <c r="E878" s="16"/>
      <c r="F878" s="16"/>
      <c r="G878" s="18"/>
      <c r="H878" s="18"/>
      <c r="I878" s="18"/>
      <c r="J878" s="18"/>
      <c r="K878" s="18"/>
      <c r="L878" s="18"/>
      <c r="M878" s="18"/>
      <c r="N878" s="18"/>
      <c r="O878" s="16"/>
      <c r="P878" s="16"/>
      <c r="Q878" s="16"/>
      <c r="R878" s="16"/>
      <c r="S878" s="16"/>
      <c r="T878" s="16"/>
      <c r="U878" s="16"/>
      <c r="V878" s="16"/>
      <c r="W878" s="16"/>
      <c r="X878" s="16"/>
      <c r="Y878" s="16"/>
      <c r="Z878" s="18"/>
      <c r="AA878" s="18"/>
      <c r="AB878" s="16"/>
      <c r="AC878" s="16"/>
      <c r="AD878" s="16"/>
      <c r="AE878" s="16"/>
    </row>
    <row r="879" spans="1:31" ht="12.75" customHeight="1" x14ac:dyDescent="0.3">
      <c r="A879" s="16"/>
      <c r="B879" s="16"/>
      <c r="C879" s="16"/>
      <c r="D879" s="16"/>
      <c r="E879" s="16"/>
      <c r="F879" s="16"/>
      <c r="G879" s="18"/>
      <c r="H879" s="18"/>
      <c r="I879" s="18"/>
      <c r="J879" s="18"/>
      <c r="K879" s="18"/>
      <c r="L879" s="18"/>
      <c r="M879" s="18"/>
      <c r="N879" s="18"/>
      <c r="O879" s="16"/>
      <c r="P879" s="16"/>
      <c r="Q879" s="16"/>
      <c r="R879" s="16"/>
      <c r="S879" s="16"/>
      <c r="T879" s="16"/>
      <c r="U879" s="16"/>
      <c r="V879" s="16"/>
      <c r="W879" s="16"/>
      <c r="X879" s="16"/>
      <c r="Y879" s="16"/>
      <c r="Z879" s="18"/>
      <c r="AA879" s="18"/>
      <c r="AB879" s="16"/>
      <c r="AC879" s="16"/>
      <c r="AD879" s="16"/>
      <c r="AE879" s="16"/>
    </row>
    <row r="880" spans="1:31" ht="12.75" customHeight="1" x14ac:dyDescent="0.3">
      <c r="A880" s="16"/>
      <c r="B880" s="16"/>
      <c r="C880" s="16"/>
      <c r="D880" s="16"/>
      <c r="E880" s="16"/>
      <c r="F880" s="16"/>
      <c r="G880" s="18"/>
      <c r="H880" s="18"/>
      <c r="I880" s="18"/>
      <c r="J880" s="18"/>
      <c r="K880" s="18"/>
      <c r="L880" s="18"/>
      <c r="M880" s="18"/>
      <c r="N880" s="18"/>
      <c r="O880" s="16"/>
      <c r="P880" s="16"/>
      <c r="Q880" s="16"/>
      <c r="R880" s="16"/>
      <c r="S880" s="16"/>
      <c r="T880" s="16"/>
      <c r="U880" s="16"/>
      <c r="V880" s="16"/>
      <c r="W880" s="16"/>
      <c r="X880" s="16"/>
      <c r="Y880" s="16"/>
      <c r="Z880" s="18"/>
      <c r="AA880" s="18"/>
      <c r="AB880" s="16"/>
      <c r="AC880" s="16"/>
      <c r="AD880" s="16"/>
      <c r="AE880" s="16"/>
    </row>
    <row r="881" spans="1:31" ht="12.75" customHeight="1" x14ac:dyDescent="0.3">
      <c r="A881" s="16"/>
      <c r="B881" s="16"/>
      <c r="C881" s="16"/>
      <c r="D881" s="16"/>
      <c r="E881" s="16"/>
      <c r="F881" s="16"/>
      <c r="G881" s="18"/>
      <c r="H881" s="18"/>
      <c r="I881" s="18"/>
      <c r="J881" s="18"/>
      <c r="K881" s="18"/>
      <c r="L881" s="18"/>
      <c r="M881" s="18"/>
      <c r="N881" s="18"/>
      <c r="O881" s="16"/>
      <c r="P881" s="16"/>
      <c r="Q881" s="16"/>
      <c r="R881" s="16"/>
      <c r="S881" s="16"/>
      <c r="T881" s="16"/>
      <c r="U881" s="16"/>
      <c r="V881" s="16"/>
      <c r="W881" s="16"/>
      <c r="X881" s="16"/>
      <c r="Y881" s="16"/>
      <c r="Z881" s="18"/>
      <c r="AA881" s="18"/>
      <c r="AB881" s="16"/>
      <c r="AC881" s="16"/>
      <c r="AD881" s="16"/>
      <c r="AE881" s="16"/>
    </row>
    <row r="882" spans="1:31" ht="12.75" customHeight="1" x14ac:dyDescent="0.3">
      <c r="A882" s="16"/>
      <c r="B882" s="16"/>
      <c r="C882" s="16"/>
      <c r="D882" s="16"/>
      <c r="E882" s="16"/>
      <c r="F882" s="16"/>
      <c r="G882" s="18"/>
      <c r="H882" s="18"/>
      <c r="I882" s="18"/>
      <c r="J882" s="18"/>
      <c r="K882" s="18"/>
      <c r="L882" s="18"/>
      <c r="M882" s="18"/>
      <c r="N882" s="18"/>
      <c r="O882" s="16"/>
      <c r="P882" s="16"/>
      <c r="Q882" s="16"/>
      <c r="R882" s="16"/>
      <c r="S882" s="16"/>
      <c r="T882" s="16"/>
      <c r="U882" s="16"/>
      <c r="V882" s="16"/>
      <c r="W882" s="16"/>
      <c r="X882" s="16"/>
      <c r="Y882" s="16"/>
      <c r="Z882" s="18"/>
      <c r="AA882" s="18"/>
      <c r="AB882" s="16"/>
      <c r="AC882" s="16"/>
      <c r="AD882" s="16"/>
      <c r="AE882" s="16"/>
    </row>
    <row r="883" spans="1:31" ht="12.75" customHeight="1" x14ac:dyDescent="0.3">
      <c r="A883" s="16"/>
      <c r="B883" s="16"/>
      <c r="C883" s="16"/>
      <c r="D883" s="16"/>
      <c r="E883" s="16"/>
      <c r="F883" s="16"/>
      <c r="G883" s="18"/>
      <c r="H883" s="18"/>
      <c r="I883" s="18"/>
      <c r="J883" s="18"/>
      <c r="K883" s="18"/>
      <c r="L883" s="18"/>
      <c r="M883" s="18"/>
      <c r="N883" s="18"/>
      <c r="O883" s="16"/>
      <c r="P883" s="16"/>
      <c r="Q883" s="16"/>
      <c r="R883" s="16"/>
      <c r="S883" s="16"/>
      <c r="T883" s="16"/>
      <c r="U883" s="16"/>
      <c r="V883" s="16"/>
      <c r="W883" s="16"/>
      <c r="X883" s="16"/>
      <c r="Y883" s="16"/>
      <c r="Z883" s="18"/>
      <c r="AA883" s="18"/>
      <c r="AB883" s="16"/>
      <c r="AC883" s="16"/>
      <c r="AD883" s="16"/>
      <c r="AE883" s="16"/>
    </row>
    <row r="884" spans="1:31" ht="12.75" customHeight="1" x14ac:dyDescent="0.3">
      <c r="A884" s="16"/>
      <c r="B884" s="16"/>
      <c r="C884" s="16"/>
      <c r="D884" s="16"/>
      <c r="E884" s="16"/>
      <c r="F884" s="16"/>
      <c r="G884" s="18"/>
      <c r="H884" s="18"/>
      <c r="I884" s="18"/>
      <c r="J884" s="18"/>
      <c r="K884" s="18"/>
      <c r="L884" s="18"/>
      <c r="M884" s="18"/>
      <c r="N884" s="18"/>
      <c r="O884" s="16"/>
      <c r="P884" s="16"/>
      <c r="Q884" s="16"/>
      <c r="R884" s="16"/>
      <c r="S884" s="16"/>
      <c r="T884" s="16"/>
      <c r="U884" s="16"/>
      <c r="V884" s="16"/>
      <c r="W884" s="16"/>
      <c r="X884" s="16"/>
      <c r="Y884" s="16"/>
      <c r="Z884" s="18"/>
      <c r="AA884" s="18"/>
      <c r="AB884" s="16"/>
      <c r="AC884" s="16"/>
      <c r="AD884" s="16"/>
      <c r="AE884" s="16"/>
    </row>
    <row r="885" spans="1:31" ht="12.75" customHeight="1" x14ac:dyDescent="0.3">
      <c r="A885" s="16"/>
      <c r="B885" s="16"/>
      <c r="C885" s="16"/>
      <c r="D885" s="16"/>
      <c r="E885" s="16"/>
      <c r="F885" s="16"/>
      <c r="G885" s="18"/>
      <c r="H885" s="18"/>
      <c r="I885" s="18"/>
      <c r="J885" s="18"/>
      <c r="K885" s="18"/>
      <c r="L885" s="18"/>
      <c r="M885" s="18"/>
      <c r="N885" s="18"/>
      <c r="O885" s="16"/>
      <c r="P885" s="16"/>
      <c r="Q885" s="16"/>
      <c r="R885" s="16"/>
      <c r="S885" s="16"/>
      <c r="T885" s="16"/>
      <c r="U885" s="16"/>
      <c r="V885" s="16"/>
      <c r="W885" s="16"/>
      <c r="X885" s="16"/>
      <c r="Y885" s="16"/>
      <c r="Z885" s="18"/>
      <c r="AA885" s="18"/>
      <c r="AB885" s="16"/>
      <c r="AC885" s="16"/>
      <c r="AD885" s="16"/>
      <c r="AE885" s="16"/>
    </row>
    <row r="886" spans="1:31" ht="12.75" customHeight="1" x14ac:dyDescent="0.3">
      <c r="A886" s="16"/>
      <c r="B886" s="16"/>
      <c r="C886" s="16"/>
      <c r="D886" s="16"/>
      <c r="E886" s="16"/>
      <c r="F886" s="16"/>
      <c r="G886" s="18"/>
      <c r="H886" s="18"/>
      <c r="I886" s="18"/>
      <c r="J886" s="18"/>
      <c r="K886" s="18"/>
      <c r="L886" s="18"/>
      <c r="M886" s="18"/>
      <c r="N886" s="18"/>
      <c r="O886" s="16"/>
      <c r="P886" s="16"/>
      <c r="Q886" s="16"/>
      <c r="R886" s="16"/>
      <c r="S886" s="16"/>
      <c r="T886" s="16"/>
      <c r="U886" s="16"/>
      <c r="V886" s="16"/>
      <c r="W886" s="16"/>
      <c r="X886" s="16"/>
      <c r="Y886" s="16"/>
      <c r="Z886" s="18"/>
      <c r="AA886" s="18"/>
      <c r="AB886" s="16"/>
      <c r="AC886" s="16"/>
      <c r="AD886" s="16"/>
      <c r="AE886" s="16"/>
    </row>
    <row r="887" spans="1:31" ht="12.75" customHeight="1" x14ac:dyDescent="0.3">
      <c r="A887" s="16"/>
      <c r="B887" s="16"/>
      <c r="C887" s="16"/>
      <c r="D887" s="16"/>
      <c r="E887" s="16"/>
      <c r="F887" s="16"/>
      <c r="G887" s="18"/>
      <c r="H887" s="18"/>
      <c r="I887" s="18"/>
      <c r="J887" s="18"/>
      <c r="K887" s="18"/>
      <c r="L887" s="18"/>
      <c r="M887" s="18"/>
      <c r="N887" s="18"/>
      <c r="O887" s="16"/>
      <c r="P887" s="16"/>
      <c r="Q887" s="16"/>
      <c r="R887" s="16"/>
      <c r="S887" s="16"/>
      <c r="T887" s="16"/>
      <c r="U887" s="16"/>
      <c r="V887" s="16"/>
      <c r="W887" s="16"/>
      <c r="X887" s="16"/>
      <c r="Y887" s="16"/>
      <c r="Z887" s="18"/>
      <c r="AA887" s="18"/>
      <c r="AB887" s="16"/>
      <c r="AC887" s="16"/>
      <c r="AD887" s="16"/>
      <c r="AE887" s="16"/>
    </row>
    <row r="888" spans="1:31" ht="12.75" customHeight="1" x14ac:dyDescent="0.3">
      <c r="A888" s="16"/>
      <c r="B888" s="16"/>
      <c r="C888" s="16"/>
      <c r="D888" s="16"/>
      <c r="E888" s="16"/>
      <c r="F888" s="16"/>
      <c r="G888" s="18"/>
      <c r="H888" s="18"/>
      <c r="I888" s="18"/>
      <c r="J888" s="18"/>
      <c r="K888" s="18"/>
      <c r="L888" s="18"/>
      <c r="M888" s="18"/>
      <c r="N888" s="18"/>
      <c r="O888" s="16"/>
      <c r="P888" s="16"/>
      <c r="Q888" s="16"/>
      <c r="R888" s="16"/>
      <c r="S888" s="16"/>
      <c r="T888" s="16"/>
      <c r="U888" s="16"/>
      <c r="V888" s="16"/>
      <c r="W888" s="16"/>
      <c r="X888" s="16"/>
      <c r="Y888" s="16"/>
      <c r="Z888" s="18"/>
      <c r="AA888" s="18"/>
      <c r="AB888" s="16"/>
      <c r="AC888" s="16"/>
      <c r="AD888" s="16"/>
      <c r="AE888" s="16"/>
    </row>
    <row r="889" spans="1:31" ht="12.75" customHeight="1" x14ac:dyDescent="0.3">
      <c r="A889" s="16"/>
      <c r="B889" s="16"/>
      <c r="C889" s="16"/>
      <c r="D889" s="16"/>
      <c r="E889" s="16"/>
      <c r="F889" s="16"/>
      <c r="G889" s="18"/>
      <c r="H889" s="18"/>
      <c r="I889" s="18"/>
      <c r="J889" s="18"/>
      <c r="K889" s="18"/>
      <c r="L889" s="18"/>
      <c r="M889" s="18"/>
      <c r="N889" s="18"/>
      <c r="O889" s="16"/>
      <c r="P889" s="16"/>
      <c r="Q889" s="16"/>
      <c r="R889" s="16"/>
      <c r="S889" s="16"/>
      <c r="T889" s="16"/>
      <c r="U889" s="16"/>
      <c r="V889" s="16"/>
      <c r="W889" s="16"/>
      <c r="X889" s="16"/>
      <c r="Y889" s="16"/>
      <c r="Z889" s="18"/>
      <c r="AA889" s="18"/>
      <c r="AB889" s="16"/>
      <c r="AC889" s="16"/>
      <c r="AD889" s="16"/>
      <c r="AE889" s="16"/>
    </row>
    <row r="890" spans="1:31" ht="12.75" customHeight="1" x14ac:dyDescent="0.3">
      <c r="A890" s="16"/>
      <c r="B890" s="16"/>
      <c r="C890" s="16"/>
      <c r="D890" s="16"/>
      <c r="E890" s="16"/>
      <c r="F890" s="16"/>
      <c r="G890" s="18"/>
      <c r="H890" s="18"/>
      <c r="I890" s="18"/>
      <c r="J890" s="18"/>
      <c r="K890" s="18"/>
      <c r="L890" s="18"/>
      <c r="M890" s="18"/>
      <c r="N890" s="18"/>
      <c r="O890" s="16"/>
      <c r="P890" s="16"/>
      <c r="Q890" s="16"/>
      <c r="R890" s="16"/>
      <c r="S890" s="16"/>
      <c r="T890" s="16"/>
      <c r="U890" s="16"/>
      <c r="V890" s="16"/>
      <c r="W890" s="16"/>
      <c r="X890" s="16"/>
      <c r="Y890" s="16"/>
      <c r="Z890" s="18"/>
      <c r="AA890" s="18"/>
      <c r="AB890" s="16"/>
      <c r="AC890" s="16"/>
      <c r="AD890" s="16"/>
      <c r="AE890" s="16"/>
    </row>
    <row r="891" spans="1:31" ht="12.75" customHeight="1" x14ac:dyDescent="0.3">
      <c r="A891" s="16"/>
      <c r="B891" s="16"/>
      <c r="C891" s="16"/>
      <c r="D891" s="16"/>
      <c r="E891" s="16"/>
      <c r="F891" s="16"/>
      <c r="G891" s="18"/>
      <c r="H891" s="18"/>
      <c r="I891" s="18"/>
      <c r="J891" s="18"/>
      <c r="K891" s="18"/>
      <c r="L891" s="18"/>
      <c r="M891" s="18"/>
      <c r="N891" s="18"/>
      <c r="O891" s="16"/>
      <c r="P891" s="16"/>
      <c r="Q891" s="16"/>
      <c r="R891" s="16"/>
      <c r="S891" s="16"/>
      <c r="T891" s="16"/>
      <c r="U891" s="16"/>
      <c r="V891" s="16"/>
      <c r="W891" s="16"/>
      <c r="X891" s="16"/>
      <c r="Y891" s="16"/>
      <c r="Z891" s="18"/>
      <c r="AA891" s="18"/>
      <c r="AB891" s="16"/>
      <c r="AC891" s="16"/>
      <c r="AD891" s="16"/>
      <c r="AE891" s="16"/>
    </row>
    <row r="892" spans="1:31" ht="12.75" customHeight="1" x14ac:dyDescent="0.3">
      <c r="A892" s="16"/>
      <c r="B892" s="16"/>
      <c r="C892" s="16"/>
      <c r="D892" s="16"/>
      <c r="E892" s="16"/>
      <c r="F892" s="16"/>
      <c r="G892" s="18"/>
      <c r="H892" s="18"/>
      <c r="I892" s="18"/>
      <c r="J892" s="18"/>
      <c r="K892" s="18"/>
      <c r="L892" s="18"/>
      <c r="M892" s="18"/>
      <c r="N892" s="18"/>
      <c r="O892" s="16"/>
      <c r="P892" s="16"/>
      <c r="Q892" s="16"/>
      <c r="R892" s="16"/>
      <c r="S892" s="16"/>
      <c r="T892" s="16"/>
      <c r="U892" s="16"/>
      <c r="V892" s="16"/>
      <c r="W892" s="16"/>
      <c r="X892" s="16"/>
      <c r="Y892" s="16"/>
      <c r="Z892" s="18"/>
      <c r="AA892" s="18"/>
      <c r="AB892" s="16"/>
      <c r="AC892" s="16"/>
      <c r="AD892" s="16"/>
      <c r="AE892" s="16"/>
    </row>
    <row r="893" spans="1:31" ht="12.75" customHeight="1" x14ac:dyDescent="0.3">
      <c r="A893" s="16"/>
      <c r="B893" s="16"/>
      <c r="C893" s="16"/>
      <c r="D893" s="16"/>
      <c r="E893" s="16"/>
      <c r="F893" s="16"/>
      <c r="G893" s="18"/>
      <c r="H893" s="18"/>
      <c r="I893" s="18"/>
      <c r="J893" s="18"/>
      <c r="K893" s="18"/>
      <c r="L893" s="18"/>
      <c r="M893" s="18"/>
      <c r="N893" s="18"/>
      <c r="O893" s="16"/>
      <c r="P893" s="16"/>
      <c r="Q893" s="16"/>
      <c r="R893" s="16"/>
      <c r="S893" s="16"/>
      <c r="T893" s="16"/>
      <c r="U893" s="16"/>
      <c r="V893" s="16"/>
      <c r="W893" s="16"/>
      <c r="X893" s="16"/>
      <c r="Y893" s="16"/>
      <c r="Z893" s="18"/>
      <c r="AA893" s="18"/>
      <c r="AB893" s="16"/>
      <c r="AC893" s="16"/>
      <c r="AD893" s="16"/>
      <c r="AE893" s="16"/>
    </row>
    <row r="894" spans="1:31" ht="12.75" customHeight="1" x14ac:dyDescent="0.3">
      <c r="A894" s="16"/>
      <c r="B894" s="16"/>
      <c r="C894" s="16"/>
      <c r="D894" s="16"/>
      <c r="E894" s="16"/>
      <c r="F894" s="16"/>
      <c r="G894" s="18"/>
      <c r="H894" s="18"/>
      <c r="I894" s="18"/>
      <c r="J894" s="18"/>
      <c r="K894" s="18"/>
      <c r="L894" s="18"/>
      <c r="M894" s="18"/>
      <c r="N894" s="18"/>
      <c r="O894" s="16"/>
      <c r="P894" s="16"/>
      <c r="Q894" s="16"/>
      <c r="R894" s="16"/>
      <c r="S894" s="16"/>
      <c r="T894" s="16"/>
      <c r="U894" s="16"/>
      <c r="V894" s="16"/>
      <c r="W894" s="16"/>
      <c r="X894" s="16"/>
      <c r="Y894" s="16"/>
      <c r="Z894" s="18"/>
      <c r="AA894" s="18"/>
      <c r="AB894" s="16"/>
      <c r="AC894" s="16"/>
      <c r="AD894" s="16"/>
      <c r="AE894" s="16"/>
    </row>
    <row r="895" spans="1:31" ht="12.75" customHeight="1" x14ac:dyDescent="0.3">
      <c r="A895" s="16"/>
      <c r="B895" s="16"/>
      <c r="C895" s="16"/>
      <c r="D895" s="16"/>
      <c r="E895" s="16"/>
      <c r="F895" s="16"/>
      <c r="G895" s="18"/>
      <c r="H895" s="18"/>
      <c r="I895" s="18"/>
      <c r="J895" s="18"/>
      <c r="K895" s="18"/>
      <c r="L895" s="18"/>
      <c r="M895" s="18"/>
      <c r="N895" s="18"/>
      <c r="O895" s="16"/>
      <c r="P895" s="16"/>
      <c r="Q895" s="16"/>
      <c r="R895" s="16"/>
      <c r="S895" s="16"/>
      <c r="T895" s="16"/>
      <c r="U895" s="16"/>
      <c r="V895" s="16"/>
      <c r="W895" s="16"/>
      <c r="X895" s="16"/>
      <c r="Y895" s="16"/>
      <c r="Z895" s="18"/>
      <c r="AA895" s="18"/>
      <c r="AB895" s="16"/>
      <c r="AC895" s="16"/>
      <c r="AD895" s="16"/>
      <c r="AE895" s="16"/>
    </row>
    <row r="896" spans="1:31" ht="12.75" customHeight="1" x14ac:dyDescent="0.3">
      <c r="A896" s="16"/>
      <c r="B896" s="16"/>
      <c r="C896" s="16"/>
      <c r="D896" s="16"/>
      <c r="E896" s="16"/>
      <c r="F896" s="16"/>
      <c r="G896" s="18"/>
      <c r="H896" s="18"/>
      <c r="I896" s="18"/>
      <c r="J896" s="18"/>
      <c r="K896" s="18"/>
      <c r="L896" s="18"/>
      <c r="M896" s="18"/>
      <c r="N896" s="18"/>
      <c r="O896" s="16"/>
      <c r="P896" s="16"/>
      <c r="Q896" s="16"/>
      <c r="R896" s="16"/>
      <c r="S896" s="16"/>
      <c r="T896" s="16"/>
      <c r="U896" s="16"/>
      <c r="V896" s="16"/>
      <c r="W896" s="16"/>
      <c r="X896" s="16"/>
      <c r="Y896" s="16"/>
      <c r="Z896" s="18"/>
      <c r="AA896" s="18"/>
      <c r="AB896" s="16"/>
      <c r="AC896" s="16"/>
      <c r="AD896" s="16"/>
      <c r="AE896" s="16"/>
    </row>
    <row r="897" spans="1:31" ht="12.75" customHeight="1" x14ac:dyDescent="0.3">
      <c r="A897" s="16"/>
      <c r="B897" s="16"/>
      <c r="C897" s="16"/>
      <c r="D897" s="16"/>
      <c r="E897" s="16"/>
      <c r="F897" s="16"/>
      <c r="G897" s="18"/>
      <c r="H897" s="18"/>
      <c r="I897" s="18"/>
      <c r="J897" s="18"/>
      <c r="K897" s="18"/>
      <c r="L897" s="18"/>
      <c r="M897" s="18"/>
      <c r="N897" s="18"/>
      <c r="O897" s="16"/>
      <c r="P897" s="16"/>
      <c r="Q897" s="16"/>
      <c r="R897" s="16"/>
      <c r="S897" s="16"/>
      <c r="T897" s="16"/>
      <c r="U897" s="16"/>
      <c r="V897" s="16"/>
      <c r="W897" s="16"/>
      <c r="X897" s="16"/>
      <c r="Y897" s="16"/>
      <c r="Z897" s="18"/>
      <c r="AA897" s="18"/>
      <c r="AB897" s="16"/>
      <c r="AC897" s="16"/>
      <c r="AD897" s="16"/>
      <c r="AE897" s="16"/>
    </row>
    <row r="898" spans="1:31" ht="12.75" customHeight="1" x14ac:dyDescent="0.3">
      <c r="A898" s="16"/>
      <c r="B898" s="16"/>
      <c r="C898" s="16"/>
      <c r="D898" s="16"/>
      <c r="E898" s="16"/>
      <c r="F898" s="16"/>
      <c r="G898" s="18"/>
      <c r="H898" s="18"/>
      <c r="I898" s="18"/>
      <c r="J898" s="18"/>
      <c r="K898" s="18"/>
      <c r="L898" s="18"/>
      <c r="M898" s="18"/>
      <c r="N898" s="18"/>
      <c r="O898" s="16"/>
      <c r="P898" s="16"/>
      <c r="Q898" s="16"/>
      <c r="R898" s="16"/>
      <c r="S898" s="16"/>
      <c r="T898" s="16"/>
      <c r="U898" s="16"/>
      <c r="V898" s="16"/>
      <c r="W898" s="16"/>
      <c r="X898" s="16"/>
      <c r="Y898" s="16"/>
      <c r="Z898" s="18"/>
      <c r="AA898" s="18"/>
      <c r="AB898" s="16"/>
      <c r="AC898" s="16"/>
      <c r="AD898" s="16"/>
      <c r="AE898" s="16"/>
    </row>
    <row r="899" spans="1:31" ht="12.75" customHeight="1" x14ac:dyDescent="0.3">
      <c r="A899" s="16"/>
      <c r="B899" s="16"/>
      <c r="C899" s="16"/>
      <c r="D899" s="16"/>
      <c r="E899" s="16"/>
      <c r="F899" s="16"/>
      <c r="G899" s="18"/>
      <c r="H899" s="18"/>
      <c r="I899" s="18"/>
      <c r="J899" s="18"/>
      <c r="K899" s="18"/>
      <c r="L899" s="18"/>
      <c r="M899" s="18"/>
      <c r="N899" s="18"/>
      <c r="O899" s="16"/>
      <c r="P899" s="16"/>
      <c r="Q899" s="16"/>
      <c r="R899" s="16"/>
      <c r="S899" s="16"/>
      <c r="T899" s="16"/>
      <c r="U899" s="16"/>
      <c r="V899" s="16"/>
      <c r="W899" s="16"/>
      <c r="X899" s="16"/>
      <c r="Y899" s="16"/>
      <c r="Z899" s="18"/>
      <c r="AA899" s="18"/>
      <c r="AB899" s="16"/>
      <c r="AC899" s="16"/>
      <c r="AD899" s="16"/>
      <c r="AE899" s="16"/>
    </row>
    <row r="900" spans="1:31" ht="12.75" customHeight="1" x14ac:dyDescent="0.3">
      <c r="A900" s="16"/>
      <c r="B900" s="16"/>
      <c r="C900" s="16"/>
      <c r="D900" s="16"/>
      <c r="E900" s="16"/>
      <c r="F900" s="16"/>
      <c r="G900" s="18"/>
      <c r="H900" s="18"/>
      <c r="I900" s="18"/>
      <c r="J900" s="18"/>
      <c r="K900" s="18"/>
      <c r="L900" s="18"/>
      <c r="M900" s="18"/>
      <c r="N900" s="18"/>
      <c r="O900" s="16"/>
      <c r="P900" s="16"/>
      <c r="Q900" s="16"/>
      <c r="R900" s="16"/>
      <c r="S900" s="16"/>
      <c r="T900" s="16"/>
      <c r="U900" s="16"/>
      <c r="V900" s="16"/>
      <c r="W900" s="16"/>
      <c r="X900" s="16"/>
      <c r="Y900" s="16"/>
      <c r="Z900" s="18"/>
      <c r="AA900" s="18"/>
      <c r="AB900" s="16"/>
      <c r="AC900" s="16"/>
      <c r="AD900" s="16"/>
      <c r="AE900" s="16"/>
    </row>
    <row r="901" spans="1:31" ht="12.75" customHeight="1" x14ac:dyDescent="0.3">
      <c r="A901" s="16"/>
      <c r="B901" s="16"/>
      <c r="C901" s="16"/>
      <c r="D901" s="16"/>
      <c r="E901" s="16"/>
      <c r="F901" s="16"/>
      <c r="G901" s="18"/>
      <c r="H901" s="18"/>
      <c r="I901" s="18"/>
      <c r="J901" s="18"/>
      <c r="K901" s="18"/>
      <c r="L901" s="18"/>
      <c r="M901" s="18"/>
      <c r="N901" s="18"/>
      <c r="O901" s="16"/>
      <c r="P901" s="16"/>
      <c r="Q901" s="16"/>
      <c r="R901" s="16"/>
      <c r="S901" s="16"/>
      <c r="T901" s="16"/>
      <c r="U901" s="16"/>
      <c r="V901" s="16"/>
      <c r="W901" s="16"/>
      <c r="X901" s="16"/>
      <c r="Y901" s="16"/>
      <c r="Z901" s="18"/>
      <c r="AA901" s="18"/>
      <c r="AB901" s="16"/>
      <c r="AC901" s="16"/>
      <c r="AD901" s="16"/>
      <c r="AE901" s="16"/>
    </row>
    <row r="902" spans="1:31" ht="12.75" customHeight="1" x14ac:dyDescent="0.3">
      <c r="A902" s="16"/>
      <c r="B902" s="16"/>
      <c r="C902" s="16"/>
      <c r="D902" s="16"/>
      <c r="E902" s="16"/>
      <c r="F902" s="16"/>
      <c r="G902" s="18"/>
      <c r="H902" s="18"/>
      <c r="I902" s="18"/>
      <c r="J902" s="18"/>
      <c r="K902" s="18"/>
      <c r="L902" s="18"/>
      <c r="M902" s="18"/>
      <c r="N902" s="18"/>
      <c r="O902" s="16"/>
      <c r="P902" s="16"/>
      <c r="Q902" s="16"/>
      <c r="R902" s="16"/>
      <c r="S902" s="16"/>
      <c r="T902" s="16"/>
      <c r="U902" s="16"/>
      <c r="V902" s="16"/>
      <c r="W902" s="16"/>
      <c r="X902" s="16"/>
      <c r="Y902" s="16"/>
      <c r="Z902" s="18"/>
      <c r="AA902" s="18"/>
      <c r="AB902" s="16"/>
      <c r="AC902" s="16"/>
      <c r="AD902" s="16"/>
      <c r="AE902" s="16"/>
    </row>
    <row r="903" spans="1:31" ht="12.75" customHeight="1" x14ac:dyDescent="0.3">
      <c r="A903" s="16"/>
      <c r="B903" s="16"/>
      <c r="C903" s="16"/>
      <c r="D903" s="16"/>
      <c r="E903" s="16"/>
      <c r="F903" s="16"/>
      <c r="G903" s="18"/>
      <c r="H903" s="18"/>
      <c r="I903" s="18"/>
      <c r="J903" s="18"/>
      <c r="K903" s="18"/>
      <c r="L903" s="18"/>
      <c r="M903" s="18"/>
      <c r="N903" s="18"/>
      <c r="O903" s="16"/>
      <c r="P903" s="16"/>
      <c r="Q903" s="16"/>
      <c r="R903" s="16"/>
      <c r="S903" s="16"/>
      <c r="T903" s="16"/>
      <c r="U903" s="16"/>
      <c r="V903" s="16"/>
      <c r="W903" s="16"/>
      <c r="X903" s="16"/>
      <c r="Y903" s="16"/>
      <c r="Z903" s="18"/>
      <c r="AA903" s="18"/>
      <c r="AB903" s="16"/>
      <c r="AC903" s="16"/>
      <c r="AD903" s="16"/>
      <c r="AE903" s="16"/>
    </row>
    <row r="904" spans="1:31" ht="12.75" customHeight="1" x14ac:dyDescent="0.3">
      <c r="A904" s="16"/>
      <c r="B904" s="16"/>
      <c r="C904" s="16"/>
      <c r="D904" s="16"/>
      <c r="E904" s="16"/>
      <c r="F904" s="16"/>
      <c r="G904" s="18"/>
      <c r="H904" s="18"/>
      <c r="I904" s="18"/>
      <c r="J904" s="18"/>
      <c r="K904" s="18"/>
      <c r="L904" s="18"/>
      <c r="M904" s="18"/>
      <c r="N904" s="18"/>
      <c r="O904" s="16"/>
      <c r="P904" s="16"/>
      <c r="Q904" s="16"/>
      <c r="R904" s="16"/>
      <c r="S904" s="16"/>
      <c r="T904" s="16"/>
      <c r="U904" s="16"/>
      <c r="V904" s="16"/>
      <c r="W904" s="16"/>
      <c r="X904" s="16"/>
      <c r="Y904" s="16"/>
      <c r="Z904" s="18"/>
      <c r="AA904" s="18"/>
      <c r="AB904" s="16"/>
      <c r="AC904" s="16"/>
      <c r="AD904" s="16"/>
      <c r="AE904" s="16"/>
    </row>
    <row r="905" spans="1:31" ht="12.75" customHeight="1" x14ac:dyDescent="0.3">
      <c r="A905" s="16"/>
      <c r="B905" s="16"/>
      <c r="C905" s="16"/>
      <c r="D905" s="16"/>
      <c r="E905" s="16"/>
      <c r="F905" s="16"/>
      <c r="G905" s="18"/>
      <c r="H905" s="18"/>
      <c r="I905" s="18"/>
      <c r="J905" s="18"/>
      <c r="K905" s="18"/>
      <c r="L905" s="18"/>
      <c r="M905" s="18"/>
      <c r="N905" s="18"/>
      <c r="O905" s="16"/>
      <c r="P905" s="16"/>
      <c r="Q905" s="16"/>
      <c r="R905" s="16"/>
      <c r="S905" s="16"/>
      <c r="T905" s="16"/>
      <c r="U905" s="16"/>
      <c r="V905" s="16"/>
      <c r="W905" s="16"/>
      <c r="X905" s="16"/>
      <c r="Y905" s="16"/>
      <c r="Z905" s="18"/>
      <c r="AA905" s="18"/>
      <c r="AB905" s="16"/>
      <c r="AC905" s="16"/>
      <c r="AD905" s="16"/>
      <c r="AE905" s="16"/>
    </row>
    <row r="906" spans="1:31" ht="12.75" customHeight="1" x14ac:dyDescent="0.3">
      <c r="A906" s="16"/>
      <c r="B906" s="16"/>
      <c r="C906" s="16"/>
      <c r="D906" s="16"/>
      <c r="E906" s="16"/>
      <c r="F906" s="16"/>
      <c r="G906" s="18"/>
      <c r="H906" s="18"/>
      <c r="I906" s="18"/>
      <c r="J906" s="18"/>
      <c r="K906" s="18"/>
      <c r="L906" s="18"/>
      <c r="M906" s="18"/>
      <c r="N906" s="18"/>
      <c r="O906" s="16"/>
      <c r="P906" s="16"/>
      <c r="Q906" s="16"/>
      <c r="R906" s="16"/>
      <c r="S906" s="16"/>
      <c r="T906" s="16"/>
      <c r="U906" s="16"/>
      <c r="V906" s="16"/>
      <c r="W906" s="16"/>
      <c r="X906" s="16"/>
      <c r="Y906" s="16"/>
      <c r="Z906" s="18"/>
      <c r="AA906" s="18"/>
      <c r="AB906" s="16"/>
      <c r="AC906" s="16"/>
      <c r="AD906" s="16"/>
      <c r="AE906" s="16"/>
    </row>
    <row r="907" spans="1:31" ht="12.75" customHeight="1" x14ac:dyDescent="0.3">
      <c r="A907" s="16"/>
      <c r="B907" s="16"/>
      <c r="C907" s="16"/>
      <c r="D907" s="16"/>
      <c r="E907" s="16"/>
      <c r="F907" s="16"/>
      <c r="G907" s="18"/>
      <c r="H907" s="18"/>
      <c r="I907" s="18"/>
      <c r="J907" s="18"/>
      <c r="K907" s="18"/>
      <c r="L907" s="18"/>
      <c r="M907" s="18"/>
      <c r="N907" s="18"/>
      <c r="O907" s="16"/>
      <c r="P907" s="16"/>
      <c r="Q907" s="16"/>
      <c r="R907" s="16"/>
      <c r="S907" s="16"/>
      <c r="T907" s="16"/>
      <c r="U907" s="16"/>
      <c r="V907" s="16"/>
      <c r="W907" s="16"/>
      <c r="X907" s="16"/>
      <c r="Y907" s="16"/>
      <c r="Z907" s="18"/>
      <c r="AA907" s="18"/>
      <c r="AB907" s="16"/>
      <c r="AC907" s="16"/>
      <c r="AD907" s="16"/>
      <c r="AE907" s="16"/>
    </row>
    <row r="908" spans="1:31" ht="12.75" customHeight="1" x14ac:dyDescent="0.3">
      <c r="A908" s="16"/>
      <c r="B908" s="16"/>
      <c r="C908" s="16"/>
      <c r="D908" s="16"/>
      <c r="E908" s="16"/>
      <c r="F908" s="16"/>
      <c r="G908" s="18"/>
      <c r="H908" s="18"/>
      <c r="I908" s="18"/>
      <c r="J908" s="18"/>
      <c r="K908" s="18"/>
      <c r="L908" s="18"/>
      <c r="M908" s="18"/>
      <c r="N908" s="18"/>
      <c r="O908" s="16"/>
      <c r="P908" s="16"/>
      <c r="Q908" s="16"/>
      <c r="R908" s="16"/>
      <c r="S908" s="16"/>
      <c r="T908" s="16"/>
      <c r="U908" s="16"/>
      <c r="V908" s="16"/>
      <c r="W908" s="16"/>
      <c r="X908" s="16"/>
      <c r="Y908" s="16"/>
      <c r="Z908" s="18"/>
      <c r="AA908" s="18"/>
      <c r="AB908" s="16"/>
      <c r="AC908" s="16"/>
      <c r="AD908" s="16"/>
      <c r="AE908" s="16"/>
    </row>
    <row r="909" spans="1:31" ht="12.75" customHeight="1" x14ac:dyDescent="0.3">
      <c r="A909" s="16"/>
      <c r="B909" s="16"/>
      <c r="C909" s="16"/>
      <c r="D909" s="16"/>
      <c r="E909" s="16"/>
      <c r="F909" s="16"/>
      <c r="G909" s="18"/>
      <c r="H909" s="18"/>
      <c r="I909" s="18"/>
      <c r="J909" s="18"/>
      <c r="K909" s="18"/>
      <c r="L909" s="18"/>
      <c r="M909" s="18"/>
      <c r="N909" s="18"/>
      <c r="O909" s="16"/>
      <c r="P909" s="16"/>
      <c r="Q909" s="16"/>
      <c r="R909" s="16"/>
      <c r="S909" s="16"/>
      <c r="T909" s="16"/>
      <c r="U909" s="16"/>
      <c r="V909" s="16"/>
      <c r="W909" s="16"/>
      <c r="X909" s="16"/>
      <c r="Y909" s="16"/>
      <c r="Z909" s="18"/>
      <c r="AA909" s="18"/>
      <c r="AB909" s="16"/>
      <c r="AC909" s="16"/>
      <c r="AD909" s="16"/>
      <c r="AE909" s="16"/>
    </row>
    <row r="910" spans="1:31" ht="12.75" customHeight="1" x14ac:dyDescent="0.3">
      <c r="A910" s="16"/>
      <c r="B910" s="16"/>
      <c r="C910" s="16"/>
      <c r="D910" s="16"/>
      <c r="E910" s="16"/>
      <c r="F910" s="16"/>
      <c r="G910" s="18"/>
      <c r="H910" s="18"/>
      <c r="I910" s="18"/>
      <c r="J910" s="18"/>
      <c r="K910" s="18"/>
      <c r="L910" s="18"/>
      <c r="M910" s="18"/>
      <c r="N910" s="18"/>
      <c r="O910" s="16"/>
      <c r="P910" s="16"/>
      <c r="Q910" s="16"/>
      <c r="R910" s="16"/>
      <c r="S910" s="16"/>
      <c r="T910" s="16"/>
      <c r="U910" s="16"/>
      <c r="V910" s="16"/>
      <c r="W910" s="16"/>
      <c r="X910" s="16"/>
      <c r="Y910" s="16"/>
      <c r="Z910" s="18"/>
      <c r="AA910" s="18"/>
      <c r="AB910" s="16"/>
      <c r="AC910" s="16"/>
      <c r="AD910" s="16"/>
      <c r="AE910" s="16"/>
    </row>
    <row r="911" spans="1:31" ht="12.75" customHeight="1" x14ac:dyDescent="0.3">
      <c r="A911" s="16"/>
      <c r="B911" s="16"/>
      <c r="C911" s="16"/>
      <c r="D911" s="16"/>
      <c r="E911" s="16"/>
      <c r="F911" s="16"/>
      <c r="G911" s="18"/>
      <c r="H911" s="18"/>
      <c r="I911" s="18"/>
      <c r="J911" s="18"/>
      <c r="K911" s="18"/>
      <c r="L911" s="18"/>
      <c r="M911" s="18"/>
      <c r="N911" s="18"/>
      <c r="O911" s="16"/>
      <c r="P911" s="16"/>
      <c r="Q911" s="16"/>
      <c r="R911" s="16"/>
      <c r="S911" s="16"/>
      <c r="T911" s="16"/>
      <c r="U911" s="16"/>
      <c r="V911" s="16"/>
      <c r="W911" s="16"/>
      <c r="X911" s="16"/>
      <c r="Y911" s="16"/>
      <c r="Z911" s="18"/>
      <c r="AA911" s="18"/>
      <c r="AB911" s="16"/>
      <c r="AC911" s="16"/>
      <c r="AD911" s="16"/>
      <c r="AE911" s="16"/>
    </row>
    <row r="912" spans="1:31" ht="12.75" customHeight="1" x14ac:dyDescent="0.3">
      <c r="A912" s="16"/>
      <c r="B912" s="16"/>
      <c r="C912" s="16"/>
      <c r="D912" s="16"/>
      <c r="E912" s="16"/>
      <c r="F912" s="16"/>
      <c r="G912" s="18"/>
      <c r="H912" s="18"/>
      <c r="I912" s="18"/>
      <c r="J912" s="18"/>
      <c r="K912" s="18"/>
      <c r="L912" s="18"/>
      <c r="M912" s="18"/>
      <c r="N912" s="18"/>
      <c r="O912" s="16"/>
      <c r="P912" s="16"/>
      <c r="Q912" s="16"/>
      <c r="R912" s="16"/>
      <c r="S912" s="16"/>
      <c r="T912" s="16"/>
      <c r="U912" s="16"/>
      <c r="V912" s="16"/>
      <c r="W912" s="16"/>
      <c r="X912" s="16"/>
      <c r="Y912" s="16"/>
      <c r="Z912" s="18"/>
      <c r="AA912" s="18"/>
      <c r="AB912" s="16"/>
      <c r="AC912" s="16"/>
      <c r="AD912" s="16"/>
      <c r="AE912" s="16"/>
    </row>
    <row r="913" spans="1:31" ht="12.75" customHeight="1" x14ac:dyDescent="0.3">
      <c r="A913" s="16"/>
      <c r="B913" s="16"/>
      <c r="C913" s="16"/>
      <c r="D913" s="16"/>
      <c r="E913" s="16"/>
      <c r="F913" s="16"/>
      <c r="G913" s="18"/>
      <c r="H913" s="18"/>
      <c r="I913" s="18"/>
      <c r="J913" s="18"/>
      <c r="K913" s="18"/>
      <c r="L913" s="18"/>
      <c r="M913" s="18"/>
      <c r="N913" s="18"/>
      <c r="O913" s="16"/>
      <c r="P913" s="16"/>
      <c r="Q913" s="16"/>
      <c r="R913" s="16"/>
      <c r="S913" s="16"/>
      <c r="T913" s="16"/>
      <c r="U913" s="16"/>
      <c r="V913" s="16"/>
      <c r="W913" s="16"/>
      <c r="X913" s="16"/>
      <c r="Y913" s="16"/>
      <c r="Z913" s="18"/>
      <c r="AA913" s="18"/>
      <c r="AB913" s="16"/>
      <c r="AC913" s="16"/>
      <c r="AD913" s="16"/>
      <c r="AE913" s="16"/>
    </row>
    <row r="914" spans="1:31" ht="12.75" customHeight="1" x14ac:dyDescent="0.3">
      <c r="A914" s="16"/>
      <c r="B914" s="16"/>
      <c r="C914" s="16"/>
      <c r="D914" s="16"/>
      <c r="E914" s="16"/>
      <c r="F914" s="16"/>
      <c r="G914" s="18"/>
      <c r="H914" s="18"/>
      <c r="I914" s="18"/>
      <c r="J914" s="18"/>
      <c r="K914" s="18"/>
      <c r="L914" s="18"/>
      <c r="M914" s="18"/>
      <c r="N914" s="18"/>
      <c r="O914" s="16"/>
      <c r="P914" s="16"/>
      <c r="Q914" s="16"/>
      <c r="R914" s="16"/>
      <c r="S914" s="16"/>
      <c r="T914" s="16"/>
      <c r="U914" s="16"/>
      <c r="V914" s="16"/>
      <c r="W914" s="16"/>
      <c r="X914" s="16"/>
      <c r="Y914" s="16"/>
      <c r="Z914" s="18"/>
      <c r="AA914" s="18"/>
      <c r="AB914" s="16"/>
      <c r="AC914" s="16"/>
      <c r="AD914" s="16"/>
      <c r="AE914" s="16"/>
    </row>
    <row r="915" spans="1:31" ht="12.75" customHeight="1" x14ac:dyDescent="0.3">
      <c r="A915" s="16"/>
      <c r="B915" s="16"/>
      <c r="C915" s="16"/>
      <c r="D915" s="16"/>
      <c r="E915" s="16"/>
      <c r="F915" s="16"/>
      <c r="G915" s="18"/>
      <c r="H915" s="18"/>
      <c r="I915" s="18"/>
      <c r="J915" s="18"/>
      <c r="K915" s="18"/>
      <c r="L915" s="18"/>
      <c r="M915" s="18"/>
      <c r="N915" s="18"/>
      <c r="O915" s="16"/>
      <c r="P915" s="16"/>
      <c r="Q915" s="16"/>
      <c r="R915" s="16"/>
      <c r="S915" s="16"/>
      <c r="T915" s="16"/>
      <c r="U915" s="16"/>
      <c r="V915" s="16"/>
      <c r="W915" s="16"/>
      <c r="X915" s="16"/>
      <c r="Y915" s="16"/>
      <c r="Z915" s="18"/>
      <c r="AA915" s="18"/>
      <c r="AB915" s="16"/>
      <c r="AC915" s="16"/>
      <c r="AD915" s="16"/>
      <c r="AE915" s="16"/>
    </row>
    <row r="916" spans="1:31" ht="12.75" customHeight="1" x14ac:dyDescent="0.3">
      <c r="A916" s="16"/>
      <c r="B916" s="16"/>
      <c r="C916" s="16"/>
      <c r="D916" s="16"/>
      <c r="E916" s="16"/>
      <c r="F916" s="16"/>
      <c r="G916" s="18"/>
      <c r="H916" s="18"/>
      <c r="I916" s="18"/>
      <c r="J916" s="18"/>
      <c r="K916" s="18"/>
      <c r="L916" s="18"/>
      <c r="M916" s="18"/>
      <c r="N916" s="18"/>
      <c r="O916" s="16"/>
      <c r="P916" s="16"/>
      <c r="Q916" s="16"/>
      <c r="R916" s="16"/>
      <c r="S916" s="16"/>
      <c r="T916" s="16"/>
      <c r="U916" s="16"/>
      <c r="V916" s="16"/>
      <c r="W916" s="16"/>
      <c r="X916" s="16"/>
      <c r="Y916" s="16"/>
      <c r="Z916" s="18"/>
      <c r="AA916" s="18"/>
      <c r="AB916" s="16"/>
      <c r="AC916" s="16"/>
      <c r="AD916" s="16"/>
      <c r="AE916" s="16"/>
    </row>
    <row r="917" spans="1:31" ht="12.75" customHeight="1" x14ac:dyDescent="0.3">
      <c r="A917" s="16"/>
      <c r="B917" s="16"/>
      <c r="C917" s="16"/>
      <c r="D917" s="16"/>
      <c r="E917" s="16"/>
      <c r="F917" s="16"/>
      <c r="G917" s="18"/>
      <c r="H917" s="18"/>
      <c r="I917" s="18"/>
      <c r="J917" s="18"/>
      <c r="K917" s="18"/>
      <c r="L917" s="18"/>
      <c r="M917" s="18"/>
      <c r="N917" s="18"/>
      <c r="O917" s="16"/>
      <c r="P917" s="16"/>
      <c r="Q917" s="16"/>
      <c r="R917" s="16"/>
      <c r="S917" s="16"/>
      <c r="T917" s="16"/>
      <c r="U917" s="16"/>
      <c r="V917" s="16"/>
      <c r="W917" s="16"/>
      <c r="X917" s="16"/>
      <c r="Y917" s="16"/>
      <c r="Z917" s="18"/>
      <c r="AA917" s="18"/>
      <c r="AB917" s="16"/>
      <c r="AC917" s="16"/>
      <c r="AD917" s="16"/>
      <c r="AE917" s="16"/>
    </row>
    <row r="918" spans="1:31" ht="12.75" customHeight="1" x14ac:dyDescent="0.3">
      <c r="A918" s="16"/>
      <c r="B918" s="16"/>
      <c r="C918" s="16"/>
      <c r="D918" s="16"/>
      <c r="E918" s="16"/>
      <c r="F918" s="16"/>
      <c r="G918" s="18"/>
      <c r="H918" s="18"/>
      <c r="I918" s="18"/>
      <c r="J918" s="18"/>
      <c r="K918" s="18"/>
      <c r="L918" s="18"/>
      <c r="M918" s="18"/>
      <c r="N918" s="18"/>
      <c r="O918" s="16"/>
      <c r="P918" s="16"/>
      <c r="Q918" s="16"/>
      <c r="R918" s="16"/>
      <c r="S918" s="16"/>
      <c r="T918" s="16"/>
      <c r="U918" s="16"/>
      <c r="V918" s="16"/>
      <c r="W918" s="16"/>
      <c r="X918" s="16"/>
      <c r="Y918" s="16"/>
      <c r="Z918" s="18"/>
      <c r="AA918" s="18"/>
      <c r="AB918" s="16"/>
      <c r="AC918" s="16"/>
      <c r="AD918" s="16"/>
      <c r="AE918" s="16"/>
    </row>
    <row r="919" spans="1:31" ht="12.75" customHeight="1" x14ac:dyDescent="0.3">
      <c r="A919" s="16"/>
      <c r="B919" s="16"/>
      <c r="C919" s="16"/>
      <c r="D919" s="16"/>
      <c r="E919" s="16"/>
      <c r="F919" s="16"/>
      <c r="G919" s="18"/>
      <c r="H919" s="18"/>
      <c r="I919" s="18"/>
      <c r="J919" s="18"/>
      <c r="K919" s="18"/>
      <c r="L919" s="18"/>
      <c r="M919" s="18"/>
      <c r="N919" s="18"/>
      <c r="O919" s="16"/>
      <c r="P919" s="16"/>
      <c r="Q919" s="16"/>
      <c r="R919" s="16"/>
      <c r="S919" s="16"/>
      <c r="T919" s="16"/>
      <c r="U919" s="16"/>
      <c r="V919" s="16"/>
      <c r="W919" s="16"/>
      <c r="X919" s="16"/>
      <c r="Y919" s="16"/>
      <c r="Z919" s="18"/>
      <c r="AA919" s="18"/>
      <c r="AB919" s="16"/>
      <c r="AC919" s="16"/>
      <c r="AD919" s="16"/>
      <c r="AE919" s="16"/>
    </row>
    <row r="920" spans="1:31" ht="12.75" customHeight="1" x14ac:dyDescent="0.3">
      <c r="A920" s="16"/>
      <c r="B920" s="16"/>
      <c r="C920" s="16"/>
      <c r="D920" s="16"/>
      <c r="E920" s="16"/>
      <c r="F920" s="16"/>
      <c r="G920" s="18"/>
      <c r="H920" s="18"/>
      <c r="I920" s="18"/>
      <c r="J920" s="18"/>
      <c r="K920" s="18"/>
      <c r="L920" s="18"/>
      <c r="M920" s="18"/>
      <c r="N920" s="18"/>
      <c r="O920" s="16"/>
      <c r="P920" s="16"/>
      <c r="Q920" s="16"/>
      <c r="R920" s="16"/>
      <c r="S920" s="16"/>
      <c r="T920" s="16"/>
      <c r="U920" s="16"/>
      <c r="V920" s="16"/>
      <c r="W920" s="16"/>
      <c r="X920" s="16"/>
      <c r="Y920" s="16"/>
      <c r="Z920" s="18"/>
      <c r="AA920" s="18"/>
      <c r="AB920" s="16"/>
      <c r="AC920" s="16"/>
      <c r="AD920" s="16"/>
      <c r="AE920" s="16"/>
    </row>
    <row r="921" spans="1:31" ht="12.75" customHeight="1" x14ac:dyDescent="0.3">
      <c r="A921" s="16"/>
      <c r="B921" s="16"/>
      <c r="C921" s="16"/>
      <c r="D921" s="16"/>
      <c r="E921" s="16"/>
      <c r="F921" s="16"/>
      <c r="G921" s="18"/>
      <c r="H921" s="18"/>
      <c r="I921" s="18"/>
      <c r="J921" s="18"/>
      <c r="K921" s="18"/>
      <c r="L921" s="18"/>
      <c r="M921" s="18"/>
      <c r="N921" s="18"/>
      <c r="O921" s="16"/>
      <c r="P921" s="16"/>
      <c r="Q921" s="16"/>
      <c r="R921" s="16"/>
      <c r="S921" s="16"/>
      <c r="T921" s="16"/>
      <c r="U921" s="16"/>
      <c r="V921" s="16"/>
      <c r="W921" s="16"/>
      <c r="X921" s="16"/>
      <c r="Y921" s="16"/>
      <c r="Z921" s="18"/>
      <c r="AA921" s="18"/>
      <c r="AB921" s="16"/>
      <c r="AC921" s="16"/>
      <c r="AD921" s="16"/>
      <c r="AE921" s="16"/>
    </row>
    <row r="922" spans="1:31" ht="12.75" customHeight="1" x14ac:dyDescent="0.3">
      <c r="A922" s="16"/>
      <c r="B922" s="16"/>
      <c r="C922" s="16"/>
      <c r="D922" s="16"/>
      <c r="E922" s="16"/>
      <c r="F922" s="16"/>
      <c r="G922" s="18"/>
      <c r="H922" s="18"/>
      <c r="I922" s="18"/>
      <c r="J922" s="18"/>
      <c r="K922" s="18"/>
      <c r="L922" s="18"/>
      <c r="M922" s="18"/>
      <c r="N922" s="18"/>
      <c r="O922" s="16"/>
      <c r="P922" s="16"/>
      <c r="Q922" s="16"/>
      <c r="R922" s="16"/>
      <c r="S922" s="16"/>
      <c r="T922" s="16"/>
      <c r="U922" s="16"/>
      <c r="V922" s="16"/>
      <c r="W922" s="16"/>
      <c r="X922" s="16"/>
      <c r="Y922" s="16"/>
      <c r="Z922" s="18"/>
      <c r="AA922" s="18"/>
      <c r="AB922" s="16"/>
      <c r="AC922" s="16"/>
      <c r="AD922" s="16"/>
      <c r="AE922" s="16"/>
    </row>
    <row r="923" spans="1:31" ht="12.75" customHeight="1" x14ac:dyDescent="0.3">
      <c r="A923" s="16"/>
      <c r="B923" s="16"/>
      <c r="C923" s="16"/>
      <c r="D923" s="16"/>
      <c r="E923" s="16"/>
      <c r="F923" s="16"/>
      <c r="G923" s="18"/>
      <c r="H923" s="18"/>
      <c r="I923" s="18"/>
      <c r="J923" s="18"/>
      <c r="K923" s="18"/>
      <c r="L923" s="18"/>
      <c r="M923" s="18"/>
      <c r="N923" s="18"/>
      <c r="O923" s="16"/>
      <c r="P923" s="16"/>
      <c r="Q923" s="16"/>
      <c r="R923" s="16"/>
      <c r="S923" s="16"/>
      <c r="T923" s="16"/>
      <c r="U923" s="16"/>
      <c r="V923" s="16"/>
      <c r="W923" s="16"/>
      <c r="X923" s="16"/>
      <c r="Y923" s="16"/>
      <c r="Z923" s="18"/>
      <c r="AA923" s="18"/>
      <c r="AB923" s="16"/>
      <c r="AC923" s="16"/>
      <c r="AD923" s="16"/>
      <c r="AE923" s="16"/>
    </row>
    <row r="924" spans="1:31" ht="12.75" customHeight="1" x14ac:dyDescent="0.3">
      <c r="A924" s="16"/>
      <c r="B924" s="16"/>
      <c r="C924" s="16"/>
      <c r="D924" s="16"/>
      <c r="E924" s="16"/>
      <c r="F924" s="16"/>
      <c r="G924" s="18"/>
      <c r="H924" s="18"/>
      <c r="I924" s="18"/>
      <c r="J924" s="18"/>
      <c r="K924" s="18"/>
      <c r="L924" s="18"/>
      <c r="M924" s="18"/>
      <c r="N924" s="18"/>
      <c r="O924" s="16"/>
      <c r="P924" s="16"/>
      <c r="Q924" s="16"/>
      <c r="R924" s="16"/>
      <c r="S924" s="16"/>
      <c r="T924" s="16"/>
      <c r="U924" s="16"/>
      <c r="V924" s="16"/>
      <c r="W924" s="16"/>
      <c r="X924" s="16"/>
      <c r="Y924" s="16"/>
      <c r="Z924" s="18"/>
      <c r="AA924" s="18"/>
      <c r="AB924" s="16"/>
      <c r="AC924" s="16"/>
      <c r="AD924" s="16"/>
      <c r="AE924" s="16"/>
    </row>
    <row r="925" spans="1:31" ht="12.75" customHeight="1" x14ac:dyDescent="0.3">
      <c r="A925" s="16"/>
      <c r="B925" s="16"/>
      <c r="C925" s="16"/>
      <c r="D925" s="16"/>
      <c r="E925" s="16"/>
      <c r="F925" s="16"/>
      <c r="G925" s="18"/>
      <c r="H925" s="18"/>
      <c r="I925" s="18"/>
      <c r="J925" s="18"/>
      <c r="K925" s="18"/>
      <c r="L925" s="18"/>
      <c r="M925" s="18"/>
      <c r="N925" s="18"/>
      <c r="O925" s="16"/>
      <c r="P925" s="16"/>
      <c r="Q925" s="16"/>
      <c r="R925" s="16"/>
      <c r="S925" s="16"/>
      <c r="T925" s="16"/>
      <c r="U925" s="16"/>
      <c r="V925" s="16"/>
      <c r="W925" s="16"/>
      <c r="X925" s="16"/>
      <c r="Y925" s="16"/>
      <c r="Z925" s="18"/>
      <c r="AA925" s="18"/>
      <c r="AB925" s="16"/>
      <c r="AC925" s="16"/>
      <c r="AD925" s="16"/>
      <c r="AE925" s="16"/>
    </row>
    <row r="926" spans="1:31" ht="12.75" customHeight="1" x14ac:dyDescent="0.3">
      <c r="A926" s="16"/>
      <c r="B926" s="16"/>
      <c r="C926" s="16"/>
      <c r="D926" s="16"/>
      <c r="E926" s="16"/>
      <c r="F926" s="16"/>
      <c r="G926" s="18"/>
      <c r="H926" s="18"/>
      <c r="I926" s="18"/>
      <c r="J926" s="18"/>
      <c r="K926" s="18"/>
      <c r="L926" s="18"/>
      <c r="M926" s="18"/>
      <c r="N926" s="18"/>
      <c r="O926" s="16"/>
      <c r="P926" s="16"/>
      <c r="Q926" s="16"/>
      <c r="R926" s="16"/>
      <c r="S926" s="16"/>
      <c r="T926" s="16"/>
      <c r="U926" s="16"/>
      <c r="V926" s="16"/>
      <c r="W926" s="16"/>
      <c r="X926" s="16"/>
      <c r="Y926" s="16"/>
      <c r="Z926" s="18"/>
      <c r="AA926" s="18"/>
      <c r="AB926" s="16"/>
      <c r="AC926" s="16"/>
      <c r="AD926" s="16"/>
      <c r="AE926" s="16"/>
    </row>
    <row r="927" spans="1:31" ht="12.75" customHeight="1" x14ac:dyDescent="0.3">
      <c r="A927" s="16"/>
      <c r="B927" s="16"/>
      <c r="C927" s="16"/>
      <c r="D927" s="16"/>
      <c r="E927" s="16"/>
      <c r="F927" s="16"/>
      <c r="G927" s="18"/>
      <c r="H927" s="18"/>
      <c r="I927" s="18"/>
      <c r="J927" s="18"/>
      <c r="K927" s="18"/>
      <c r="L927" s="18"/>
      <c r="M927" s="18"/>
      <c r="N927" s="18"/>
      <c r="O927" s="16"/>
      <c r="P927" s="16"/>
      <c r="Q927" s="16"/>
      <c r="R927" s="16"/>
      <c r="S927" s="16"/>
      <c r="T927" s="16"/>
      <c r="U927" s="16"/>
      <c r="V927" s="16"/>
      <c r="W927" s="16"/>
      <c r="X927" s="16"/>
      <c r="Y927" s="16"/>
      <c r="Z927" s="18"/>
      <c r="AA927" s="18"/>
      <c r="AB927" s="16"/>
      <c r="AC927" s="16"/>
      <c r="AD927" s="16"/>
      <c r="AE927" s="16"/>
    </row>
    <row r="928" spans="1:31" ht="12.75" customHeight="1" x14ac:dyDescent="0.3">
      <c r="A928" s="16"/>
      <c r="B928" s="16"/>
      <c r="C928" s="16"/>
      <c r="D928" s="16"/>
      <c r="E928" s="16"/>
      <c r="F928" s="16"/>
      <c r="G928" s="18"/>
      <c r="H928" s="18"/>
      <c r="I928" s="18"/>
      <c r="J928" s="18"/>
      <c r="K928" s="18"/>
      <c r="L928" s="18"/>
      <c r="M928" s="18"/>
      <c r="N928" s="18"/>
      <c r="O928" s="16"/>
      <c r="P928" s="16"/>
      <c r="Q928" s="16"/>
      <c r="R928" s="16"/>
      <c r="S928" s="16"/>
      <c r="T928" s="16"/>
      <c r="U928" s="16"/>
      <c r="V928" s="16"/>
      <c r="W928" s="16"/>
      <c r="X928" s="16"/>
      <c r="Y928" s="16"/>
      <c r="Z928" s="18"/>
      <c r="AA928" s="18"/>
      <c r="AB928" s="16"/>
      <c r="AC928" s="16"/>
      <c r="AD928" s="16"/>
      <c r="AE928" s="16"/>
    </row>
    <row r="929" spans="1:31" ht="12.75" customHeight="1" x14ac:dyDescent="0.3">
      <c r="A929" s="16"/>
      <c r="B929" s="16"/>
      <c r="C929" s="16"/>
      <c r="D929" s="16"/>
      <c r="E929" s="16"/>
      <c r="F929" s="16"/>
      <c r="G929" s="18"/>
      <c r="H929" s="18"/>
      <c r="I929" s="18"/>
      <c r="J929" s="18"/>
      <c r="K929" s="18"/>
      <c r="L929" s="18"/>
      <c r="M929" s="18"/>
      <c r="N929" s="18"/>
      <c r="O929" s="16"/>
      <c r="P929" s="16"/>
      <c r="Q929" s="16"/>
      <c r="R929" s="16"/>
      <c r="S929" s="16"/>
      <c r="T929" s="16"/>
      <c r="U929" s="16"/>
      <c r="V929" s="16"/>
      <c r="W929" s="16"/>
      <c r="X929" s="16"/>
      <c r="Y929" s="16"/>
      <c r="Z929" s="18"/>
      <c r="AA929" s="18"/>
      <c r="AB929" s="16"/>
      <c r="AC929" s="16"/>
      <c r="AD929" s="16"/>
      <c r="AE929" s="16"/>
    </row>
    <row r="930" spans="1:31" ht="12.75" customHeight="1" x14ac:dyDescent="0.3">
      <c r="A930" s="16"/>
      <c r="B930" s="16"/>
      <c r="C930" s="16"/>
      <c r="D930" s="16"/>
      <c r="E930" s="16"/>
      <c r="F930" s="16"/>
      <c r="G930" s="18"/>
      <c r="H930" s="18"/>
      <c r="I930" s="18"/>
      <c r="J930" s="18"/>
      <c r="K930" s="18"/>
      <c r="L930" s="18"/>
      <c r="M930" s="18"/>
      <c r="N930" s="18"/>
      <c r="O930" s="16"/>
      <c r="P930" s="16"/>
      <c r="Q930" s="16"/>
      <c r="R930" s="16"/>
      <c r="S930" s="16"/>
      <c r="T930" s="16"/>
      <c r="U930" s="16"/>
      <c r="V930" s="16"/>
      <c r="W930" s="16"/>
      <c r="X930" s="16"/>
      <c r="Y930" s="16"/>
      <c r="Z930" s="18"/>
      <c r="AA930" s="18"/>
      <c r="AB930" s="16"/>
      <c r="AC930" s="16"/>
      <c r="AD930" s="16"/>
      <c r="AE930" s="16"/>
    </row>
    <row r="931" spans="1:31" ht="12.75" customHeight="1" x14ac:dyDescent="0.3">
      <c r="A931" s="16"/>
      <c r="B931" s="16"/>
      <c r="C931" s="16"/>
      <c r="D931" s="16"/>
      <c r="E931" s="16"/>
      <c r="F931" s="16"/>
      <c r="G931" s="18"/>
      <c r="H931" s="18"/>
      <c r="I931" s="18"/>
      <c r="J931" s="18"/>
      <c r="K931" s="18"/>
      <c r="L931" s="18"/>
      <c r="M931" s="18"/>
      <c r="N931" s="18"/>
      <c r="O931" s="16"/>
      <c r="P931" s="16"/>
      <c r="Q931" s="16"/>
      <c r="R931" s="16"/>
      <c r="S931" s="16"/>
      <c r="T931" s="16"/>
      <c r="U931" s="16"/>
      <c r="V931" s="16"/>
      <c r="W931" s="16"/>
      <c r="X931" s="16"/>
      <c r="Y931" s="16"/>
      <c r="Z931" s="18"/>
      <c r="AA931" s="18"/>
      <c r="AB931" s="16"/>
      <c r="AC931" s="16"/>
      <c r="AD931" s="16"/>
      <c r="AE931" s="16"/>
    </row>
    <row r="932" spans="1:31" ht="12.75" customHeight="1" x14ac:dyDescent="0.3">
      <c r="A932" s="16"/>
      <c r="B932" s="16"/>
      <c r="C932" s="16"/>
      <c r="D932" s="16"/>
      <c r="E932" s="16"/>
      <c r="F932" s="16"/>
      <c r="G932" s="18"/>
      <c r="H932" s="18"/>
      <c r="I932" s="18"/>
      <c r="J932" s="18"/>
      <c r="K932" s="18"/>
      <c r="L932" s="18"/>
      <c r="M932" s="18"/>
      <c r="N932" s="18"/>
      <c r="O932" s="16"/>
      <c r="P932" s="16"/>
      <c r="Q932" s="16"/>
      <c r="R932" s="16"/>
      <c r="S932" s="16"/>
      <c r="T932" s="16"/>
      <c r="U932" s="16"/>
      <c r="V932" s="16"/>
      <c r="W932" s="16"/>
      <c r="X932" s="16"/>
      <c r="Y932" s="16"/>
      <c r="Z932" s="18"/>
      <c r="AA932" s="18"/>
      <c r="AB932" s="16"/>
      <c r="AC932" s="16"/>
      <c r="AD932" s="16"/>
      <c r="AE932" s="16"/>
    </row>
    <row r="933" spans="1:31" ht="12.75" customHeight="1" x14ac:dyDescent="0.3">
      <c r="A933" s="16"/>
      <c r="B933" s="16"/>
      <c r="C933" s="16"/>
      <c r="D933" s="16"/>
      <c r="E933" s="16"/>
      <c r="F933" s="16"/>
      <c r="G933" s="18"/>
      <c r="H933" s="18"/>
      <c r="I933" s="18"/>
      <c r="J933" s="18"/>
      <c r="K933" s="18"/>
      <c r="L933" s="18"/>
      <c r="M933" s="18"/>
      <c r="N933" s="18"/>
      <c r="O933" s="16"/>
      <c r="P933" s="16"/>
      <c r="Q933" s="16"/>
      <c r="R933" s="16"/>
      <c r="S933" s="16"/>
      <c r="T933" s="16"/>
      <c r="U933" s="16"/>
      <c r="V933" s="16"/>
      <c r="W933" s="16"/>
      <c r="X933" s="16"/>
      <c r="Y933" s="16"/>
      <c r="Z933" s="18"/>
      <c r="AA933" s="18"/>
      <c r="AB933" s="16"/>
      <c r="AC933" s="16"/>
      <c r="AD933" s="16"/>
      <c r="AE933" s="16"/>
    </row>
    <row r="934" spans="1:31" ht="12.75" customHeight="1" x14ac:dyDescent="0.3">
      <c r="A934" s="16"/>
      <c r="B934" s="16"/>
      <c r="C934" s="16"/>
      <c r="D934" s="16"/>
      <c r="E934" s="16"/>
      <c r="F934" s="16"/>
      <c r="G934" s="18"/>
      <c r="H934" s="18"/>
      <c r="I934" s="18"/>
      <c r="J934" s="18"/>
      <c r="K934" s="18"/>
      <c r="L934" s="18"/>
      <c r="M934" s="18"/>
      <c r="N934" s="18"/>
      <c r="O934" s="16"/>
      <c r="P934" s="16"/>
      <c r="Q934" s="16"/>
      <c r="R934" s="16"/>
      <c r="S934" s="16"/>
      <c r="T934" s="16"/>
      <c r="U934" s="16"/>
      <c r="V934" s="16"/>
      <c r="W934" s="16"/>
      <c r="X934" s="16"/>
      <c r="Y934" s="16"/>
      <c r="Z934" s="18"/>
      <c r="AA934" s="18"/>
      <c r="AB934" s="16"/>
      <c r="AC934" s="16"/>
      <c r="AD934" s="16"/>
      <c r="AE934" s="16"/>
    </row>
    <row r="935" spans="1:31" ht="12.75" customHeight="1" x14ac:dyDescent="0.3">
      <c r="A935" s="16"/>
      <c r="B935" s="16"/>
      <c r="C935" s="16"/>
      <c r="D935" s="16"/>
      <c r="E935" s="16"/>
      <c r="F935" s="16"/>
      <c r="G935" s="18"/>
      <c r="H935" s="18"/>
      <c r="I935" s="18"/>
      <c r="J935" s="18"/>
      <c r="K935" s="18"/>
      <c r="L935" s="18"/>
      <c r="M935" s="18"/>
      <c r="N935" s="18"/>
      <c r="O935" s="16"/>
      <c r="P935" s="16"/>
      <c r="Q935" s="16"/>
      <c r="R935" s="16"/>
      <c r="S935" s="16"/>
      <c r="T935" s="16"/>
      <c r="U935" s="16"/>
      <c r="V935" s="16"/>
      <c r="W935" s="16"/>
      <c r="X935" s="16"/>
      <c r="Y935" s="16"/>
      <c r="Z935" s="18"/>
      <c r="AA935" s="18"/>
      <c r="AB935" s="16"/>
      <c r="AC935" s="16"/>
      <c r="AD935" s="16"/>
      <c r="AE935" s="16"/>
    </row>
    <row r="936" spans="1:31" ht="12.75" customHeight="1" x14ac:dyDescent="0.3">
      <c r="A936" s="16"/>
      <c r="B936" s="16"/>
      <c r="C936" s="16"/>
      <c r="D936" s="16"/>
      <c r="E936" s="16"/>
      <c r="F936" s="16"/>
      <c r="G936" s="18"/>
      <c r="H936" s="18"/>
      <c r="I936" s="18"/>
      <c r="J936" s="18"/>
      <c r="K936" s="18"/>
      <c r="L936" s="18"/>
      <c r="M936" s="18"/>
      <c r="N936" s="18"/>
      <c r="O936" s="16"/>
      <c r="P936" s="16"/>
      <c r="Q936" s="16"/>
      <c r="R936" s="16"/>
      <c r="S936" s="16"/>
      <c r="T936" s="16"/>
      <c r="U936" s="16"/>
      <c r="V936" s="16"/>
      <c r="W936" s="16"/>
      <c r="X936" s="16"/>
      <c r="Y936" s="16"/>
      <c r="Z936" s="18"/>
      <c r="AA936" s="18"/>
      <c r="AB936" s="16"/>
      <c r="AC936" s="16"/>
      <c r="AD936" s="16"/>
      <c r="AE936" s="16"/>
    </row>
    <row r="937" spans="1:31" ht="12.75" customHeight="1" x14ac:dyDescent="0.3">
      <c r="A937" s="16"/>
      <c r="B937" s="16"/>
      <c r="C937" s="16"/>
      <c r="D937" s="16"/>
      <c r="E937" s="16"/>
      <c r="F937" s="16"/>
      <c r="G937" s="18"/>
      <c r="H937" s="18"/>
      <c r="I937" s="18"/>
      <c r="J937" s="18"/>
      <c r="K937" s="18"/>
      <c r="L937" s="18"/>
      <c r="M937" s="18"/>
      <c r="N937" s="18"/>
      <c r="O937" s="16"/>
      <c r="P937" s="16"/>
      <c r="Q937" s="16"/>
      <c r="R937" s="16"/>
      <c r="S937" s="16"/>
      <c r="T937" s="16"/>
      <c r="U937" s="16"/>
      <c r="V937" s="16"/>
      <c r="W937" s="16"/>
      <c r="X937" s="16"/>
      <c r="Y937" s="16"/>
      <c r="Z937" s="18"/>
      <c r="AA937" s="18"/>
      <c r="AB937" s="16"/>
      <c r="AC937" s="16"/>
      <c r="AD937" s="16"/>
      <c r="AE937" s="16"/>
    </row>
    <row r="938" spans="1:31" ht="12.75" customHeight="1" x14ac:dyDescent="0.3">
      <c r="A938" s="16"/>
      <c r="B938" s="16"/>
      <c r="C938" s="16"/>
      <c r="D938" s="16"/>
      <c r="E938" s="16"/>
      <c r="F938" s="16"/>
      <c r="G938" s="18"/>
      <c r="H938" s="18"/>
      <c r="I938" s="18"/>
      <c r="J938" s="18"/>
      <c r="K938" s="18"/>
      <c r="L938" s="18"/>
      <c r="M938" s="18"/>
      <c r="N938" s="18"/>
      <c r="O938" s="16"/>
      <c r="P938" s="16"/>
      <c r="Q938" s="16"/>
      <c r="R938" s="16"/>
      <c r="S938" s="16"/>
      <c r="T938" s="16"/>
      <c r="U938" s="16"/>
      <c r="V938" s="16"/>
      <c r="W938" s="16"/>
      <c r="X938" s="16"/>
      <c r="Y938" s="16"/>
      <c r="Z938" s="18"/>
      <c r="AA938" s="18"/>
      <c r="AB938" s="16"/>
      <c r="AC938" s="16"/>
      <c r="AD938" s="16"/>
      <c r="AE938" s="16"/>
    </row>
    <row r="939" spans="1:31" ht="12.75" customHeight="1" x14ac:dyDescent="0.3">
      <c r="A939" s="16"/>
      <c r="B939" s="16"/>
      <c r="C939" s="16"/>
      <c r="D939" s="16"/>
      <c r="E939" s="16"/>
      <c r="F939" s="16"/>
      <c r="G939" s="18"/>
      <c r="H939" s="18"/>
      <c r="I939" s="18"/>
      <c r="J939" s="18"/>
      <c r="K939" s="18"/>
      <c r="L939" s="18"/>
      <c r="M939" s="18"/>
      <c r="N939" s="18"/>
      <c r="O939" s="16"/>
      <c r="P939" s="16"/>
      <c r="Q939" s="16"/>
      <c r="R939" s="16"/>
      <c r="S939" s="16"/>
      <c r="T939" s="16"/>
      <c r="U939" s="16"/>
      <c r="V939" s="16"/>
      <c r="W939" s="16"/>
      <c r="X939" s="16"/>
      <c r="Y939" s="16"/>
      <c r="Z939" s="18"/>
      <c r="AA939" s="18"/>
      <c r="AB939" s="16"/>
      <c r="AC939" s="16"/>
      <c r="AD939" s="16"/>
      <c r="AE939" s="16"/>
    </row>
    <row r="940" spans="1:31" ht="12.75" customHeight="1" x14ac:dyDescent="0.3">
      <c r="A940" s="16"/>
      <c r="B940" s="16"/>
      <c r="C940" s="16"/>
      <c r="D940" s="16"/>
      <c r="E940" s="16"/>
      <c r="F940" s="16"/>
      <c r="G940" s="18"/>
      <c r="H940" s="18"/>
      <c r="I940" s="18"/>
      <c r="J940" s="18"/>
      <c r="K940" s="18"/>
      <c r="L940" s="18"/>
      <c r="M940" s="18"/>
      <c r="N940" s="18"/>
      <c r="O940" s="16"/>
      <c r="P940" s="16"/>
      <c r="Q940" s="16"/>
      <c r="R940" s="16"/>
      <c r="S940" s="16"/>
      <c r="T940" s="16"/>
      <c r="U940" s="16"/>
      <c r="V940" s="16"/>
      <c r="W940" s="16"/>
      <c r="X940" s="16"/>
      <c r="Y940" s="16"/>
      <c r="Z940" s="18"/>
      <c r="AA940" s="18"/>
      <c r="AB940" s="16"/>
      <c r="AC940" s="16"/>
      <c r="AD940" s="16"/>
      <c r="AE940" s="16"/>
    </row>
    <row r="941" spans="1:31" ht="12.75" customHeight="1" x14ac:dyDescent="0.3">
      <c r="A941" s="16"/>
      <c r="B941" s="16"/>
      <c r="C941" s="16"/>
      <c r="D941" s="16"/>
      <c r="E941" s="16"/>
      <c r="F941" s="16"/>
      <c r="G941" s="18"/>
      <c r="H941" s="18"/>
      <c r="I941" s="18"/>
      <c r="J941" s="18"/>
      <c r="K941" s="18"/>
      <c r="L941" s="18"/>
      <c r="M941" s="18"/>
      <c r="N941" s="18"/>
      <c r="O941" s="16"/>
      <c r="P941" s="16"/>
      <c r="Q941" s="16"/>
      <c r="R941" s="16"/>
      <c r="S941" s="16"/>
      <c r="T941" s="16"/>
      <c r="U941" s="16"/>
      <c r="V941" s="16"/>
      <c r="W941" s="16"/>
      <c r="X941" s="16"/>
      <c r="Y941" s="16"/>
      <c r="Z941" s="18"/>
      <c r="AA941" s="18"/>
      <c r="AB941" s="16"/>
      <c r="AC941" s="16"/>
      <c r="AD941" s="16"/>
      <c r="AE941" s="16"/>
    </row>
    <row r="942" spans="1:31" ht="12.75" customHeight="1" x14ac:dyDescent="0.3">
      <c r="A942" s="16"/>
      <c r="B942" s="16"/>
      <c r="C942" s="16"/>
      <c r="D942" s="16"/>
      <c r="E942" s="16"/>
      <c r="F942" s="16"/>
      <c r="G942" s="18"/>
      <c r="H942" s="18"/>
      <c r="I942" s="18"/>
      <c r="J942" s="18"/>
      <c r="K942" s="18"/>
      <c r="L942" s="18"/>
      <c r="M942" s="18"/>
      <c r="N942" s="18"/>
      <c r="O942" s="16"/>
      <c r="P942" s="16"/>
      <c r="Q942" s="16"/>
      <c r="R942" s="16"/>
      <c r="S942" s="16"/>
      <c r="T942" s="16"/>
      <c r="U942" s="16"/>
      <c r="V942" s="16"/>
      <c r="W942" s="16"/>
      <c r="X942" s="16"/>
      <c r="Y942" s="16"/>
      <c r="Z942" s="18"/>
      <c r="AA942" s="18"/>
      <c r="AB942" s="16"/>
      <c r="AC942" s="16"/>
      <c r="AD942" s="16"/>
      <c r="AE942" s="16"/>
    </row>
    <row r="943" spans="1:31" ht="12.75" customHeight="1" x14ac:dyDescent="0.3">
      <c r="A943" s="16"/>
      <c r="B943" s="16"/>
      <c r="C943" s="16"/>
      <c r="D943" s="16"/>
      <c r="E943" s="16"/>
      <c r="F943" s="16"/>
      <c r="G943" s="18"/>
      <c r="H943" s="18"/>
      <c r="I943" s="18"/>
      <c r="J943" s="18"/>
      <c r="K943" s="18"/>
      <c r="L943" s="18"/>
      <c r="M943" s="18"/>
      <c r="N943" s="18"/>
      <c r="O943" s="16"/>
      <c r="P943" s="16"/>
      <c r="Q943" s="16"/>
      <c r="R943" s="16"/>
      <c r="S943" s="16"/>
      <c r="T943" s="16"/>
      <c r="U943" s="16"/>
      <c r="V943" s="16"/>
      <c r="W943" s="16"/>
      <c r="X943" s="16"/>
      <c r="Y943" s="16"/>
      <c r="Z943" s="18"/>
      <c r="AA943" s="18"/>
      <c r="AB943" s="16"/>
      <c r="AC943" s="16"/>
      <c r="AD943" s="16"/>
      <c r="AE943" s="16"/>
    </row>
    <row r="944" spans="1:31" ht="12.75" customHeight="1" x14ac:dyDescent="0.3">
      <c r="A944" s="16"/>
      <c r="B944" s="16"/>
      <c r="C944" s="16"/>
      <c r="D944" s="16"/>
      <c r="E944" s="16"/>
      <c r="F944" s="16"/>
      <c r="G944" s="18"/>
      <c r="H944" s="18"/>
      <c r="I944" s="18"/>
      <c r="J944" s="18"/>
      <c r="K944" s="18"/>
      <c r="L944" s="18"/>
      <c r="M944" s="18"/>
      <c r="N944" s="18"/>
      <c r="O944" s="16"/>
      <c r="P944" s="16"/>
      <c r="Q944" s="16"/>
      <c r="R944" s="16"/>
      <c r="S944" s="16"/>
      <c r="T944" s="16"/>
      <c r="U944" s="16"/>
      <c r="V944" s="16"/>
      <c r="W944" s="16"/>
      <c r="X944" s="16"/>
      <c r="Y944" s="16"/>
      <c r="Z944" s="18"/>
      <c r="AA944" s="18"/>
      <c r="AB944" s="16"/>
      <c r="AC944" s="16"/>
      <c r="AD944" s="16"/>
      <c r="AE944" s="16"/>
    </row>
    <row r="945" spans="1:31" ht="12.75" customHeight="1" x14ac:dyDescent="0.3">
      <c r="A945" s="16"/>
      <c r="B945" s="16"/>
      <c r="C945" s="16"/>
      <c r="D945" s="16"/>
      <c r="E945" s="16"/>
      <c r="F945" s="16"/>
      <c r="G945" s="18"/>
      <c r="H945" s="18"/>
      <c r="I945" s="18"/>
      <c r="J945" s="18"/>
      <c r="K945" s="18"/>
      <c r="L945" s="18"/>
      <c r="M945" s="18"/>
      <c r="N945" s="18"/>
      <c r="O945" s="16"/>
      <c r="P945" s="16"/>
      <c r="Q945" s="16"/>
      <c r="R945" s="16"/>
      <c r="S945" s="16"/>
      <c r="T945" s="16"/>
      <c r="U945" s="16"/>
      <c r="V945" s="16"/>
      <c r="W945" s="16"/>
      <c r="X945" s="16"/>
      <c r="Y945" s="16"/>
      <c r="Z945" s="18"/>
      <c r="AA945" s="18"/>
      <c r="AB945" s="16"/>
      <c r="AC945" s="16"/>
      <c r="AD945" s="16"/>
      <c r="AE945" s="16"/>
    </row>
    <row r="946" spans="1:31" ht="12.75" customHeight="1" x14ac:dyDescent="0.3">
      <c r="A946" s="16"/>
      <c r="B946" s="16"/>
      <c r="C946" s="16"/>
      <c r="D946" s="16"/>
      <c r="E946" s="16"/>
      <c r="F946" s="16"/>
      <c r="G946" s="18"/>
      <c r="H946" s="18"/>
      <c r="I946" s="18"/>
      <c r="J946" s="18"/>
      <c r="K946" s="18"/>
      <c r="L946" s="18"/>
      <c r="M946" s="18"/>
      <c r="N946" s="18"/>
      <c r="O946" s="16"/>
      <c r="P946" s="16"/>
      <c r="Q946" s="16"/>
      <c r="R946" s="16"/>
      <c r="S946" s="16"/>
      <c r="T946" s="16"/>
      <c r="U946" s="16"/>
      <c r="V946" s="16"/>
      <c r="W946" s="16"/>
      <c r="X946" s="16"/>
      <c r="Y946" s="16"/>
      <c r="Z946" s="18"/>
      <c r="AA946" s="18"/>
      <c r="AB946" s="16"/>
      <c r="AC946" s="16"/>
      <c r="AD946" s="16"/>
      <c r="AE946" s="16"/>
    </row>
    <row r="947" spans="1:31" ht="12.75" customHeight="1" x14ac:dyDescent="0.3">
      <c r="A947" s="16"/>
      <c r="B947" s="16"/>
      <c r="C947" s="16"/>
      <c r="D947" s="16"/>
      <c r="E947" s="16"/>
      <c r="F947" s="16"/>
      <c r="G947" s="18"/>
      <c r="H947" s="18"/>
      <c r="I947" s="18"/>
      <c r="J947" s="18"/>
      <c r="K947" s="18"/>
      <c r="L947" s="18"/>
      <c r="M947" s="18"/>
      <c r="N947" s="18"/>
      <c r="O947" s="16"/>
      <c r="P947" s="16"/>
      <c r="Q947" s="16"/>
      <c r="R947" s="16"/>
      <c r="S947" s="16"/>
      <c r="T947" s="16"/>
      <c r="U947" s="16"/>
      <c r="V947" s="16"/>
      <c r="W947" s="16"/>
      <c r="X947" s="16"/>
      <c r="Y947" s="16"/>
      <c r="Z947" s="18"/>
      <c r="AA947" s="18"/>
      <c r="AB947" s="16"/>
      <c r="AC947" s="16"/>
      <c r="AD947" s="16"/>
      <c r="AE947" s="16"/>
    </row>
    <row r="948" spans="1:31" ht="12.75" customHeight="1" x14ac:dyDescent="0.3">
      <c r="A948" s="16"/>
      <c r="B948" s="16"/>
      <c r="C948" s="16"/>
      <c r="D948" s="16"/>
      <c r="E948" s="16"/>
      <c r="F948" s="16"/>
      <c r="G948" s="18"/>
      <c r="H948" s="18"/>
      <c r="I948" s="18"/>
      <c r="J948" s="18"/>
      <c r="K948" s="18"/>
      <c r="L948" s="18"/>
      <c r="M948" s="18"/>
      <c r="N948" s="18"/>
      <c r="O948" s="16"/>
      <c r="P948" s="16"/>
      <c r="Q948" s="16"/>
      <c r="R948" s="16"/>
      <c r="S948" s="16"/>
      <c r="T948" s="16"/>
      <c r="U948" s="16"/>
      <c r="V948" s="16"/>
      <c r="W948" s="16"/>
      <c r="X948" s="16"/>
      <c r="Y948" s="16"/>
      <c r="Z948" s="18"/>
      <c r="AA948" s="18"/>
      <c r="AB948" s="16"/>
      <c r="AC948" s="16"/>
      <c r="AD948" s="16"/>
      <c r="AE948" s="16"/>
    </row>
    <row r="949" spans="1:31" ht="12.75" customHeight="1" x14ac:dyDescent="0.3">
      <c r="A949" s="16"/>
      <c r="B949" s="16"/>
      <c r="C949" s="16"/>
      <c r="D949" s="16"/>
      <c r="E949" s="16"/>
      <c r="F949" s="16"/>
      <c r="G949" s="18"/>
      <c r="H949" s="18"/>
      <c r="I949" s="18"/>
      <c r="J949" s="18"/>
      <c r="K949" s="18"/>
      <c r="L949" s="18"/>
      <c r="M949" s="18"/>
      <c r="N949" s="18"/>
      <c r="O949" s="16"/>
      <c r="P949" s="16"/>
      <c r="Q949" s="16"/>
      <c r="R949" s="16"/>
      <c r="S949" s="16"/>
      <c r="T949" s="16"/>
      <c r="U949" s="16"/>
      <c r="V949" s="16"/>
      <c r="W949" s="16"/>
      <c r="X949" s="16"/>
      <c r="Y949" s="16"/>
      <c r="Z949" s="18"/>
      <c r="AA949" s="18"/>
      <c r="AB949" s="16"/>
      <c r="AC949" s="16"/>
      <c r="AD949" s="16"/>
      <c r="AE949" s="16"/>
    </row>
    <row r="950" spans="1:31" ht="12.75" customHeight="1" x14ac:dyDescent="0.3">
      <c r="A950" s="16"/>
      <c r="B950" s="16"/>
      <c r="C950" s="16"/>
      <c r="D950" s="16"/>
      <c r="E950" s="16"/>
      <c r="F950" s="16"/>
      <c r="G950" s="18"/>
      <c r="H950" s="18"/>
      <c r="I950" s="18"/>
      <c r="J950" s="18"/>
      <c r="K950" s="18"/>
      <c r="L950" s="18"/>
      <c r="M950" s="18"/>
      <c r="N950" s="18"/>
      <c r="O950" s="16"/>
      <c r="P950" s="16"/>
      <c r="Q950" s="16"/>
      <c r="R950" s="16"/>
      <c r="S950" s="16"/>
      <c r="T950" s="16"/>
      <c r="U950" s="16"/>
      <c r="V950" s="16"/>
      <c r="W950" s="16"/>
      <c r="X950" s="16"/>
      <c r="Y950" s="16"/>
      <c r="Z950" s="18"/>
      <c r="AA950" s="18"/>
      <c r="AB950" s="16"/>
      <c r="AC950" s="16"/>
      <c r="AD950" s="16"/>
      <c r="AE950" s="16"/>
    </row>
    <row r="951" spans="1:31" ht="12.75" customHeight="1" x14ac:dyDescent="0.3">
      <c r="A951" s="16"/>
      <c r="B951" s="16"/>
      <c r="C951" s="16"/>
      <c r="D951" s="16"/>
      <c r="E951" s="16"/>
      <c r="F951" s="16"/>
      <c r="G951" s="18"/>
      <c r="H951" s="18"/>
      <c r="I951" s="18"/>
      <c r="J951" s="18"/>
      <c r="K951" s="18"/>
      <c r="L951" s="18"/>
      <c r="M951" s="18"/>
      <c r="N951" s="18"/>
      <c r="O951" s="16"/>
      <c r="P951" s="16"/>
      <c r="Q951" s="16"/>
      <c r="R951" s="16"/>
      <c r="S951" s="16"/>
      <c r="T951" s="16"/>
      <c r="U951" s="16"/>
      <c r="V951" s="16"/>
      <c r="W951" s="16"/>
      <c r="X951" s="16"/>
      <c r="Y951" s="16"/>
      <c r="Z951" s="18"/>
      <c r="AA951" s="18"/>
      <c r="AB951" s="16"/>
      <c r="AC951" s="16"/>
      <c r="AD951" s="16"/>
      <c r="AE951" s="16"/>
    </row>
    <row r="952" spans="1:31" ht="12.75" customHeight="1" x14ac:dyDescent="0.3">
      <c r="A952" s="16"/>
      <c r="B952" s="16"/>
      <c r="C952" s="16"/>
      <c r="D952" s="16"/>
      <c r="E952" s="16"/>
      <c r="F952" s="16"/>
      <c r="G952" s="18"/>
      <c r="H952" s="18"/>
      <c r="I952" s="18"/>
      <c r="J952" s="18"/>
      <c r="K952" s="18"/>
      <c r="L952" s="18"/>
      <c r="M952" s="18"/>
      <c r="N952" s="18"/>
      <c r="O952" s="16"/>
      <c r="P952" s="16"/>
      <c r="Q952" s="16"/>
      <c r="R952" s="16"/>
      <c r="S952" s="16"/>
      <c r="T952" s="16"/>
      <c r="U952" s="16"/>
      <c r="V952" s="16"/>
      <c r="W952" s="16"/>
      <c r="X952" s="16"/>
      <c r="Y952" s="16"/>
      <c r="Z952" s="18"/>
      <c r="AA952" s="18"/>
      <c r="AB952" s="16"/>
      <c r="AC952" s="16"/>
      <c r="AD952" s="16"/>
      <c r="AE952" s="16"/>
    </row>
    <row r="953" spans="1:31" ht="12.75" customHeight="1" x14ac:dyDescent="0.3">
      <c r="A953" s="16"/>
      <c r="B953" s="16"/>
      <c r="C953" s="16"/>
      <c r="D953" s="16"/>
      <c r="E953" s="16"/>
      <c r="F953" s="16"/>
      <c r="G953" s="18"/>
      <c r="H953" s="18"/>
      <c r="I953" s="18"/>
      <c r="J953" s="18"/>
      <c r="K953" s="18"/>
      <c r="L953" s="18"/>
      <c r="M953" s="18"/>
      <c r="N953" s="18"/>
      <c r="O953" s="16"/>
      <c r="P953" s="16"/>
      <c r="Q953" s="16"/>
      <c r="R953" s="16"/>
      <c r="S953" s="16"/>
      <c r="T953" s="16"/>
      <c r="U953" s="16"/>
      <c r="V953" s="16"/>
      <c r="W953" s="16"/>
      <c r="X953" s="16"/>
      <c r="Y953" s="16"/>
      <c r="Z953" s="18"/>
      <c r="AA953" s="18"/>
      <c r="AB953" s="16"/>
      <c r="AC953" s="16"/>
      <c r="AD953" s="16"/>
      <c r="AE953" s="16"/>
    </row>
    <row r="954" spans="1:31" ht="12.75" customHeight="1" x14ac:dyDescent="0.3">
      <c r="A954" s="16"/>
      <c r="B954" s="16"/>
      <c r="C954" s="16"/>
      <c r="D954" s="16"/>
      <c r="E954" s="16"/>
      <c r="F954" s="16"/>
      <c r="G954" s="18"/>
      <c r="H954" s="18"/>
      <c r="I954" s="18"/>
      <c r="J954" s="18"/>
      <c r="K954" s="18"/>
      <c r="L954" s="18"/>
      <c r="M954" s="18"/>
      <c r="N954" s="18"/>
      <c r="O954" s="16"/>
      <c r="P954" s="16"/>
      <c r="Q954" s="16"/>
      <c r="R954" s="16"/>
      <c r="S954" s="16"/>
      <c r="T954" s="16"/>
      <c r="U954" s="16"/>
      <c r="V954" s="16"/>
      <c r="W954" s="16"/>
      <c r="X954" s="16"/>
      <c r="Y954" s="16"/>
      <c r="Z954" s="18"/>
      <c r="AA954" s="18"/>
      <c r="AB954" s="16"/>
      <c r="AC954" s="16"/>
      <c r="AD954" s="16"/>
      <c r="AE954" s="16"/>
    </row>
    <row r="955" spans="1:31" ht="12.75" customHeight="1" x14ac:dyDescent="0.3">
      <c r="A955" s="16"/>
      <c r="B955" s="16"/>
      <c r="C955" s="16"/>
      <c r="D955" s="16"/>
      <c r="E955" s="16"/>
      <c r="F955" s="16"/>
      <c r="G955" s="18"/>
      <c r="H955" s="18"/>
      <c r="I955" s="18"/>
      <c r="J955" s="18"/>
      <c r="K955" s="18"/>
      <c r="L955" s="18"/>
      <c r="M955" s="18"/>
      <c r="N955" s="18"/>
      <c r="O955" s="16"/>
      <c r="P955" s="16"/>
      <c r="Q955" s="16"/>
      <c r="R955" s="16"/>
      <c r="S955" s="16"/>
      <c r="T955" s="16"/>
      <c r="U955" s="16"/>
      <c r="V955" s="16"/>
      <c r="W955" s="16"/>
      <c r="X955" s="16"/>
      <c r="Y955" s="16"/>
      <c r="Z955" s="18"/>
      <c r="AA955" s="18"/>
      <c r="AB955" s="16"/>
      <c r="AC955" s="16"/>
      <c r="AD955" s="16"/>
      <c r="AE955" s="16"/>
    </row>
    <row r="956" spans="1:31" ht="12.75" customHeight="1" x14ac:dyDescent="0.3">
      <c r="A956" s="16"/>
      <c r="B956" s="16"/>
      <c r="C956" s="16"/>
      <c r="D956" s="16"/>
      <c r="E956" s="16"/>
      <c r="F956" s="16"/>
      <c r="G956" s="18"/>
      <c r="H956" s="18"/>
      <c r="I956" s="18"/>
      <c r="J956" s="18"/>
      <c r="K956" s="18"/>
      <c r="L956" s="18"/>
      <c r="M956" s="18"/>
      <c r="N956" s="18"/>
      <c r="O956" s="16"/>
      <c r="P956" s="16"/>
      <c r="Q956" s="16"/>
      <c r="R956" s="16"/>
      <c r="S956" s="16"/>
      <c r="T956" s="16"/>
      <c r="U956" s="16"/>
      <c r="V956" s="16"/>
      <c r="W956" s="16"/>
      <c r="X956" s="16"/>
      <c r="Y956" s="16"/>
      <c r="Z956" s="18"/>
      <c r="AA956" s="18"/>
      <c r="AB956" s="16"/>
      <c r="AC956" s="16"/>
      <c r="AD956" s="16"/>
      <c r="AE956" s="16"/>
    </row>
    <row r="957" spans="1:31" ht="12.75" customHeight="1" x14ac:dyDescent="0.3">
      <c r="A957" s="16"/>
      <c r="B957" s="16"/>
      <c r="C957" s="16"/>
      <c r="D957" s="16"/>
      <c r="E957" s="16"/>
      <c r="F957" s="16"/>
      <c r="G957" s="18"/>
      <c r="H957" s="18"/>
      <c r="I957" s="18"/>
      <c r="J957" s="18"/>
      <c r="K957" s="18"/>
      <c r="L957" s="18"/>
      <c r="M957" s="18"/>
      <c r="N957" s="18"/>
      <c r="O957" s="16"/>
      <c r="P957" s="16"/>
      <c r="Q957" s="16"/>
      <c r="R957" s="16"/>
      <c r="S957" s="16"/>
      <c r="T957" s="16"/>
      <c r="U957" s="16"/>
      <c r="V957" s="16"/>
      <c r="W957" s="16"/>
      <c r="X957" s="16"/>
      <c r="Y957" s="16"/>
      <c r="Z957" s="18"/>
      <c r="AA957" s="18"/>
      <c r="AB957" s="16"/>
      <c r="AC957" s="16"/>
      <c r="AD957" s="16"/>
      <c r="AE957" s="16"/>
    </row>
    <row r="958" spans="1:31" ht="12.75" customHeight="1" x14ac:dyDescent="0.3">
      <c r="A958" s="16"/>
      <c r="B958" s="16"/>
      <c r="C958" s="16"/>
      <c r="D958" s="16"/>
      <c r="E958" s="16"/>
      <c r="F958" s="16"/>
      <c r="G958" s="18"/>
      <c r="H958" s="18"/>
      <c r="I958" s="18"/>
      <c r="J958" s="18"/>
      <c r="K958" s="18"/>
      <c r="L958" s="18"/>
      <c r="M958" s="18"/>
      <c r="N958" s="18"/>
      <c r="O958" s="16"/>
      <c r="P958" s="16"/>
      <c r="Q958" s="16"/>
      <c r="R958" s="16"/>
      <c r="S958" s="16"/>
      <c r="T958" s="16"/>
      <c r="U958" s="16"/>
      <c r="V958" s="16"/>
      <c r="W958" s="16"/>
      <c r="X958" s="16"/>
      <c r="Y958" s="16"/>
      <c r="Z958" s="18"/>
      <c r="AA958" s="18"/>
      <c r="AB958" s="16"/>
      <c r="AC958" s="16"/>
      <c r="AD958" s="16"/>
      <c r="AE958" s="16"/>
    </row>
    <row r="959" spans="1:31" ht="12.75" customHeight="1" x14ac:dyDescent="0.3">
      <c r="A959" s="16"/>
      <c r="B959" s="16"/>
      <c r="C959" s="16"/>
      <c r="D959" s="16"/>
      <c r="E959" s="16"/>
      <c r="F959" s="16"/>
      <c r="G959" s="18"/>
      <c r="H959" s="18"/>
      <c r="I959" s="18"/>
      <c r="J959" s="18"/>
      <c r="K959" s="18"/>
      <c r="L959" s="18"/>
      <c r="M959" s="18"/>
      <c r="N959" s="18"/>
      <c r="O959" s="16"/>
      <c r="P959" s="16"/>
      <c r="Q959" s="16"/>
      <c r="R959" s="16"/>
      <c r="S959" s="16"/>
      <c r="T959" s="16"/>
      <c r="U959" s="16"/>
      <c r="V959" s="16"/>
      <c r="W959" s="16"/>
      <c r="X959" s="16"/>
      <c r="Y959" s="16"/>
      <c r="Z959" s="18"/>
      <c r="AA959" s="18"/>
      <c r="AB959" s="16"/>
      <c r="AC959" s="16"/>
      <c r="AD959" s="16"/>
      <c r="AE959" s="16"/>
    </row>
    <row r="960" spans="1:31" ht="12.75" customHeight="1" x14ac:dyDescent="0.3">
      <c r="A960" s="16"/>
      <c r="B960" s="16"/>
      <c r="C960" s="16"/>
      <c r="D960" s="16"/>
      <c r="E960" s="16"/>
      <c r="F960" s="16"/>
      <c r="G960" s="18"/>
      <c r="H960" s="18"/>
      <c r="I960" s="18"/>
      <c r="J960" s="18"/>
      <c r="K960" s="18"/>
      <c r="L960" s="18"/>
      <c r="M960" s="18"/>
      <c r="N960" s="18"/>
      <c r="O960" s="16"/>
      <c r="P960" s="16"/>
      <c r="Q960" s="16"/>
      <c r="R960" s="16"/>
      <c r="S960" s="16"/>
      <c r="T960" s="16"/>
      <c r="U960" s="16"/>
      <c r="V960" s="16"/>
      <c r="W960" s="16"/>
      <c r="X960" s="16"/>
      <c r="Y960" s="16"/>
      <c r="Z960" s="18"/>
      <c r="AA960" s="18"/>
      <c r="AB960" s="16"/>
      <c r="AC960" s="16"/>
      <c r="AD960" s="16"/>
      <c r="AE960" s="16"/>
    </row>
    <row r="961" spans="1:31" ht="12.75" customHeight="1" x14ac:dyDescent="0.3">
      <c r="A961" s="16"/>
      <c r="B961" s="16"/>
      <c r="C961" s="16"/>
      <c r="D961" s="16"/>
      <c r="E961" s="16"/>
      <c r="F961" s="16"/>
      <c r="G961" s="18"/>
      <c r="H961" s="18"/>
      <c r="I961" s="18"/>
      <c r="J961" s="18"/>
      <c r="K961" s="18"/>
      <c r="L961" s="18"/>
      <c r="M961" s="18"/>
      <c r="N961" s="18"/>
      <c r="O961" s="16"/>
      <c r="P961" s="16"/>
      <c r="Q961" s="16"/>
      <c r="R961" s="16"/>
      <c r="S961" s="16"/>
      <c r="T961" s="16"/>
      <c r="U961" s="16"/>
      <c r="V961" s="16"/>
      <c r="W961" s="16"/>
      <c r="X961" s="16"/>
      <c r="Y961" s="16"/>
      <c r="Z961" s="18"/>
      <c r="AA961" s="18"/>
      <c r="AB961" s="16"/>
      <c r="AC961" s="16"/>
      <c r="AD961" s="16"/>
      <c r="AE961" s="16"/>
    </row>
    <row r="962" spans="1:31" ht="12.75" customHeight="1" x14ac:dyDescent="0.3">
      <c r="A962" s="16"/>
      <c r="B962" s="16"/>
      <c r="C962" s="16"/>
      <c r="D962" s="16"/>
      <c r="E962" s="16"/>
      <c r="F962" s="16"/>
      <c r="G962" s="18"/>
      <c r="H962" s="18"/>
      <c r="I962" s="18"/>
      <c r="J962" s="18"/>
      <c r="K962" s="18"/>
      <c r="L962" s="18"/>
      <c r="M962" s="18"/>
      <c r="N962" s="18"/>
      <c r="O962" s="16"/>
      <c r="P962" s="16"/>
      <c r="Q962" s="16"/>
      <c r="R962" s="16"/>
      <c r="S962" s="16"/>
      <c r="T962" s="16"/>
      <c r="U962" s="16"/>
      <c r="V962" s="16"/>
      <c r="W962" s="16"/>
      <c r="X962" s="16"/>
      <c r="Y962" s="16"/>
      <c r="Z962" s="18"/>
      <c r="AA962" s="18"/>
      <c r="AB962" s="16"/>
      <c r="AC962" s="16"/>
      <c r="AD962" s="16"/>
      <c r="AE962" s="16"/>
    </row>
    <row r="963" spans="1:31" ht="12.75" customHeight="1" x14ac:dyDescent="0.3">
      <c r="A963" s="16"/>
      <c r="B963" s="16"/>
      <c r="C963" s="16"/>
      <c r="D963" s="16"/>
      <c r="E963" s="16"/>
      <c r="F963" s="16"/>
      <c r="G963" s="18"/>
      <c r="H963" s="18"/>
      <c r="I963" s="18"/>
      <c r="J963" s="18"/>
      <c r="K963" s="18"/>
      <c r="L963" s="18"/>
      <c r="M963" s="18"/>
      <c r="N963" s="18"/>
      <c r="O963" s="16"/>
      <c r="P963" s="16"/>
      <c r="Q963" s="16"/>
      <c r="R963" s="16"/>
      <c r="S963" s="16"/>
      <c r="T963" s="16"/>
      <c r="U963" s="16"/>
      <c r="V963" s="16"/>
      <c r="W963" s="16"/>
      <c r="X963" s="16"/>
      <c r="Y963" s="16"/>
      <c r="Z963" s="18"/>
      <c r="AA963" s="18"/>
      <c r="AB963" s="16"/>
      <c r="AC963" s="16"/>
      <c r="AD963" s="16"/>
      <c r="AE963" s="16"/>
    </row>
    <row r="964" spans="1:31" ht="12.75" customHeight="1" x14ac:dyDescent="0.3">
      <c r="A964" s="16"/>
      <c r="B964" s="16"/>
      <c r="C964" s="16"/>
      <c r="D964" s="16"/>
      <c r="E964" s="16"/>
      <c r="F964" s="16"/>
      <c r="G964" s="18"/>
      <c r="H964" s="18"/>
      <c r="I964" s="18"/>
      <c r="J964" s="18"/>
      <c r="K964" s="18"/>
      <c r="L964" s="18"/>
      <c r="M964" s="18"/>
      <c r="N964" s="18"/>
      <c r="O964" s="16"/>
      <c r="P964" s="16"/>
      <c r="Q964" s="16"/>
      <c r="R964" s="16"/>
      <c r="S964" s="16"/>
      <c r="T964" s="16"/>
      <c r="U964" s="16"/>
      <c r="V964" s="16"/>
      <c r="W964" s="16"/>
      <c r="X964" s="16"/>
      <c r="Y964" s="16"/>
      <c r="Z964" s="18"/>
      <c r="AA964" s="18"/>
      <c r="AB964" s="16"/>
      <c r="AC964" s="16"/>
      <c r="AD964" s="16"/>
      <c r="AE964" s="16"/>
    </row>
    <row r="965" spans="1:31" ht="12.75" customHeight="1" x14ac:dyDescent="0.3">
      <c r="A965" s="16"/>
      <c r="B965" s="16"/>
      <c r="C965" s="16"/>
      <c r="D965" s="16"/>
      <c r="E965" s="16"/>
      <c r="F965" s="16"/>
      <c r="G965" s="18"/>
      <c r="H965" s="18"/>
      <c r="I965" s="18"/>
      <c r="J965" s="18"/>
      <c r="K965" s="18"/>
      <c r="L965" s="18"/>
      <c r="M965" s="18"/>
      <c r="N965" s="18"/>
      <c r="O965" s="16"/>
      <c r="P965" s="16"/>
      <c r="Q965" s="16"/>
      <c r="R965" s="16"/>
      <c r="S965" s="16"/>
      <c r="T965" s="16"/>
      <c r="U965" s="16"/>
      <c r="V965" s="16"/>
      <c r="W965" s="16"/>
      <c r="X965" s="16"/>
      <c r="Y965" s="16"/>
      <c r="Z965" s="18"/>
      <c r="AA965" s="18"/>
      <c r="AB965" s="16"/>
      <c r="AC965" s="16"/>
      <c r="AD965" s="16"/>
      <c r="AE965" s="16"/>
    </row>
    <row r="966" spans="1:31" ht="12.75" customHeight="1" x14ac:dyDescent="0.3">
      <c r="A966" s="16"/>
      <c r="B966" s="16"/>
      <c r="C966" s="16"/>
      <c r="D966" s="16"/>
      <c r="E966" s="16"/>
      <c r="F966" s="16"/>
      <c r="G966" s="18"/>
      <c r="H966" s="18"/>
      <c r="I966" s="18"/>
      <c r="J966" s="18"/>
      <c r="K966" s="18"/>
      <c r="L966" s="18"/>
      <c r="M966" s="18"/>
      <c r="N966" s="18"/>
      <c r="O966" s="16"/>
      <c r="P966" s="16"/>
      <c r="Q966" s="16"/>
      <c r="R966" s="16"/>
      <c r="S966" s="16"/>
      <c r="T966" s="16"/>
      <c r="U966" s="16"/>
      <c r="V966" s="16"/>
      <c r="W966" s="16"/>
      <c r="X966" s="16"/>
      <c r="Y966" s="16"/>
      <c r="Z966" s="18"/>
      <c r="AA966" s="18"/>
      <c r="AB966" s="16"/>
      <c r="AC966" s="16"/>
      <c r="AD966" s="16"/>
      <c r="AE966" s="16"/>
    </row>
    <row r="967" spans="1:31" ht="12.75" customHeight="1" x14ac:dyDescent="0.3">
      <c r="A967" s="16"/>
      <c r="B967" s="16"/>
      <c r="C967" s="16"/>
      <c r="D967" s="16"/>
      <c r="E967" s="16"/>
      <c r="F967" s="16"/>
      <c r="G967" s="18"/>
      <c r="H967" s="18"/>
      <c r="I967" s="18"/>
      <c r="J967" s="18"/>
      <c r="K967" s="18"/>
      <c r="L967" s="18"/>
      <c r="M967" s="18"/>
      <c r="N967" s="18"/>
      <c r="O967" s="16"/>
      <c r="P967" s="16"/>
      <c r="Q967" s="16"/>
      <c r="R967" s="16"/>
      <c r="S967" s="16"/>
      <c r="T967" s="16"/>
      <c r="U967" s="16"/>
      <c r="V967" s="16"/>
      <c r="W967" s="16"/>
      <c r="X967" s="16"/>
      <c r="Y967" s="16"/>
      <c r="Z967" s="18"/>
      <c r="AA967" s="18"/>
      <c r="AB967" s="16"/>
      <c r="AC967" s="16"/>
      <c r="AD967" s="16"/>
      <c r="AE967" s="16"/>
    </row>
    <row r="968" spans="1:31" ht="12.75" customHeight="1" x14ac:dyDescent="0.3">
      <c r="A968" s="16"/>
      <c r="B968" s="16"/>
      <c r="C968" s="16"/>
      <c r="D968" s="16"/>
      <c r="E968" s="16"/>
      <c r="F968" s="16"/>
      <c r="G968" s="18"/>
      <c r="H968" s="18"/>
      <c r="I968" s="18"/>
      <c r="J968" s="18"/>
      <c r="K968" s="18"/>
      <c r="L968" s="18"/>
      <c r="M968" s="18"/>
      <c r="N968" s="18"/>
      <c r="O968" s="16"/>
      <c r="P968" s="16"/>
      <c r="Q968" s="16"/>
      <c r="R968" s="16"/>
      <c r="S968" s="16"/>
      <c r="T968" s="16"/>
      <c r="U968" s="16"/>
      <c r="V968" s="16"/>
      <c r="W968" s="16"/>
      <c r="X968" s="16"/>
      <c r="Y968" s="16"/>
      <c r="Z968" s="18"/>
      <c r="AA968" s="18"/>
      <c r="AB968" s="16"/>
      <c r="AC968" s="16"/>
      <c r="AD968" s="16"/>
      <c r="AE968" s="16"/>
    </row>
    <row r="969" spans="1:31" ht="12.75" customHeight="1" x14ac:dyDescent="0.3">
      <c r="A969" s="16"/>
      <c r="B969" s="16"/>
      <c r="C969" s="16"/>
      <c r="D969" s="16"/>
      <c r="E969" s="16"/>
      <c r="F969" s="16"/>
      <c r="G969" s="18"/>
      <c r="H969" s="18"/>
      <c r="I969" s="18"/>
      <c r="J969" s="18"/>
      <c r="K969" s="18"/>
      <c r="L969" s="18"/>
      <c r="M969" s="18"/>
      <c r="N969" s="18"/>
      <c r="O969" s="16"/>
      <c r="P969" s="16"/>
      <c r="Q969" s="16"/>
      <c r="R969" s="16"/>
      <c r="S969" s="16"/>
      <c r="T969" s="16"/>
      <c r="U969" s="16"/>
      <c r="V969" s="16"/>
      <c r="W969" s="16"/>
      <c r="X969" s="16"/>
      <c r="Y969" s="16"/>
      <c r="Z969" s="18"/>
      <c r="AA969" s="18"/>
      <c r="AB969" s="16"/>
      <c r="AC969" s="16"/>
      <c r="AD969" s="16"/>
      <c r="AE969" s="16"/>
    </row>
    <row r="970" spans="1:31" ht="12.75" customHeight="1" x14ac:dyDescent="0.3">
      <c r="A970" s="16"/>
      <c r="B970" s="16"/>
      <c r="C970" s="16"/>
      <c r="D970" s="16"/>
      <c r="E970" s="16"/>
      <c r="F970" s="16"/>
      <c r="G970" s="18"/>
      <c r="H970" s="18"/>
      <c r="I970" s="18"/>
      <c r="J970" s="18"/>
      <c r="K970" s="18"/>
      <c r="L970" s="18"/>
      <c r="M970" s="18"/>
      <c r="N970" s="18"/>
      <c r="O970" s="16"/>
      <c r="P970" s="16"/>
      <c r="Q970" s="16"/>
      <c r="R970" s="16"/>
      <c r="S970" s="16"/>
      <c r="T970" s="16"/>
      <c r="U970" s="16"/>
      <c r="V970" s="16"/>
      <c r="W970" s="16"/>
      <c r="X970" s="16"/>
      <c r="Y970" s="16"/>
      <c r="Z970" s="18"/>
      <c r="AA970" s="18"/>
      <c r="AB970" s="16"/>
      <c r="AC970" s="16"/>
      <c r="AD970" s="16"/>
      <c r="AE970" s="16"/>
    </row>
    <row r="971" spans="1:31" ht="12.75" customHeight="1" x14ac:dyDescent="0.3">
      <c r="A971" s="16"/>
      <c r="B971" s="16"/>
      <c r="C971" s="16"/>
      <c r="D971" s="16"/>
      <c r="E971" s="16"/>
      <c r="F971" s="16"/>
      <c r="G971" s="18"/>
      <c r="H971" s="18"/>
      <c r="I971" s="18"/>
      <c r="J971" s="18"/>
      <c r="K971" s="18"/>
      <c r="L971" s="18"/>
      <c r="M971" s="18"/>
      <c r="N971" s="18"/>
      <c r="O971" s="16"/>
      <c r="P971" s="16"/>
      <c r="Q971" s="16"/>
      <c r="R971" s="16"/>
      <c r="S971" s="16"/>
      <c r="T971" s="16"/>
      <c r="U971" s="16"/>
      <c r="V971" s="16"/>
      <c r="W971" s="16"/>
      <c r="X971" s="16"/>
      <c r="Y971" s="16"/>
      <c r="Z971" s="18"/>
      <c r="AA971" s="18"/>
      <c r="AB971" s="16"/>
      <c r="AC971" s="16"/>
      <c r="AD971" s="16"/>
      <c r="AE971" s="16"/>
    </row>
    <row r="972" spans="1:31" ht="12.75" customHeight="1" x14ac:dyDescent="0.3">
      <c r="A972" s="16"/>
      <c r="B972" s="16"/>
      <c r="C972" s="16"/>
      <c r="D972" s="16"/>
      <c r="E972" s="16"/>
      <c r="F972" s="16"/>
      <c r="G972" s="18"/>
      <c r="H972" s="18"/>
      <c r="I972" s="18"/>
      <c r="J972" s="18"/>
      <c r="K972" s="18"/>
      <c r="L972" s="18"/>
      <c r="M972" s="18"/>
      <c r="N972" s="18"/>
      <c r="O972" s="16"/>
      <c r="P972" s="16"/>
      <c r="Q972" s="16"/>
      <c r="R972" s="16"/>
      <c r="S972" s="16"/>
      <c r="T972" s="16"/>
      <c r="U972" s="16"/>
      <c r="V972" s="16"/>
      <c r="W972" s="16"/>
      <c r="X972" s="16"/>
      <c r="Y972" s="16"/>
      <c r="Z972" s="18"/>
      <c r="AA972" s="18"/>
      <c r="AB972" s="16"/>
      <c r="AC972" s="16"/>
      <c r="AD972" s="16"/>
      <c r="AE972" s="16"/>
    </row>
    <row r="973" spans="1:31" ht="12.75" customHeight="1" x14ac:dyDescent="0.3">
      <c r="A973" s="16"/>
      <c r="B973" s="16"/>
      <c r="C973" s="16"/>
      <c r="D973" s="16"/>
      <c r="E973" s="16"/>
      <c r="F973" s="16"/>
      <c r="G973" s="18"/>
      <c r="H973" s="18"/>
      <c r="I973" s="18"/>
      <c r="J973" s="18"/>
      <c r="K973" s="18"/>
      <c r="L973" s="18"/>
      <c r="M973" s="18"/>
      <c r="N973" s="18"/>
      <c r="O973" s="16"/>
      <c r="P973" s="16"/>
      <c r="Q973" s="16"/>
      <c r="R973" s="16"/>
      <c r="S973" s="16"/>
      <c r="T973" s="16"/>
      <c r="U973" s="16"/>
      <c r="V973" s="16"/>
      <c r="W973" s="16"/>
      <c r="X973" s="16"/>
      <c r="Y973" s="16"/>
      <c r="Z973" s="18"/>
      <c r="AA973" s="18"/>
      <c r="AB973" s="16"/>
      <c r="AC973" s="16"/>
      <c r="AD973" s="16"/>
      <c r="AE973" s="16"/>
    </row>
    <row r="974" spans="1:31" ht="12.75" customHeight="1" x14ac:dyDescent="0.3">
      <c r="A974" s="16"/>
      <c r="B974" s="16"/>
      <c r="C974" s="16"/>
      <c r="D974" s="16"/>
      <c r="E974" s="16"/>
      <c r="F974" s="16"/>
      <c r="G974" s="18"/>
      <c r="H974" s="18"/>
      <c r="I974" s="18"/>
      <c r="J974" s="18"/>
      <c r="K974" s="18"/>
      <c r="L974" s="18"/>
      <c r="M974" s="18"/>
      <c r="N974" s="18"/>
      <c r="O974" s="16"/>
      <c r="P974" s="16"/>
      <c r="Q974" s="16"/>
      <c r="R974" s="16"/>
      <c r="S974" s="16"/>
      <c r="T974" s="16"/>
      <c r="U974" s="16"/>
      <c r="V974" s="16"/>
      <c r="W974" s="16"/>
      <c r="X974" s="16"/>
      <c r="Y974" s="16"/>
      <c r="Z974" s="18"/>
      <c r="AA974" s="18"/>
      <c r="AB974" s="16"/>
      <c r="AC974" s="16"/>
      <c r="AD974" s="16"/>
      <c r="AE974" s="16"/>
    </row>
    <row r="975" spans="1:31" ht="12.75" customHeight="1" x14ac:dyDescent="0.3">
      <c r="A975" s="16"/>
      <c r="B975" s="16"/>
      <c r="C975" s="16"/>
      <c r="D975" s="16"/>
      <c r="E975" s="16"/>
      <c r="F975" s="16"/>
      <c r="G975" s="18"/>
      <c r="H975" s="18"/>
      <c r="I975" s="18"/>
      <c r="J975" s="18"/>
      <c r="K975" s="18"/>
      <c r="L975" s="18"/>
      <c r="M975" s="18"/>
      <c r="N975" s="18"/>
      <c r="O975" s="16"/>
      <c r="P975" s="16"/>
      <c r="Q975" s="16"/>
      <c r="R975" s="16"/>
      <c r="S975" s="16"/>
      <c r="T975" s="16"/>
      <c r="U975" s="16"/>
      <c r="V975" s="16"/>
      <c r="W975" s="16"/>
      <c r="X975" s="16"/>
      <c r="Y975" s="16"/>
      <c r="Z975" s="18"/>
      <c r="AA975" s="18"/>
      <c r="AB975" s="16"/>
      <c r="AC975" s="16"/>
      <c r="AD975" s="16"/>
      <c r="AE975" s="16"/>
    </row>
    <row r="976" spans="1:31" ht="12.75" customHeight="1" x14ac:dyDescent="0.3">
      <c r="A976" s="16"/>
      <c r="B976" s="16"/>
      <c r="C976" s="16"/>
      <c r="D976" s="16"/>
      <c r="E976" s="16"/>
      <c r="F976" s="16"/>
      <c r="G976" s="18"/>
      <c r="H976" s="18"/>
      <c r="I976" s="18"/>
      <c r="J976" s="18"/>
      <c r="K976" s="18"/>
      <c r="L976" s="18"/>
      <c r="M976" s="18"/>
      <c r="N976" s="18"/>
      <c r="O976" s="16"/>
      <c r="P976" s="16"/>
      <c r="Q976" s="16"/>
      <c r="R976" s="16"/>
      <c r="S976" s="16"/>
      <c r="T976" s="16"/>
      <c r="U976" s="16"/>
      <c r="V976" s="16"/>
      <c r="W976" s="16"/>
      <c r="X976" s="16"/>
      <c r="Y976" s="16"/>
      <c r="Z976" s="18"/>
      <c r="AA976" s="18"/>
      <c r="AB976" s="16"/>
      <c r="AC976" s="16"/>
      <c r="AD976" s="16"/>
      <c r="AE976" s="16"/>
    </row>
    <row r="977" spans="1:31" ht="12.75" customHeight="1" x14ac:dyDescent="0.3">
      <c r="A977" s="16"/>
      <c r="B977" s="16"/>
      <c r="C977" s="16"/>
      <c r="D977" s="16"/>
      <c r="E977" s="16"/>
      <c r="F977" s="16"/>
      <c r="G977" s="18"/>
      <c r="H977" s="18"/>
      <c r="I977" s="18"/>
      <c r="J977" s="18"/>
      <c r="K977" s="18"/>
      <c r="L977" s="18"/>
      <c r="M977" s="18"/>
      <c r="N977" s="18"/>
      <c r="O977" s="16"/>
      <c r="P977" s="16"/>
      <c r="Q977" s="16"/>
      <c r="R977" s="16"/>
      <c r="S977" s="16"/>
      <c r="T977" s="16"/>
      <c r="U977" s="16"/>
      <c r="V977" s="16"/>
      <c r="W977" s="16"/>
      <c r="X977" s="16"/>
      <c r="Y977" s="16"/>
      <c r="Z977" s="18"/>
      <c r="AA977" s="18"/>
      <c r="AB977" s="16"/>
      <c r="AC977" s="16"/>
      <c r="AD977" s="16"/>
      <c r="AE977" s="16"/>
    </row>
    <row r="978" spans="1:31" ht="12.75" customHeight="1" x14ac:dyDescent="0.3">
      <c r="A978" s="16"/>
      <c r="B978" s="16"/>
      <c r="C978" s="16"/>
      <c r="D978" s="16"/>
      <c r="E978" s="16"/>
      <c r="F978" s="16"/>
      <c r="G978" s="18"/>
      <c r="H978" s="18"/>
      <c r="I978" s="18"/>
      <c r="J978" s="18"/>
      <c r="K978" s="18"/>
      <c r="L978" s="18"/>
      <c r="M978" s="18"/>
      <c r="N978" s="18"/>
      <c r="O978" s="16"/>
      <c r="P978" s="16"/>
      <c r="Q978" s="16"/>
      <c r="R978" s="16"/>
      <c r="S978" s="16"/>
      <c r="T978" s="16"/>
      <c r="U978" s="16"/>
      <c r="V978" s="16"/>
      <c r="W978" s="16"/>
      <c r="X978" s="16"/>
      <c r="Y978" s="16"/>
      <c r="Z978" s="18"/>
      <c r="AA978" s="18"/>
      <c r="AB978" s="16"/>
      <c r="AC978" s="16"/>
      <c r="AD978" s="16"/>
      <c r="AE978" s="16"/>
    </row>
    <row r="979" spans="1:31" ht="12.75" customHeight="1" x14ac:dyDescent="0.3">
      <c r="A979" s="16"/>
      <c r="B979" s="16"/>
      <c r="C979" s="16"/>
      <c r="D979" s="16"/>
      <c r="E979" s="16"/>
      <c r="F979" s="16"/>
      <c r="G979" s="18"/>
      <c r="H979" s="18"/>
      <c r="I979" s="18"/>
      <c r="J979" s="18"/>
      <c r="K979" s="18"/>
      <c r="L979" s="18"/>
      <c r="M979" s="18"/>
      <c r="N979" s="18"/>
      <c r="O979" s="16"/>
      <c r="P979" s="16"/>
      <c r="Q979" s="16"/>
      <c r="R979" s="16"/>
      <c r="S979" s="16"/>
      <c r="T979" s="16"/>
      <c r="U979" s="16"/>
      <c r="V979" s="16"/>
      <c r="W979" s="16"/>
      <c r="X979" s="16"/>
      <c r="Y979" s="16"/>
      <c r="Z979" s="18"/>
      <c r="AA979" s="18"/>
      <c r="AB979" s="16"/>
      <c r="AC979" s="16"/>
      <c r="AD979" s="16"/>
      <c r="AE979" s="16"/>
    </row>
    <row r="980" spans="1:31" ht="12.75" customHeight="1" x14ac:dyDescent="0.3">
      <c r="A980" s="16"/>
      <c r="B980" s="16"/>
      <c r="C980" s="16"/>
      <c r="D980" s="16"/>
      <c r="E980" s="16"/>
      <c r="F980" s="16"/>
      <c r="G980" s="18"/>
      <c r="H980" s="18"/>
      <c r="I980" s="18"/>
      <c r="J980" s="18"/>
      <c r="K980" s="18"/>
      <c r="L980" s="18"/>
      <c r="M980" s="18"/>
      <c r="N980" s="18"/>
      <c r="O980" s="16"/>
      <c r="P980" s="16"/>
      <c r="Q980" s="16"/>
      <c r="R980" s="16"/>
      <c r="S980" s="16"/>
      <c r="T980" s="16"/>
      <c r="U980" s="16"/>
      <c r="V980" s="16"/>
      <c r="W980" s="16"/>
      <c r="X980" s="16"/>
      <c r="Y980" s="16"/>
      <c r="Z980" s="18"/>
      <c r="AA980" s="18"/>
      <c r="AB980" s="16"/>
      <c r="AC980" s="16"/>
      <c r="AD980" s="16"/>
      <c r="AE980" s="16"/>
    </row>
    <row r="981" spans="1:31" ht="12.75" customHeight="1" x14ac:dyDescent="0.3">
      <c r="A981" s="16"/>
      <c r="B981" s="16"/>
      <c r="C981" s="16"/>
      <c r="D981" s="16"/>
      <c r="E981" s="16"/>
      <c r="F981" s="16"/>
      <c r="G981" s="18"/>
      <c r="H981" s="18"/>
      <c r="I981" s="18"/>
      <c r="J981" s="18"/>
      <c r="K981" s="18"/>
      <c r="L981" s="18"/>
      <c r="M981" s="18"/>
      <c r="N981" s="18"/>
      <c r="O981" s="16"/>
      <c r="P981" s="16"/>
      <c r="Q981" s="16"/>
      <c r="R981" s="16"/>
      <c r="S981" s="16"/>
      <c r="T981" s="16"/>
      <c r="U981" s="16"/>
      <c r="V981" s="16"/>
      <c r="W981" s="16"/>
      <c r="X981" s="16"/>
      <c r="Y981" s="16"/>
      <c r="Z981" s="18"/>
      <c r="AA981" s="18"/>
      <c r="AB981" s="16"/>
      <c r="AC981" s="16"/>
      <c r="AD981" s="16"/>
      <c r="AE981" s="16"/>
    </row>
    <row r="982" spans="1:31" ht="12.75" customHeight="1" x14ac:dyDescent="0.3">
      <c r="A982" s="16"/>
      <c r="B982" s="16"/>
      <c r="C982" s="16"/>
      <c r="D982" s="16"/>
      <c r="E982" s="16"/>
      <c r="F982" s="16"/>
      <c r="G982" s="18"/>
      <c r="H982" s="18"/>
      <c r="I982" s="18"/>
      <c r="J982" s="18"/>
      <c r="K982" s="18"/>
      <c r="L982" s="18"/>
      <c r="M982" s="18"/>
      <c r="N982" s="18"/>
      <c r="O982" s="16"/>
      <c r="P982" s="16"/>
      <c r="Q982" s="16"/>
      <c r="R982" s="16"/>
      <c r="S982" s="16"/>
      <c r="T982" s="16"/>
      <c r="U982" s="16"/>
      <c r="V982" s="16"/>
      <c r="W982" s="16"/>
      <c r="X982" s="16"/>
      <c r="Y982" s="16"/>
      <c r="Z982" s="18"/>
      <c r="AA982" s="18"/>
      <c r="AB982" s="16"/>
      <c r="AC982" s="16"/>
      <c r="AD982" s="16"/>
      <c r="AE982" s="16"/>
    </row>
    <row r="983" spans="1:31" ht="12.75" customHeight="1" x14ac:dyDescent="0.3">
      <c r="A983" s="16"/>
      <c r="B983" s="16"/>
      <c r="C983" s="16"/>
      <c r="D983" s="16"/>
      <c r="E983" s="16"/>
      <c r="F983" s="16"/>
      <c r="G983" s="18"/>
      <c r="H983" s="18"/>
      <c r="I983" s="18"/>
      <c r="J983" s="18"/>
      <c r="K983" s="18"/>
      <c r="L983" s="18"/>
      <c r="M983" s="18"/>
      <c r="N983" s="18"/>
      <c r="O983" s="16"/>
      <c r="P983" s="16"/>
      <c r="Q983" s="16"/>
      <c r="R983" s="16"/>
      <c r="S983" s="16"/>
      <c r="T983" s="16"/>
      <c r="U983" s="16"/>
      <c r="V983" s="16"/>
      <c r="W983" s="16"/>
      <c r="X983" s="16"/>
      <c r="Y983" s="16"/>
      <c r="Z983" s="18"/>
      <c r="AA983" s="18"/>
      <c r="AB983" s="16"/>
      <c r="AC983" s="16"/>
      <c r="AD983" s="16"/>
      <c r="AE983" s="16"/>
    </row>
    <row r="984" spans="1:31" ht="12.75" customHeight="1" x14ac:dyDescent="0.3">
      <c r="A984" s="16"/>
      <c r="B984" s="16"/>
      <c r="C984" s="16"/>
      <c r="D984" s="16"/>
      <c r="E984" s="16"/>
      <c r="F984" s="16"/>
      <c r="G984" s="18"/>
      <c r="H984" s="18"/>
      <c r="I984" s="18"/>
      <c r="J984" s="18"/>
      <c r="K984" s="18"/>
      <c r="L984" s="18"/>
      <c r="M984" s="18"/>
      <c r="N984" s="18"/>
      <c r="O984" s="16"/>
      <c r="P984" s="16"/>
      <c r="Q984" s="16"/>
      <c r="R984" s="16"/>
      <c r="S984" s="16"/>
      <c r="T984" s="16"/>
      <c r="U984" s="16"/>
      <c r="V984" s="16"/>
      <c r="W984" s="16"/>
      <c r="X984" s="16"/>
      <c r="Y984" s="16"/>
      <c r="Z984" s="18"/>
      <c r="AA984" s="18"/>
      <c r="AB984" s="16"/>
      <c r="AC984" s="16"/>
      <c r="AD984" s="16"/>
      <c r="AE984" s="16"/>
    </row>
    <row r="985" spans="1:31" ht="12.75" customHeight="1" x14ac:dyDescent="0.3">
      <c r="A985" s="16"/>
      <c r="B985" s="16"/>
      <c r="C985" s="16"/>
      <c r="D985" s="16"/>
      <c r="E985" s="16"/>
      <c r="F985" s="16"/>
      <c r="G985" s="18"/>
      <c r="H985" s="18"/>
      <c r="I985" s="18"/>
      <c r="J985" s="18"/>
      <c r="K985" s="18"/>
      <c r="L985" s="18"/>
      <c r="M985" s="18"/>
      <c r="N985" s="18"/>
      <c r="O985" s="16"/>
      <c r="P985" s="16"/>
      <c r="Q985" s="16"/>
      <c r="R985" s="16"/>
      <c r="S985" s="16"/>
      <c r="T985" s="16"/>
      <c r="U985" s="16"/>
      <c r="V985" s="16"/>
      <c r="W985" s="16"/>
      <c r="X985" s="16"/>
      <c r="Y985" s="16"/>
      <c r="Z985" s="18"/>
      <c r="AA985" s="18"/>
      <c r="AB985" s="16"/>
      <c r="AC985" s="16"/>
      <c r="AD985" s="16"/>
      <c r="AE985" s="16"/>
    </row>
    <row r="986" spans="1:31" ht="12.75" customHeight="1" x14ac:dyDescent="0.3">
      <c r="A986" s="16"/>
      <c r="B986" s="16"/>
      <c r="C986" s="16"/>
      <c r="D986" s="16"/>
      <c r="E986" s="16"/>
      <c r="F986" s="16"/>
      <c r="G986" s="18"/>
      <c r="H986" s="18"/>
      <c r="I986" s="18"/>
      <c r="J986" s="18"/>
      <c r="K986" s="18"/>
      <c r="L986" s="18"/>
      <c r="M986" s="18"/>
      <c r="N986" s="18"/>
      <c r="O986" s="16"/>
      <c r="P986" s="16"/>
      <c r="Q986" s="16"/>
      <c r="R986" s="16"/>
      <c r="S986" s="16"/>
      <c r="T986" s="16"/>
      <c r="U986" s="16"/>
      <c r="V986" s="16"/>
      <c r="W986" s="16"/>
      <c r="X986" s="16"/>
      <c r="Y986" s="16"/>
      <c r="Z986" s="18"/>
      <c r="AA986" s="18"/>
      <c r="AB986" s="16"/>
      <c r="AC986" s="16"/>
      <c r="AD986" s="16"/>
      <c r="AE986" s="16"/>
    </row>
    <row r="987" spans="1:31" ht="12.75" customHeight="1" x14ac:dyDescent="0.3">
      <c r="A987" s="16"/>
      <c r="B987" s="16"/>
      <c r="C987" s="16"/>
      <c r="D987" s="16"/>
      <c r="E987" s="16"/>
      <c r="F987" s="16"/>
      <c r="G987" s="18"/>
      <c r="H987" s="18"/>
      <c r="I987" s="18"/>
      <c r="J987" s="18"/>
      <c r="K987" s="18"/>
      <c r="L987" s="18"/>
      <c r="M987" s="18"/>
      <c r="N987" s="18"/>
      <c r="O987" s="16"/>
      <c r="P987" s="16"/>
      <c r="Q987" s="16"/>
      <c r="R987" s="16"/>
      <c r="S987" s="16"/>
      <c r="T987" s="16"/>
      <c r="U987" s="16"/>
      <c r="V987" s="16"/>
      <c r="W987" s="16"/>
      <c r="X987" s="16"/>
      <c r="Y987" s="16"/>
      <c r="Z987" s="18"/>
      <c r="AA987" s="18"/>
      <c r="AB987" s="16"/>
      <c r="AC987" s="16"/>
      <c r="AD987" s="16"/>
      <c r="AE987" s="16"/>
    </row>
    <row r="988" spans="1:31" ht="12.75" customHeight="1" x14ac:dyDescent="0.3">
      <c r="A988" s="16"/>
      <c r="B988" s="16"/>
      <c r="C988" s="16"/>
      <c r="D988" s="16"/>
      <c r="E988" s="16"/>
      <c r="F988" s="16"/>
      <c r="G988" s="18"/>
      <c r="H988" s="18"/>
      <c r="I988" s="18"/>
      <c r="J988" s="18"/>
      <c r="K988" s="18"/>
      <c r="L988" s="18"/>
      <c r="M988" s="18"/>
      <c r="N988" s="18"/>
      <c r="O988" s="16"/>
      <c r="P988" s="16"/>
      <c r="Q988" s="16"/>
      <c r="R988" s="16"/>
      <c r="S988" s="16"/>
      <c r="T988" s="16"/>
      <c r="U988" s="16"/>
      <c r="V988" s="16"/>
      <c r="W988" s="16"/>
      <c r="X988" s="16"/>
      <c r="Y988" s="16"/>
      <c r="Z988" s="18"/>
      <c r="AA988" s="18"/>
      <c r="AB988" s="16"/>
      <c r="AC988" s="16"/>
      <c r="AD988" s="16"/>
      <c r="AE988" s="16"/>
    </row>
    <row r="989" spans="1:31" ht="12.75" customHeight="1" x14ac:dyDescent="0.3">
      <c r="A989" s="16"/>
      <c r="B989" s="16"/>
      <c r="C989" s="16"/>
      <c r="D989" s="16"/>
      <c r="E989" s="16"/>
      <c r="F989" s="16"/>
      <c r="G989" s="18"/>
      <c r="H989" s="18"/>
      <c r="I989" s="18"/>
      <c r="J989" s="18"/>
      <c r="K989" s="18"/>
      <c r="L989" s="18"/>
      <c r="M989" s="18"/>
      <c r="N989" s="18"/>
      <c r="O989" s="16"/>
      <c r="P989" s="16"/>
      <c r="Q989" s="16"/>
      <c r="R989" s="16"/>
      <c r="S989" s="16"/>
      <c r="T989" s="16"/>
      <c r="U989" s="16"/>
      <c r="V989" s="16"/>
      <c r="W989" s="16"/>
      <c r="X989" s="16"/>
      <c r="Y989" s="16"/>
      <c r="Z989" s="18"/>
      <c r="AA989" s="18"/>
      <c r="AB989" s="16"/>
      <c r="AC989" s="16"/>
      <c r="AD989" s="16"/>
      <c r="AE989" s="16"/>
    </row>
    <row r="990" spans="1:31" ht="12.75" customHeight="1" x14ac:dyDescent="0.3">
      <c r="A990" s="16"/>
      <c r="B990" s="16"/>
      <c r="C990" s="16"/>
      <c r="D990" s="16"/>
      <c r="E990" s="16"/>
      <c r="F990" s="16"/>
      <c r="G990" s="18"/>
      <c r="H990" s="18"/>
      <c r="I990" s="18"/>
      <c r="J990" s="18"/>
      <c r="K990" s="18"/>
      <c r="L990" s="18"/>
      <c r="M990" s="18"/>
      <c r="N990" s="18"/>
      <c r="O990" s="16"/>
      <c r="P990" s="16"/>
      <c r="Q990" s="16"/>
      <c r="R990" s="16"/>
      <c r="S990" s="16"/>
      <c r="T990" s="16"/>
      <c r="U990" s="16"/>
      <c r="V990" s="16"/>
      <c r="W990" s="16"/>
      <c r="X990" s="16"/>
      <c r="Y990" s="16"/>
      <c r="Z990" s="18"/>
      <c r="AA990" s="18"/>
      <c r="AB990" s="16"/>
      <c r="AC990" s="16"/>
      <c r="AD990" s="16"/>
      <c r="AE990" s="16"/>
    </row>
    <row r="991" spans="1:31" ht="12.75" customHeight="1" x14ac:dyDescent="0.3">
      <c r="A991" s="16"/>
      <c r="B991" s="16"/>
      <c r="C991" s="16"/>
      <c r="D991" s="16"/>
      <c r="E991" s="16"/>
      <c r="F991" s="16"/>
      <c r="G991" s="18"/>
      <c r="H991" s="18"/>
      <c r="I991" s="18"/>
      <c r="J991" s="18"/>
      <c r="K991" s="18"/>
      <c r="L991" s="18"/>
      <c r="M991" s="18"/>
      <c r="N991" s="18"/>
      <c r="O991" s="16"/>
      <c r="P991" s="16"/>
      <c r="Q991" s="16"/>
      <c r="R991" s="16"/>
      <c r="S991" s="16"/>
      <c r="T991" s="16"/>
      <c r="U991" s="16"/>
      <c r="V991" s="16"/>
      <c r="W991" s="16"/>
      <c r="X991" s="16"/>
      <c r="Y991" s="16"/>
      <c r="Z991" s="18"/>
      <c r="AA991" s="18"/>
      <c r="AB991" s="16"/>
      <c r="AC991" s="16"/>
      <c r="AD991" s="16"/>
      <c r="AE991" s="16"/>
    </row>
    <row r="992" spans="1:31" ht="12.75" customHeight="1" x14ac:dyDescent="0.3">
      <c r="A992" s="16"/>
      <c r="B992" s="16"/>
      <c r="C992" s="16"/>
      <c r="D992" s="16"/>
      <c r="E992" s="16"/>
      <c r="F992" s="16"/>
      <c r="G992" s="18"/>
      <c r="H992" s="18"/>
      <c r="I992" s="18"/>
      <c r="J992" s="18"/>
      <c r="K992" s="18"/>
      <c r="L992" s="18"/>
      <c r="M992" s="18"/>
      <c r="N992" s="18"/>
      <c r="O992" s="16"/>
      <c r="P992" s="16"/>
      <c r="Q992" s="16"/>
      <c r="R992" s="16"/>
      <c r="S992" s="16"/>
      <c r="T992" s="16"/>
      <c r="U992" s="16"/>
      <c r="V992" s="16"/>
      <c r="W992" s="16"/>
      <c r="X992" s="16"/>
      <c r="Y992" s="16"/>
      <c r="Z992" s="18"/>
      <c r="AA992" s="18"/>
      <c r="AB992" s="16"/>
      <c r="AC992" s="16"/>
      <c r="AD992" s="16"/>
      <c r="AE992" s="16"/>
    </row>
    <row r="993" spans="1:31" ht="12.75" customHeight="1" x14ac:dyDescent="0.3">
      <c r="A993" s="16"/>
      <c r="B993" s="16"/>
      <c r="C993" s="16"/>
      <c r="D993" s="16"/>
      <c r="E993" s="16"/>
      <c r="F993" s="16"/>
      <c r="G993" s="18"/>
      <c r="H993" s="18"/>
      <c r="I993" s="18"/>
      <c r="J993" s="18"/>
      <c r="K993" s="18"/>
      <c r="L993" s="18"/>
      <c r="M993" s="18"/>
      <c r="N993" s="18"/>
      <c r="O993" s="16"/>
      <c r="P993" s="16"/>
      <c r="Q993" s="16"/>
      <c r="R993" s="16"/>
      <c r="S993" s="16"/>
      <c r="T993" s="16"/>
      <c r="U993" s="16"/>
      <c r="V993" s="16"/>
      <c r="W993" s="16"/>
      <c r="X993" s="16"/>
      <c r="Y993" s="16"/>
      <c r="Z993" s="18"/>
      <c r="AA993" s="18"/>
      <c r="AB993" s="16"/>
      <c r="AC993" s="16"/>
      <c r="AD993" s="16"/>
      <c r="AE993" s="16"/>
    </row>
    <row r="994" spans="1:31" ht="12.75" customHeight="1" x14ac:dyDescent="0.3">
      <c r="A994" s="16"/>
      <c r="B994" s="16"/>
      <c r="C994" s="16"/>
      <c r="D994" s="16"/>
      <c r="E994" s="16"/>
      <c r="F994" s="16"/>
      <c r="G994" s="18"/>
      <c r="H994" s="18"/>
      <c r="I994" s="18"/>
      <c r="J994" s="18"/>
      <c r="K994" s="18"/>
      <c r="L994" s="18"/>
      <c r="M994" s="18"/>
      <c r="N994" s="18"/>
      <c r="O994" s="16"/>
      <c r="P994" s="16"/>
      <c r="Q994" s="16"/>
      <c r="R994" s="16"/>
      <c r="S994" s="16"/>
      <c r="T994" s="16"/>
      <c r="U994" s="16"/>
      <c r="V994" s="16"/>
      <c r="W994" s="16"/>
      <c r="X994" s="16"/>
      <c r="Y994" s="16"/>
      <c r="Z994" s="18"/>
      <c r="AA994" s="18"/>
      <c r="AB994" s="16"/>
      <c r="AC994" s="16"/>
      <c r="AD994" s="16"/>
      <c r="AE994" s="16"/>
    </row>
    <row r="995" spans="1:31" ht="12.75" customHeight="1" x14ac:dyDescent="0.3">
      <c r="A995" s="16"/>
      <c r="B995" s="16"/>
      <c r="C995" s="16"/>
      <c r="D995" s="16"/>
      <c r="E995" s="16"/>
      <c r="F995" s="16"/>
      <c r="G995" s="18"/>
      <c r="H995" s="18"/>
      <c r="I995" s="18"/>
      <c r="J995" s="18"/>
      <c r="K995" s="18"/>
      <c r="L995" s="18"/>
      <c r="M995" s="18"/>
      <c r="N995" s="18"/>
      <c r="O995" s="16"/>
      <c r="P995" s="16"/>
      <c r="Q995" s="16"/>
      <c r="R995" s="16"/>
      <c r="S995" s="16"/>
      <c r="T995" s="16"/>
      <c r="U995" s="16"/>
      <c r="V995" s="16"/>
      <c r="W995" s="16"/>
      <c r="X995" s="16"/>
      <c r="Y995" s="16"/>
      <c r="Z995" s="18"/>
      <c r="AA995" s="18"/>
      <c r="AB995" s="16"/>
      <c r="AC995" s="16"/>
      <c r="AD995" s="16"/>
      <c r="AE995" s="16"/>
    </row>
    <row r="996" spans="1:31" ht="12.75" customHeight="1" x14ac:dyDescent="0.3">
      <c r="A996" s="16"/>
      <c r="B996" s="16"/>
      <c r="C996" s="16"/>
      <c r="D996" s="16"/>
      <c r="E996" s="16"/>
      <c r="F996" s="16"/>
      <c r="G996" s="18"/>
      <c r="H996" s="18"/>
      <c r="I996" s="18"/>
      <c r="J996" s="18"/>
      <c r="K996" s="18"/>
      <c r="L996" s="18"/>
      <c r="M996" s="18"/>
      <c r="N996" s="18"/>
      <c r="O996" s="16"/>
      <c r="P996" s="16"/>
      <c r="Q996" s="16"/>
      <c r="R996" s="16"/>
      <c r="S996" s="16"/>
      <c r="T996" s="16"/>
      <c r="U996" s="16"/>
      <c r="V996" s="16"/>
      <c r="W996" s="16"/>
      <c r="X996" s="16"/>
      <c r="Y996" s="16"/>
      <c r="Z996" s="18"/>
      <c r="AA996" s="18"/>
      <c r="AB996" s="16"/>
      <c r="AC996" s="16"/>
      <c r="AD996" s="16"/>
      <c r="AE996" s="16"/>
    </row>
    <row r="997" spans="1:31" ht="12.75" customHeight="1" x14ac:dyDescent="0.3">
      <c r="A997" s="16"/>
      <c r="B997" s="16"/>
      <c r="C997" s="16"/>
      <c r="D997" s="16"/>
      <c r="E997" s="16"/>
      <c r="F997" s="16"/>
      <c r="G997" s="18"/>
      <c r="H997" s="18"/>
      <c r="I997" s="18"/>
      <c r="J997" s="18"/>
      <c r="K997" s="18"/>
      <c r="L997" s="18"/>
      <c r="M997" s="18"/>
      <c r="N997" s="18"/>
      <c r="O997" s="16"/>
      <c r="P997" s="16"/>
      <c r="Q997" s="16"/>
      <c r="R997" s="16"/>
      <c r="S997" s="16"/>
      <c r="T997" s="16"/>
      <c r="U997" s="16"/>
      <c r="V997" s="16"/>
      <c r="W997" s="16"/>
      <c r="X997" s="16"/>
      <c r="Y997" s="16"/>
      <c r="Z997" s="18"/>
      <c r="AA997" s="18"/>
      <c r="AB997" s="16"/>
      <c r="AC997" s="16"/>
      <c r="AD997" s="16"/>
      <c r="AE997" s="16"/>
    </row>
    <row r="998" spans="1:31" ht="12.75" customHeight="1" x14ac:dyDescent="0.3">
      <c r="A998" s="16"/>
      <c r="B998" s="16"/>
      <c r="C998" s="16"/>
      <c r="D998" s="16"/>
      <c r="E998" s="16"/>
      <c r="F998" s="16"/>
      <c r="G998" s="18"/>
      <c r="H998" s="18"/>
      <c r="I998" s="18"/>
      <c r="J998" s="18"/>
      <c r="K998" s="18"/>
      <c r="L998" s="18"/>
      <c r="M998" s="18"/>
      <c r="N998" s="18"/>
      <c r="O998" s="16"/>
      <c r="P998" s="16"/>
      <c r="Q998" s="16"/>
      <c r="R998" s="16"/>
      <c r="S998" s="16"/>
      <c r="T998" s="16"/>
      <c r="U998" s="16"/>
      <c r="V998" s="16"/>
      <c r="W998" s="16"/>
      <c r="X998" s="16"/>
      <c r="Y998" s="16"/>
      <c r="Z998" s="18"/>
      <c r="AA998" s="18"/>
      <c r="AB998" s="16"/>
      <c r="AC998" s="16"/>
      <c r="AD998" s="16"/>
      <c r="AE998" s="16"/>
    </row>
    <row r="999" spans="1:31" ht="12.75" customHeight="1" x14ac:dyDescent="0.3">
      <c r="A999" s="16"/>
      <c r="B999" s="16"/>
      <c r="C999" s="16"/>
      <c r="D999" s="16"/>
      <c r="E999" s="16"/>
      <c r="F999" s="16"/>
      <c r="G999" s="18"/>
      <c r="H999" s="18"/>
      <c r="I999" s="18"/>
      <c r="J999" s="18"/>
      <c r="K999" s="18"/>
      <c r="L999" s="18"/>
      <c r="M999" s="18"/>
      <c r="N999" s="18"/>
      <c r="O999" s="16"/>
      <c r="P999" s="16"/>
      <c r="Q999" s="16"/>
      <c r="R999" s="16"/>
      <c r="S999" s="16"/>
      <c r="T999" s="16"/>
      <c r="U999" s="16"/>
      <c r="V999" s="16"/>
      <c r="W999" s="16"/>
      <c r="X999" s="16"/>
      <c r="Y999" s="16"/>
      <c r="Z999" s="18"/>
      <c r="AA999" s="18"/>
      <c r="AB999" s="16"/>
      <c r="AC999" s="16"/>
      <c r="AD999" s="16"/>
      <c r="AE999" s="16"/>
    </row>
    <row r="1000" spans="1:31" ht="12.75" customHeight="1" x14ac:dyDescent="0.3">
      <c r="A1000" s="16"/>
      <c r="B1000" s="16"/>
      <c r="C1000" s="16"/>
      <c r="D1000" s="16"/>
      <c r="E1000" s="16"/>
      <c r="F1000" s="16"/>
      <c r="G1000" s="18"/>
      <c r="H1000" s="18"/>
      <c r="I1000" s="18"/>
      <c r="J1000" s="18"/>
      <c r="K1000" s="18"/>
      <c r="L1000" s="18"/>
      <c r="M1000" s="18"/>
      <c r="N1000" s="18"/>
      <c r="O1000" s="16"/>
      <c r="P1000" s="16"/>
      <c r="Q1000" s="16"/>
      <c r="R1000" s="16"/>
      <c r="S1000" s="16"/>
      <c r="T1000" s="16"/>
      <c r="U1000" s="16"/>
      <c r="V1000" s="16"/>
      <c r="W1000" s="16"/>
      <c r="X1000" s="16"/>
      <c r="Y1000" s="16"/>
      <c r="Z1000" s="18"/>
      <c r="AA1000" s="18"/>
      <c r="AB1000" s="16"/>
      <c r="AC1000" s="16"/>
      <c r="AD1000" s="16"/>
      <c r="AE1000" s="16"/>
    </row>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2" ySplit="8" topLeftCell="C9" activePane="bottomRight" state="frozen"/>
      <selection activeCell="C6" sqref="C6:H7"/>
      <selection pane="topRight" activeCell="C6" sqref="C6:H7"/>
      <selection pane="bottomLeft" activeCell="C6" sqref="C6:H7"/>
      <selection pane="bottomRight" activeCell="A6" sqref="A6:L8"/>
    </sheetView>
  </sheetViews>
  <sheetFormatPr baseColWidth="10" defaultColWidth="14.44140625" defaultRowHeight="15" customHeight="1" x14ac:dyDescent="0.3"/>
  <cols>
    <col min="1" max="1" width="4" customWidth="1"/>
    <col min="2" max="3" width="18.88671875" customWidth="1"/>
    <col min="4" max="4" width="27.44140625" customWidth="1"/>
    <col min="5" max="5" width="25.109375" customWidth="1"/>
    <col min="6" max="6" width="19.5546875" customWidth="1"/>
    <col min="7" max="7" width="22.6640625" customWidth="1"/>
    <col min="8" max="8" width="29.44140625" customWidth="1"/>
    <col min="9" max="9" width="20.33203125" customWidth="1"/>
    <col min="10" max="10" width="42" customWidth="1"/>
    <col min="11" max="12" width="26.33203125" customWidth="1"/>
    <col min="13" max="13" width="3.88671875" customWidth="1"/>
    <col min="14" max="16" width="11.44140625" hidden="1" customWidth="1"/>
    <col min="17" max="26" width="10.6640625" customWidth="1"/>
  </cols>
  <sheetData>
    <row r="1" spans="1:26" ht="19.5" customHeight="1" x14ac:dyDescent="0.3">
      <c r="A1" s="111"/>
      <c r="B1" s="72"/>
      <c r="C1" s="77" t="s">
        <v>0</v>
      </c>
      <c r="D1" s="78"/>
      <c r="E1" s="78"/>
      <c r="F1" s="78"/>
      <c r="G1" s="78"/>
      <c r="H1" s="78"/>
      <c r="I1" s="78"/>
      <c r="J1" s="72"/>
      <c r="K1" s="108" t="s">
        <v>309</v>
      </c>
      <c r="L1" s="64"/>
      <c r="M1" s="3"/>
      <c r="N1" s="3"/>
      <c r="O1" s="3"/>
      <c r="P1" s="3"/>
      <c r="Q1" s="2"/>
      <c r="R1" s="2"/>
      <c r="S1" s="2"/>
      <c r="T1" s="2"/>
      <c r="U1" s="2"/>
      <c r="V1" s="2"/>
      <c r="W1" s="2"/>
      <c r="X1" s="2"/>
      <c r="Y1" s="2"/>
      <c r="Z1" s="2"/>
    </row>
    <row r="2" spans="1:26" ht="19.5" customHeight="1" x14ac:dyDescent="0.3">
      <c r="A2" s="73"/>
      <c r="B2" s="74"/>
      <c r="C2" s="73"/>
      <c r="D2" s="79"/>
      <c r="E2" s="79"/>
      <c r="F2" s="79"/>
      <c r="G2" s="79"/>
      <c r="H2" s="79"/>
      <c r="I2" s="79"/>
      <c r="J2" s="74"/>
      <c r="K2" s="108" t="s">
        <v>310</v>
      </c>
      <c r="L2" s="64"/>
      <c r="M2" s="3"/>
      <c r="N2" s="3"/>
      <c r="O2" s="3"/>
      <c r="P2" s="3"/>
      <c r="Q2" s="2"/>
      <c r="R2" s="2"/>
      <c r="S2" s="2"/>
      <c r="T2" s="2"/>
      <c r="U2" s="2"/>
      <c r="V2" s="2"/>
      <c r="W2" s="2"/>
      <c r="X2" s="2"/>
      <c r="Y2" s="2"/>
      <c r="Z2" s="2"/>
    </row>
    <row r="3" spans="1:26" ht="19.5" customHeight="1" x14ac:dyDescent="0.3">
      <c r="A3" s="73"/>
      <c r="B3" s="74"/>
      <c r="C3" s="73"/>
      <c r="D3" s="79"/>
      <c r="E3" s="79"/>
      <c r="F3" s="79"/>
      <c r="G3" s="79"/>
      <c r="H3" s="79"/>
      <c r="I3" s="79"/>
      <c r="J3" s="74"/>
      <c r="K3" s="108" t="s">
        <v>311</v>
      </c>
      <c r="L3" s="64"/>
      <c r="M3" s="3"/>
      <c r="N3" s="3"/>
      <c r="O3" s="3"/>
      <c r="P3" s="3"/>
      <c r="Q3" s="2"/>
      <c r="R3" s="2"/>
      <c r="S3" s="2"/>
      <c r="T3" s="2"/>
      <c r="U3" s="2"/>
      <c r="V3" s="2"/>
      <c r="W3" s="2"/>
      <c r="X3" s="2"/>
      <c r="Y3" s="2"/>
      <c r="Z3" s="2"/>
    </row>
    <row r="4" spans="1:26" ht="19.5" customHeight="1" x14ac:dyDescent="0.3">
      <c r="A4" s="75"/>
      <c r="B4" s="76"/>
      <c r="C4" s="75"/>
      <c r="D4" s="80"/>
      <c r="E4" s="80"/>
      <c r="F4" s="80"/>
      <c r="G4" s="80"/>
      <c r="H4" s="80"/>
      <c r="I4" s="80"/>
      <c r="J4" s="76"/>
      <c r="K4" s="108" t="s">
        <v>312</v>
      </c>
      <c r="L4" s="64"/>
      <c r="M4" s="3"/>
      <c r="N4" s="3"/>
      <c r="O4" s="3"/>
      <c r="P4" s="3"/>
      <c r="Q4" s="2"/>
      <c r="R4" s="2"/>
      <c r="S4" s="2"/>
      <c r="T4" s="2"/>
      <c r="U4" s="2"/>
      <c r="V4" s="2"/>
      <c r="W4" s="2"/>
      <c r="X4" s="2"/>
      <c r="Y4" s="2"/>
      <c r="Z4" s="2"/>
    </row>
    <row r="5" spans="1:26" ht="10.5" customHeight="1" x14ac:dyDescent="0.3">
      <c r="A5" s="20"/>
      <c r="B5" s="20"/>
      <c r="C5" s="20"/>
      <c r="D5" s="20"/>
      <c r="E5" s="20"/>
      <c r="F5" s="20"/>
      <c r="G5" s="20"/>
      <c r="H5" s="20"/>
      <c r="I5" s="20"/>
      <c r="J5" s="20"/>
      <c r="K5" s="20"/>
      <c r="L5" s="20"/>
      <c r="M5" s="3"/>
      <c r="N5" s="3"/>
      <c r="O5" s="3"/>
      <c r="P5" s="3"/>
      <c r="Q5" s="2"/>
      <c r="R5" s="2"/>
      <c r="S5" s="2"/>
      <c r="T5" s="2"/>
      <c r="U5" s="2"/>
      <c r="V5" s="2"/>
      <c r="W5" s="2"/>
      <c r="X5" s="2"/>
      <c r="Y5" s="2"/>
      <c r="Z5" s="2"/>
    </row>
    <row r="6" spans="1:26" ht="24" customHeight="1" x14ac:dyDescent="0.3">
      <c r="A6" s="105" t="s">
        <v>89</v>
      </c>
      <c r="B6" s="63"/>
      <c r="C6" s="63"/>
      <c r="D6" s="63"/>
      <c r="E6" s="63"/>
      <c r="F6" s="63"/>
      <c r="G6" s="64"/>
      <c r="H6" s="105" t="s">
        <v>313</v>
      </c>
      <c r="I6" s="63"/>
      <c r="J6" s="63"/>
      <c r="K6" s="63"/>
      <c r="L6" s="64"/>
      <c r="M6" s="3"/>
      <c r="N6" s="3"/>
      <c r="O6" s="3"/>
      <c r="P6" s="3"/>
      <c r="Q6" s="2"/>
      <c r="R6" s="2"/>
      <c r="S6" s="2"/>
      <c r="T6" s="2"/>
      <c r="U6" s="2"/>
      <c r="V6" s="2"/>
      <c r="W6" s="2"/>
      <c r="X6" s="2"/>
      <c r="Y6" s="2"/>
      <c r="Z6" s="2"/>
    </row>
    <row r="7" spans="1:26" ht="24.75" customHeight="1" x14ac:dyDescent="0.3">
      <c r="A7" s="103" t="s">
        <v>87</v>
      </c>
      <c r="B7" s="104" t="s">
        <v>88</v>
      </c>
      <c r="C7" s="104" t="s">
        <v>92</v>
      </c>
      <c r="D7" s="104" t="s">
        <v>96</v>
      </c>
      <c r="E7" s="104" t="s">
        <v>97</v>
      </c>
      <c r="F7" s="109" t="s">
        <v>98</v>
      </c>
      <c r="G7" s="109" t="s">
        <v>103</v>
      </c>
      <c r="H7" s="110" t="s">
        <v>314</v>
      </c>
      <c r="I7" s="110" t="s">
        <v>315</v>
      </c>
      <c r="J7" s="104" t="s">
        <v>316</v>
      </c>
      <c r="K7" s="110" t="s">
        <v>317</v>
      </c>
      <c r="L7" s="110" t="s">
        <v>318</v>
      </c>
      <c r="M7" s="3"/>
      <c r="N7" s="3"/>
      <c r="O7" s="3"/>
      <c r="P7" s="3"/>
      <c r="Q7" s="2"/>
      <c r="R7" s="2"/>
      <c r="S7" s="2"/>
      <c r="T7" s="2"/>
      <c r="U7" s="2"/>
      <c r="V7" s="2"/>
      <c r="W7" s="2"/>
      <c r="X7" s="2"/>
      <c r="Y7" s="2"/>
      <c r="Z7" s="2"/>
    </row>
    <row r="8" spans="1:26" ht="24.75" customHeight="1" x14ac:dyDescent="0.3">
      <c r="A8" s="91"/>
      <c r="B8" s="91"/>
      <c r="C8" s="91"/>
      <c r="D8" s="91"/>
      <c r="E8" s="91"/>
      <c r="F8" s="91"/>
      <c r="G8" s="91"/>
      <c r="H8" s="91"/>
      <c r="I8" s="91"/>
      <c r="J8" s="91"/>
      <c r="K8" s="91"/>
      <c r="L8" s="91"/>
      <c r="M8" s="21"/>
      <c r="N8" s="21"/>
      <c r="O8" s="21"/>
      <c r="P8" s="21"/>
      <c r="Q8" s="2"/>
      <c r="R8" s="2"/>
      <c r="S8" s="2"/>
      <c r="T8" s="2"/>
      <c r="U8" s="2"/>
      <c r="V8" s="2"/>
      <c r="W8" s="2"/>
      <c r="X8" s="2"/>
      <c r="Y8" s="2"/>
      <c r="Z8" s="2"/>
    </row>
    <row r="9" spans="1:26" ht="16.5" customHeight="1" x14ac:dyDescent="0.3">
      <c r="A9" s="97">
        <v>1</v>
      </c>
      <c r="B9" s="92"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92"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92"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92"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92"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92"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92"/>
      <c r="I9" s="92"/>
      <c r="J9" s="107"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2"/>
      <c r="L9" s="92"/>
      <c r="M9" s="22"/>
      <c r="N9" s="22"/>
      <c r="O9" s="22"/>
      <c r="P9" s="22"/>
      <c r="Q9" s="2"/>
      <c r="R9" s="2"/>
      <c r="S9" s="2"/>
      <c r="T9" s="2"/>
      <c r="U9" s="2"/>
      <c r="V9" s="2"/>
      <c r="W9" s="2"/>
      <c r="X9" s="2"/>
      <c r="Y9" s="2"/>
      <c r="Z9" s="2"/>
    </row>
    <row r="10" spans="1:26" ht="13.5" customHeight="1" x14ac:dyDescent="0.3">
      <c r="A10" s="90"/>
      <c r="B10" s="90"/>
      <c r="C10" s="90"/>
      <c r="D10" s="90"/>
      <c r="E10" s="90"/>
      <c r="F10" s="90"/>
      <c r="G10" s="90"/>
      <c r="H10" s="90"/>
      <c r="I10" s="90"/>
      <c r="J10" s="90"/>
      <c r="K10" s="90"/>
      <c r="L10" s="90"/>
      <c r="M10" s="3"/>
      <c r="N10" s="3"/>
      <c r="O10" s="3"/>
      <c r="P10" s="3"/>
      <c r="Q10" s="2"/>
      <c r="R10" s="2"/>
      <c r="S10" s="2"/>
      <c r="T10" s="2"/>
      <c r="U10" s="2"/>
      <c r="V10" s="2"/>
      <c r="W10" s="2"/>
      <c r="X10" s="2"/>
      <c r="Y10" s="2"/>
      <c r="Z10" s="2"/>
    </row>
    <row r="11" spans="1:26" ht="13.5" customHeight="1" x14ac:dyDescent="0.3">
      <c r="A11" s="91"/>
      <c r="B11" s="91"/>
      <c r="C11" s="91"/>
      <c r="D11" s="91"/>
      <c r="E11" s="91"/>
      <c r="F11" s="91"/>
      <c r="G11" s="91"/>
      <c r="H11" s="91"/>
      <c r="I11" s="91"/>
      <c r="J11" s="91"/>
      <c r="K11" s="91"/>
      <c r="L11" s="91"/>
      <c r="M11" s="3"/>
      <c r="N11" s="3"/>
      <c r="O11" s="3"/>
      <c r="P11" s="3"/>
      <c r="Q11" s="2"/>
      <c r="R11" s="2"/>
      <c r="S11" s="2"/>
      <c r="T11" s="2"/>
      <c r="U11" s="2"/>
      <c r="V11" s="2"/>
      <c r="W11" s="2"/>
      <c r="X11" s="2"/>
      <c r="Y11" s="2"/>
      <c r="Z11" s="2"/>
    </row>
    <row r="12" spans="1:26" ht="16.5" customHeight="1" x14ac:dyDescent="0.3">
      <c r="A12" s="97">
        <v>2</v>
      </c>
      <c r="B12" s="92"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92"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92"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92"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92"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92"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92"/>
      <c r="I12" s="92"/>
      <c r="J12" s="107"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2"/>
      <c r="L12" s="92"/>
      <c r="M12" s="3"/>
      <c r="N12" s="3"/>
      <c r="O12" s="3"/>
      <c r="P12" s="3"/>
      <c r="Q12" s="2"/>
      <c r="R12" s="2"/>
      <c r="S12" s="2"/>
      <c r="T12" s="2"/>
      <c r="U12" s="2"/>
      <c r="V12" s="2"/>
      <c r="W12" s="2"/>
      <c r="X12" s="2"/>
      <c r="Y12" s="2"/>
      <c r="Z12" s="2"/>
    </row>
    <row r="13" spans="1:26" ht="13.5" customHeight="1" x14ac:dyDescent="0.3">
      <c r="A13" s="90"/>
      <c r="B13" s="90"/>
      <c r="C13" s="90"/>
      <c r="D13" s="90"/>
      <c r="E13" s="90"/>
      <c r="F13" s="90"/>
      <c r="G13" s="90"/>
      <c r="H13" s="90"/>
      <c r="I13" s="90"/>
      <c r="J13" s="90"/>
      <c r="K13" s="90"/>
      <c r="L13" s="90"/>
      <c r="M13" s="3"/>
      <c r="N13" s="3"/>
      <c r="O13" s="3"/>
      <c r="P13" s="3"/>
      <c r="Q13" s="2"/>
      <c r="R13" s="2"/>
      <c r="S13" s="2"/>
      <c r="T13" s="2"/>
      <c r="U13" s="2"/>
      <c r="V13" s="2"/>
      <c r="W13" s="2"/>
      <c r="X13" s="2"/>
      <c r="Y13" s="2"/>
      <c r="Z13" s="2"/>
    </row>
    <row r="14" spans="1:26" ht="13.5" customHeight="1" x14ac:dyDescent="0.3">
      <c r="A14" s="91"/>
      <c r="B14" s="91"/>
      <c r="C14" s="91"/>
      <c r="D14" s="91"/>
      <c r="E14" s="91"/>
      <c r="F14" s="91"/>
      <c r="G14" s="91"/>
      <c r="H14" s="91"/>
      <c r="I14" s="91"/>
      <c r="J14" s="91"/>
      <c r="K14" s="91"/>
      <c r="L14" s="91"/>
      <c r="M14" s="3"/>
      <c r="N14" s="3"/>
      <c r="O14" s="3"/>
      <c r="P14" s="3"/>
      <c r="Q14" s="2"/>
      <c r="R14" s="2"/>
      <c r="S14" s="2"/>
      <c r="T14" s="2"/>
      <c r="U14" s="2"/>
      <c r="V14" s="2"/>
      <c r="W14" s="2"/>
      <c r="X14" s="2"/>
      <c r="Y14" s="2"/>
      <c r="Z14" s="2"/>
    </row>
    <row r="15" spans="1:26" ht="16.5" customHeight="1" x14ac:dyDescent="0.3">
      <c r="A15" s="97">
        <v>3</v>
      </c>
      <c r="B15" s="92"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No aplica</v>
      </c>
      <c r="C15" s="92"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No aplica</v>
      </c>
      <c r="D15" s="92"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No aplica</v>
      </c>
      <c r="E15" s="92"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No aplica</v>
      </c>
      <c r="F15" s="92"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No aplica</v>
      </c>
      <c r="G15" s="92"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No aplica</v>
      </c>
      <c r="H15" s="92"/>
      <c r="I15" s="92"/>
      <c r="J15" s="107"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2"/>
      <c r="L15" s="92"/>
      <c r="M15" s="3"/>
      <c r="N15" s="3"/>
      <c r="O15" s="3"/>
      <c r="P15" s="3"/>
      <c r="Q15" s="2"/>
      <c r="R15" s="2"/>
      <c r="S15" s="2"/>
      <c r="T15" s="2"/>
      <c r="U15" s="2"/>
      <c r="V15" s="2"/>
      <c r="W15" s="2"/>
      <c r="X15" s="2"/>
      <c r="Y15" s="2"/>
      <c r="Z15" s="2"/>
    </row>
    <row r="16" spans="1:26" ht="13.5" customHeight="1" x14ac:dyDescent="0.3">
      <c r="A16" s="90"/>
      <c r="B16" s="90"/>
      <c r="C16" s="90"/>
      <c r="D16" s="90"/>
      <c r="E16" s="90"/>
      <c r="F16" s="90"/>
      <c r="G16" s="90"/>
      <c r="H16" s="90"/>
      <c r="I16" s="90"/>
      <c r="J16" s="90"/>
      <c r="K16" s="90"/>
      <c r="L16" s="90"/>
      <c r="M16" s="3"/>
      <c r="N16" s="3"/>
      <c r="O16" s="3"/>
      <c r="P16" s="3"/>
      <c r="Q16" s="2"/>
      <c r="R16" s="2"/>
      <c r="S16" s="2"/>
      <c r="T16" s="2"/>
      <c r="U16" s="2"/>
      <c r="V16" s="2"/>
      <c r="W16" s="2"/>
      <c r="X16" s="2"/>
      <c r="Y16" s="2"/>
      <c r="Z16" s="2"/>
    </row>
    <row r="17" spans="1:26" ht="13.5" customHeight="1" x14ac:dyDescent="0.3">
      <c r="A17" s="91"/>
      <c r="B17" s="91"/>
      <c r="C17" s="91"/>
      <c r="D17" s="91"/>
      <c r="E17" s="91"/>
      <c r="F17" s="91"/>
      <c r="G17" s="91"/>
      <c r="H17" s="91"/>
      <c r="I17" s="91"/>
      <c r="J17" s="91"/>
      <c r="K17" s="91"/>
      <c r="L17" s="91"/>
      <c r="M17" s="3"/>
      <c r="N17" s="3"/>
      <c r="O17" s="3"/>
      <c r="P17" s="3"/>
      <c r="Q17" s="2"/>
      <c r="R17" s="2"/>
      <c r="S17" s="2"/>
      <c r="T17" s="2"/>
      <c r="U17" s="2"/>
      <c r="V17" s="2"/>
      <c r="W17" s="2"/>
      <c r="X17" s="2"/>
      <c r="Y17" s="2"/>
      <c r="Z17" s="2"/>
    </row>
    <row r="18" spans="1:26" ht="16.5" customHeight="1" x14ac:dyDescent="0.3">
      <c r="A18" s="97">
        <v>4</v>
      </c>
      <c r="B18" s="92"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No aplica</v>
      </c>
      <c r="C18" s="92"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No aplica</v>
      </c>
      <c r="D18" s="92"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No aplica</v>
      </c>
      <c r="E18" s="92"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No aplica</v>
      </c>
      <c r="F18" s="92"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No aplica</v>
      </c>
      <c r="G18" s="92"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No aplica</v>
      </c>
      <c r="H18" s="92"/>
      <c r="I18" s="92"/>
      <c r="J18" s="107"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2"/>
      <c r="L18" s="92"/>
      <c r="M18" s="3"/>
      <c r="N18" s="3"/>
      <c r="O18" s="3"/>
      <c r="P18" s="3"/>
      <c r="Q18" s="2"/>
      <c r="R18" s="2"/>
      <c r="S18" s="2"/>
      <c r="T18" s="2"/>
      <c r="U18" s="2"/>
      <c r="V18" s="2"/>
      <c r="W18" s="2"/>
      <c r="X18" s="2"/>
      <c r="Y18" s="2"/>
      <c r="Z18" s="2"/>
    </row>
    <row r="19" spans="1:26" ht="13.5" customHeight="1" x14ac:dyDescent="0.3">
      <c r="A19" s="90"/>
      <c r="B19" s="90"/>
      <c r="C19" s="90"/>
      <c r="D19" s="90"/>
      <c r="E19" s="90"/>
      <c r="F19" s="90"/>
      <c r="G19" s="90"/>
      <c r="H19" s="90"/>
      <c r="I19" s="90"/>
      <c r="J19" s="90"/>
      <c r="K19" s="90"/>
      <c r="L19" s="90"/>
      <c r="M19" s="3"/>
      <c r="N19" s="3"/>
      <c r="O19" s="3"/>
      <c r="P19" s="3"/>
      <c r="Q19" s="2"/>
      <c r="R19" s="2"/>
      <c r="S19" s="2"/>
      <c r="T19" s="2"/>
      <c r="U19" s="2"/>
      <c r="V19" s="2"/>
      <c r="W19" s="2"/>
      <c r="X19" s="2"/>
      <c r="Y19" s="2"/>
      <c r="Z19" s="2"/>
    </row>
    <row r="20" spans="1:26" ht="13.5" customHeight="1" x14ac:dyDescent="0.3">
      <c r="A20" s="91"/>
      <c r="B20" s="91"/>
      <c r="C20" s="91"/>
      <c r="D20" s="91"/>
      <c r="E20" s="91"/>
      <c r="F20" s="91"/>
      <c r="G20" s="91"/>
      <c r="H20" s="91"/>
      <c r="I20" s="91"/>
      <c r="J20" s="91"/>
      <c r="K20" s="91"/>
      <c r="L20" s="91"/>
      <c r="M20" s="3"/>
      <c r="N20" s="3"/>
      <c r="O20" s="3"/>
      <c r="P20" s="3"/>
      <c r="Q20" s="2"/>
      <c r="R20" s="2"/>
      <c r="S20" s="2"/>
      <c r="T20" s="2"/>
      <c r="U20" s="2"/>
      <c r="V20" s="2"/>
      <c r="W20" s="2"/>
      <c r="X20" s="2"/>
      <c r="Y20" s="2"/>
      <c r="Z20" s="2"/>
    </row>
    <row r="21" spans="1:26" ht="16.5" customHeight="1" x14ac:dyDescent="0.3">
      <c r="A21" s="97">
        <v>5</v>
      </c>
      <c r="B21" s="92"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No aplica</v>
      </c>
      <c r="C21" s="92"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No aplica</v>
      </c>
      <c r="D21" s="92"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No aplica</v>
      </c>
      <c r="E21" s="92"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No aplica</v>
      </c>
      <c r="F21" s="92"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No aplica</v>
      </c>
      <c r="G21" s="92"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No aplica</v>
      </c>
      <c r="H21" s="92"/>
      <c r="I21" s="92"/>
      <c r="J21" s="107"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2"/>
      <c r="L21" s="92"/>
      <c r="M21" s="3"/>
      <c r="N21" s="3"/>
      <c r="O21" s="3"/>
      <c r="P21" s="3"/>
      <c r="Q21" s="2"/>
      <c r="R21" s="2"/>
      <c r="S21" s="2"/>
      <c r="T21" s="2"/>
      <c r="U21" s="2"/>
      <c r="V21" s="2"/>
      <c r="W21" s="2"/>
      <c r="X21" s="2"/>
      <c r="Y21" s="2"/>
      <c r="Z21" s="2"/>
    </row>
    <row r="22" spans="1:26" ht="13.5" customHeight="1" x14ac:dyDescent="0.3">
      <c r="A22" s="90"/>
      <c r="B22" s="90"/>
      <c r="C22" s="90"/>
      <c r="D22" s="90"/>
      <c r="E22" s="90"/>
      <c r="F22" s="90"/>
      <c r="G22" s="90"/>
      <c r="H22" s="90"/>
      <c r="I22" s="90"/>
      <c r="J22" s="90"/>
      <c r="K22" s="90"/>
      <c r="L22" s="90"/>
      <c r="M22" s="3"/>
      <c r="N22" s="3"/>
      <c r="O22" s="3"/>
      <c r="P22" s="3"/>
      <c r="Q22" s="2"/>
      <c r="R22" s="2"/>
      <c r="S22" s="2"/>
      <c r="T22" s="2"/>
      <c r="U22" s="2"/>
      <c r="V22" s="2"/>
      <c r="W22" s="2"/>
      <c r="X22" s="2"/>
      <c r="Y22" s="2"/>
      <c r="Z22" s="2"/>
    </row>
    <row r="23" spans="1:26" ht="13.5" customHeight="1" x14ac:dyDescent="0.3">
      <c r="A23" s="91"/>
      <c r="B23" s="91"/>
      <c r="C23" s="91"/>
      <c r="D23" s="91"/>
      <c r="E23" s="91"/>
      <c r="F23" s="91"/>
      <c r="G23" s="91"/>
      <c r="H23" s="91"/>
      <c r="I23" s="91"/>
      <c r="J23" s="91"/>
      <c r="K23" s="91"/>
      <c r="L23" s="91"/>
      <c r="M23" s="3"/>
      <c r="N23" s="3"/>
      <c r="O23" s="3"/>
      <c r="P23" s="3"/>
      <c r="Q23" s="2"/>
      <c r="R23" s="2"/>
      <c r="S23" s="2"/>
      <c r="T23" s="2"/>
      <c r="U23" s="2"/>
      <c r="V23" s="2"/>
      <c r="W23" s="2"/>
      <c r="X23" s="2"/>
      <c r="Y23" s="2"/>
      <c r="Z23" s="2"/>
    </row>
    <row r="24" spans="1:26" ht="16.5" customHeight="1" x14ac:dyDescent="0.3">
      <c r="A24" s="97">
        <v>6</v>
      </c>
      <c r="B24" s="92"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No aplica</v>
      </c>
      <c r="C24" s="92"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No aplica</v>
      </c>
      <c r="D24" s="92"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No aplica</v>
      </c>
      <c r="E24" s="92"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No aplica</v>
      </c>
      <c r="F24" s="92"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No aplica</v>
      </c>
      <c r="G24" s="92"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No aplica</v>
      </c>
      <c r="H24" s="92"/>
      <c r="I24" s="92"/>
      <c r="J24" s="107"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2"/>
      <c r="L24" s="92"/>
      <c r="M24" s="3"/>
      <c r="N24" s="3"/>
      <c r="O24" s="3"/>
      <c r="P24" s="3"/>
      <c r="Q24" s="2"/>
      <c r="R24" s="2"/>
      <c r="S24" s="2"/>
      <c r="T24" s="2"/>
      <c r="U24" s="2"/>
      <c r="V24" s="2"/>
      <c r="W24" s="2"/>
      <c r="X24" s="2"/>
      <c r="Y24" s="2"/>
      <c r="Z24" s="2"/>
    </row>
    <row r="25" spans="1:26" ht="13.5" customHeight="1" x14ac:dyDescent="0.3">
      <c r="A25" s="90"/>
      <c r="B25" s="90"/>
      <c r="C25" s="90"/>
      <c r="D25" s="90"/>
      <c r="E25" s="90"/>
      <c r="F25" s="90"/>
      <c r="G25" s="90"/>
      <c r="H25" s="90"/>
      <c r="I25" s="90"/>
      <c r="J25" s="90"/>
      <c r="K25" s="90"/>
      <c r="L25" s="90"/>
      <c r="M25" s="3"/>
      <c r="N25" s="3"/>
      <c r="O25" s="3"/>
      <c r="P25" s="3"/>
      <c r="Q25" s="2"/>
      <c r="R25" s="2"/>
      <c r="S25" s="2"/>
      <c r="T25" s="2"/>
      <c r="U25" s="2"/>
      <c r="V25" s="2"/>
      <c r="W25" s="2"/>
      <c r="X25" s="2"/>
      <c r="Y25" s="2"/>
      <c r="Z25" s="2"/>
    </row>
    <row r="26" spans="1:26" ht="13.5" customHeight="1" x14ac:dyDescent="0.3">
      <c r="A26" s="91"/>
      <c r="B26" s="91"/>
      <c r="C26" s="91"/>
      <c r="D26" s="91"/>
      <c r="E26" s="91"/>
      <c r="F26" s="91"/>
      <c r="G26" s="91"/>
      <c r="H26" s="91"/>
      <c r="I26" s="91"/>
      <c r="J26" s="91"/>
      <c r="K26" s="91"/>
      <c r="L26" s="91"/>
      <c r="M26" s="3"/>
      <c r="N26" s="3"/>
      <c r="O26" s="3"/>
      <c r="P26" s="3"/>
      <c r="Q26" s="2"/>
      <c r="R26" s="2"/>
      <c r="S26" s="2"/>
      <c r="T26" s="2"/>
      <c r="U26" s="2"/>
      <c r="V26" s="2"/>
      <c r="W26" s="2"/>
      <c r="X26" s="2"/>
      <c r="Y26" s="2"/>
      <c r="Z26" s="2"/>
    </row>
    <row r="27" spans="1:26" ht="16.5" customHeight="1" x14ac:dyDescent="0.3">
      <c r="A27" s="97">
        <v>7</v>
      </c>
      <c r="B27" s="92"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No aplica</v>
      </c>
      <c r="C27" s="92"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No aplica</v>
      </c>
      <c r="D27" s="92"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No aplica</v>
      </c>
      <c r="E27" s="92"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No aplica</v>
      </c>
      <c r="F27" s="92"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No aplica</v>
      </c>
      <c r="G27" s="92"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No aplica</v>
      </c>
      <c r="H27" s="92"/>
      <c r="I27" s="92"/>
      <c r="J27" s="107"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2"/>
      <c r="L27" s="92"/>
      <c r="M27" s="3"/>
      <c r="N27" s="3"/>
      <c r="O27" s="3"/>
      <c r="P27" s="3"/>
      <c r="Q27" s="2"/>
      <c r="R27" s="2"/>
      <c r="S27" s="2"/>
      <c r="T27" s="2"/>
      <c r="U27" s="2"/>
      <c r="V27" s="2"/>
      <c r="W27" s="2"/>
      <c r="X27" s="2"/>
      <c r="Y27" s="2"/>
      <c r="Z27" s="2"/>
    </row>
    <row r="28" spans="1:26" ht="13.5" customHeight="1" x14ac:dyDescent="0.3">
      <c r="A28" s="90"/>
      <c r="B28" s="90"/>
      <c r="C28" s="90"/>
      <c r="D28" s="90"/>
      <c r="E28" s="90"/>
      <c r="F28" s="90"/>
      <c r="G28" s="90"/>
      <c r="H28" s="90"/>
      <c r="I28" s="90"/>
      <c r="J28" s="90"/>
      <c r="K28" s="90"/>
      <c r="L28" s="90"/>
      <c r="M28" s="3"/>
      <c r="N28" s="3"/>
      <c r="O28" s="3"/>
      <c r="P28" s="3"/>
      <c r="Q28" s="2"/>
      <c r="R28" s="2"/>
      <c r="S28" s="2"/>
      <c r="T28" s="2"/>
      <c r="U28" s="2"/>
      <c r="V28" s="2"/>
      <c r="W28" s="2"/>
      <c r="X28" s="2"/>
      <c r="Y28" s="2"/>
      <c r="Z28" s="2"/>
    </row>
    <row r="29" spans="1:26" ht="13.5" customHeight="1" x14ac:dyDescent="0.3">
      <c r="A29" s="91"/>
      <c r="B29" s="91"/>
      <c r="C29" s="91"/>
      <c r="D29" s="91"/>
      <c r="E29" s="91"/>
      <c r="F29" s="91"/>
      <c r="G29" s="91"/>
      <c r="H29" s="91"/>
      <c r="I29" s="91"/>
      <c r="J29" s="91"/>
      <c r="K29" s="91"/>
      <c r="L29" s="91"/>
      <c r="M29" s="3"/>
      <c r="N29" s="3"/>
      <c r="O29" s="3"/>
      <c r="P29" s="3"/>
      <c r="Q29" s="2"/>
      <c r="R29" s="2"/>
      <c r="S29" s="2"/>
      <c r="T29" s="2"/>
      <c r="U29" s="2"/>
      <c r="V29" s="2"/>
      <c r="W29" s="2"/>
      <c r="X29" s="2"/>
      <c r="Y29" s="2"/>
      <c r="Z29" s="2"/>
    </row>
    <row r="30" spans="1:26" ht="16.5" customHeight="1" x14ac:dyDescent="0.3">
      <c r="A30" s="97">
        <v>8</v>
      </c>
      <c r="B30" s="92"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No aplica</v>
      </c>
      <c r="C30" s="92"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No aplica</v>
      </c>
      <c r="D30" s="92"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No aplica</v>
      </c>
      <c r="E30" s="92"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No aplica</v>
      </c>
      <c r="F30" s="92"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No aplica</v>
      </c>
      <c r="G30" s="92"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No aplica</v>
      </c>
      <c r="H30" s="92"/>
      <c r="I30" s="92"/>
      <c r="J30" s="107"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2"/>
      <c r="L30" s="92"/>
      <c r="M30" s="3"/>
      <c r="N30" s="3"/>
      <c r="O30" s="3"/>
      <c r="P30" s="3"/>
      <c r="Q30" s="2"/>
      <c r="R30" s="2"/>
      <c r="S30" s="2"/>
      <c r="T30" s="2"/>
      <c r="U30" s="2"/>
      <c r="V30" s="2"/>
      <c r="W30" s="2"/>
      <c r="X30" s="2"/>
      <c r="Y30" s="2"/>
      <c r="Z30" s="2"/>
    </row>
    <row r="31" spans="1:26" ht="13.5" customHeight="1" x14ac:dyDescent="0.3">
      <c r="A31" s="90"/>
      <c r="B31" s="90"/>
      <c r="C31" s="90"/>
      <c r="D31" s="90"/>
      <c r="E31" s="90"/>
      <c r="F31" s="90"/>
      <c r="G31" s="90"/>
      <c r="H31" s="90"/>
      <c r="I31" s="90"/>
      <c r="J31" s="90"/>
      <c r="K31" s="90"/>
      <c r="L31" s="90"/>
      <c r="M31" s="3"/>
      <c r="N31" s="3"/>
      <c r="O31" s="3"/>
      <c r="P31" s="3"/>
      <c r="Q31" s="2"/>
      <c r="R31" s="2"/>
      <c r="S31" s="2"/>
      <c r="T31" s="2"/>
      <c r="U31" s="2"/>
      <c r="V31" s="2"/>
      <c r="W31" s="2"/>
      <c r="X31" s="2"/>
      <c r="Y31" s="2"/>
      <c r="Z31" s="2"/>
    </row>
    <row r="32" spans="1:26" ht="13.5" customHeight="1" x14ac:dyDescent="0.3">
      <c r="A32" s="91"/>
      <c r="B32" s="91"/>
      <c r="C32" s="91"/>
      <c r="D32" s="91"/>
      <c r="E32" s="91"/>
      <c r="F32" s="91"/>
      <c r="G32" s="91"/>
      <c r="H32" s="91"/>
      <c r="I32" s="91"/>
      <c r="J32" s="91"/>
      <c r="K32" s="91"/>
      <c r="L32" s="91"/>
      <c r="M32" s="3"/>
      <c r="N32" s="3"/>
      <c r="O32" s="3"/>
      <c r="P32" s="3"/>
      <c r="Q32" s="2"/>
      <c r="R32" s="2"/>
      <c r="S32" s="2"/>
      <c r="T32" s="2"/>
      <c r="U32" s="2"/>
      <c r="V32" s="2"/>
      <c r="W32" s="2"/>
      <c r="X32" s="2"/>
      <c r="Y32" s="2"/>
      <c r="Z32" s="2"/>
    </row>
    <row r="33" spans="1:26" ht="16.5" customHeight="1" x14ac:dyDescent="0.3">
      <c r="A33" s="97">
        <v>9</v>
      </c>
      <c r="B33" s="92"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No aplica</v>
      </c>
      <c r="C33" s="92"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No aplica</v>
      </c>
      <c r="D33" s="92"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No aplica</v>
      </c>
      <c r="E33" s="92"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No aplica</v>
      </c>
      <c r="F33" s="92"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No aplica</v>
      </c>
      <c r="G33" s="92"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No aplica</v>
      </c>
      <c r="H33" s="92"/>
      <c r="I33" s="92"/>
      <c r="J33" s="107"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2"/>
      <c r="L33" s="92"/>
      <c r="M33" s="3"/>
      <c r="N33" s="3"/>
      <c r="O33" s="3"/>
      <c r="P33" s="3"/>
      <c r="Q33" s="2"/>
      <c r="R33" s="2"/>
      <c r="S33" s="2"/>
      <c r="T33" s="2"/>
      <c r="U33" s="2"/>
      <c r="V33" s="2"/>
      <c r="W33" s="2"/>
      <c r="X33" s="2"/>
      <c r="Y33" s="2"/>
      <c r="Z33" s="2"/>
    </row>
    <row r="34" spans="1:26" ht="13.5" customHeight="1" x14ac:dyDescent="0.3">
      <c r="A34" s="90"/>
      <c r="B34" s="90"/>
      <c r="C34" s="90"/>
      <c r="D34" s="90"/>
      <c r="E34" s="90"/>
      <c r="F34" s="90"/>
      <c r="G34" s="90"/>
      <c r="H34" s="90"/>
      <c r="I34" s="90"/>
      <c r="J34" s="90"/>
      <c r="K34" s="90"/>
      <c r="L34" s="90"/>
      <c r="M34" s="3"/>
      <c r="N34" s="3"/>
      <c r="O34" s="3"/>
      <c r="P34" s="3"/>
      <c r="Q34" s="2"/>
      <c r="R34" s="2"/>
      <c r="S34" s="2"/>
      <c r="T34" s="2"/>
      <c r="U34" s="2"/>
      <c r="V34" s="2"/>
      <c r="W34" s="2"/>
      <c r="X34" s="2"/>
      <c r="Y34" s="2"/>
      <c r="Z34" s="2"/>
    </row>
    <row r="35" spans="1:26" ht="13.5" customHeight="1" x14ac:dyDescent="0.3">
      <c r="A35" s="91"/>
      <c r="B35" s="91"/>
      <c r="C35" s="91"/>
      <c r="D35" s="91"/>
      <c r="E35" s="91"/>
      <c r="F35" s="91"/>
      <c r="G35" s="91"/>
      <c r="H35" s="91"/>
      <c r="I35" s="91"/>
      <c r="J35" s="91"/>
      <c r="K35" s="91"/>
      <c r="L35" s="91"/>
      <c r="M35" s="3"/>
      <c r="N35" s="3"/>
      <c r="O35" s="3"/>
      <c r="P35" s="3"/>
      <c r="Q35" s="2"/>
      <c r="R35" s="2"/>
      <c r="S35" s="2"/>
      <c r="T35" s="2"/>
      <c r="U35" s="2"/>
      <c r="V35" s="2"/>
      <c r="W35" s="2"/>
      <c r="X35" s="2"/>
      <c r="Y35" s="2"/>
      <c r="Z35" s="2"/>
    </row>
    <row r="36" spans="1:26" ht="16.5" customHeight="1" x14ac:dyDescent="0.3">
      <c r="A36" s="97">
        <v>10</v>
      </c>
      <c r="B36" s="92"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No aplica</v>
      </c>
      <c r="C36" s="92"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No aplica</v>
      </c>
      <c r="D36" s="92"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No aplica</v>
      </c>
      <c r="E36" s="92"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No aplica</v>
      </c>
      <c r="F36" s="92"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No aplica</v>
      </c>
      <c r="G36" s="92"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No aplica</v>
      </c>
      <c r="H36" s="92"/>
      <c r="I36" s="92"/>
      <c r="J36" s="107"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2"/>
      <c r="L36" s="92"/>
      <c r="M36" s="3"/>
      <c r="N36" s="3"/>
      <c r="O36" s="3"/>
      <c r="P36" s="3"/>
      <c r="Q36" s="2"/>
      <c r="R36" s="2"/>
      <c r="S36" s="2"/>
      <c r="T36" s="2"/>
      <c r="U36" s="2"/>
      <c r="V36" s="2"/>
      <c r="W36" s="2"/>
      <c r="X36" s="2"/>
      <c r="Y36" s="2"/>
      <c r="Z36" s="2"/>
    </row>
    <row r="37" spans="1:26" ht="13.5" customHeight="1" x14ac:dyDescent="0.3">
      <c r="A37" s="90"/>
      <c r="B37" s="90"/>
      <c r="C37" s="90"/>
      <c r="D37" s="90"/>
      <c r="E37" s="90"/>
      <c r="F37" s="90"/>
      <c r="G37" s="90"/>
      <c r="H37" s="90"/>
      <c r="I37" s="90"/>
      <c r="J37" s="90"/>
      <c r="K37" s="90"/>
      <c r="L37" s="90"/>
      <c r="M37" s="2"/>
      <c r="N37" s="2"/>
      <c r="O37" s="2"/>
      <c r="P37" s="2"/>
      <c r="Q37" s="2"/>
      <c r="R37" s="2"/>
      <c r="S37" s="2"/>
      <c r="T37" s="2"/>
      <c r="U37" s="2"/>
      <c r="V37" s="2"/>
      <c r="W37" s="2"/>
      <c r="X37" s="2"/>
      <c r="Y37" s="2"/>
      <c r="Z37" s="2"/>
    </row>
    <row r="38" spans="1:26" ht="13.5" customHeight="1" x14ac:dyDescent="0.3">
      <c r="A38" s="91"/>
      <c r="B38" s="91"/>
      <c r="C38" s="91"/>
      <c r="D38" s="91"/>
      <c r="E38" s="91"/>
      <c r="F38" s="91"/>
      <c r="G38" s="91"/>
      <c r="H38" s="91"/>
      <c r="I38" s="91"/>
      <c r="J38" s="91"/>
      <c r="K38" s="91"/>
      <c r="L38" s="91"/>
      <c r="M38" s="2"/>
      <c r="N38" s="2"/>
      <c r="O38" s="2"/>
      <c r="P38" s="2"/>
      <c r="Q38" s="2"/>
      <c r="R38" s="2"/>
      <c r="S38" s="2"/>
      <c r="T38" s="2"/>
      <c r="U38" s="2"/>
      <c r="V38" s="2"/>
      <c r="W38" s="2"/>
      <c r="X38" s="2"/>
      <c r="Y38" s="2"/>
      <c r="Z38" s="2"/>
    </row>
    <row r="39" spans="1:26" ht="16.5" customHeight="1" x14ac:dyDescent="0.3">
      <c r="A39" s="97">
        <v>11</v>
      </c>
      <c r="B39" s="92"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92"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92"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92"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92"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92"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92"/>
      <c r="I39" s="92"/>
      <c r="J39" s="107"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2"/>
      <c r="L39" s="92"/>
      <c r="M39" s="3"/>
      <c r="N39" s="3"/>
      <c r="O39" s="3"/>
      <c r="P39" s="3"/>
      <c r="Q39" s="2"/>
      <c r="R39" s="2"/>
      <c r="S39" s="2"/>
      <c r="T39" s="2"/>
      <c r="U39" s="2"/>
      <c r="V39" s="2"/>
      <c r="W39" s="2"/>
      <c r="X39" s="2"/>
      <c r="Y39" s="2"/>
      <c r="Z39" s="2"/>
    </row>
    <row r="40" spans="1:26" ht="13.5" customHeight="1" x14ac:dyDescent="0.3">
      <c r="A40" s="90"/>
      <c r="B40" s="90"/>
      <c r="C40" s="90"/>
      <c r="D40" s="90"/>
      <c r="E40" s="90"/>
      <c r="F40" s="90"/>
      <c r="G40" s="90"/>
      <c r="H40" s="90"/>
      <c r="I40" s="90"/>
      <c r="J40" s="90"/>
      <c r="K40" s="90"/>
      <c r="L40" s="90"/>
      <c r="M40" s="2"/>
      <c r="N40" s="2"/>
      <c r="O40" s="2"/>
      <c r="P40" s="2"/>
      <c r="Q40" s="2"/>
      <c r="R40" s="2"/>
      <c r="S40" s="2"/>
      <c r="T40" s="2"/>
      <c r="U40" s="2"/>
      <c r="V40" s="2"/>
      <c r="W40" s="2"/>
      <c r="X40" s="2"/>
      <c r="Y40" s="2"/>
      <c r="Z40" s="2"/>
    </row>
    <row r="41" spans="1:26" ht="13.5" customHeight="1" x14ac:dyDescent="0.3">
      <c r="A41" s="91"/>
      <c r="B41" s="91"/>
      <c r="C41" s="91"/>
      <c r="D41" s="91"/>
      <c r="E41" s="91"/>
      <c r="F41" s="91"/>
      <c r="G41" s="91"/>
      <c r="H41" s="91"/>
      <c r="I41" s="91"/>
      <c r="J41" s="91"/>
      <c r="K41" s="91"/>
      <c r="L41" s="91"/>
      <c r="M41" s="2"/>
      <c r="N41" s="2"/>
      <c r="O41" s="2"/>
      <c r="P41" s="2"/>
      <c r="Q41" s="2"/>
      <c r="R41" s="2"/>
      <c r="S41" s="2"/>
      <c r="T41" s="2"/>
      <c r="U41" s="2"/>
      <c r="V41" s="2"/>
      <c r="W41" s="2"/>
      <c r="X41" s="2"/>
      <c r="Y41" s="2"/>
      <c r="Z41" s="2"/>
    </row>
    <row r="42" spans="1:26" ht="16.5" customHeight="1" x14ac:dyDescent="0.3">
      <c r="A42" s="97">
        <v>12</v>
      </c>
      <c r="B42" s="92"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92"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92"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92"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92"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92"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92"/>
      <c r="I42" s="92"/>
      <c r="J42" s="107"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2"/>
      <c r="L42" s="92"/>
      <c r="M42" s="3"/>
      <c r="N42" s="3"/>
      <c r="O42" s="3"/>
      <c r="P42" s="3"/>
      <c r="Q42" s="2"/>
      <c r="R42" s="2"/>
      <c r="S42" s="2"/>
      <c r="T42" s="2"/>
      <c r="U42" s="2"/>
      <c r="V42" s="2"/>
      <c r="W42" s="2"/>
      <c r="X42" s="2"/>
      <c r="Y42" s="2"/>
      <c r="Z42" s="2"/>
    </row>
    <row r="43" spans="1:26" ht="13.5" customHeight="1" x14ac:dyDescent="0.3">
      <c r="A43" s="90"/>
      <c r="B43" s="90"/>
      <c r="C43" s="90"/>
      <c r="D43" s="90"/>
      <c r="E43" s="90"/>
      <c r="F43" s="90"/>
      <c r="G43" s="90"/>
      <c r="H43" s="90"/>
      <c r="I43" s="90"/>
      <c r="J43" s="90"/>
      <c r="K43" s="90"/>
      <c r="L43" s="90"/>
      <c r="M43" s="2"/>
      <c r="N43" s="2"/>
      <c r="O43" s="2"/>
      <c r="P43" s="2"/>
      <c r="Q43" s="2"/>
      <c r="R43" s="2"/>
      <c r="S43" s="2"/>
      <c r="T43" s="2"/>
      <c r="U43" s="2"/>
      <c r="V43" s="2"/>
      <c r="W43" s="2"/>
      <c r="X43" s="2"/>
      <c r="Y43" s="2"/>
      <c r="Z43" s="2"/>
    </row>
    <row r="44" spans="1:26" ht="13.5" customHeight="1" x14ac:dyDescent="0.3">
      <c r="A44" s="91"/>
      <c r="B44" s="91"/>
      <c r="C44" s="91"/>
      <c r="D44" s="91"/>
      <c r="E44" s="91"/>
      <c r="F44" s="91"/>
      <c r="G44" s="91"/>
      <c r="H44" s="91"/>
      <c r="I44" s="91"/>
      <c r="J44" s="91"/>
      <c r="K44" s="91"/>
      <c r="L44" s="91"/>
      <c r="M44" s="2"/>
      <c r="N44" s="2"/>
      <c r="O44" s="2"/>
      <c r="P44" s="2"/>
      <c r="Q44" s="2"/>
      <c r="R44" s="2"/>
      <c r="S44" s="2"/>
      <c r="T44" s="2"/>
      <c r="U44" s="2"/>
      <c r="V44" s="2"/>
      <c r="W44" s="2"/>
      <c r="X44" s="2"/>
      <c r="Y44" s="2"/>
      <c r="Z44" s="2"/>
    </row>
    <row r="45" spans="1:26" ht="16.5" customHeight="1" x14ac:dyDescent="0.3">
      <c r="A45" s="97">
        <v>13</v>
      </c>
      <c r="B45" s="92"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92"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92"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92"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92"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92"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92"/>
      <c r="I45" s="92"/>
      <c r="J45" s="107"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2"/>
      <c r="L45" s="92"/>
      <c r="M45" s="3"/>
      <c r="N45" s="3"/>
      <c r="O45" s="3"/>
      <c r="P45" s="3"/>
      <c r="Q45" s="2"/>
      <c r="R45" s="2"/>
      <c r="S45" s="2"/>
      <c r="T45" s="2"/>
      <c r="U45" s="2"/>
      <c r="V45" s="2"/>
      <c r="W45" s="2"/>
      <c r="X45" s="2"/>
      <c r="Y45" s="2"/>
      <c r="Z45" s="2"/>
    </row>
    <row r="46" spans="1:26" ht="13.5" customHeight="1" x14ac:dyDescent="0.3">
      <c r="A46" s="90"/>
      <c r="B46" s="90"/>
      <c r="C46" s="90"/>
      <c r="D46" s="90"/>
      <c r="E46" s="90"/>
      <c r="F46" s="90"/>
      <c r="G46" s="90"/>
      <c r="H46" s="90"/>
      <c r="I46" s="90"/>
      <c r="J46" s="90"/>
      <c r="K46" s="90"/>
      <c r="L46" s="90"/>
      <c r="M46" s="2"/>
      <c r="N46" s="2"/>
      <c r="O46" s="2"/>
      <c r="P46" s="2"/>
      <c r="Q46" s="2"/>
      <c r="R46" s="2"/>
      <c r="S46" s="2"/>
      <c r="T46" s="2"/>
      <c r="U46" s="2"/>
      <c r="V46" s="2"/>
      <c r="W46" s="2"/>
      <c r="X46" s="2"/>
      <c r="Y46" s="2"/>
      <c r="Z46" s="2"/>
    </row>
    <row r="47" spans="1:26" ht="13.5" customHeight="1" x14ac:dyDescent="0.3">
      <c r="A47" s="91"/>
      <c r="B47" s="91"/>
      <c r="C47" s="91"/>
      <c r="D47" s="91"/>
      <c r="E47" s="91"/>
      <c r="F47" s="91"/>
      <c r="G47" s="91"/>
      <c r="H47" s="91"/>
      <c r="I47" s="91"/>
      <c r="J47" s="91"/>
      <c r="K47" s="91"/>
      <c r="L47" s="91"/>
      <c r="M47" s="2"/>
      <c r="N47" s="2"/>
      <c r="O47" s="2"/>
      <c r="P47" s="2"/>
      <c r="Q47" s="2"/>
      <c r="R47" s="2"/>
      <c r="S47" s="2"/>
      <c r="T47" s="2"/>
      <c r="U47" s="2"/>
      <c r="V47" s="2"/>
      <c r="W47" s="2"/>
      <c r="X47" s="2"/>
      <c r="Y47" s="2"/>
      <c r="Z47" s="2"/>
    </row>
    <row r="48" spans="1:26" ht="16.5" customHeight="1" x14ac:dyDescent="0.3">
      <c r="A48" s="97">
        <v>14</v>
      </c>
      <c r="B48" s="92"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92"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92"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92"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92"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92"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92"/>
      <c r="I48" s="92"/>
      <c r="J48" s="107"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2"/>
      <c r="L48" s="92"/>
      <c r="M48" s="3"/>
      <c r="N48" s="3"/>
      <c r="O48" s="3"/>
      <c r="P48" s="3"/>
      <c r="Q48" s="2"/>
      <c r="R48" s="2"/>
      <c r="S48" s="2"/>
      <c r="T48" s="2"/>
      <c r="U48" s="2"/>
      <c r="V48" s="2"/>
      <c r="W48" s="2"/>
      <c r="X48" s="2"/>
      <c r="Y48" s="2"/>
      <c r="Z48" s="2"/>
    </row>
    <row r="49" spans="1:26" ht="13.5" customHeight="1" x14ac:dyDescent="0.3">
      <c r="A49" s="90"/>
      <c r="B49" s="90"/>
      <c r="C49" s="90"/>
      <c r="D49" s="90"/>
      <c r="E49" s="90"/>
      <c r="F49" s="90"/>
      <c r="G49" s="90"/>
      <c r="H49" s="90"/>
      <c r="I49" s="90"/>
      <c r="J49" s="90"/>
      <c r="K49" s="90"/>
      <c r="L49" s="90"/>
      <c r="M49" s="2"/>
      <c r="N49" s="2"/>
      <c r="O49" s="2"/>
      <c r="P49" s="2"/>
      <c r="Q49" s="2"/>
      <c r="R49" s="2"/>
      <c r="S49" s="2"/>
      <c r="T49" s="2"/>
      <c r="U49" s="2"/>
      <c r="V49" s="2"/>
      <c r="W49" s="2"/>
      <c r="X49" s="2"/>
      <c r="Y49" s="2"/>
      <c r="Z49" s="2"/>
    </row>
    <row r="50" spans="1:26" ht="13.5" customHeight="1" x14ac:dyDescent="0.3">
      <c r="A50" s="91"/>
      <c r="B50" s="91"/>
      <c r="C50" s="91"/>
      <c r="D50" s="91"/>
      <c r="E50" s="91"/>
      <c r="F50" s="91"/>
      <c r="G50" s="91"/>
      <c r="H50" s="91"/>
      <c r="I50" s="91"/>
      <c r="J50" s="91"/>
      <c r="K50" s="91"/>
      <c r="L50" s="91"/>
      <c r="M50" s="2"/>
      <c r="N50" s="2"/>
      <c r="O50" s="2"/>
      <c r="P50" s="2"/>
      <c r="Q50" s="2"/>
      <c r="R50" s="2"/>
      <c r="S50" s="2"/>
      <c r="T50" s="2"/>
      <c r="U50" s="2"/>
      <c r="V50" s="2"/>
      <c r="W50" s="2"/>
      <c r="X50" s="2"/>
      <c r="Y50" s="2"/>
      <c r="Z50" s="2"/>
    </row>
    <row r="51" spans="1:26" ht="16.5" customHeight="1" x14ac:dyDescent="0.3">
      <c r="A51" s="97">
        <v>15</v>
      </c>
      <c r="B51" s="92"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92"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92"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92"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92"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92"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92"/>
      <c r="I51" s="92"/>
      <c r="J51" s="107"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2"/>
      <c r="L51" s="92"/>
      <c r="M51" s="3"/>
      <c r="N51" s="3"/>
      <c r="O51" s="3"/>
      <c r="P51" s="3"/>
      <c r="Q51" s="2"/>
      <c r="R51" s="2"/>
      <c r="S51" s="2"/>
      <c r="T51" s="2"/>
      <c r="U51" s="2"/>
      <c r="V51" s="2"/>
      <c r="W51" s="2"/>
      <c r="X51" s="2"/>
      <c r="Y51" s="2"/>
      <c r="Z51" s="2"/>
    </row>
    <row r="52" spans="1:26" ht="13.5" customHeight="1" x14ac:dyDescent="0.3">
      <c r="A52" s="90"/>
      <c r="B52" s="90"/>
      <c r="C52" s="90"/>
      <c r="D52" s="90"/>
      <c r="E52" s="90"/>
      <c r="F52" s="90"/>
      <c r="G52" s="90"/>
      <c r="H52" s="90"/>
      <c r="I52" s="90"/>
      <c r="J52" s="90"/>
      <c r="K52" s="90"/>
      <c r="L52" s="90"/>
      <c r="M52" s="2"/>
      <c r="N52" s="2"/>
      <c r="O52" s="2"/>
      <c r="P52" s="2"/>
      <c r="Q52" s="2"/>
      <c r="R52" s="2"/>
      <c r="S52" s="2"/>
      <c r="T52" s="2"/>
      <c r="U52" s="2"/>
      <c r="V52" s="2"/>
      <c r="W52" s="2"/>
      <c r="X52" s="2"/>
      <c r="Y52" s="2"/>
      <c r="Z52" s="2"/>
    </row>
    <row r="53" spans="1:26" ht="13.5" customHeight="1" x14ac:dyDescent="0.3">
      <c r="A53" s="91"/>
      <c r="B53" s="91"/>
      <c r="C53" s="91"/>
      <c r="D53" s="91"/>
      <c r="E53" s="91"/>
      <c r="F53" s="91"/>
      <c r="G53" s="91"/>
      <c r="H53" s="91"/>
      <c r="I53" s="91"/>
      <c r="J53" s="91"/>
      <c r="K53" s="91"/>
      <c r="L53" s="91"/>
      <c r="M53" s="2"/>
      <c r="N53" s="2"/>
      <c r="O53" s="2"/>
      <c r="P53" s="2"/>
      <c r="Q53" s="2"/>
      <c r="R53" s="2"/>
      <c r="S53" s="2"/>
      <c r="T53" s="2"/>
      <c r="U53" s="2"/>
      <c r="V53" s="2"/>
      <c r="W53" s="2"/>
      <c r="X53" s="2"/>
      <c r="Y53" s="2"/>
      <c r="Z53" s="2"/>
    </row>
    <row r="54" spans="1:26" ht="16.5" customHeight="1" x14ac:dyDescent="0.3">
      <c r="A54" s="97">
        <v>16</v>
      </c>
      <c r="B54" s="92"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92"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92"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92"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92"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92"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92"/>
      <c r="I54" s="92"/>
      <c r="J54" s="107"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2"/>
      <c r="L54" s="92"/>
      <c r="M54" s="3"/>
      <c r="N54" s="3"/>
      <c r="O54" s="3"/>
      <c r="P54" s="3"/>
      <c r="Q54" s="2"/>
      <c r="R54" s="2"/>
      <c r="S54" s="2"/>
      <c r="T54" s="2"/>
      <c r="U54" s="2"/>
      <c r="V54" s="2"/>
      <c r="W54" s="2"/>
      <c r="X54" s="2"/>
      <c r="Y54" s="2"/>
      <c r="Z54" s="2"/>
    </row>
    <row r="55" spans="1:26" ht="13.5" customHeight="1" x14ac:dyDescent="0.3">
      <c r="A55" s="90"/>
      <c r="B55" s="90"/>
      <c r="C55" s="90"/>
      <c r="D55" s="90"/>
      <c r="E55" s="90"/>
      <c r="F55" s="90"/>
      <c r="G55" s="90"/>
      <c r="H55" s="90"/>
      <c r="I55" s="90"/>
      <c r="J55" s="90"/>
      <c r="K55" s="90"/>
      <c r="L55" s="90"/>
      <c r="M55" s="2"/>
      <c r="N55" s="2"/>
      <c r="O55" s="2"/>
      <c r="P55" s="2"/>
      <c r="Q55" s="2"/>
      <c r="R55" s="2"/>
      <c r="S55" s="2"/>
      <c r="T55" s="2"/>
      <c r="U55" s="2"/>
      <c r="V55" s="2"/>
      <c r="W55" s="2"/>
      <c r="X55" s="2"/>
      <c r="Y55" s="2"/>
      <c r="Z55" s="2"/>
    </row>
    <row r="56" spans="1:26" ht="13.5" customHeight="1" x14ac:dyDescent="0.3">
      <c r="A56" s="91"/>
      <c r="B56" s="91"/>
      <c r="C56" s="91"/>
      <c r="D56" s="91"/>
      <c r="E56" s="91"/>
      <c r="F56" s="91"/>
      <c r="G56" s="91"/>
      <c r="H56" s="91"/>
      <c r="I56" s="91"/>
      <c r="J56" s="91"/>
      <c r="K56" s="91"/>
      <c r="L56" s="91"/>
      <c r="M56" s="2"/>
      <c r="N56" s="2"/>
      <c r="O56" s="2"/>
      <c r="P56" s="2"/>
      <c r="Q56" s="2"/>
      <c r="R56" s="2"/>
      <c r="S56" s="2"/>
      <c r="T56" s="2"/>
      <c r="U56" s="2"/>
      <c r="V56" s="2"/>
      <c r="W56" s="2"/>
      <c r="X56" s="2"/>
      <c r="Y56" s="2"/>
      <c r="Z56" s="2"/>
    </row>
    <row r="57" spans="1:26" ht="16.5" customHeight="1" x14ac:dyDescent="0.3">
      <c r="A57" s="97">
        <v>17</v>
      </c>
      <c r="B57" s="92"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92"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92"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92"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92"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92"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92"/>
      <c r="I57" s="92"/>
      <c r="J57" s="107"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2"/>
      <c r="L57" s="92"/>
      <c r="M57" s="3"/>
      <c r="N57" s="3"/>
      <c r="O57" s="3"/>
      <c r="P57" s="3"/>
      <c r="Q57" s="2"/>
      <c r="R57" s="2"/>
      <c r="S57" s="2"/>
      <c r="T57" s="2"/>
      <c r="U57" s="2"/>
      <c r="V57" s="2"/>
      <c r="W57" s="2"/>
      <c r="X57" s="2"/>
      <c r="Y57" s="2"/>
      <c r="Z57" s="2"/>
    </row>
    <row r="58" spans="1:26" ht="13.5" customHeight="1" x14ac:dyDescent="0.3">
      <c r="A58" s="90"/>
      <c r="B58" s="90"/>
      <c r="C58" s="90"/>
      <c r="D58" s="90"/>
      <c r="E58" s="90"/>
      <c r="F58" s="90"/>
      <c r="G58" s="90"/>
      <c r="H58" s="90"/>
      <c r="I58" s="90"/>
      <c r="J58" s="90"/>
      <c r="K58" s="90"/>
      <c r="L58" s="90"/>
      <c r="M58" s="2"/>
      <c r="N58" s="2"/>
      <c r="O58" s="2"/>
      <c r="P58" s="2"/>
      <c r="Q58" s="2"/>
      <c r="R58" s="2"/>
      <c r="S58" s="2"/>
      <c r="T58" s="2"/>
      <c r="U58" s="2"/>
      <c r="V58" s="2"/>
      <c r="W58" s="2"/>
      <c r="X58" s="2"/>
      <c r="Y58" s="2"/>
      <c r="Z58" s="2"/>
    </row>
    <row r="59" spans="1:26" ht="13.5" customHeight="1" x14ac:dyDescent="0.3">
      <c r="A59" s="91"/>
      <c r="B59" s="91"/>
      <c r="C59" s="91"/>
      <c r="D59" s="91"/>
      <c r="E59" s="91"/>
      <c r="F59" s="91"/>
      <c r="G59" s="91"/>
      <c r="H59" s="91"/>
      <c r="I59" s="91"/>
      <c r="J59" s="91"/>
      <c r="K59" s="91"/>
      <c r="L59" s="91"/>
      <c r="M59" s="2"/>
      <c r="N59" s="2"/>
      <c r="O59" s="2"/>
      <c r="P59" s="2"/>
      <c r="Q59" s="2"/>
      <c r="R59" s="2"/>
      <c r="S59" s="2"/>
      <c r="T59" s="2"/>
      <c r="U59" s="2"/>
      <c r="V59" s="2"/>
      <c r="W59" s="2"/>
      <c r="X59" s="2"/>
      <c r="Y59" s="2"/>
      <c r="Z59" s="2"/>
    </row>
    <row r="60" spans="1:26" ht="16.5" customHeight="1" x14ac:dyDescent="0.3">
      <c r="A60" s="97">
        <v>18</v>
      </c>
      <c r="B60" s="92"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92"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92"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92"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92"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92"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92"/>
      <c r="I60" s="92"/>
      <c r="J60" s="107"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2"/>
      <c r="L60" s="92"/>
      <c r="M60" s="3"/>
      <c r="N60" s="3"/>
      <c r="O60" s="3"/>
      <c r="P60" s="3"/>
      <c r="Q60" s="2"/>
      <c r="R60" s="2"/>
      <c r="S60" s="2"/>
      <c r="T60" s="2"/>
      <c r="U60" s="2"/>
      <c r="V60" s="2"/>
      <c r="W60" s="2"/>
      <c r="X60" s="2"/>
      <c r="Y60" s="2"/>
      <c r="Z60" s="2"/>
    </row>
    <row r="61" spans="1:26" ht="13.5" customHeight="1" x14ac:dyDescent="0.3">
      <c r="A61" s="90"/>
      <c r="B61" s="90"/>
      <c r="C61" s="90"/>
      <c r="D61" s="90"/>
      <c r="E61" s="90"/>
      <c r="F61" s="90"/>
      <c r="G61" s="90"/>
      <c r="H61" s="90"/>
      <c r="I61" s="90"/>
      <c r="J61" s="90"/>
      <c r="K61" s="90"/>
      <c r="L61" s="90"/>
      <c r="M61" s="2"/>
      <c r="N61" s="2"/>
      <c r="O61" s="2"/>
      <c r="P61" s="2"/>
      <c r="Q61" s="2"/>
      <c r="R61" s="2"/>
      <c r="S61" s="2"/>
      <c r="T61" s="2"/>
      <c r="U61" s="2"/>
      <c r="V61" s="2"/>
      <c r="W61" s="2"/>
      <c r="X61" s="2"/>
      <c r="Y61" s="2"/>
      <c r="Z61" s="2"/>
    </row>
    <row r="62" spans="1:26" ht="13.5" customHeight="1" x14ac:dyDescent="0.3">
      <c r="A62" s="91"/>
      <c r="B62" s="91"/>
      <c r="C62" s="91"/>
      <c r="D62" s="91"/>
      <c r="E62" s="91"/>
      <c r="F62" s="91"/>
      <c r="G62" s="91"/>
      <c r="H62" s="91"/>
      <c r="I62" s="91"/>
      <c r="J62" s="91"/>
      <c r="K62" s="91"/>
      <c r="L62" s="91"/>
      <c r="M62" s="2"/>
      <c r="N62" s="2"/>
      <c r="O62" s="2"/>
      <c r="P62" s="2"/>
      <c r="Q62" s="2"/>
      <c r="R62" s="2"/>
      <c r="S62" s="2"/>
      <c r="T62" s="2"/>
      <c r="U62" s="2"/>
      <c r="V62" s="2"/>
      <c r="W62" s="2"/>
      <c r="X62" s="2"/>
      <c r="Y62" s="2"/>
      <c r="Z62" s="2"/>
    </row>
    <row r="63" spans="1:26" ht="16.5" customHeight="1" x14ac:dyDescent="0.3">
      <c r="A63" s="97">
        <v>19</v>
      </c>
      <c r="B63" s="92"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92"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92"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92"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92"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92"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92"/>
      <c r="I63" s="92"/>
      <c r="J63" s="107"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2"/>
      <c r="L63" s="92"/>
      <c r="M63" s="3"/>
      <c r="N63" s="3"/>
      <c r="O63" s="3"/>
      <c r="P63" s="3"/>
      <c r="Q63" s="2"/>
      <c r="R63" s="2"/>
      <c r="S63" s="2"/>
      <c r="T63" s="2"/>
      <c r="U63" s="2"/>
      <c r="V63" s="2"/>
      <c r="W63" s="2"/>
      <c r="X63" s="2"/>
      <c r="Y63" s="2"/>
      <c r="Z63" s="2"/>
    </row>
    <row r="64" spans="1:26" ht="13.5" customHeight="1" x14ac:dyDescent="0.3">
      <c r="A64" s="90"/>
      <c r="B64" s="90"/>
      <c r="C64" s="90"/>
      <c r="D64" s="90"/>
      <c r="E64" s="90"/>
      <c r="F64" s="90"/>
      <c r="G64" s="90"/>
      <c r="H64" s="90"/>
      <c r="I64" s="90"/>
      <c r="J64" s="90"/>
      <c r="K64" s="90"/>
      <c r="L64" s="90"/>
      <c r="M64" s="2"/>
      <c r="N64" s="2"/>
      <c r="O64" s="2"/>
      <c r="P64" s="2"/>
      <c r="Q64" s="2"/>
      <c r="R64" s="2"/>
      <c r="S64" s="2"/>
      <c r="T64" s="2"/>
      <c r="U64" s="2"/>
      <c r="V64" s="2"/>
      <c r="W64" s="2"/>
      <c r="X64" s="2"/>
      <c r="Y64" s="2"/>
      <c r="Z64" s="2"/>
    </row>
    <row r="65" spans="1:26" ht="13.5" customHeight="1" x14ac:dyDescent="0.3">
      <c r="A65" s="91"/>
      <c r="B65" s="91"/>
      <c r="C65" s="91"/>
      <c r="D65" s="91"/>
      <c r="E65" s="91"/>
      <c r="F65" s="91"/>
      <c r="G65" s="91"/>
      <c r="H65" s="91"/>
      <c r="I65" s="91"/>
      <c r="J65" s="91"/>
      <c r="K65" s="91"/>
      <c r="L65" s="91"/>
      <c r="M65" s="2"/>
      <c r="N65" s="2"/>
      <c r="O65" s="2"/>
      <c r="P65" s="2"/>
      <c r="Q65" s="2"/>
      <c r="R65" s="2"/>
      <c r="S65" s="2"/>
      <c r="T65" s="2"/>
      <c r="U65" s="2"/>
      <c r="V65" s="2"/>
      <c r="W65" s="2"/>
      <c r="X65" s="2"/>
      <c r="Y65" s="2"/>
      <c r="Z65" s="2"/>
    </row>
    <row r="66" spans="1:26" ht="16.5" customHeight="1" x14ac:dyDescent="0.3">
      <c r="A66" s="97">
        <v>20</v>
      </c>
      <c r="B66" s="92"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92"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92"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92"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92"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92"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92"/>
      <c r="I66" s="92"/>
      <c r="J66" s="107"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2"/>
      <c r="L66" s="92"/>
      <c r="M66" s="3"/>
      <c r="N66" s="3"/>
      <c r="O66" s="3"/>
      <c r="P66" s="3"/>
      <c r="Q66" s="2"/>
      <c r="R66" s="2"/>
      <c r="S66" s="2"/>
      <c r="T66" s="2"/>
      <c r="U66" s="2"/>
      <c r="V66" s="2"/>
      <c r="W66" s="2"/>
      <c r="X66" s="2"/>
      <c r="Y66" s="2"/>
      <c r="Z66" s="2"/>
    </row>
    <row r="67" spans="1:26" ht="13.5" customHeight="1" x14ac:dyDescent="0.3">
      <c r="A67" s="90"/>
      <c r="B67" s="90"/>
      <c r="C67" s="90"/>
      <c r="D67" s="90"/>
      <c r="E67" s="90"/>
      <c r="F67" s="90"/>
      <c r="G67" s="90"/>
      <c r="H67" s="90"/>
      <c r="I67" s="90"/>
      <c r="J67" s="90"/>
      <c r="K67" s="90"/>
      <c r="L67" s="90"/>
      <c r="M67" s="2"/>
      <c r="N67" s="2"/>
      <c r="O67" s="2"/>
      <c r="P67" s="2"/>
      <c r="Q67" s="2"/>
      <c r="R67" s="2"/>
      <c r="S67" s="2"/>
      <c r="T67" s="2"/>
      <c r="U67" s="2"/>
      <c r="V67" s="2"/>
      <c r="W67" s="2"/>
      <c r="X67" s="2"/>
      <c r="Y67" s="2"/>
      <c r="Z67" s="2"/>
    </row>
    <row r="68" spans="1:26" ht="13.5" customHeight="1" x14ac:dyDescent="0.3">
      <c r="A68" s="91"/>
      <c r="B68" s="91"/>
      <c r="C68" s="91"/>
      <c r="D68" s="91"/>
      <c r="E68" s="91"/>
      <c r="F68" s="91"/>
      <c r="G68" s="91"/>
      <c r="H68" s="91"/>
      <c r="I68" s="91"/>
      <c r="J68" s="91"/>
      <c r="K68" s="91"/>
      <c r="L68" s="91"/>
      <c r="M68" s="2"/>
      <c r="N68" s="2"/>
      <c r="O68" s="2"/>
      <c r="P68" s="2"/>
      <c r="Q68" s="2"/>
      <c r="R68" s="2"/>
      <c r="S68" s="2"/>
      <c r="T68" s="2"/>
      <c r="U68" s="2"/>
      <c r="V68" s="2"/>
      <c r="W68" s="2"/>
      <c r="X68" s="2"/>
      <c r="Y68" s="2"/>
      <c r="Z68" s="2"/>
    </row>
    <row r="69" spans="1:26" ht="13.5" customHeight="1" x14ac:dyDescent="0.3">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3.5" customHeight="1" x14ac:dyDescent="0.3">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3.5" customHeight="1" x14ac:dyDescent="0.3">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3.5" customHeight="1" x14ac:dyDescent="0.3">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3.5" customHeight="1" x14ac:dyDescent="0.3">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3.5" customHeight="1" x14ac:dyDescent="0.3">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3.5" customHeight="1" x14ac:dyDescent="0.3">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3.5" customHeight="1" x14ac:dyDescent="0.3">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3.5" customHeight="1" x14ac:dyDescent="0.3">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3.5" customHeight="1" x14ac:dyDescent="0.3">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3.5" customHeight="1" x14ac:dyDescent="0.3">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3.5" customHeight="1" x14ac:dyDescent="0.3">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3.5" customHeight="1" x14ac:dyDescent="0.3">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3.5" customHeight="1" x14ac:dyDescent="0.3">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3.5" customHeight="1" x14ac:dyDescent="0.3">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3.5" customHeight="1" x14ac:dyDescent="0.3">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3.5" customHeight="1" x14ac:dyDescent="0.3">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3.5" customHeight="1" x14ac:dyDescent="0.3">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3.5" customHeight="1" x14ac:dyDescent="0.3">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3.5" customHeight="1" x14ac:dyDescent="0.3">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3.5" customHeight="1" x14ac:dyDescent="0.3">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3.5" customHeight="1" x14ac:dyDescent="0.3">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3.5" customHeight="1" x14ac:dyDescent="0.3">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3.5" customHeight="1" x14ac:dyDescent="0.3">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3.5" customHeight="1" x14ac:dyDescent="0.3">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3.5" customHeight="1" x14ac:dyDescent="0.3">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3.5" customHeight="1" x14ac:dyDescent="0.3">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3.5" customHeight="1" x14ac:dyDescent="0.3">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3.5" customHeight="1" x14ac:dyDescent="0.3">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3.5" customHeight="1" x14ac:dyDescent="0.3">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3.5" customHeight="1" x14ac:dyDescent="0.3">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3.5" customHeight="1" x14ac:dyDescent="0.3">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3.5" customHeight="1" x14ac:dyDescent="0.3">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3.5" customHeight="1" x14ac:dyDescent="0.3">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3.5" customHeight="1" x14ac:dyDescent="0.3">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3.5" customHeight="1" x14ac:dyDescent="0.3">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3.5" customHeight="1" x14ac:dyDescent="0.3">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3.5" customHeight="1" x14ac:dyDescent="0.3">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3.5" customHeight="1" x14ac:dyDescent="0.3">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3.5" customHeight="1" x14ac:dyDescent="0.3">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3.5" customHeight="1" x14ac:dyDescent="0.3">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3.5" customHeight="1" x14ac:dyDescent="0.3">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3.5" customHeight="1" x14ac:dyDescent="0.3">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3.5" customHeight="1" x14ac:dyDescent="0.3">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3.5" customHeight="1" x14ac:dyDescent="0.3">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3.5" customHeight="1" x14ac:dyDescent="0.3">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3.5" customHeight="1" x14ac:dyDescent="0.3">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3.5" customHeight="1" x14ac:dyDescent="0.3">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3.5" customHeight="1" x14ac:dyDescent="0.3">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3.5" customHeight="1" x14ac:dyDescent="0.3">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3.5" customHeight="1" x14ac:dyDescent="0.3">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3.5" customHeight="1" x14ac:dyDescent="0.3">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3.5" customHeight="1" x14ac:dyDescent="0.3">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3.5" customHeight="1" x14ac:dyDescent="0.3">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3.5" customHeight="1" x14ac:dyDescent="0.3">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3.5" customHeight="1" x14ac:dyDescent="0.3">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3.5" customHeight="1" x14ac:dyDescent="0.3">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3.5" customHeight="1" x14ac:dyDescent="0.3">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3.5" customHeight="1" x14ac:dyDescent="0.3">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3.5" customHeight="1" x14ac:dyDescent="0.3">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3.5" customHeight="1" x14ac:dyDescent="0.3">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3.5" customHeight="1" x14ac:dyDescent="0.3">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3.5" customHeight="1" x14ac:dyDescent="0.3">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3.5" customHeight="1" x14ac:dyDescent="0.3">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3.5" customHeight="1" x14ac:dyDescent="0.3">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3.5" customHeight="1" x14ac:dyDescent="0.3">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3.5" customHeight="1" x14ac:dyDescent="0.3">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3.5" customHeight="1" x14ac:dyDescent="0.3">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3.5" customHeight="1" x14ac:dyDescent="0.3">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3.5" customHeight="1" x14ac:dyDescent="0.3">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3.5" customHeight="1" x14ac:dyDescent="0.3">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3.5" customHeight="1" x14ac:dyDescent="0.3">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3.5" customHeight="1" x14ac:dyDescent="0.3">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3.5" customHeight="1" x14ac:dyDescent="0.3">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3.5" customHeight="1" x14ac:dyDescent="0.3">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3.5" customHeight="1" x14ac:dyDescent="0.3">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3.5" customHeight="1" x14ac:dyDescent="0.3">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3.5" customHeight="1" x14ac:dyDescent="0.3">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3.5" customHeight="1" x14ac:dyDescent="0.3">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3.5" customHeight="1" x14ac:dyDescent="0.3">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3.5" customHeight="1" x14ac:dyDescent="0.3">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3.5" customHeight="1" x14ac:dyDescent="0.3">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3.5" customHeight="1" x14ac:dyDescent="0.3">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3.5" customHeight="1" x14ac:dyDescent="0.3">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3.5" customHeight="1" x14ac:dyDescent="0.3">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3.5" customHeight="1" x14ac:dyDescent="0.3">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3.5" customHeight="1" x14ac:dyDescent="0.3">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3.5" customHeight="1" x14ac:dyDescent="0.3">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3.5" customHeight="1" x14ac:dyDescent="0.3">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3.5" customHeight="1" x14ac:dyDescent="0.3">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3.5" customHeight="1" x14ac:dyDescent="0.3">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3.5" customHeight="1" x14ac:dyDescent="0.3">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3.5" customHeight="1" x14ac:dyDescent="0.3">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3.5" customHeight="1" x14ac:dyDescent="0.3">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3.5" customHeight="1" x14ac:dyDescent="0.3">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3.5" customHeight="1" x14ac:dyDescent="0.3">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3.5" customHeight="1" x14ac:dyDescent="0.3">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3.5" customHeight="1" x14ac:dyDescent="0.3">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3.5" customHeight="1" x14ac:dyDescent="0.3">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3.5" customHeight="1" x14ac:dyDescent="0.3">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3.5" customHeight="1" x14ac:dyDescent="0.3">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3.5" customHeight="1" x14ac:dyDescent="0.3">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3.5" customHeight="1" x14ac:dyDescent="0.3">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3.5" customHeight="1" x14ac:dyDescent="0.3">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3.5" customHeight="1" x14ac:dyDescent="0.3">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3.5" customHeight="1" x14ac:dyDescent="0.3">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3.5" customHeight="1" x14ac:dyDescent="0.3">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3.5" customHeight="1" x14ac:dyDescent="0.3">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3.5" customHeight="1" x14ac:dyDescent="0.3">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3.5" customHeight="1" x14ac:dyDescent="0.3">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3.5" customHeight="1" x14ac:dyDescent="0.3">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3.5" customHeight="1" x14ac:dyDescent="0.3">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3.5" customHeight="1" x14ac:dyDescent="0.3">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3.5" customHeight="1" x14ac:dyDescent="0.3">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3.5" customHeight="1" x14ac:dyDescent="0.3">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3.5" customHeight="1" x14ac:dyDescent="0.3">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3.5" customHeight="1" x14ac:dyDescent="0.3">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3.5" customHeight="1" x14ac:dyDescent="0.3">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3.5" customHeight="1" x14ac:dyDescent="0.3">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3.5" customHeight="1" x14ac:dyDescent="0.3">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3.5" customHeight="1" x14ac:dyDescent="0.3">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3.5" customHeight="1" x14ac:dyDescent="0.3">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3.5" customHeight="1" x14ac:dyDescent="0.3">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3.5" customHeight="1" x14ac:dyDescent="0.3">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3.5" customHeight="1" x14ac:dyDescent="0.3">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3.5" customHeight="1" x14ac:dyDescent="0.3">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3.5" customHeight="1" x14ac:dyDescent="0.3">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3.5" customHeight="1" x14ac:dyDescent="0.3">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3.5" customHeight="1" x14ac:dyDescent="0.3">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3.5" customHeight="1" x14ac:dyDescent="0.3">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3.5" customHeight="1" x14ac:dyDescent="0.3">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3.5" customHeight="1" x14ac:dyDescent="0.3">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3.5" customHeight="1" x14ac:dyDescent="0.3">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3.5" customHeight="1" x14ac:dyDescent="0.3">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3.5" customHeight="1" x14ac:dyDescent="0.3">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3.5" customHeight="1" x14ac:dyDescent="0.3">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3.5" customHeight="1" x14ac:dyDescent="0.3">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3.5" customHeight="1" x14ac:dyDescent="0.3">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3.5" customHeight="1" x14ac:dyDescent="0.3">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3.5" customHeight="1" x14ac:dyDescent="0.3">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3.5" customHeight="1" x14ac:dyDescent="0.3">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3.5" customHeight="1" x14ac:dyDescent="0.3">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3.5" customHeight="1" x14ac:dyDescent="0.3">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3.5" customHeight="1" x14ac:dyDescent="0.3">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3.5" customHeight="1" x14ac:dyDescent="0.3">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3.5" customHeight="1" x14ac:dyDescent="0.3">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3.5" customHeight="1" x14ac:dyDescent="0.3">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3.5" customHeight="1" x14ac:dyDescent="0.3">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3.5" customHeight="1" x14ac:dyDescent="0.3">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3.5" customHeight="1" x14ac:dyDescent="0.3">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3.5" customHeight="1" x14ac:dyDescent="0.3">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3.5" customHeight="1" x14ac:dyDescent="0.3">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3.5" customHeight="1" x14ac:dyDescent="0.3">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3.5" customHeight="1" x14ac:dyDescent="0.3">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3.5" customHeight="1" x14ac:dyDescent="0.3">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3.5" customHeight="1" x14ac:dyDescent="0.3">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3.5" customHeight="1" x14ac:dyDescent="0.3">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3.5" customHeight="1" x14ac:dyDescent="0.3">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3.5" customHeight="1" x14ac:dyDescent="0.3">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3.5" customHeight="1" x14ac:dyDescent="0.3">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3.5" customHeight="1" x14ac:dyDescent="0.3">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3.5" customHeight="1" x14ac:dyDescent="0.3">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3.5" customHeight="1" x14ac:dyDescent="0.3">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3.5" customHeight="1" x14ac:dyDescent="0.3">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3.5" customHeight="1" x14ac:dyDescent="0.3">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3.5" customHeight="1" x14ac:dyDescent="0.3">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3.5" customHeight="1" x14ac:dyDescent="0.3">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3.5" customHeight="1" x14ac:dyDescent="0.3">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3.5" customHeight="1" x14ac:dyDescent="0.3">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3.5" customHeight="1" x14ac:dyDescent="0.3">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3.5" customHeight="1" x14ac:dyDescent="0.3">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3.5" customHeight="1" x14ac:dyDescent="0.3">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3.5" customHeight="1" x14ac:dyDescent="0.3">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3.5" customHeight="1" x14ac:dyDescent="0.3">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3.5" customHeight="1" x14ac:dyDescent="0.3">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3.5" customHeight="1" x14ac:dyDescent="0.3">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3.5" customHeight="1" x14ac:dyDescent="0.3">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3.5" customHeight="1" x14ac:dyDescent="0.3">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3.5" customHeight="1" x14ac:dyDescent="0.3">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3.5" customHeight="1" x14ac:dyDescent="0.3">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3.5" customHeight="1" x14ac:dyDescent="0.3">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3.5" customHeight="1" x14ac:dyDescent="0.3">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3.5" customHeight="1" x14ac:dyDescent="0.3">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3.5" customHeight="1" x14ac:dyDescent="0.3">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3.5" customHeight="1" x14ac:dyDescent="0.3">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3.5" customHeight="1" x14ac:dyDescent="0.3">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3.5" customHeight="1" x14ac:dyDescent="0.3">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3.5" customHeight="1" x14ac:dyDescent="0.3">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3.5" customHeight="1" x14ac:dyDescent="0.3">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3.5" customHeight="1" x14ac:dyDescent="0.3">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3.5" customHeight="1" x14ac:dyDescent="0.3">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3.5" customHeight="1" x14ac:dyDescent="0.3">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3.5" customHeight="1" x14ac:dyDescent="0.3">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3.5" customHeight="1" x14ac:dyDescent="0.3">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3.5" customHeight="1" x14ac:dyDescent="0.3">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3.5" customHeight="1" x14ac:dyDescent="0.3">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3.5" customHeight="1" x14ac:dyDescent="0.3">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3.5" customHeight="1" x14ac:dyDescent="0.3">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3.5" customHeight="1" x14ac:dyDescent="0.3">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3.5" customHeight="1" x14ac:dyDescent="0.3">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3.5" customHeight="1" x14ac:dyDescent="0.3">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3.5" customHeight="1" x14ac:dyDescent="0.3">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3.5" customHeight="1" x14ac:dyDescent="0.3">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3.5" customHeight="1" x14ac:dyDescent="0.3">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3.5" customHeight="1" x14ac:dyDescent="0.3">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3.5" customHeight="1" x14ac:dyDescent="0.3">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3.5" customHeight="1" x14ac:dyDescent="0.3">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3.5" customHeight="1" x14ac:dyDescent="0.3">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3.5" customHeight="1" x14ac:dyDescent="0.3">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3.5" customHeight="1" x14ac:dyDescent="0.3">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3.5" customHeight="1" x14ac:dyDescent="0.3">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3.5" customHeight="1" x14ac:dyDescent="0.3">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3.5" customHeight="1" x14ac:dyDescent="0.3">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3.5" customHeight="1" x14ac:dyDescent="0.3">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3.5" customHeight="1" x14ac:dyDescent="0.3">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3.5" customHeight="1" x14ac:dyDescent="0.3">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3.5" customHeight="1" x14ac:dyDescent="0.3">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3.5" customHeight="1" x14ac:dyDescent="0.3">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3.5" customHeight="1" x14ac:dyDescent="0.3">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3.5" customHeight="1" x14ac:dyDescent="0.3">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3.5" customHeight="1" x14ac:dyDescent="0.3">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3.5" customHeight="1" x14ac:dyDescent="0.3">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3.5" customHeight="1" x14ac:dyDescent="0.3">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3.5" customHeight="1" x14ac:dyDescent="0.3">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3.5" customHeight="1" x14ac:dyDescent="0.3">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3.5" customHeight="1" x14ac:dyDescent="0.3">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3.5" customHeight="1" x14ac:dyDescent="0.3">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3.5" customHeight="1" x14ac:dyDescent="0.3">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3.5" customHeight="1" x14ac:dyDescent="0.3">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3.5" customHeight="1" x14ac:dyDescent="0.3">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3.5" customHeight="1" x14ac:dyDescent="0.3">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3.5" customHeight="1" x14ac:dyDescent="0.3">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3.5" customHeight="1" x14ac:dyDescent="0.3">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3.5" customHeight="1" x14ac:dyDescent="0.3">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3.5" customHeight="1" x14ac:dyDescent="0.3">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3.5" customHeight="1" x14ac:dyDescent="0.3">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3.5" customHeight="1" x14ac:dyDescent="0.3">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3.5" customHeight="1" x14ac:dyDescent="0.3">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3.5" customHeight="1" x14ac:dyDescent="0.3">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3.5" customHeight="1" x14ac:dyDescent="0.3">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3.5" customHeight="1" x14ac:dyDescent="0.3">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3.5" customHeight="1" x14ac:dyDescent="0.3">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3.5" customHeight="1" x14ac:dyDescent="0.3">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3.5" customHeight="1" x14ac:dyDescent="0.3">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3.5" customHeight="1" x14ac:dyDescent="0.3">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3.5" customHeight="1" x14ac:dyDescent="0.3">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3.5" customHeight="1" x14ac:dyDescent="0.3">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3.5" customHeight="1" x14ac:dyDescent="0.3">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3.5" customHeight="1" x14ac:dyDescent="0.3">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3.5" customHeight="1" x14ac:dyDescent="0.3">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3.5" customHeight="1" x14ac:dyDescent="0.3">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3.5" customHeight="1" x14ac:dyDescent="0.3">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3.5" customHeight="1" x14ac:dyDescent="0.3">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3.5" customHeight="1" x14ac:dyDescent="0.3">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3.5" customHeight="1" x14ac:dyDescent="0.3">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3.5" customHeight="1" x14ac:dyDescent="0.3">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3.5" customHeight="1" x14ac:dyDescent="0.3">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3.5" customHeight="1" x14ac:dyDescent="0.3">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3.5" customHeight="1" x14ac:dyDescent="0.3">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3.5" customHeight="1" x14ac:dyDescent="0.3">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3.5" customHeight="1" x14ac:dyDescent="0.3">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3.5" customHeight="1" x14ac:dyDescent="0.3">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3.5" customHeight="1" x14ac:dyDescent="0.3">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3.5" customHeight="1" x14ac:dyDescent="0.3">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3.5" customHeight="1" x14ac:dyDescent="0.3">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3.5" customHeight="1" x14ac:dyDescent="0.3">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3.5" customHeight="1" x14ac:dyDescent="0.3">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3.5" customHeight="1" x14ac:dyDescent="0.3">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3.5" customHeight="1" x14ac:dyDescent="0.3">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3.5" customHeight="1" x14ac:dyDescent="0.3">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3.5" customHeight="1" x14ac:dyDescent="0.3">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3.5" customHeight="1" x14ac:dyDescent="0.3">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3.5" customHeight="1" x14ac:dyDescent="0.3">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3.5" customHeight="1" x14ac:dyDescent="0.3">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3.5" customHeight="1" x14ac:dyDescent="0.3">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3.5" customHeight="1" x14ac:dyDescent="0.3">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3.5" customHeight="1" x14ac:dyDescent="0.3">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3.5" customHeight="1" x14ac:dyDescent="0.3">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3.5" customHeight="1" x14ac:dyDescent="0.3">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3.5" customHeight="1" x14ac:dyDescent="0.3">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3.5" customHeight="1" x14ac:dyDescent="0.3">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3.5" customHeight="1" x14ac:dyDescent="0.3">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3.5" customHeight="1" x14ac:dyDescent="0.3">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3.5" customHeight="1" x14ac:dyDescent="0.3">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3.5" customHeight="1" x14ac:dyDescent="0.3">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3.5" customHeight="1" x14ac:dyDescent="0.3">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3.5" customHeight="1" x14ac:dyDescent="0.3">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3.5" customHeight="1" x14ac:dyDescent="0.3">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3.5" customHeight="1" x14ac:dyDescent="0.3">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3.5" customHeight="1" x14ac:dyDescent="0.3">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3.5" customHeight="1" x14ac:dyDescent="0.3">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3.5" customHeight="1" x14ac:dyDescent="0.3">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3.5" customHeight="1" x14ac:dyDescent="0.3">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3.5" customHeight="1" x14ac:dyDescent="0.3">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3.5" customHeight="1" x14ac:dyDescent="0.3">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3.5" customHeight="1" x14ac:dyDescent="0.3">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3.5" customHeight="1" x14ac:dyDescent="0.3">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3.5" customHeight="1" x14ac:dyDescent="0.3">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3.5" customHeight="1" x14ac:dyDescent="0.3">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3.5" customHeight="1" x14ac:dyDescent="0.3">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3.5" customHeight="1" x14ac:dyDescent="0.3">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3.5" customHeight="1" x14ac:dyDescent="0.3">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3.5" customHeight="1" x14ac:dyDescent="0.3">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3.5" customHeight="1" x14ac:dyDescent="0.3">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3.5" customHeight="1" x14ac:dyDescent="0.3">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3.5" customHeight="1" x14ac:dyDescent="0.3">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3.5" customHeight="1" x14ac:dyDescent="0.3">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3.5" customHeight="1" x14ac:dyDescent="0.3">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3.5" customHeight="1" x14ac:dyDescent="0.3">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3.5" customHeight="1" x14ac:dyDescent="0.3">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3.5" customHeight="1" x14ac:dyDescent="0.3">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3.5" customHeight="1" x14ac:dyDescent="0.3">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3.5" customHeight="1" x14ac:dyDescent="0.3">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3.5" customHeight="1" x14ac:dyDescent="0.3">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3.5" customHeight="1" x14ac:dyDescent="0.3">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3.5" customHeight="1" x14ac:dyDescent="0.3">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3.5" customHeight="1" x14ac:dyDescent="0.3">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3.5" customHeight="1" x14ac:dyDescent="0.3">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3.5" customHeight="1" x14ac:dyDescent="0.3">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3.5" customHeight="1" x14ac:dyDescent="0.3">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3.5" customHeight="1" x14ac:dyDescent="0.3">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3.5" customHeight="1" x14ac:dyDescent="0.3">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3.5" customHeight="1" x14ac:dyDescent="0.3">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3.5" customHeight="1" x14ac:dyDescent="0.3">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3.5" customHeight="1" x14ac:dyDescent="0.3">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3.5" customHeight="1" x14ac:dyDescent="0.3">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3.5" customHeight="1" x14ac:dyDescent="0.3">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3.5" customHeight="1" x14ac:dyDescent="0.3">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3.5" customHeight="1" x14ac:dyDescent="0.3">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3.5" customHeight="1" x14ac:dyDescent="0.3">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3.5" customHeight="1" x14ac:dyDescent="0.3">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3.5" customHeight="1" x14ac:dyDescent="0.3">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3.5" customHeight="1" x14ac:dyDescent="0.3">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3.5" customHeight="1" x14ac:dyDescent="0.3">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3.5" customHeight="1" x14ac:dyDescent="0.3">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3.5" customHeight="1" x14ac:dyDescent="0.3">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3.5" customHeight="1" x14ac:dyDescent="0.3">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3.5" customHeight="1" x14ac:dyDescent="0.3">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3.5" customHeight="1" x14ac:dyDescent="0.3">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3.5" customHeight="1" x14ac:dyDescent="0.3">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3.5" customHeight="1" x14ac:dyDescent="0.3">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3.5" customHeight="1" x14ac:dyDescent="0.3">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3.5" customHeight="1" x14ac:dyDescent="0.3">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3.5" customHeight="1" x14ac:dyDescent="0.3">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3.5" customHeight="1" x14ac:dyDescent="0.3">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3.5" customHeight="1" x14ac:dyDescent="0.3">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3.5" customHeight="1" x14ac:dyDescent="0.3">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3.5" customHeight="1" x14ac:dyDescent="0.3">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3.5" customHeight="1" x14ac:dyDescent="0.3">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3.5" customHeight="1" x14ac:dyDescent="0.3">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3.5" customHeight="1" x14ac:dyDescent="0.3">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3.5" customHeight="1" x14ac:dyDescent="0.3">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3.5" customHeight="1" x14ac:dyDescent="0.3">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3.5" customHeight="1" x14ac:dyDescent="0.3">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3.5" customHeight="1" x14ac:dyDescent="0.3">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3.5" customHeight="1" x14ac:dyDescent="0.3">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3.5" customHeight="1" x14ac:dyDescent="0.3">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3.5" customHeight="1" x14ac:dyDescent="0.3">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3.5" customHeight="1" x14ac:dyDescent="0.3">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3.5" customHeight="1" x14ac:dyDescent="0.3">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3.5" customHeight="1" x14ac:dyDescent="0.3">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3.5" customHeight="1" x14ac:dyDescent="0.3">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3.5" customHeight="1" x14ac:dyDescent="0.3">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3.5" customHeight="1" x14ac:dyDescent="0.3">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3.5" customHeight="1" x14ac:dyDescent="0.3">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3.5" customHeight="1" x14ac:dyDescent="0.3">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3.5" customHeight="1" x14ac:dyDescent="0.3">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3.5" customHeight="1" x14ac:dyDescent="0.3">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3.5" customHeight="1" x14ac:dyDescent="0.3">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3.5" customHeight="1" x14ac:dyDescent="0.3">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3.5" customHeight="1" x14ac:dyDescent="0.3">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3.5" customHeight="1" x14ac:dyDescent="0.3">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3.5" customHeight="1" x14ac:dyDescent="0.3">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3.5" customHeight="1" x14ac:dyDescent="0.3">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3.5" customHeight="1" x14ac:dyDescent="0.3">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3.5" customHeight="1" x14ac:dyDescent="0.3">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3.5" customHeight="1" x14ac:dyDescent="0.3">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3.5" customHeight="1" x14ac:dyDescent="0.3">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3.5" customHeight="1" x14ac:dyDescent="0.3">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3.5" customHeight="1" x14ac:dyDescent="0.3">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3.5" customHeight="1" x14ac:dyDescent="0.3">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3.5" customHeight="1" x14ac:dyDescent="0.3">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3.5" customHeight="1" x14ac:dyDescent="0.3">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3.5" customHeight="1" x14ac:dyDescent="0.3">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3.5" customHeight="1" x14ac:dyDescent="0.3">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3.5" customHeight="1" x14ac:dyDescent="0.3">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3.5" customHeight="1" x14ac:dyDescent="0.3">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3.5" customHeight="1" x14ac:dyDescent="0.3">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3.5" customHeight="1" x14ac:dyDescent="0.3">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3.5" customHeight="1" x14ac:dyDescent="0.3">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3.5" customHeight="1" x14ac:dyDescent="0.3">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3.5" customHeight="1" x14ac:dyDescent="0.3">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3.5" customHeight="1" x14ac:dyDescent="0.3">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3.5" customHeight="1" x14ac:dyDescent="0.3">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3.5" customHeight="1" x14ac:dyDescent="0.3">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3.5" customHeight="1" x14ac:dyDescent="0.3">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3.5" customHeight="1" x14ac:dyDescent="0.3">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3.5" customHeight="1" x14ac:dyDescent="0.3">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3.5" customHeight="1" x14ac:dyDescent="0.3">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3.5" customHeight="1" x14ac:dyDescent="0.3">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3.5" customHeight="1" x14ac:dyDescent="0.3">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3.5" customHeight="1" x14ac:dyDescent="0.3">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3.5" customHeight="1" x14ac:dyDescent="0.3">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3.5" customHeight="1" x14ac:dyDescent="0.3">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3.5" customHeight="1" x14ac:dyDescent="0.3">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3.5" customHeight="1" x14ac:dyDescent="0.3">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3.5" customHeight="1" x14ac:dyDescent="0.3">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3.5" customHeight="1" x14ac:dyDescent="0.3">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3.5" customHeight="1" x14ac:dyDescent="0.3">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3.5" customHeight="1" x14ac:dyDescent="0.3">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3.5" customHeight="1" x14ac:dyDescent="0.3">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3.5" customHeight="1" x14ac:dyDescent="0.3">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3.5" customHeight="1" x14ac:dyDescent="0.3">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3.5" customHeight="1" x14ac:dyDescent="0.3">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3.5" customHeight="1" x14ac:dyDescent="0.3">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3.5" customHeight="1" x14ac:dyDescent="0.3">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3.5" customHeight="1" x14ac:dyDescent="0.3">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3.5" customHeight="1" x14ac:dyDescent="0.3">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3.5" customHeight="1" x14ac:dyDescent="0.3">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3.5" customHeight="1" x14ac:dyDescent="0.3">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3.5" customHeight="1" x14ac:dyDescent="0.3">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3.5" customHeight="1" x14ac:dyDescent="0.3">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3.5" customHeight="1" x14ac:dyDescent="0.3">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3.5" customHeight="1" x14ac:dyDescent="0.3">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3.5" customHeight="1" x14ac:dyDescent="0.3">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3.5" customHeight="1" x14ac:dyDescent="0.3">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3.5" customHeight="1" x14ac:dyDescent="0.3">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3.5" customHeight="1" x14ac:dyDescent="0.3">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3.5" customHeight="1" x14ac:dyDescent="0.3">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3.5" customHeight="1" x14ac:dyDescent="0.3">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3.5" customHeight="1" x14ac:dyDescent="0.3">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3.5" customHeight="1" x14ac:dyDescent="0.3">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3.5" customHeight="1" x14ac:dyDescent="0.3">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3.5" customHeight="1" x14ac:dyDescent="0.3">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3.5" customHeight="1" x14ac:dyDescent="0.3">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3.5" customHeight="1" x14ac:dyDescent="0.3">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3.5" customHeight="1" x14ac:dyDescent="0.3">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3.5" customHeight="1" x14ac:dyDescent="0.3">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3.5" customHeight="1" x14ac:dyDescent="0.3">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3.5" customHeight="1" x14ac:dyDescent="0.3">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3.5" customHeight="1" x14ac:dyDescent="0.3">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3.5" customHeight="1" x14ac:dyDescent="0.3">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3.5" customHeight="1" x14ac:dyDescent="0.3">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3.5" customHeight="1" x14ac:dyDescent="0.3">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3.5" customHeight="1" x14ac:dyDescent="0.3">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3.5" customHeight="1" x14ac:dyDescent="0.3">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3.5" customHeight="1" x14ac:dyDescent="0.3">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3.5" customHeight="1" x14ac:dyDescent="0.3">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3.5" customHeight="1" x14ac:dyDescent="0.3">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3.5" customHeight="1" x14ac:dyDescent="0.3">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3.5" customHeight="1" x14ac:dyDescent="0.3">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3.5" customHeight="1" x14ac:dyDescent="0.3">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3.5" customHeight="1" x14ac:dyDescent="0.3">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3.5" customHeight="1" x14ac:dyDescent="0.3">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3.5" customHeight="1" x14ac:dyDescent="0.3">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3.5" customHeight="1" x14ac:dyDescent="0.3">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3.5" customHeight="1" x14ac:dyDescent="0.3">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3.5" customHeight="1" x14ac:dyDescent="0.3">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3.5" customHeight="1" x14ac:dyDescent="0.3">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3.5" customHeight="1" x14ac:dyDescent="0.3">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3.5" customHeight="1" x14ac:dyDescent="0.3">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3.5" customHeight="1" x14ac:dyDescent="0.3">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3.5" customHeight="1" x14ac:dyDescent="0.3">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3.5" customHeight="1" x14ac:dyDescent="0.3">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3.5" customHeight="1" x14ac:dyDescent="0.3">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3.5" customHeight="1" x14ac:dyDescent="0.3">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3.5" customHeight="1" x14ac:dyDescent="0.3">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3.5" customHeight="1" x14ac:dyDescent="0.3">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3.5" customHeight="1" x14ac:dyDescent="0.3">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3.5" customHeight="1" x14ac:dyDescent="0.3">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3.5" customHeight="1" x14ac:dyDescent="0.3">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3.5" customHeight="1" x14ac:dyDescent="0.3">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3.5" customHeight="1" x14ac:dyDescent="0.3">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3.5" customHeight="1" x14ac:dyDescent="0.3">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3.5" customHeight="1" x14ac:dyDescent="0.3">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3.5" customHeight="1" x14ac:dyDescent="0.3">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3.5" customHeight="1" x14ac:dyDescent="0.3">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3.5" customHeight="1" x14ac:dyDescent="0.3">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3.5" customHeight="1" x14ac:dyDescent="0.3">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3.5" customHeight="1" x14ac:dyDescent="0.3">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3.5" customHeight="1" x14ac:dyDescent="0.3">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3.5" customHeight="1" x14ac:dyDescent="0.3">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3.5" customHeight="1" x14ac:dyDescent="0.3">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3.5" customHeight="1" x14ac:dyDescent="0.3">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3.5" customHeight="1" x14ac:dyDescent="0.3">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3.5" customHeight="1" x14ac:dyDescent="0.3">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3.5" customHeight="1" x14ac:dyDescent="0.3">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3.5" customHeight="1" x14ac:dyDescent="0.3">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3.5" customHeight="1" x14ac:dyDescent="0.3">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3.5" customHeight="1" x14ac:dyDescent="0.3">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3.5" customHeight="1" x14ac:dyDescent="0.3">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3.5" customHeight="1" x14ac:dyDescent="0.3">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3.5" customHeight="1" x14ac:dyDescent="0.3">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3.5" customHeight="1" x14ac:dyDescent="0.3">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3.5" customHeight="1" x14ac:dyDescent="0.3">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3.5" customHeight="1" x14ac:dyDescent="0.3">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3.5" customHeight="1" x14ac:dyDescent="0.3">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3.5" customHeight="1" x14ac:dyDescent="0.3">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3.5" customHeight="1" x14ac:dyDescent="0.3">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3.5" customHeight="1" x14ac:dyDescent="0.3">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3.5" customHeight="1" x14ac:dyDescent="0.3">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3.5" customHeight="1" x14ac:dyDescent="0.3">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3.5" customHeight="1" x14ac:dyDescent="0.3">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3.5" customHeight="1" x14ac:dyDescent="0.3">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3.5" customHeight="1" x14ac:dyDescent="0.3">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3.5" customHeight="1" x14ac:dyDescent="0.3">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3.5" customHeight="1" x14ac:dyDescent="0.3">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3.5" customHeight="1" x14ac:dyDescent="0.3">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3.5" customHeight="1" x14ac:dyDescent="0.3">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3.5" customHeight="1" x14ac:dyDescent="0.3">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3.5" customHeight="1" x14ac:dyDescent="0.3">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3.5" customHeight="1" x14ac:dyDescent="0.3">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3.5" customHeight="1" x14ac:dyDescent="0.3">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3.5" customHeight="1" x14ac:dyDescent="0.3">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3.5" customHeight="1" x14ac:dyDescent="0.3">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3.5" customHeight="1" x14ac:dyDescent="0.3">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3.5" customHeight="1" x14ac:dyDescent="0.3">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3.5" customHeight="1" x14ac:dyDescent="0.3">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3.5" customHeight="1" x14ac:dyDescent="0.3">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3.5" customHeight="1" x14ac:dyDescent="0.3">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3.5" customHeight="1" x14ac:dyDescent="0.3">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3.5" customHeight="1" x14ac:dyDescent="0.3">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3.5" customHeight="1" x14ac:dyDescent="0.3">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3.5" customHeight="1" x14ac:dyDescent="0.3">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3.5" customHeight="1" x14ac:dyDescent="0.3">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3.5" customHeight="1" x14ac:dyDescent="0.3">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3.5" customHeight="1" x14ac:dyDescent="0.3">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3.5" customHeight="1" x14ac:dyDescent="0.3">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3.5" customHeight="1" x14ac:dyDescent="0.3">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3.5" customHeight="1" x14ac:dyDescent="0.3">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3.5" customHeight="1" x14ac:dyDescent="0.3">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3.5" customHeight="1" x14ac:dyDescent="0.3">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3.5" customHeight="1" x14ac:dyDescent="0.3">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3.5" customHeight="1" x14ac:dyDescent="0.3">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3.5" customHeight="1" x14ac:dyDescent="0.3">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3.5" customHeight="1" x14ac:dyDescent="0.3">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3.5" customHeight="1" x14ac:dyDescent="0.3">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3.5" customHeight="1" x14ac:dyDescent="0.3">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3.5" customHeight="1" x14ac:dyDescent="0.3">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3.5" customHeight="1" x14ac:dyDescent="0.3">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3.5" customHeight="1" x14ac:dyDescent="0.3">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3.5" customHeight="1" x14ac:dyDescent="0.3">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3.5" customHeight="1" x14ac:dyDescent="0.3">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3.5" customHeight="1" x14ac:dyDescent="0.3">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3.5" customHeight="1" x14ac:dyDescent="0.3">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3.5" customHeight="1" x14ac:dyDescent="0.3">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3.5" customHeight="1" x14ac:dyDescent="0.3">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3.5" customHeight="1" x14ac:dyDescent="0.3">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3.5" customHeight="1" x14ac:dyDescent="0.3">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3.5" customHeight="1" x14ac:dyDescent="0.3">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3.5" customHeight="1" x14ac:dyDescent="0.3">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3.5" customHeight="1" x14ac:dyDescent="0.3">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3.5" customHeight="1" x14ac:dyDescent="0.3">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3.5" customHeight="1" x14ac:dyDescent="0.3">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3.5" customHeight="1" x14ac:dyDescent="0.3">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3.5" customHeight="1" x14ac:dyDescent="0.3">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3.5" customHeight="1" x14ac:dyDescent="0.3">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3.5" customHeight="1" x14ac:dyDescent="0.3">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3.5" customHeight="1" x14ac:dyDescent="0.3">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3.5" customHeight="1" x14ac:dyDescent="0.3">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3.5" customHeight="1" x14ac:dyDescent="0.3">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3.5" customHeight="1" x14ac:dyDescent="0.3">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3.5" customHeight="1" x14ac:dyDescent="0.3">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3.5" customHeight="1" x14ac:dyDescent="0.3">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3.5" customHeight="1" x14ac:dyDescent="0.3">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3.5" customHeight="1" x14ac:dyDescent="0.3">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3.5" customHeight="1" x14ac:dyDescent="0.3">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3.5" customHeight="1" x14ac:dyDescent="0.3">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3.5" customHeight="1" x14ac:dyDescent="0.3">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3.5" customHeight="1" x14ac:dyDescent="0.3">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3.5" customHeight="1" x14ac:dyDescent="0.3">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3.5" customHeight="1" x14ac:dyDescent="0.3">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3.5" customHeight="1" x14ac:dyDescent="0.3">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3.5" customHeight="1" x14ac:dyDescent="0.3">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3.5" customHeight="1" x14ac:dyDescent="0.3">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3.5" customHeight="1" x14ac:dyDescent="0.3">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3.5" customHeight="1" x14ac:dyDescent="0.3">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3.5" customHeight="1" x14ac:dyDescent="0.3">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3.5" customHeight="1" x14ac:dyDescent="0.3">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3.5" customHeight="1" x14ac:dyDescent="0.3">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3.5" customHeight="1" x14ac:dyDescent="0.3">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3.5" customHeight="1" x14ac:dyDescent="0.3">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3.5" customHeight="1" x14ac:dyDescent="0.3">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3.5" customHeight="1" x14ac:dyDescent="0.3">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3.5" customHeight="1" x14ac:dyDescent="0.3">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3.5" customHeight="1" x14ac:dyDescent="0.3">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3.5" customHeight="1" x14ac:dyDescent="0.3">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3.5" customHeight="1" x14ac:dyDescent="0.3">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3.5" customHeight="1" x14ac:dyDescent="0.3">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3.5" customHeight="1" x14ac:dyDescent="0.3">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3.5" customHeight="1" x14ac:dyDescent="0.3">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3.5" customHeight="1" x14ac:dyDescent="0.3">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3.5" customHeight="1" x14ac:dyDescent="0.3">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3.5" customHeight="1" x14ac:dyDescent="0.3">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3.5" customHeight="1" x14ac:dyDescent="0.3">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3.5" customHeight="1" x14ac:dyDescent="0.3">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3.5" customHeight="1" x14ac:dyDescent="0.3">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3.5" customHeight="1" x14ac:dyDescent="0.3">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3.5" customHeight="1" x14ac:dyDescent="0.3">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3.5" customHeight="1" x14ac:dyDescent="0.3">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3.5" customHeight="1" x14ac:dyDescent="0.3">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3.5" customHeight="1" x14ac:dyDescent="0.3">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3.5" customHeight="1" x14ac:dyDescent="0.3">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3.5" customHeight="1" x14ac:dyDescent="0.3">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3.5" customHeight="1" x14ac:dyDescent="0.3">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3.5" customHeight="1" x14ac:dyDescent="0.3">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3.5" customHeight="1" x14ac:dyDescent="0.3">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3.5" customHeight="1" x14ac:dyDescent="0.3">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3.5" customHeight="1" x14ac:dyDescent="0.3">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3.5" customHeight="1" x14ac:dyDescent="0.3">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3.5" customHeight="1" x14ac:dyDescent="0.3">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3.5" customHeight="1" x14ac:dyDescent="0.3">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3.5" customHeight="1" x14ac:dyDescent="0.3">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3.5" customHeight="1" x14ac:dyDescent="0.3">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3.5" customHeight="1" x14ac:dyDescent="0.3">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3.5" customHeight="1" x14ac:dyDescent="0.3">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3.5" customHeight="1" x14ac:dyDescent="0.3">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3.5" customHeight="1" x14ac:dyDescent="0.3">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3.5" customHeight="1" x14ac:dyDescent="0.3">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3.5" customHeight="1" x14ac:dyDescent="0.3">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3.5" customHeight="1" x14ac:dyDescent="0.3">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3.5" customHeight="1" x14ac:dyDescent="0.3">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3.5" customHeight="1" x14ac:dyDescent="0.3">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3.5" customHeight="1" x14ac:dyDescent="0.3">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3.5" customHeight="1" x14ac:dyDescent="0.3">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3.5" customHeight="1" x14ac:dyDescent="0.3">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3.5" customHeight="1" x14ac:dyDescent="0.3">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3.5" customHeight="1" x14ac:dyDescent="0.3">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3.5" customHeight="1" x14ac:dyDescent="0.3">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3.5" customHeight="1" x14ac:dyDescent="0.3">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3.5" customHeight="1" x14ac:dyDescent="0.3">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3.5" customHeight="1" x14ac:dyDescent="0.3">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3.5" customHeight="1" x14ac:dyDescent="0.3">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3.5" customHeight="1" x14ac:dyDescent="0.3">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3.5" customHeight="1" x14ac:dyDescent="0.3">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3.5" customHeight="1" x14ac:dyDescent="0.3">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3.5" customHeight="1" x14ac:dyDescent="0.3">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3.5" customHeight="1" x14ac:dyDescent="0.3">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3.5" customHeight="1" x14ac:dyDescent="0.3">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3.5" customHeight="1" x14ac:dyDescent="0.3">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3.5" customHeight="1" x14ac:dyDescent="0.3">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3.5" customHeight="1" x14ac:dyDescent="0.3">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3.5" customHeight="1" x14ac:dyDescent="0.3">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3.5" customHeight="1" x14ac:dyDescent="0.3">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3.5" customHeight="1" x14ac:dyDescent="0.3">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3.5" customHeight="1" x14ac:dyDescent="0.3">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3.5" customHeight="1" x14ac:dyDescent="0.3">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3.5" customHeight="1" x14ac:dyDescent="0.3">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3.5" customHeight="1" x14ac:dyDescent="0.3">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3.5" customHeight="1" x14ac:dyDescent="0.3">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3.5" customHeight="1" x14ac:dyDescent="0.3">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3.5" customHeight="1" x14ac:dyDescent="0.3">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3.5" customHeight="1" x14ac:dyDescent="0.3">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3.5" customHeight="1" x14ac:dyDescent="0.3">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3.5" customHeight="1" x14ac:dyDescent="0.3">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3.5" customHeight="1" x14ac:dyDescent="0.3">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3.5" customHeight="1" x14ac:dyDescent="0.3">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3.5" customHeight="1" x14ac:dyDescent="0.3">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3.5" customHeight="1" x14ac:dyDescent="0.3">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3.5" customHeight="1" x14ac:dyDescent="0.3">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3.5" customHeight="1" x14ac:dyDescent="0.3">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3.5" customHeight="1" x14ac:dyDescent="0.3">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3.5" customHeight="1" x14ac:dyDescent="0.3">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3.5" customHeight="1" x14ac:dyDescent="0.3">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3.5" customHeight="1" x14ac:dyDescent="0.3">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3.5" customHeight="1" x14ac:dyDescent="0.3">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3.5" customHeight="1" x14ac:dyDescent="0.3">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3.5" customHeight="1" x14ac:dyDescent="0.3">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3.5" customHeight="1" x14ac:dyDescent="0.3">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3.5" customHeight="1" x14ac:dyDescent="0.3">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3.5" customHeight="1" x14ac:dyDescent="0.3">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3.5" customHeight="1" x14ac:dyDescent="0.3">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3.5" customHeight="1" x14ac:dyDescent="0.3">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3.5" customHeight="1" x14ac:dyDescent="0.3">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3.5" customHeight="1" x14ac:dyDescent="0.3">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3.5" customHeight="1" x14ac:dyDescent="0.3">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3.5" customHeight="1" x14ac:dyDescent="0.3">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3.5" customHeight="1" x14ac:dyDescent="0.3">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3.5" customHeight="1" x14ac:dyDescent="0.3">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3.5" customHeight="1" x14ac:dyDescent="0.3">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3.5" customHeight="1" x14ac:dyDescent="0.3">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3.5" customHeight="1" x14ac:dyDescent="0.3">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3.5" customHeight="1" x14ac:dyDescent="0.3">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3.5" customHeight="1" x14ac:dyDescent="0.3">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3.5" customHeight="1" x14ac:dyDescent="0.3">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3.5" customHeight="1" x14ac:dyDescent="0.3">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3.5" customHeight="1" x14ac:dyDescent="0.3">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3.5" customHeight="1" x14ac:dyDescent="0.3">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3.5" customHeight="1" x14ac:dyDescent="0.3">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3.5" customHeight="1" x14ac:dyDescent="0.3">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3.5" customHeight="1" x14ac:dyDescent="0.3">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3.5" customHeight="1" x14ac:dyDescent="0.3">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3.5" customHeight="1" x14ac:dyDescent="0.3">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3.5" customHeight="1" x14ac:dyDescent="0.3">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3.5" customHeight="1" x14ac:dyDescent="0.3">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3.5" customHeight="1" x14ac:dyDescent="0.3">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3.5" customHeight="1" x14ac:dyDescent="0.3">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3.5" customHeight="1" x14ac:dyDescent="0.3">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3.5" customHeight="1" x14ac:dyDescent="0.3">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3.5" customHeight="1" x14ac:dyDescent="0.3">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3.5" customHeight="1" x14ac:dyDescent="0.3">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3.5" customHeight="1" x14ac:dyDescent="0.3">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3.5" customHeight="1" x14ac:dyDescent="0.3">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3.5" customHeight="1" x14ac:dyDescent="0.3">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3.5" customHeight="1" x14ac:dyDescent="0.3">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3.5" customHeight="1" x14ac:dyDescent="0.3">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3.5" customHeight="1" x14ac:dyDescent="0.3">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3.5" customHeight="1" x14ac:dyDescent="0.3">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3.5" customHeight="1" x14ac:dyDescent="0.3">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3.5" customHeight="1" x14ac:dyDescent="0.3">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3.5" customHeight="1" x14ac:dyDescent="0.3">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3.5" customHeight="1" x14ac:dyDescent="0.3">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3.5" customHeight="1" x14ac:dyDescent="0.3">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3.5" customHeight="1" x14ac:dyDescent="0.3">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3.5" customHeight="1" x14ac:dyDescent="0.3">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3.5" customHeight="1" x14ac:dyDescent="0.3">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3.5" customHeight="1" x14ac:dyDescent="0.3">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3.5" customHeight="1" x14ac:dyDescent="0.3">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3.5" customHeight="1" x14ac:dyDescent="0.3">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3.5" customHeight="1" x14ac:dyDescent="0.3">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3.5" customHeight="1" x14ac:dyDescent="0.3">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3.5" customHeight="1" x14ac:dyDescent="0.3">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3.5" customHeight="1" x14ac:dyDescent="0.3">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3.5" customHeight="1" x14ac:dyDescent="0.3">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3.5" customHeight="1" x14ac:dyDescent="0.3">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3.5" customHeight="1" x14ac:dyDescent="0.3">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3.5" customHeight="1" x14ac:dyDescent="0.3">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3.5" customHeight="1" x14ac:dyDescent="0.3">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3.5" customHeight="1" x14ac:dyDescent="0.3">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3.5" customHeight="1" x14ac:dyDescent="0.3">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3.5" customHeight="1" x14ac:dyDescent="0.3">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3.5" customHeight="1" x14ac:dyDescent="0.3">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3.5" customHeight="1" x14ac:dyDescent="0.3">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3.5" customHeight="1" x14ac:dyDescent="0.3">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3.5" customHeight="1" x14ac:dyDescent="0.3">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3.5" customHeight="1" x14ac:dyDescent="0.3">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3.5" customHeight="1" x14ac:dyDescent="0.3">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3.5" customHeight="1" x14ac:dyDescent="0.3">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3.5" customHeight="1" x14ac:dyDescent="0.3">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3.5" customHeight="1" x14ac:dyDescent="0.3">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3.5" customHeight="1" x14ac:dyDescent="0.3">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3.5" customHeight="1" x14ac:dyDescent="0.3">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3.5" customHeight="1" x14ac:dyDescent="0.3">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3.5" customHeight="1" x14ac:dyDescent="0.3">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3.5" customHeight="1" x14ac:dyDescent="0.3">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3.5" customHeight="1" x14ac:dyDescent="0.3">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3.5" customHeight="1" x14ac:dyDescent="0.3">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3.5" customHeight="1" x14ac:dyDescent="0.3">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3.5" customHeight="1" x14ac:dyDescent="0.3">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3.5" customHeight="1" x14ac:dyDescent="0.3">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3.5" customHeight="1" x14ac:dyDescent="0.3">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3.5" customHeight="1" x14ac:dyDescent="0.3">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3.5" customHeight="1" x14ac:dyDescent="0.3">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3.5" customHeight="1" x14ac:dyDescent="0.3">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3.5" customHeight="1" x14ac:dyDescent="0.3">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3.5" customHeight="1" x14ac:dyDescent="0.3">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3.5" customHeight="1" x14ac:dyDescent="0.3">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3.5" customHeight="1" x14ac:dyDescent="0.3">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3.5" customHeight="1" x14ac:dyDescent="0.3">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3.5" customHeight="1" x14ac:dyDescent="0.3">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3.5" customHeight="1" x14ac:dyDescent="0.3">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3.5" customHeight="1" x14ac:dyDescent="0.3">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3.5" customHeight="1" x14ac:dyDescent="0.3">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3.5" customHeight="1" x14ac:dyDescent="0.3">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3.5" customHeight="1" x14ac:dyDescent="0.3">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3.5" customHeight="1" x14ac:dyDescent="0.3">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3.5" customHeight="1" x14ac:dyDescent="0.3">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3.5" customHeight="1" x14ac:dyDescent="0.3">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3.5" customHeight="1" x14ac:dyDescent="0.3">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3.5" customHeight="1" x14ac:dyDescent="0.3">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3.5" customHeight="1" x14ac:dyDescent="0.3">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3.5" customHeight="1" x14ac:dyDescent="0.3">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3.5" customHeight="1" x14ac:dyDescent="0.3">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3.5" customHeight="1" x14ac:dyDescent="0.3">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3.5" customHeight="1" x14ac:dyDescent="0.3">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3.5" customHeight="1" x14ac:dyDescent="0.3">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3.5" customHeight="1" x14ac:dyDescent="0.3">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3.5" customHeight="1" x14ac:dyDescent="0.3">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3.5" customHeight="1" x14ac:dyDescent="0.3">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3.5" customHeight="1" x14ac:dyDescent="0.3">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3.5" customHeight="1" x14ac:dyDescent="0.3">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3.5" customHeight="1" x14ac:dyDescent="0.3">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3.5" customHeight="1" x14ac:dyDescent="0.3">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3.5" customHeight="1" x14ac:dyDescent="0.3">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3.5" customHeight="1" x14ac:dyDescent="0.3">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3.5" customHeight="1" x14ac:dyDescent="0.3">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3.5" customHeight="1" x14ac:dyDescent="0.3">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3.5" customHeight="1" x14ac:dyDescent="0.3">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3.5" customHeight="1" x14ac:dyDescent="0.3">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3.5" customHeight="1" x14ac:dyDescent="0.3">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3.5" customHeight="1" x14ac:dyDescent="0.3">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3.5" customHeight="1" x14ac:dyDescent="0.3">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3.5" customHeight="1" x14ac:dyDescent="0.3">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3.5" customHeight="1" x14ac:dyDescent="0.3">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3.5" customHeight="1" x14ac:dyDescent="0.3">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3.5" customHeight="1" x14ac:dyDescent="0.3">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3.5" customHeight="1" x14ac:dyDescent="0.3">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3.5" customHeight="1" x14ac:dyDescent="0.3">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3.5" customHeight="1" x14ac:dyDescent="0.3">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3.5" customHeight="1" x14ac:dyDescent="0.3">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3.5" customHeight="1" x14ac:dyDescent="0.3">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3.5" customHeight="1" x14ac:dyDescent="0.3">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3.5" customHeight="1" x14ac:dyDescent="0.3">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3.5" customHeight="1" x14ac:dyDescent="0.3">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3.5" customHeight="1" x14ac:dyDescent="0.3">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3.5" customHeight="1" x14ac:dyDescent="0.3">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3.5" customHeight="1" x14ac:dyDescent="0.3">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3.5" customHeight="1" x14ac:dyDescent="0.3">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3.5" customHeight="1" x14ac:dyDescent="0.3">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3.5" customHeight="1" x14ac:dyDescent="0.3">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3.5" customHeight="1" x14ac:dyDescent="0.3">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3.5" customHeight="1" x14ac:dyDescent="0.3">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3.5" customHeight="1" x14ac:dyDescent="0.3">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3.5" customHeight="1" x14ac:dyDescent="0.3">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3.5" customHeight="1" x14ac:dyDescent="0.3">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3.5" customHeight="1" x14ac:dyDescent="0.3">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3.5" customHeight="1" x14ac:dyDescent="0.3">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3.5" customHeight="1" x14ac:dyDescent="0.3">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3.5" customHeight="1" x14ac:dyDescent="0.3">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3.5" customHeight="1" x14ac:dyDescent="0.3">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3.5" customHeight="1" x14ac:dyDescent="0.3">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3.5" customHeight="1" x14ac:dyDescent="0.3">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3.5" customHeight="1" x14ac:dyDescent="0.3">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3.5" customHeight="1" x14ac:dyDescent="0.3">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3.5" customHeight="1" x14ac:dyDescent="0.3">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3.5" customHeight="1" x14ac:dyDescent="0.3">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3.5" customHeight="1" x14ac:dyDescent="0.3">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3.5" customHeight="1" x14ac:dyDescent="0.3">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3.5" customHeight="1" x14ac:dyDescent="0.3">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3.5" customHeight="1" x14ac:dyDescent="0.3">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3.5" customHeight="1" x14ac:dyDescent="0.3">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3.5" customHeight="1" x14ac:dyDescent="0.3">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3.5" customHeight="1" x14ac:dyDescent="0.3">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3.5" customHeight="1" x14ac:dyDescent="0.3">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3.5" customHeight="1" x14ac:dyDescent="0.3">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3.5" customHeight="1" x14ac:dyDescent="0.3">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3.5" customHeight="1" x14ac:dyDescent="0.3">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3.5" customHeight="1" x14ac:dyDescent="0.3">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3.5" customHeight="1" x14ac:dyDescent="0.3">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3.5" customHeight="1" x14ac:dyDescent="0.3">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3.5" customHeight="1" x14ac:dyDescent="0.3">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3.5" customHeight="1" x14ac:dyDescent="0.3">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3.5" customHeight="1" x14ac:dyDescent="0.3">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3.5" customHeight="1" x14ac:dyDescent="0.3">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3.5" customHeight="1" x14ac:dyDescent="0.3">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3.5" customHeight="1" x14ac:dyDescent="0.3">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3.5" customHeight="1" x14ac:dyDescent="0.3">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3.5" customHeight="1" x14ac:dyDescent="0.3">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3.5" customHeight="1" x14ac:dyDescent="0.3">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3.5" customHeight="1" x14ac:dyDescent="0.3">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3.5" customHeight="1" x14ac:dyDescent="0.3">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3.5" customHeight="1" x14ac:dyDescent="0.3">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3.5" customHeight="1" x14ac:dyDescent="0.3">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3.5" customHeight="1" x14ac:dyDescent="0.3">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3.5" customHeight="1" x14ac:dyDescent="0.3">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3.5" customHeight="1" x14ac:dyDescent="0.3">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3.5" customHeight="1" x14ac:dyDescent="0.3">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3.5" customHeight="1" x14ac:dyDescent="0.3">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3.5" customHeight="1" x14ac:dyDescent="0.3">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3.5" customHeight="1" x14ac:dyDescent="0.3">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3.5" customHeight="1" x14ac:dyDescent="0.3">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3.5" customHeight="1" x14ac:dyDescent="0.3">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3.5" customHeight="1" x14ac:dyDescent="0.3">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3.5" customHeight="1" x14ac:dyDescent="0.3">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3.5" customHeight="1" x14ac:dyDescent="0.3">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3.5" customHeight="1" x14ac:dyDescent="0.3">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3.5" customHeight="1" x14ac:dyDescent="0.3">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3.5" customHeight="1" x14ac:dyDescent="0.3">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3.5" customHeight="1" x14ac:dyDescent="0.3">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3.5" customHeight="1" x14ac:dyDescent="0.3">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3.5" customHeight="1" x14ac:dyDescent="0.3">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3.5" customHeight="1" x14ac:dyDescent="0.3">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3.5" customHeight="1" x14ac:dyDescent="0.3">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3.5" customHeight="1" x14ac:dyDescent="0.3">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3.5" customHeight="1" x14ac:dyDescent="0.3">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3.5" customHeight="1" x14ac:dyDescent="0.3">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3.5" customHeight="1" x14ac:dyDescent="0.3">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3.5" customHeight="1" x14ac:dyDescent="0.3">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3.5" customHeight="1" x14ac:dyDescent="0.3">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3.5" customHeight="1" x14ac:dyDescent="0.3">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3.5" customHeight="1" x14ac:dyDescent="0.3">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3.5" customHeight="1" x14ac:dyDescent="0.3">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3.5" customHeight="1" x14ac:dyDescent="0.3">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3.5" customHeight="1" x14ac:dyDescent="0.3">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3.5" customHeight="1" x14ac:dyDescent="0.3">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3.5" customHeight="1" x14ac:dyDescent="0.3">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3.5" customHeight="1" x14ac:dyDescent="0.3">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3.5" customHeight="1" x14ac:dyDescent="0.3">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3.5" customHeight="1" x14ac:dyDescent="0.3">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3.5" customHeight="1" x14ac:dyDescent="0.3">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3.5" customHeight="1" x14ac:dyDescent="0.3">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3.5" customHeight="1" x14ac:dyDescent="0.3">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3.5" customHeight="1" x14ac:dyDescent="0.3">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3.5" customHeight="1" x14ac:dyDescent="0.3">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3.5" customHeight="1" x14ac:dyDescent="0.3">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3.5" customHeight="1" x14ac:dyDescent="0.3">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3.5" customHeight="1" x14ac:dyDescent="0.3">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3.5" customHeight="1" x14ac:dyDescent="0.3">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3.5" customHeight="1" x14ac:dyDescent="0.3">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3.5" customHeight="1" x14ac:dyDescent="0.3">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3.5" customHeight="1" x14ac:dyDescent="0.3">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3.5" customHeight="1" x14ac:dyDescent="0.3">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3.5" customHeight="1" x14ac:dyDescent="0.3">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3.5" customHeight="1" x14ac:dyDescent="0.3">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3.5" customHeight="1" x14ac:dyDescent="0.3">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3.5" customHeight="1" x14ac:dyDescent="0.3">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3.5" customHeight="1" x14ac:dyDescent="0.3">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3.5" customHeight="1" x14ac:dyDescent="0.3">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3.5" customHeight="1" x14ac:dyDescent="0.3">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3.5" customHeight="1" x14ac:dyDescent="0.3">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3.5" customHeight="1" x14ac:dyDescent="0.3">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3.5" customHeight="1" x14ac:dyDescent="0.3">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3.5" customHeight="1" x14ac:dyDescent="0.3">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3.5" customHeight="1" x14ac:dyDescent="0.3">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3.5" customHeight="1" x14ac:dyDescent="0.3">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3.5" customHeight="1" x14ac:dyDescent="0.3">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3.5" customHeight="1" x14ac:dyDescent="0.3">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3.5" customHeight="1" x14ac:dyDescent="0.3">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3.5" customHeight="1" x14ac:dyDescent="0.3">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3.5" customHeight="1" x14ac:dyDescent="0.3">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3.5" customHeight="1" x14ac:dyDescent="0.3">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3.5" customHeight="1" x14ac:dyDescent="0.3">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3.5" customHeight="1" x14ac:dyDescent="0.3">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3.5" customHeight="1" x14ac:dyDescent="0.3">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3.5" customHeight="1" x14ac:dyDescent="0.3">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3.5" customHeight="1" x14ac:dyDescent="0.3">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3.5" customHeight="1" x14ac:dyDescent="0.3">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3.5" customHeight="1" x14ac:dyDescent="0.3">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3.5" customHeight="1" x14ac:dyDescent="0.3">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3.5" customHeight="1" x14ac:dyDescent="0.3">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3.5" customHeight="1" x14ac:dyDescent="0.3">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3.5" customHeight="1" x14ac:dyDescent="0.3">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W849ERe8X0eyyCIFyDUtHN2ZQfpZgr3M/lY0GiIVj9dQJub579nmRdG+AAEPWe5SAvpM2v++HjAdHKStfHNs9Q==" saltValue="J3WIC5yrKjROfVJzDM8xNQ==" spinCount="100000" sheet="1" objects="1" scenarios="1" selectLockedCells="1" selectUnlockedCells="1"/>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L68">
    <cfRule type="expression" dxfId="233"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K1000"/>
  <sheetViews>
    <sheetView showGridLines="0" workbookViewId="0">
      <pane xSplit="2" ySplit="8" topLeftCell="C9" activePane="bottomRight" state="frozen"/>
      <selection activeCell="C6" sqref="C6:H7"/>
      <selection pane="topRight" activeCell="C6" sqref="C6:H7"/>
      <selection pane="bottomLeft" activeCell="C6" sqref="C6:H7"/>
      <selection pane="bottomRight" activeCell="A6" sqref="A6:X8"/>
    </sheetView>
  </sheetViews>
  <sheetFormatPr baseColWidth="10" defaultColWidth="14.44140625" defaultRowHeight="15" customHeight="1" x14ac:dyDescent="0.3"/>
  <cols>
    <col min="1" max="1" width="4" customWidth="1"/>
    <col min="2" max="3" width="18.88671875" customWidth="1"/>
    <col min="4" max="4" width="47.44140625" customWidth="1"/>
    <col min="5" max="5" width="18.109375" customWidth="1"/>
    <col min="6" max="6" width="13.88671875" customWidth="1"/>
    <col min="7" max="7" width="20.33203125" customWidth="1"/>
    <col min="8" max="8" width="14.5546875" customWidth="1"/>
    <col min="9" max="9" width="23.33203125" customWidth="1"/>
    <col min="10" max="10" width="22.8867187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6" width="11.44140625" customWidth="1"/>
    <col min="27" max="27" width="6.109375" customWidth="1"/>
    <col min="28" max="37" width="11.44140625" hidden="1" customWidth="1"/>
  </cols>
  <sheetData>
    <row r="1" spans="1:37" ht="19.5" customHeight="1" x14ac:dyDescent="0.3">
      <c r="A1" s="111"/>
      <c r="B1" s="72"/>
      <c r="C1" s="77" t="s">
        <v>0</v>
      </c>
      <c r="D1" s="78"/>
      <c r="E1" s="78"/>
      <c r="F1" s="78"/>
      <c r="G1" s="78"/>
      <c r="H1" s="78"/>
      <c r="I1" s="78"/>
      <c r="J1" s="78"/>
      <c r="K1" s="78"/>
      <c r="L1" s="78"/>
      <c r="M1" s="78"/>
      <c r="N1" s="78"/>
      <c r="O1" s="78"/>
      <c r="P1" s="78"/>
      <c r="Q1" s="78"/>
      <c r="R1" s="78"/>
      <c r="S1" s="78"/>
      <c r="T1" s="78"/>
      <c r="U1" s="78"/>
      <c r="V1" s="78"/>
      <c r="W1" s="72"/>
      <c r="X1" s="108" t="s">
        <v>319</v>
      </c>
      <c r="Y1" s="63"/>
      <c r="Z1" s="64"/>
      <c r="AA1" s="3"/>
      <c r="AB1" s="3"/>
      <c r="AC1" s="3"/>
      <c r="AD1" s="3"/>
      <c r="AE1" s="3"/>
      <c r="AF1" s="3"/>
      <c r="AG1" s="3"/>
      <c r="AH1" s="3"/>
      <c r="AI1" s="3"/>
      <c r="AJ1" s="3"/>
      <c r="AK1" s="3"/>
    </row>
    <row r="2" spans="1:37" ht="19.5" customHeight="1" x14ac:dyDescent="0.3">
      <c r="A2" s="73"/>
      <c r="B2" s="74"/>
      <c r="C2" s="73"/>
      <c r="D2" s="79"/>
      <c r="E2" s="79"/>
      <c r="F2" s="79"/>
      <c r="G2" s="79"/>
      <c r="H2" s="79"/>
      <c r="I2" s="79"/>
      <c r="J2" s="79"/>
      <c r="K2" s="79"/>
      <c r="L2" s="79"/>
      <c r="M2" s="79"/>
      <c r="N2" s="79"/>
      <c r="O2" s="79"/>
      <c r="P2" s="79"/>
      <c r="Q2" s="79"/>
      <c r="R2" s="79"/>
      <c r="S2" s="79"/>
      <c r="T2" s="79"/>
      <c r="U2" s="79"/>
      <c r="V2" s="79"/>
      <c r="W2" s="74"/>
      <c r="X2" s="108" t="s">
        <v>320</v>
      </c>
      <c r="Y2" s="63"/>
      <c r="Z2" s="64"/>
      <c r="AA2" s="3"/>
      <c r="AB2" s="3"/>
      <c r="AC2" s="3"/>
      <c r="AD2" s="3"/>
      <c r="AE2" s="3"/>
      <c r="AF2" s="3"/>
      <c r="AG2" s="3"/>
      <c r="AH2" s="3"/>
      <c r="AI2" s="3"/>
      <c r="AJ2" s="3"/>
      <c r="AK2" s="3"/>
    </row>
    <row r="3" spans="1:37" ht="19.5" customHeight="1" x14ac:dyDescent="0.3">
      <c r="A3" s="73"/>
      <c r="B3" s="74"/>
      <c r="C3" s="73"/>
      <c r="D3" s="79"/>
      <c r="E3" s="79"/>
      <c r="F3" s="79"/>
      <c r="G3" s="79"/>
      <c r="H3" s="79"/>
      <c r="I3" s="79"/>
      <c r="J3" s="79"/>
      <c r="K3" s="79"/>
      <c r="L3" s="79"/>
      <c r="M3" s="79"/>
      <c r="N3" s="79"/>
      <c r="O3" s="79"/>
      <c r="P3" s="79"/>
      <c r="Q3" s="79"/>
      <c r="R3" s="79"/>
      <c r="S3" s="79"/>
      <c r="T3" s="79"/>
      <c r="U3" s="79"/>
      <c r="V3" s="79"/>
      <c r="W3" s="74"/>
      <c r="X3" s="108" t="s">
        <v>321</v>
      </c>
      <c r="Y3" s="63"/>
      <c r="Z3" s="64"/>
      <c r="AA3" s="3"/>
      <c r="AB3" s="3"/>
      <c r="AC3" s="3"/>
      <c r="AD3" s="3"/>
      <c r="AE3" s="3"/>
      <c r="AF3" s="3"/>
      <c r="AG3" s="3"/>
      <c r="AH3" s="3"/>
      <c r="AI3" s="3"/>
      <c r="AJ3" s="3"/>
      <c r="AK3" s="3"/>
    </row>
    <row r="4" spans="1:37" ht="19.5" customHeight="1" x14ac:dyDescent="0.3">
      <c r="A4" s="75"/>
      <c r="B4" s="76"/>
      <c r="C4" s="75"/>
      <c r="D4" s="80"/>
      <c r="E4" s="80"/>
      <c r="F4" s="80"/>
      <c r="G4" s="80"/>
      <c r="H4" s="80"/>
      <c r="I4" s="80"/>
      <c r="J4" s="80"/>
      <c r="K4" s="80"/>
      <c r="L4" s="80"/>
      <c r="M4" s="80"/>
      <c r="N4" s="80"/>
      <c r="O4" s="80"/>
      <c r="P4" s="80"/>
      <c r="Q4" s="80"/>
      <c r="R4" s="80"/>
      <c r="S4" s="80"/>
      <c r="T4" s="80"/>
      <c r="U4" s="80"/>
      <c r="V4" s="80"/>
      <c r="W4" s="76"/>
      <c r="X4" s="108" t="s">
        <v>322</v>
      </c>
      <c r="Y4" s="63"/>
      <c r="Z4" s="64"/>
      <c r="AA4" s="3"/>
      <c r="AB4" s="3"/>
      <c r="AC4" s="3"/>
      <c r="AD4" s="3"/>
      <c r="AE4" s="3"/>
      <c r="AF4" s="3"/>
      <c r="AG4" s="3"/>
      <c r="AH4" s="3"/>
      <c r="AI4" s="3"/>
      <c r="AJ4" s="3"/>
      <c r="AK4" s="3"/>
    </row>
    <row r="5" spans="1:37" ht="13.5" customHeight="1" x14ac:dyDescent="0.3">
      <c r="A5" s="20"/>
      <c r="B5" s="20"/>
      <c r="C5" s="20"/>
      <c r="D5" s="20"/>
      <c r="E5" s="20"/>
      <c r="F5" s="20"/>
      <c r="G5" s="20"/>
      <c r="H5" s="20"/>
      <c r="I5" s="20"/>
      <c r="J5" s="20"/>
      <c r="K5" s="20"/>
      <c r="L5" s="20"/>
      <c r="M5" s="20"/>
      <c r="N5" s="20"/>
      <c r="O5" s="20"/>
      <c r="P5" s="20"/>
      <c r="Q5" s="20"/>
      <c r="R5" s="20"/>
      <c r="S5" s="20"/>
      <c r="T5" s="20"/>
      <c r="U5" s="20"/>
      <c r="V5" s="20"/>
      <c r="W5" s="20"/>
      <c r="X5" s="20"/>
      <c r="Y5" s="3"/>
      <c r="Z5" s="3"/>
      <c r="AA5" s="3"/>
      <c r="AB5" s="3"/>
      <c r="AC5" s="3"/>
      <c r="AD5" s="3"/>
      <c r="AE5" s="3"/>
      <c r="AF5" s="3"/>
      <c r="AG5" s="3"/>
      <c r="AH5" s="3"/>
      <c r="AI5" s="3"/>
      <c r="AJ5" s="3"/>
      <c r="AK5" s="3"/>
    </row>
    <row r="6" spans="1:37" ht="24.75" customHeight="1" x14ac:dyDescent="0.3">
      <c r="A6" s="105" t="s">
        <v>89</v>
      </c>
      <c r="B6" s="63"/>
      <c r="C6" s="63"/>
      <c r="D6" s="63"/>
      <c r="E6" s="64"/>
      <c r="F6" s="105" t="s">
        <v>323</v>
      </c>
      <c r="G6" s="63"/>
      <c r="H6" s="63"/>
      <c r="I6" s="63"/>
      <c r="J6" s="63"/>
      <c r="K6" s="63"/>
      <c r="L6" s="63"/>
      <c r="M6" s="63"/>
      <c r="N6" s="63"/>
      <c r="O6" s="63"/>
      <c r="P6" s="63"/>
      <c r="Q6" s="63"/>
      <c r="R6" s="63"/>
      <c r="S6" s="63"/>
      <c r="T6" s="63"/>
      <c r="U6" s="63"/>
      <c r="V6" s="63"/>
      <c r="W6" s="63"/>
      <c r="X6" s="64"/>
      <c r="Y6" s="109" t="s">
        <v>324</v>
      </c>
      <c r="Z6" s="109" t="s">
        <v>103</v>
      </c>
      <c r="AA6" s="3"/>
      <c r="AB6" s="3"/>
      <c r="AC6" s="3"/>
      <c r="AD6" s="3"/>
      <c r="AE6" s="3"/>
      <c r="AF6" s="3"/>
      <c r="AG6" s="3"/>
      <c r="AH6" s="3"/>
      <c r="AI6" s="3"/>
      <c r="AJ6" s="3"/>
      <c r="AK6" s="3"/>
    </row>
    <row r="7" spans="1:37" ht="18" customHeight="1" x14ac:dyDescent="0.3">
      <c r="A7" s="103" t="s">
        <v>87</v>
      </c>
      <c r="B7" s="104" t="s">
        <v>88</v>
      </c>
      <c r="C7" s="104" t="s">
        <v>92</v>
      </c>
      <c r="D7" s="104" t="s">
        <v>96</v>
      </c>
      <c r="E7" s="104" t="s">
        <v>97</v>
      </c>
      <c r="F7" s="112" t="s">
        <v>325</v>
      </c>
      <c r="G7" s="112" t="s">
        <v>326</v>
      </c>
      <c r="H7" s="112" t="s">
        <v>327</v>
      </c>
      <c r="I7" s="112" t="s">
        <v>328</v>
      </c>
      <c r="J7" s="112" t="s">
        <v>329</v>
      </c>
      <c r="K7" s="112" t="s">
        <v>330</v>
      </c>
      <c r="L7" s="112" t="s">
        <v>331</v>
      </c>
      <c r="M7" s="112" t="s">
        <v>332</v>
      </c>
      <c r="N7" s="112" t="s">
        <v>333</v>
      </c>
      <c r="O7" s="112" t="s">
        <v>334</v>
      </c>
      <c r="P7" s="112" t="s">
        <v>335</v>
      </c>
      <c r="Q7" s="112" t="s">
        <v>336</v>
      </c>
      <c r="R7" s="112" t="s">
        <v>337</v>
      </c>
      <c r="S7" s="112" t="s">
        <v>338</v>
      </c>
      <c r="T7" s="112" t="s">
        <v>339</v>
      </c>
      <c r="U7" s="112" t="s">
        <v>340</v>
      </c>
      <c r="V7" s="112" t="s">
        <v>341</v>
      </c>
      <c r="W7" s="112" t="s">
        <v>342</v>
      </c>
      <c r="X7" s="112" t="s">
        <v>343</v>
      </c>
      <c r="Y7" s="90"/>
      <c r="Z7" s="90"/>
      <c r="AA7" s="3"/>
      <c r="AB7" s="3"/>
      <c r="AC7" s="3"/>
      <c r="AD7" s="3"/>
      <c r="AE7" s="3"/>
      <c r="AF7" s="3"/>
      <c r="AG7" s="3"/>
      <c r="AH7" s="3"/>
      <c r="AI7" s="3"/>
      <c r="AJ7" s="3"/>
      <c r="AK7" s="3"/>
    </row>
    <row r="8" spans="1:37" ht="35.25" customHeight="1" x14ac:dyDescent="0.3">
      <c r="A8" s="91"/>
      <c r="B8" s="91"/>
      <c r="C8" s="91"/>
      <c r="D8" s="91"/>
      <c r="E8" s="91"/>
      <c r="F8" s="91"/>
      <c r="G8" s="91"/>
      <c r="H8" s="91"/>
      <c r="I8" s="91"/>
      <c r="J8" s="91"/>
      <c r="K8" s="91"/>
      <c r="L8" s="91"/>
      <c r="M8" s="91"/>
      <c r="N8" s="91"/>
      <c r="O8" s="91"/>
      <c r="P8" s="91"/>
      <c r="Q8" s="91"/>
      <c r="R8" s="91"/>
      <c r="S8" s="91"/>
      <c r="T8" s="91"/>
      <c r="U8" s="91"/>
      <c r="V8" s="91"/>
      <c r="W8" s="91"/>
      <c r="X8" s="91"/>
      <c r="Y8" s="91"/>
      <c r="Z8" s="91"/>
      <c r="AA8" s="21"/>
      <c r="AB8" s="21"/>
      <c r="AC8" s="21"/>
      <c r="AD8" s="21"/>
      <c r="AE8" s="21"/>
      <c r="AF8" s="21"/>
      <c r="AG8" s="21"/>
      <c r="AH8" s="21"/>
      <c r="AI8" s="21"/>
      <c r="AJ8" s="21"/>
      <c r="AK8" s="21"/>
    </row>
    <row r="9" spans="1:37" ht="16.5" customHeight="1" x14ac:dyDescent="0.3">
      <c r="A9" s="97">
        <v>1</v>
      </c>
      <c r="B9" s="92"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92"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No aplica</v>
      </c>
      <c r="D9" s="92"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E9" s="92"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F9" s="92"/>
      <c r="G9" s="92"/>
      <c r="H9" s="92"/>
      <c r="I9" s="92"/>
      <c r="J9" s="92"/>
      <c r="K9" s="92"/>
      <c r="L9" s="92"/>
      <c r="M9" s="92"/>
      <c r="N9" s="92"/>
      <c r="O9" s="92"/>
      <c r="P9" s="92"/>
      <c r="Q9" s="92"/>
      <c r="R9" s="92"/>
      <c r="S9" s="92"/>
      <c r="T9" s="92"/>
      <c r="U9" s="92"/>
      <c r="V9" s="92"/>
      <c r="W9" s="92"/>
      <c r="X9" s="92"/>
      <c r="Y9" s="92" t="str">
        <f>IF(OR(E9="",E9="No Aplica"),"",COUNTIF(F9:X11,"SI"))</f>
        <v/>
      </c>
      <c r="Z9" s="93"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
      </c>
      <c r="AA9" s="22"/>
      <c r="AB9" s="22"/>
      <c r="AC9" s="22"/>
      <c r="AD9" s="22"/>
      <c r="AE9" s="22"/>
      <c r="AF9" s="22"/>
      <c r="AG9" s="22"/>
      <c r="AH9" s="22"/>
      <c r="AI9" s="22"/>
      <c r="AJ9" s="22"/>
      <c r="AK9" s="22"/>
    </row>
    <row r="10" spans="1:37" ht="13.5" customHeight="1" x14ac:dyDescent="0.3">
      <c r="A10" s="90"/>
      <c r="B10" s="90"/>
      <c r="C10" s="90"/>
      <c r="D10" s="90"/>
      <c r="E10" s="90"/>
      <c r="F10" s="90"/>
      <c r="G10" s="90"/>
      <c r="H10" s="90"/>
      <c r="I10" s="90"/>
      <c r="J10" s="90"/>
      <c r="K10" s="90"/>
      <c r="L10" s="90"/>
      <c r="M10" s="90"/>
      <c r="N10" s="90"/>
      <c r="O10" s="90"/>
      <c r="P10" s="90"/>
      <c r="Q10" s="90"/>
      <c r="R10" s="90"/>
      <c r="S10" s="90"/>
      <c r="T10" s="90"/>
      <c r="U10" s="90"/>
      <c r="V10" s="90"/>
      <c r="W10" s="90"/>
      <c r="X10" s="90"/>
      <c r="Y10" s="90"/>
      <c r="Z10" s="90"/>
      <c r="AA10" s="3"/>
      <c r="AB10" s="3"/>
      <c r="AC10" s="3"/>
      <c r="AD10" s="3"/>
      <c r="AE10" s="3"/>
      <c r="AF10" s="3"/>
      <c r="AG10" s="3"/>
      <c r="AH10" s="3"/>
      <c r="AI10" s="3"/>
      <c r="AJ10" s="3"/>
      <c r="AK10" s="3"/>
    </row>
    <row r="11" spans="1:37" ht="13.5" customHeight="1" x14ac:dyDescent="0.3">
      <c r="A11" s="91"/>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3"/>
      <c r="AB11" s="3"/>
      <c r="AC11" s="3"/>
      <c r="AD11" s="3"/>
      <c r="AE11" s="3"/>
      <c r="AF11" s="3"/>
      <c r="AG11" s="3"/>
      <c r="AH11" s="3"/>
      <c r="AI11" s="3"/>
      <c r="AJ11" s="3"/>
      <c r="AK11" s="3"/>
    </row>
    <row r="12" spans="1:37" ht="16.5" customHeight="1" x14ac:dyDescent="0.3">
      <c r="A12" s="97">
        <v>2</v>
      </c>
      <c r="B12" s="92"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92"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92"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92"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92"/>
      <c r="G12" s="92"/>
      <c r="H12" s="92"/>
      <c r="I12" s="92"/>
      <c r="J12" s="92"/>
      <c r="K12" s="92"/>
      <c r="L12" s="92"/>
      <c r="M12" s="92"/>
      <c r="N12" s="92"/>
      <c r="O12" s="92"/>
      <c r="P12" s="92"/>
      <c r="Q12" s="92"/>
      <c r="R12" s="92"/>
      <c r="S12" s="92"/>
      <c r="T12" s="92"/>
      <c r="U12" s="92"/>
      <c r="V12" s="92"/>
      <c r="W12" s="92"/>
      <c r="X12" s="92"/>
      <c r="Y12" s="92" t="str">
        <f>IF(OR(E12="",E12="No Aplica"),"",COUNTIF(F12:X14,"SI"))</f>
        <v/>
      </c>
      <c r="Z12" s="93"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3"/>
      <c r="AB12" s="3"/>
      <c r="AC12" s="3"/>
      <c r="AD12" s="3"/>
      <c r="AE12" s="3"/>
      <c r="AF12" s="3"/>
      <c r="AG12" s="3"/>
      <c r="AH12" s="3"/>
      <c r="AI12" s="3"/>
      <c r="AJ12" s="3"/>
      <c r="AK12" s="3"/>
    </row>
    <row r="13" spans="1:37" ht="13.5" customHeight="1" x14ac:dyDescent="0.3">
      <c r="A13" s="90"/>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3"/>
      <c r="AB13" s="3"/>
      <c r="AC13" s="3"/>
      <c r="AD13" s="3"/>
      <c r="AE13" s="3"/>
      <c r="AF13" s="3"/>
      <c r="AG13" s="3"/>
      <c r="AH13" s="3"/>
      <c r="AI13" s="3"/>
      <c r="AJ13" s="3"/>
      <c r="AK13" s="3"/>
    </row>
    <row r="14" spans="1:37" ht="13.5" customHeight="1" x14ac:dyDescent="0.3">
      <c r="A14" s="91"/>
      <c r="B14" s="91"/>
      <c r="C14" s="91"/>
      <c r="D14" s="91"/>
      <c r="E14" s="91"/>
      <c r="F14" s="91"/>
      <c r="G14" s="91"/>
      <c r="H14" s="91"/>
      <c r="I14" s="91"/>
      <c r="J14" s="91"/>
      <c r="K14" s="91"/>
      <c r="L14" s="91"/>
      <c r="M14" s="91"/>
      <c r="N14" s="91"/>
      <c r="O14" s="91"/>
      <c r="P14" s="91"/>
      <c r="Q14" s="91"/>
      <c r="R14" s="91"/>
      <c r="S14" s="91"/>
      <c r="T14" s="91"/>
      <c r="U14" s="91"/>
      <c r="V14" s="91"/>
      <c r="W14" s="91"/>
      <c r="X14" s="91"/>
      <c r="Y14" s="91"/>
      <c r="Z14" s="91"/>
      <c r="AA14" s="3"/>
      <c r="AB14" s="3"/>
      <c r="AC14" s="3"/>
      <c r="AD14" s="3"/>
      <c r="AE14" s="3"/>
      <c r="AF14" s="3"/>
      <c r="AG14" s="3"/>
      <c r="AH14" s="3"/>
      <c r="AI14" s="3"/>
      <c r="AJ14" s="3"/>
      <c r="AK14" s="3"/>
    </row>
    <row r="15" spans="1:37" ht="16.5" customHeight="1" x14ac:dyDescent="0.3">
      <c r="A15" s="97">
        <v>3</v>
      </c>
      <c r="B15" s="92"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No aplica</v>
      </c>
      <c r="C15" s="92"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No aplica</v>
      </c>
      <c r="D15" s="92"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No aplica</v>
      </c>
      <c r="E15" s="92"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No aplica</v>
      </c>
      <c r="F15" s="92"/>
      <c r="G15" s="92"/>
      <c r="H15" s="92"/>
      <c r="I15" s="92"/>
      <c r="J15" s="92"/>
      <c r="K15" s="92"/>
      <c r="L15" s="92"/>
      <c r="M15" s="92"/>
      <c r="N15" s="92"/>
      <c r="O15" s="92"/>
      <c r="P15" s="92"/>
      <c r="Q15" s="92"/>
      <c r="R15" s="92"/>
      <c r="S15" s="92"/>
      <c r="T15" s="92"/>
      <c r="U15" s="92"/>
      <c r="V15" s="92"/>
      <c r="W15" s="92"/>
      <c r="X15" s="92"/>
      <c r="Y15" s="92" t="str">
        <f>IF(OR(E15="",E15="No Aplica"),"",COUNTIF(F15:X17,"SI"))</f>
        <v/>
      </c>
      <c r="Z15" s="93"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
      </c>
      <c r="AA15" s="3"/>
      <c r="AB15" s="3"/>
      <c r="AC15" s="3"/>
      <c r="AD15" s="3"/>
      <c r="AE15" s="3"/>
      <c r="AF15" s="3"/>
      <c r="AG15" s="3"/>
      <c r="AH15" s="3"/>
      <c r="AI15" s="3"/>
      <c r="AJ15" s="3"/>
      <c r="AK15" s="3"/>
    </row>
    <row r="16" spans="1:37" ht="13.5" customHeight="1" x14ac:dyDescent="0.3">
      <c r="A16" s="90"/>
      <c r="B16" s="90"/>
      <c r="C16" s="90"/>
      <c r="D16" s="90"/>
      <c r="E16" s="90"/>
      <c r="F16" s="90"/>
      <c r="G16" s="90"/>
      <c r="H16" s="90"/>
      <c r="I16" s="90"/>
      <c r="J16" s="90"/>
      <c r="K16" s="90"/>
      <c r="L16" s="90"/>
      <c r="M16" s="90"/>
      <c r="N16" s="90"/>
      <c r="O16" s="90"/>
      <c r="P16" s="90"/>
      <c r="Q16" s="90"/>
      <c r="R16" s="90"/>
      <c r="S16" s="90"/>
      <c r="T16" s="90"/>
      <c r="U16" s="90"/>
      <c r="V16" s="90"/>
      <c r="W16" s="90"/>
      <c r="X16" s="90"/>
      <c r="Y16" s="90"/>
      <c r="Z16" s="90"/>
      <c r="AA16" s="3"/>
      <c r="AB16" s="3"/>
      <c r="AC16" s="3"/>
      <c r="AD16" s="3"/>
      <c r="AE16" s="3"/>
      <c r="AF16" s="3"/>
      <c r="AG16" s="3"/>
      <c r="AH16" s="3"/>
      <c r="AI16" s="3"/>
      <c r="AJ16" s="3"/>
      <c r="AK16" s="3"/>
    </row>
    <row r="17" spans="1:37" ht="13.5" customHeight="1" x14ac:dyDescent="0.3">
      <c r="A17" s="91"/>
      <c r="B17" s="91"/>
      <c r="C17" s="91"/>
      <c r="D17" s="91"/>
      <c r="E17" s="91"/>
      <c r="F17" s="91"/>
      <c r="G17" s="91"/>
      <c r="H17" s="91"/>
      <c r="I17" s="91"/>
      <c r="J17" s="91"/>
      <c r="K17" s="91"/>
      <c r="L17" s="91"/>
      <c r="M17" s="91"/>
      <c r="N17" s="91"/>
      <c r="O17" s="91"/>
      <c r="P17" s="91"/>
      <c r="Q17" s="91"/>
      <c r="R17" s="91"/>
      <c r="S17" s="91"/>
      <c r="T17" s="91"/>
      <c r="U17" s="91"/>
      <c r="V17" s="91"/>
      <c r="W17" s="91"/>
      <c r="X17" s="91"/>
      <c r="Y17" s="91"/>
      <c r="Z17" s="91"/>
      <c r="AA17" s="3"/>
      <c r="AB17" s="3"/>
      <c r="AC17" s="3"/>
      <c r="AD17" s="3"/>
      <c r="AE17" s="3"/>
      <c r="AF17" s="3"/>
      <c r="AG17" s="3"/>
      <c r="AH17" s="3"/>
      <c r="AI17" s="3"/>
      <c r="AJ17" s="3"/>
      <c r="AK17" s="3"/>
    </row>
    <row r="18" spans="1:37" ht="16.5" customHeight="1" x14ac:dyDescent="0.3">
      <c r="A18" s="97">
        <v>4</v>
      </c>
      <c r="B18" s="92"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No aplica</v>
      </c>
      <c r="C18" s="92"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No aplica</v>
      </c>
      <c r="D18" s="92"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No aplica</v>
      </c>
      <c r="E18" s="92"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No aplica</v>
      </c>
      <c r="F18" s="92"/>
      <c r="G18" s="92"/>
      <c r="H18" s="92"/>
      <c r="I18" s="92"/>
      <c r="J18" s="92"/>
      <c r="K18" s="92"/>
      <c r="L18" s="92"/>
      <c r="M18" s="92"/>
      <c r="N18" s="92"/>
      <c r="O18" s="92"/>
      <c r="P18" s="92"/>
      <c r="Q18" s="92"/>
      <c r="R18" s="92"/>
      <c r="S18" s="92"/>
      <c r="T18" s="92"/>
      <c r="U18" s="92"/>
      <c r="V18" s="92"/>
      <c r="W18" s="92"/>
      <c r="X18" s="92"/>
      <c r="Y18" s="92" t="str">
        <f>IF(OR(E18="",E18="No Aplica"),"",COUNTIF(F18:X20,"SI"))</f>
        <v/>
      </c>
      <c r="Z18" s="93"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3.5" customHeight="1" x14ac:dyDescent="0.3">
      <c r="A19" s="90"/>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3"/>
      <c r="AB19" s="3"/>
      <c r="AC19" s="3"/>
      <c r="AD19" s="3"/>
      <c r="AE19" s="3"/>
      <c r="AF19" s="3"/>
      <c r="AG19" s="3"/>
      <c r="AH19" s="3"/>
      <c r="AI19" s="3"/>
      <c r="AJ19" s="3"/>
      <c r="AK19" s="3"/>
    </row>
    <row r="20" spans="1:37" ht="13.5" customHeight="1" x14ac:dyDescent="0.3">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3"/>
      <c r="AB20" s="3"/>
      <c r="AC20" s="3"/>
      <c r="AD20" s="3"/>
      <c r="AE20" s="3"/>
      <c r="AF20" s="3"/>
      <c r="AG20" s="3"/>
      <c r="AH20" s="3"/>
      <c r="AI20" s="3"/>
      <c r="AJ20" s="3"/>
      <c r="AK20" s="3"/>
    </row>
    <row r="21" spans="1:37" ht="16.5" customHeight="1" x14ac:dyDescent="0.3">
      <c r="A21" s="97">
        <v>5</v>
      </c>
      <c r="B21" s="92"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No aplica</v>
      </c>
      <c r="C21" s="92"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No aplica</v>
      </c>
      <c r="D21" s="92"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No aplica</v>
      </c>
      <c r="E21" s="92"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No aplica</v>
      </c>
      <c r="F21" s="92"/>
      <c r="G21" s="92"/>
      <c r="H21" s="92"/>
      <c r="I21" s="92"/>
      <c r="J21" s="92"/>
      <c r="K21" s="92"/>
      <c r="L21" s="92"/>
      <c r="M21" s="92"/>
      <c r="N21" s="92"/>
      <c r="O21" s="92"/>
      <c r="P21" s="92"/>
      <c r="Q21" s="92"/>
      <c r="R21" s="92"/>
      <c r="S21" s="92"/>
      <c r="T21" s="92"/>
      <c r="U21" s="92"/>
      <c r="V21" s="92"/>
      <c r="W21" s="92"/>
      <c r="X21" s="92"/>
      <c r="Y21" s="92" t="str">
        <f>IF(OR(E21="",E21="No Aplica"),"",COUNTIF(F21:X23,"SI"))</f>
        <v/>
      </c>
      <c r="Z21" s="93"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3.5" customHeight="1" x14ac:dyDescent="0.3">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3"/>
      <c r="AB22" s="3"/>
      <c r="AC22" s="3"/>
      <c r="AD22" s="3"/>
      <c r="AE22" s="3"/>
      <c r="AF22" s="3"/>
      <c r="AG22" s="3"/>
      <c r="AH22" s="3"/>
      <c r="AI22" s="3"/>
      <c r="AJ22" s="3"/>
      <c r="AK22" s="3"/>
    </row>
    <row r="23" spans="1:37" ht="13.5" customHeight="1" x14ac:dyDescent="0.3">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3"/>
      <c r="AB23" s="3"/>
      <c r="AC23" s="3"/>
      <c r="AD23" s="3"/>
      <c r="AE23" s="3"/>
      <c r="AF23" s="3"/>
      <c r="AG23" s="3"/>
      <c r="AH23" s="3"/>
      <c r="AI23" s="3"/>
      <c r="AJ23" s="3"/>
      <c r="AK23" s="3"/>
    </row>
    <row r="24" spans="1:37" ht="31.5" customHeight="1" x14ac:dyDescent="0.3">
      <c r="A24" s="97">
        <v>6</v>
      </c>
      <c r="B24" s="92"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Gestión Contractual</v>
      </c>
      <c r="C24" s="92"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Contratación (Etapa Precontractual - Estructuración)</v>
      </c>
      <c r="D24" s="92"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Posibilidad de afectación economica y reputacional al recibir o solicitar dadivas o beneficios a nombre propio o de terceros, mediante el direccionamiento de los requisitos técnicos, por parte del nivel directivo durante la estructuración contractual.</v>
      </c>
      <c r="E24" s="92"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Corrupción - LA/FT/FPADM</v>
      </c>
      <c r="F24" s="92" t="s">
        <v>217</v>
      </c>
      <c r="G24" s="92" t="s">
        <v>240</v>
      </c>
      <c r="H24" s="92" t="s">
        <v>240</v>
      </c>
      <c r="I24" s="92" t="s">
        <v>240</v>
      </c>
      <c r="J24" s="92" t="s">
        <v>217</v>
      </c>
      <c r="K24" s="92" t="s">
        <v>217</v>
      </c>
      <c r="L24" s="92" t="s">
        <v>240</v>
      </c>
      <c r="M24" s="92" t="s">
        <v>240</v>
      </c>
      <c r="N24" s="92" t="s">
        <v>240</v>
      </c>
      <c r="O24" s="92" t="s">
        <v>217</v>
      </c>
      <c r="P24" s="92" t="s">
        <v>217</v>
      </c>
      <c r="Q24" s="92" t="s">
        <v>217</v>
      </c>
      <c r="R24" s="92" t="s">
        <v>217</v>
      </c>
      <c r="S24" s="92" t="s">
        <v>217</v>
      </c>
      <c r="T24" s="92" t="s">
        <v>217</v>
      </c>
      <c r="U24" s="92" t="s">
        <v>240</v>
      </c>
      <c r="V24" s="92" t="s">
        <v>240</v>
      </c>
      <c r="W24" s="92" t="s">
        <v>240</v>
      </c>
      <c r="X24" s="92" t="s">
        <v>240</v>
      </c>
      <c r="Y24" s="92">
        <f>IF(OR(E24="",E24="No Aplica"),"",COUNTIF(F24:X26,"SI"))</f>
        <v>9</v>
      </c>
      <c r="Z24" s="93"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Mayor</v>
      </c>
      <c r="AA24" s="3"/>
      <c r="AB24" s="3"/>
      <c r="AC24" s="3"/>
      <c r="AD24" s="3"/>
      <c r="AE24" s="3"/>
      <c r="AF24" s="3"/>
      <c r="AG24" s="3"/>
      <c r="AH24" s="3"/>
      <c r="AI24" s="3"/>
      <c r="AJ24" s="3"/>
      <c r="AK24" s="3"/>
    </row>
    <row r="25" spans="1:37" ht="31.5" customHeight="1" x14ac:dyDescent="0.3">
      <c r="A25" s="90"/>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3"/>
      <c r="AB25" s="3"/>
      <c r="AC25" s="3"/>
      <c r="AD25" s="3"/>
      <c r="AE25" s="3"/>
      <c r="AF25" s="3"/>
      <c r="AG25" s="3"/>
      <c r="AH25" s="3"/>
      <c r="AI25" s="3"/>
      <c r="AJ25" s="3"/>
      <c r="AK25" s="3"/>
    </row>
    <row r="26" spans="1:37" ht="31.5" customHeight="1" x14ac:dyDescent="0.3">
      <c r="A26" s="91"/>
      <c r="B26" s="91"/>
      <c r="C26" s="91"/>
      <c r="D26" s="91"/>
      <c r="E26" s="91"/>
      <c r="F26" s="91"/>
      <c r="G26" s="91"/>
      <c r="H26" s="91"/>
      <c r="I26" s="91"/>
      <c r="J26" s="91"/>
      <c r="K26" s="91"/>
      <c r="L26" s="91"/>
      <c r="M26" s="91"/>
      <c r="N26" s="91"/>
      <c r="O26" s="91"/>
      <c r="P26" s="91"/>
      <c r="Q26" s="91"/>
      <c r="R26" s="91"/>
      <c r="S26" s="91"/>
      <c r="T26" s="91"/>
      <c r="U26" s="91"/>
      <c r="V26" s="91"/>
      <c r="W26" s="91"/>
      <c r="X26" s="91"/>
      <c r="Y26" s="91"/>
      <c r="Z26" s="91"/>
      <c r="AA26" s="3"/>
      <c r="AB26" s="3"/>
      <c r="AC26" s="3"/>
      <c r="AD26" s="3"/>
      <c r="AE26" s="3"/>
      <c r="AF26" s="3"/>
      <c r="AG26" s="3"/>
      <c r="AH26" s="3"/>
      <c r="AI26" s="3"/>
      <c r="AJ26" s="3"/>
      <c r="AK26" s="3"/>
    </row>
    <row r="27" spans="1:37" ht="31.5" customHeight="1" x14ac:dyDescent="0.3">
      <c r="A27" s="97">
        <v>7</v>
      </c>
      <c r="B27" s="92"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Gestión Contractual</v>
      </c>
      <c r="C27" s="92"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Contratación (Etapa Precontractual - Evaluación)</v>
      </c>
      <c r="D27" s="92"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Posibilidad de afectación economica y reputacional al recibir o solicitar dadivas o beneficios a nombre propio o de terceros, mediante la evaluación contractual direccionada y permisiva de los requisitos técnicos, definidos por el nivel directivo</v>
      </c>
      <c r="E27" s="92"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Corrupción - LA/FT/FPADM</v>
      </c>
      <c r="F27" s="92" t="s">
        <v>217</v>
      </c>
      <c r="G27" s="92" t="s">
        <v>240</v>
      </c>
      <c r="H27" s="92" t="s">
        <v>240</v>
      </c>
      <c r="I27" s="92" t="s">
        <v>240</v>
      </c>
      <c r="J27" s="92" t="s">
        <v>217</v>
      </c>
      <c r="K27" s="92" t="s">
        <v>217</v>
      </c>
      <c r="L27" s="92" t="s">
        <v>240</v>
      </c>
      <c r="M27" s="92" t="s">
        <v>240</v>
      </c>
      <c r="N27" s="92" t="s">
        <v>240</v>
      </c>
      <c r="O27" s="92" t="s">
        <v>217</v>
      </c>
      <c r="P27" s="92" t="s">
        <v>217</v>
      </c>
      <c r="Q27" s="92" t="s">
        <v>217</v>
      </c>
      <c r="R27" s="92" t="s">
        <v>217</v>
      </c>
      <c r="S27" s="92" t="s">
        <v>217</v>
      </c>
      <c r="T27" s="92" t="s">
        <v>217</v>
      </c>
      <c r="U27" s="92" t="s">
        <v>240</v>
      </c>
      <c r="V27" s="92" t="s">
        <v>240</v>
      </c>
      <c r="W27" s="92" t="s">
        <v>240</v>
      </c>
      <c r="X27" s="92" t="s">
        <v>240</v>
      </c>
      <c r="Y27" s="92">
        <f>IF(OR(E27="",E27="No Aplica"),"",COUNTIF(F27:X29,"SI"))</f>
        <v>9</v>
      </c>
      <c r="Z27" s="93"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Mayor</v>
      </c>
      <c r="AA27" s="3"/>
      <c r="AB27" s="3"/>
      <c r="AC27" s="3"/>
      <c r="AD27" s="3"/>
      <c r="AE27" s="3"/>
      <c r="AF27" s="3"/>
      <c r="AG27" s="3"/>
      <c r="AH27" s="3"/>
      <c r="AI27" s="3"/>
      <c r="AJ27" s="3"/>
      <c r="AK27" s="3"/>
    </row>
    <row r="28" spans="1:37" ht="31.5" customHeight="1" x14ac:dyDescent="0.3">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3"/>
      <c r="AB28" s="3"/>
      <c r="AC28" s="3"/>
      <c r="AD28" s="3"/>
      <c r="AE28" s="3"/>
      <c r="AF28" s="3"/>
      <c r="AG28" s="3"/>
      <c r="AH28" s="3"/>
      <c r="AI28" s="3"/>
      <c r="AJ28" s="3"/>
      <c r="AK28" s="3"/>
    </row>
    <row r="29" spans="1:37" ht="31.5" customHeight="1" x14ac:dyDescent="0.3">
      <c r="A29" s="91"/>
      <c r="B29" s="91"/>
      <c r="C29" s="91"/>
      <c r="D29" s="91"/>
      <c r="E29" s="91"/>
      <c r="F29" s="91"/>
      <c r="G29" s="91"/>
      <c r="H29" s="91"/>
      <c r="I29" s="91"/>
      <c r="J29" s="91"/>
      <c r="K29" s="91"/>
      <c r="L29" s="91"/>
      <c r="M29" s="91"/>
      <c r="N29" s="91"/>
      <c r="O29" s="91"/>
      <c r="P29" s="91"/>
      <c r="Q29" s="91"/>
      <c r="R29" s="91"/>
      <c r="S29" s="91"/>
      <c r="T29" s="91"/>
      <c r="U29" s="91"/>
      <c r="V29" s="91"/>
      <c r="W29" s="91"/>
      <c r="X29" s="91"/>
      <c r="Y29" s="91"/>
      <c r="Z29" s="91"/>
      <c r="AA29" s="3"/>
      <c r="AB29" s="3"/>
      <c r="AC29" s="3"/>
      <c r="AD29" s="3"/>
      <c r="AE29" s="3"/>
      <c r="AF29" s="3"/>
      <c r="AG29" s="3"/>
      <c r="AH29" s="3"/>
      <c r="AI29" s="3"/>
      <c r="AJ29" s="3"/>
      <c r="AK29" s="3"/>
    </row>
    <row r="30" spans="1:37" ht="31.5" customHeight="1" x14ac:dyDescent="0.3">
      <c r="A30" s="97">
        <v>8</v>
      </c>
      <c r="B30" s="92"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Gestión Contractual</v>
      </c>
      <c r="C30" s="92"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Contratación (Etapa Contractual - Supervisión)</v>
      </c>
      <c r="D30" s="92"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Posibilidad de afectación economica y reputacional al recibir o solicitar dadivas o beneficios a nombre propio o de terceros, mediante una supervisión o interventoria que avale obligaciones contractuales incumplidas, mayores y menores cantidades, items no previstos, hechos cumplidos y requisitos técnicos incumplidos.</v>
      </c>
      <c r="E30" s="92"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Corrupción - LA/FT/FPADM</v>
      </c>
      <c r="F30" s="92" t="s">
        <v>217</v>
      </c>
      <c r="G30" s="92" t="s">
        <v>217</v>
      </c>
      <c r="H30" s="92" t="s">
        <v>217</v>
      </c>
      <c r="I30" s="92" t="s">
        <v>217</v>
      </c>
      <c r="J30" s="92" t="s">
        <v>217</v>
      </c>
      <c r="K30" s="92" t="s">
        <v>217</v>
      </c>
      <c r="L30" s="92" t="s">
        <v>217</v>
      </c>
      <c r="M30" s="92" t="s">
        <v>217</v>
      </c>
      <c r="N30" s="92" t="s">
        <v>240</v>
      </c>
      <c r="O30" s="92" t="s">
        <v>217</v>
      </c>
      <c r="P30" s="92" t="s">
        <v>217</v>
      </c>
      <c r="Q30" s="92" t="s">
        <v>217</v>
      </c>
      <c r="R30" s="92" t="s">
        <v>217</v>
      </c>
      <c r="S30" s="92" t="s">
        <v>217</v>
      </c>
      <c r="T30" s="92" t="s">
        <v>217</v>
      </c>
      <c r="U30" s="92" t="s">
        <v>217</v>
      </c>
      <c r="V30" s="92" t="s">
        <v>240</v>
      </c>
      <c r="W30" s="92" t="s">
        <v>240</v>
      </c>
      <c r="X30" s="92" t="s">
        <v>217</v>
      </c>
      <c r="Y30" s="92">
        <f>IF(OR(E30="",E30="No Aplica"),"",COUNTIF(F30:X32,"SI"))</f>
        <v>16</v>
      </c>
      <c r="Z30" s="93"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Catastrófico</v>
      </c>
      <c r="AA30" s="3"/>
      <c r="AB30" s="3"/>
      <c r="AC30" s="3"/>
      <c r="AD30" s="3"/>
      <c r="AE30" s="3"/>
      <c r="AF30" s="3"/>
      <c r="AG30" s="3"/>
      <c r="AH30" s="3"/>
      <c r="AI30" s="3"/>
      <c r="AJ30" s="3"/>
      <c r="AK30" s="3"/>
    </row>
    <row r="31" spans="1:37" ht="31.5" customHeight="1" x14ac:dyDescent="0.3">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3"/>
      <c r="AB31" s="3"/>
      <c r="AC31" s="3"/>
      <c r="AD31" s="3"/>
      <c r="AE31" s="3"/>
      <c r="AF31" s="3"/>
      <c r="AG31" s="3"/>
      <c r="AH31" s="3"/>
      <c r="AI31" s="3"/>
      <c r="AJ31" s="3"/>
      <c r="AK31" s="3"/>
    </row>
    <row r="32" spans="1:37" ht="31.5" customHeight="1" x14ac:dyDescent="0.3">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3"/>
      <c r="AB32" s="3"/>
      <c r="AC32" s="3"/>
      <c r="AD32" s="3"/>
      <c r="AE32" s="3"/>
      <c r="AF32" s="3"/>
      <c r="AG32" s="3"/>
      <c r="AH32" s="3"/>
      <c r="AI32" s="3"/>
      <c r="AJ32" s="3"/>
      <c r="AK32" s="3"/>
    </row>
    <row r="33" spans="1:37" ht="31.5" customHeight="1" x14ac:dyDescent="0.3">
      <c r="A33" s="97">
        <v>9</v>
      </c>
      <c r="B33" s="92"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Gestión Contractual</v>
      </c>
      <c r="C33" s="92"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Contratación (Etapa Post-Contractual - Liquidación de contratos)</v>
      </c>
      <c r="D33" s="92"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Posibilidad de afectación economica y reputacional al recibir o solicitar dadivas o beneficios a nombre propio o de terceros,  parte de los interventores por la liquidación sin el cumplimiento de los requisitos establecidos contractualmente, asi como la liquidación permisiva de mayores y menores cantidades, items no previstos, hechos cumplidos y requisitos técnicos.</v>
      </c>
      <c r="E33" s="92"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Corrupción - LA/FT/FPADM</v>
      </c>
      <c r="F33" s="92" t="s">
        <v>217</v>
      </c>
      <c r="G33" s="92" t="s">
        <v>217</v>
      </c>
      <c r="H33" s="92" t="s">
        <v>217</v>
      </c>
      <c r="I33" s="92" t="s">
        <v>217</v>
      </c>
      <c r="J33" s="92" t="s">
        <v>217</v>
      </c>
      <c r="K33" s="92" t="s">
        <v>217</v>
      </c>
      <c r="L33" s="92" t="s">
        <v>217</v>
      </c>
      <c r="M33" s="92" t="s">
        <v>217</v>
      </c>
      <c r="N33" s="92" t="s">
        <v>240</v>
      </c>
      <c r="O33" s="92" t="s">
        <v>217</v>
      </c>
      <c r="P33" s="92" t="s">
        <v>217</v>
      </c>
      <c r="Q33" s="92" t="s">
        <v>217</v>
      </c>
      <c r="R33" s="92" t="s">
        <v>217</v>
      </c>
      <c r="S33" s="92" t="s">
        <v>217</v>
      </c>
      <c r="T33" s="92" t="s">
        <v>217</v>
      </c>
      <c r="U33" s="92" t="s">
        <v>217</v>
      </c>
      <c r="V33" s="92" t="s">
        <v>240</v>
      </c>
      <c r="W33" s="92" t="s">
        <v>240</v>
      </c>
      <c r="X33" s="92" t="s">
        <v>217</v>
      </c>
      <c r="Y33" s="92">
        <f>IF(OR(E33="",E33="No Aplica"),"",COUNTIF(F33:X35,"SI"))</f>
        <v>16</v>
      </c>
      <c r="Z33" s="93"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Catastrófico</v>
      </c>
      <c r="AA33" s="3"/>
      <c r="AB33" s="3"/>
      <c r="AC33" s="3"/>
      <c r="AD33" s="3"/>
      <c r="AE33" s="3"/>
      <c r="AF33" s="3"/>
      <c r="AG33" s="3"/>
      <c r="AH33" s="3"/>
      <c r="AI33" s="3"/>
      <c r="AJ33" s="3"/>
      <c r="AK33" s="3"/>
    </row>
    <row r="34" spans="1:37" ht="31.5" customHeight="1" x14ac:dyDescent="0.3">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3"/>
      <c r="AB34" s="3"/>
      <c r="AC34" s="3"/>
      <c r="AD34" s="3"/>
      <c r="AE34" s="3"/>
      <c r="AF34" s="3"/>
      <c r="AG34" s="3"/>
      <c r="AH34" s="3"/>
      <c r="AI34" s="3"/>
      <c r="AJ34" s="3"/>
      <c r="AK34" s="3"/>
    </row>
    <row r="35" spans="1:37" ht="31.5" customHeight="1" x14ac:dyDescent="0.3">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3"/>
      <c r="AB35" s="3"/>
      <c r="AC35" s="3"/>
      <c r="AD35" s="3"/>
      <c r="AE35" s="3"/>
      <c r="AF35" s="3"/>
      <c r="AG35" s="3"/>
      <c r="AH35" s="3"/>
      <c r="AI35" s="3"/>
      <c r="AJ35" s="3"/>
      <c r="AK35" s="3"/>
    </row>
    <row r="36" spans="1:37" ht="31.5" customHeight="1" x14ac:dyDescent="0.3">
      <c r="A36" s="97">
        <v>10</v>
      </c>
      <c r="B36" s="92"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Gestión Contractual</v>
      </c>
      <c r="C36" s="92"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Etapa precontractual (Aprobación o no del Comité de Contratación)</v>
      </c>
      <c r="D36" s="92"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Asignación de contratos de prestación de servicios profesionales y apoyo a la gestión basada en criterios políticos en lugar de méritos técnicos y operativos y disponiblidad de tiempo, generando productos sin calidad que no permitan dar respuesta de fondo a los tramites y solicitudes de las diferentes áreas de la Entidad, promoviendo retrocesos en general de diferentes equipos de trabajo generando falta de disponibilidad del personal contratado para realizar actividades en tiempos oportunos y creando mas carga laboral para los funcionarios de planta</v>
      </c>
      <c r="E36" s="92"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Corrupción</v>
      </c>
      <c r="F36" s="92" t="s">
        <v>217</v>
      </c>
      <c r="G36" s="92" t="s">
        <v>217</v>
      </c>
      <c r="H36" s="92" t="s">
        <v>217</v>
      </c>
      <c r="I36" s="92" t="s">
        <v>217</v>
      </c>
      <c r="J36" s="92" t="s">
        <v>217</v>
      </c>
      <c r="K36" s="92" t="s">
        <v>217</v>
      </c>
      <c r="L36" s="92" t="s">
        <v>217</v>
      </c>
      <c r="M36" s="92" t="s">
        <v>217</v>
      </c>
      <c r="N36" s="92" t="s">
        <v>217</v>
      </c>
      <c r="O36" s="92" t="s">
        <v>217</v>
      </c>
      <c r="P36" s="92" t="s">
        <v>217</v>
      </c>
      <c r="Q36" s="92" t="s">
        <v>217</v>
      </c>
      <c r="R36" s="92" t="s">
        <v>217</v>
      </c>
      <c r="S36" s="92"/>
      <c r="T36" s="92"/>
      <c r="U36" s="92" t="s">
        <v>240</v>
      </c>
      <c r="V36" s="92" t="s">
        <v>240</v>
      </c>
      <c r="W36" s="92" t="s">
        <v>240</v>
      </c>
      <c r="X36" s="92" t="s">
        <v>240</v>
      </c>
      <c r="Y36" s="92">
        <f>IF(OR(E36="",E36="No Aplica"),"",COUNTIF(F36:X38,"SI"))</f>
        <v>13</v>
      </c>
      <c r="Z36" s="93"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Catastrófico</v>
      </c>
      <c r="AA36" s="3"/>
      <c r="AB36" s="3"/>
      <c r="AC36" s="3"/>
      <c r="AD36" s="3"/>
      <c r="AE36" s="3"/>
      <c r="AF36" s="3"/>
      <c r="AG36" s="3"/>
      <c r="AH36" s="3"/>
      <c r="AI36" s="3"/>
      <c r="AJ36" s="3"/>
      <c r="AK36" s="3"/>
    </row>
    <row r="37" spans="1:37" ht="31.5" customHeight="1" x14ac:dyDescent="0.3">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2"/>
      <c r="AB37" s="2"/>
      <c r="AC37" s="2"/>
      <c r="AD37" s="2"/>
      <c r="AE37" s="2"/>
      <c r="AF37" s="2"/>
      <c r="AG37" s="2"/>
      <c r="AH37" s="2"/>
      <c r="AI37" s="2"/>
      <c r="AJ37" s="2"/>
      <c r="AK37" s="2"/>
    </row>
    <row r="38" spans="1:37" ht="31.5" customHeight="1" x14ac:dyDescent="0.3">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2"/>
      <c r="AB38" s="2"/>
      <c r="AC38" s="2"/>
      <c r="AD38" s="2"/>
      <c r="AE38" s="2"/>
      <c r="AF38" s="2"/>
      <c r="AG38" s="2"/>
      <c r="AH38" s="2"/>
      <c r="AI38" s="2"/>
      <c r="AJ38" s="2"/>
      <c r="AK38" s="2"/>
    </row>
    <row r="39" spans="1:37" ht="16.5" customHeight="1" x14ac:dyDescent="0.3">
      <c r="A39" s="97">
        <v>11</v>
      </c>
      <c r="B39" s="92"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92"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92"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92"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92"/>
      <c r="G39" s="92"/>
      <c r="H39" s="92"/>
      <c r="I39" s="92"/>
      <c r="J39" s="92"/>
      <c r="K39" s="92"/>
      <c r="L39" s="92"/>
      <c r="M39" s="92"/>
      <c r="N39" s="92"/>
      <c r="O39" s="92"/>
      <c r="P39" s="92"/>
      <c r="Q39" s="92"/>
      <c r="R39" s="92"/>
      <c r="S39" s="92"/>
      <c r="T39" s="92"/>
      <c r="U39" s="92"/>
      <c r="V39" s="92"/>
      <c r="W39" s="92"/>
      <c r="X39" s="92"/>
      <c r="Y39" s="92" t="str">
        <f>IF(OR(E39="",E39="No Aplica"),"",COUNTIF(F39:X41,"SI"))</f>
        <v/>
      </c>
      <c r="Z39" s="93"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3.5" customHeight="1" x14ac:dyDescent="0.3">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2"/>
      <c r="AB40" s="2"/>
      <c r="AC40" s="2"/>
      <c r="AD40" s="2"/>
      <c r="AE40" s="2"/>
      <c r="AF40" s="2"/>
      <c r="AG40" s="2"/>
      <c r="AH40" s="2"/>
      <c r="AI40" s="2"/>
      <c r="AJ40" s="2"/>
      <c r="AK40" s="2"/>
    </row>
    <row r="41" spans="1:37" ht="13.5" customHeight="1" x14ac:dyDescent="0.3">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c r="AA41" s="2"/>
      <c r="AB41" s="2"/>
      <c r="AC41" s="2"/>
      <c r="AD41" s="2"/>
      <c r="AE41" s="2"/>
      <c r="AF41" s="2"/>
      <c r="AG41" s="2"/>
      <c r="AH41" s="2"/>
      <c r="AI41" s="2"/>
      <c r="AJ41" s="2"/>
      <c r="AK41" s="2"/>
    </row>
    <row r="42" spans="1:37" ht="16.5" customHeight="1" x14ac:dyDescent="0.3">
      <c r="A42" s="97">
        <v>12</v>
      </c>
      <c r="B42" s="92"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92"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92"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92"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92"/>
      <c r="G42" s="92"/>
      <c r="H42" s="92"/>
      <c r="I42" s="92"/>
      <c r="J42" s="92"/>
      <c r="K42" s="92"/>
      <c r="L42" s="92"/>
      <c r="M42" s="92"/>
      <c r="N42" s="92"/>
      <c r="O42" s="92"/>
      <c r="P42" s="92"/>
      <c r="Q42" s="92"/>
      <c r="R42" s="92"/>
      <c r="S42" s="92"/>
      <c r="T42" s="92"/>
      <c r="U42" s="92"/>
      <c r="V42" s="92"/>
      <c r="W42" s="92"/>
      <c r="X42" s="92"/>
      <c r="Y42" s="92" t="str">
        <f>IF(OR(E42="",E42="No Aplica"),"",COUNTIF(F42:X44,"SI"))</f>
        <v/>
      </c>
      <c r="Z42" s="93"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3.5" customHeight="1" x14ac:dyDescent="0.3">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2"/>
      <c r="AB43" s="2"/>
      <c r="AC43" s="2"/>
      <c r="AD43" s="2"/>
      <c r="AE43" s="2"/>
      <c r="AF43" s="2"/>
      <c r="AG43" s="2"/>
      <c r="AH43" s="2"/>
      <c r="AI43" s="2"/>
      <c r="AJ43" s="2"/>
      <c r="AK43" s="2"/>
    </row>
    <row r="44" spans="1:37" ht="13.5" customHeight="1" x14ac:dyDescent="0.3">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c r="AA44" s="2"/>
      <c r="AB44" s="2"/>
      <c r="AC44" s="2"/>
      <c r="AD44" s="2"/>
      <c r="AE44" s="2"/>
      <c r="AF44" s="2"/>
      <c r="AG44" s="2"/>
      <c r="AH44" s="2"/>
      <c r="AI44" s="2"/>
      <c r="AJ44" s="2"/>
      <c r="AK44" s="2"/>
    </row>
    <row r="45" spans="1:37" ht="16.5" customHeight="1" x14ac:dyDescent="0.3">
      <c r="A45" s="97">
        <v>13</v>
      </c>
      <c r="B45" s="92"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92"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92"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92"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92"/>
      <c r="G45" s="92"/>
      <c r="H45" s="92"/>
      <c r="I45" s="92"/>
      <c r="J45" s="92"/>
      <c r="K45" s="92"/>
      <c r="L45" s="92"/>
      <c r="M45" s="92"/>
      <c r="N45" s="92"/>
      <c r="O45" s="92"/>
      <c r="P45" s="92"/>
      <c r="Q45" s="92"/>
      <c r="R45" s="92"/>
      <c r="S45" s="92"/>
      <c r="T45" s="92"/>
      <c r="U45" s="92"/>
      <c r="V45" s="92"/>
      <c r="W45" s="92"/>
      <c r="X45" s="92"/>
      <c r="Y45" s="92" t="str">
        <f>IF(OR(E45="",E45="No Aplica"),"",COUNTIF(F45:X47,"SI"))</f>
        <v/>
      </c>
      <c r="Z45" s="93"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3.5" customHeight="1" x14ac:dyDescent="0.3">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2"/>
      <c r="AB46" s="2"/>
      <c r="AC46" s="2"/>
      <c r="AD46" s="2"/>
      <c r="AE46" s="2"/>
      <c r="AF46" s="2"/>
      <c r="AG46" s="2"/>
      <c r="AH46" s="2"/>
      <c r="AI46" s="2"/>
      <c r="AJ46" s="2"/>
      <c r="AK46" s="2"/>
    </row>
    <row r="47" spans="1:37" ht="13.5" customHeight="1" x14ac:dyDescent="0.3">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
      <c r="AB47" s="2"/>
      <c r="AC47" s="2"/>
      <c r="AD47" s="2"/>
      <c r="AE47" s="2"/>
      <c r="AF47" s="2"/>
      <c r="AG47" s="2"/>
      <c r="AH47" s="2"/>
      <c r="AI47" s="2"/>
      <c r="AJ47" s="2"/>
      <c r="AK47" s="2"/>
    </row>
    <row r="48" spans="1:37" ht="16.5" customHeight="1" x14ac:dyDescent="0.3">
      <c r="A48" s="97">
        <v>14</v>
      </c>
      <c r="B48" s="92"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92"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92"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92"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92"/>
      <c r="G48" s="92"/>
      <c r="H48" s="92"/>
      <c r="I48" s="92"/>
      <c r="J48" s="92"/>
      <c r="K48" s="92"/>
      <c r="L48" s="92"/>
      <c r="M48" s="92"/>
      <c r="N48" s="92"/>
      <c r="O48" s="92"/>
      <c r="P48" s="92"/>
      <c r="Q48" s="92"/>
      <c r="R48" s="92"/>
      <c r="S48" s="92"/>
      <c r="T48" s="92"/>
      <c r="U48" s="92"/>
      <c r="V48" s="92"/>
      <c r="W48" s="92"/>
      <c r="X48" s="92"/>
      <c r="Y48" s="92" t="str">
        <f>IF(OR(E48="",E48="No Aplica"),"",COUNTIF(F48:X50,"SI"))</f>
        <v/>
      </c>
      <c r="Z48" s="93"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3.5" customHeight="1" x14ac:dyDescent="0.3">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2"/>
      <c r="AB49" s="2"/>
      <c r="AC49" s="2"/>
      <c r="AD49" s="2"/>
      <c r="AE49" s="2"/>
      <c r="AF49" s="2"/>
      <c r="AG49" s="2"/>
      <c r="AH49" s="2"/>
      <c r="AI49" s="2"/>
      <c r="AJ49" s="2"/>
      <c r="AK49" s="2"/>
    </row>
    <row r="50" spans="1:37" ht="13.5" customHeight="1" x14ac:dyDescent="0.3">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c r="AA50" s="2"/>
      <c r="AB50" s="2"/>
      <c r="AC50" s="2"/>
      <c r="AD50" s="2"/>
      <c r="AE50" s="2"/>
      <c r="AF50" s="2"/>
      <c r="AG50" s="2"/>
      <c r="AH50" s="2"/>
      <c r="AI50" s="2"/>
      <c r="AJ50" s="2"/>
      <c r="AK50" s="2"/>
    </row>
    <row r="51" spans="1:37" ht="16.5" customHeight="1" x14ac:dyDescent="0.3">
      <c r="A51" s="97">
        <v>15</v>
      </c>
      <c r="B51" s="92"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92"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92"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92"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92"/>
      <c r="G51" s="92"/>
      <c r="H51" s="92"/>
      <c r="I51" s="92"/>
      <c r="J51" s="92"/>
      <c r="K51" s="92"/>
      <c r="L51" s="92"/>
      <c r="M51" s="92"/>
      <c r="N51" s="92"/>
      <c r="O51" s="92"/>
      <c r="P51" s="92"/>
      <c r="Q51" s="92"/>
      <c r="R51" s="92"/>
      <c r="S51" s="92"/>
      <c r="T51" s="92"/>
      <c r="U51" s="92"/>
      <c r="V51" s="92"/>
      <c r="W51" s="92"/>
      <c r="X51" s="92"/>
      <c r="Y51" s="92" t="str">
        <f>IF(OR(E51="",E51="No Aplica"),"",COUNTIF(F51:X53,"SI"))</f>
        <v/>
      </c>
      <c r="Z51" s="93"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3.5" customHeight="1" x14ac:dyDescent="0.3">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2"/>
      <c r="AB52" s="2"/>
      <c r="AC52" s="2"/>
      <c r="AD52" s="2"/>
      <c r="AE52" s="2"/>
      <c r="AF52" s="2"/>
      <c r="AG52" s="2"/>
      <c r="AH52" s="2"/>
      <c r="AI52" s="2"/>
      <c r="AJ52" s="2"/>
      <c r="AK52" s="2"/>
    </row>
    <row r="53" spans="1:37" ht="13.5" customHeight="1" x14ac:dyDescent="0.3">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c r="AA53" s="2"/>
      <c r="AB53" s="2"/>
      <c r="AC53" s="2"/>
      <c r="AD53" s="2"/>
      <c r="AE53" s="2"/>
      <c r="AF53" s="2"/>
      <c r="AG53" s="2"/>
      <c r="AH53" s="2"/>
      <c r="AI53" s="2"/>
      <c r="AJ53" s="2"/>
      <c r="AK53" s="2"/>
    </row>
    <row r="54" spans="1:37" ht="16.5" customHeight="1" x14ac:dyDescent="0.3">
      <c r="A54" s="97">
        <v>16</v>
      </c>
      <c r="B54" s="92"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92"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92"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92"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92"/>
      <c r="G54" s="92"/>
      <c r="H54" s="92"/>
      <c r="I54" s="92"/>
      <c r="J54" s="92"/>
      <c r="K54" s="92"/>
      <c r="L54" s="92"/>
      <c r="M54" s="92"/>
      <c r="N54" s="92"/>
      <c r="O54" s="92"/>
      <c r="P54" s="92"/>
      <c r="Q54" s="92"/>
      <c r="R54" s="92"/>
      <c r="S54" s="92"/>
      <c r="T54" s="92"/>
      <c r="U54" s="92"/>
      <c r="V54" s="92"/>
      <c r="W54" s="92"/>
      <c r="X54" s="92"/>
      <c r="Y54" s="92" t="str">
        <f>IF(OR(E54="",E54="No Aplica"),"",COUNTIF(F54:X56,"SI"))</f>
        <v/>
      </c>
      <c r="Z54" s="93"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3.5" customHeight="1" x14ac:dyDescent="0.3">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2"/>
      <c r="AB55" s="2"/>
      <c r="AC55" s="2"/>
      <c r="AD55" s="2"/>
      <c r="AE55" s="2"/>
      <c r="AF55" s="2"/>
      <c r="AG55" s="2"/>
      <c r="AH55" s="2"/>
      <c r="AI55" s="2"/>
      <c r="AJ55" s="2"/>
      <c r="AK55" s="2"/>
    </row>
    <row r="56" spans="1:37" ht="13.5" customHeight="1" x14ac:dyDescent="0.3">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c r="AA56" s="2"/>
      <c r="AB56" s="2"/>
      <c r="AC56" s="2"/>
      <c r="AD56" s="2"/>
      <c r="AE56" s="2"/>
      <c r="AF56" s="2"/>
      <c r="AG56" s="2"/>
      <c r="AH56" s="2"/>
      <c r="AI56" s="2"/>
      <c r="AJ56" s="2"/>
      <c r="AK56" s="2"/>
    </row>
    <row r="57" spans="1:37" ht="16.5" customHeight="1" x14ac:dyDescent="0.3">
      <c r="A57" s="97">
        <v>17</v>
      </c>
      <c r="B57" s="92"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92"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92"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92"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92"/>
      <c r="G57" s="92"/>
      <c r="H57" s="92"/>
      <c r="I57" s="92"/>
      <c r="J57" s="92"/>
      <c r="K57" s="92"/>
      <c r="L57" s="92"/>
      <c r="M57" s="92"/>
      <c r="N57" s="92"/>
      <c r="O57" s="92"/>
      <c r="P57" s="92"/>
      <c r="Q57" s="92"/>
      <c r="R57" s="92"/>
      <c r="S57" s="92"/>
      <c r="T57" s="92"/>
      <c r="U57" s="92"/>
      <c r="V57" s="92"/>
      <c r="W57" s="92"/>
      <c r="X57" s="92"/>
      <c r="Y57" s="92" t="str">
        <f>IF(OR(E57="",E57="No Aplica"),"",COUNTIF(F57:X59,"SI"))</f>
        <v/>
      </c>
      <c r="Z57" s="93"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3.5" customHeight="1" x14ac:dyDescent="0.3">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2"/>
      <c r="AB58" s="2"/>
      <c r="AC58" s="2"/>
      <c r="AD58" s="2"/>
      <c r="AE58" s="2"/>
      <c r="AF58" s="2"/>
      <c r="AG58" s="2"/>
      <c r="AH58" s="2"/>
      <c r="AI58" s="2"/>
      <c r="AJ58" s="2"/>
      <c r="AK58" s="2"/>
    </row>
    <row r="59" spans="1:37" ht="13.5" customHeight="1" x14ac:dyDescent="0.3">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2"/>
      <c r="AB59" s="2"/>
      <c r="AC59" s="2"/>
      <c r="AD59" s="2"/>
      <c r="AE59" s="2"/>
      <c r="AF59" s="2"/>
      <c r="AG59" s="2"/>
      <c r="AH59" s="2"/>
      <c r="AI59" s="2"/>
      <c r="AJ59" s="2"/>
      <c r="AK59" s="2"/>
    </row>
    <row r="60" spans="1:37" ht="16.5" customHeight="1" x14ac:dyDescent="0.3">
      <c r="A60" s="97">
        <v>18</v>
      </c>
      <c r="B60" s="92"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92"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92"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92"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92"/>
      <c r="G60" s="92"/>
      <c r="H60" s="92"/>
      <c r="I60" s="92"/>
      <c r="J60" s="92"/>
      <c r="K60" s="92"/>
      <c r="L60" s="92"/>
      <c r="M60" s="92"/>
      <c r="N60" s="92"/>
      <c r="O60" s="92"/>
      <c r="P60" s="92"/>
      <c r="Q60" s="92"/>
      <c r="R60" s="92"/>
      <c r="S60" s="92"/>
      <c r="T60" s="92"/>
      <c r="U60" s="92"/>
      <c r="V60" s="92"/>
      <c r="W60" s="92"/>
      <c r="X60" s="92"/>
      <c r="Y60" s="92" t="str">
        <f>IF(OR(E60="",E60="No Aplica"),"",COUNTIF(F60:X62,"SI"))</f>
        <v/>
      </c>
      <c r="Z60" s="93"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3.5" customHeight="1" x14ac:dyDescent="0.3">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c r="AA61" s="2"/>
      <c r="AB61" s="2"/>
      <c r="AC61" s="2"/>
      <c r="AD61" s="2"/>
      <c r="AE61" s="2"/>
      <c r="AF61" s="2"/>
      <c r="AG61" s="2"/>
      <c r="AH61" s="2"/>
      <c r="AI61" s="2"/>
      <c r="AJ61" s="2"/>
      <c r="AK61" s="2"/>
    </row>
    <row r="62" spans="1:37" ht="13.5" customHeight="1" x14ac:dyDescent="0.3">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2"/>
      <c r="AB62" s="2"/>
      <c r="AC62" s="2"/>
      <c r="AD62" s="2"/>
      <c r="AE62" s="2"/>
      <c r="AF62" s="2"/>
      <c r="AG62" s="2"/>
      <c r="AH62" s="2"/>
      <c r="AI62" s="2"/>
      <c r="AJ62" s="2"/>
      <c r="AK62" s="2"/>
    </row>
    <row r="63" spans="1:37" ht="16.5" customHeight="1" x14ac:dyDescent="0.3">
      <c r="A63" s="97">
        <v>19</v>
      </c>
      <c r="B63" s="92"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92"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92"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92"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92"/>
      <c r="G63" s="92"/>
      <c r="H63" s="92"/>
      <c r="I63" s="92"/>
      <c r="J63" s="92"/>
      <c r="K63" s="92"/>
      <c r="L63" s="92"/>
      <c r="M63" s="92"/>
      <c r="N63" s="92"/>
      <c r="O63" s="92"/>
      <c r="P63" s="92"/>
      <c r="Q63" s="92"/>
      <c r="R63" s="92"/>
      <c r="S63" s="92"/>
      <c r="T63" s="92"/>
      <c r="U63" s="92"/>
      <c r="V63" s="92"/>
      <c r="W63" s="92"/>
      <c r="X63" s="92"/>
      <c r="Y63" s="92" t="str">
        <f>IF(OR(E63="",E63="No Aplica"),"",COUNTIF(F63:X65,"SI"))</f>
        <v/>
      </c>
      <c r="Z63" s="93"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3.5" customHeight="1" x14ac:dyDescent="0.3">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2"/>
      <c r="AB64" s="2"/>
      <c r="AC64" s="2"/>
      <c r="AD64" s="2"/>
      <c r="AE64" s="2"/>
      <c r="AF64" s="2"/>
      <c r="AG64" s="2"/>
      <c r="AH64" s="2"/>
      <c r="AI64" s="2"/>
      <c r="AJ64" s="2"/>
      <c r="AK64" s="2"/>
    </row>
    <row r="65" spans="1:37" ht="13.5" customHeight="1" x14ac:dyDescent="0.3">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2"/>
      <c r="AB65" s="2"/>
      <c r="AC65" s="2"/>
      <c r="AD65" s="2"/>
      <c r="AE65" s="2"/>
      <c r="AF65" s="2"/>
      <c r="AG65" s="2"/>
      <c r="AH65" s="2"/>
      <c r="AI65" s="2"/>
      <c r="AJ65" s="2"/>
      <c r="AK65" s="2"/>
    </row>
    <row r="66" spans="1:37" ht="16.5" customHeight="1" x14ac:dyDescent="0.3">
      <c r="A66" s="97">
        <v>20</v>
      </c>
      <c r="B66" s="92"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92"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92"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92"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92"/>
      <c r="G66" s="92"/>
      <c r="H66" s="92"/>
      <c r="I66" s="92"/>
      <c r="J66" s="92"/>
      <c r="K66" s="92"/>
      <c r="L66" s="92"/>
      <c r="M66" s="92"/>
      <c r="N66" s="92"/>
      <c r="O66" s="92"/>
      <c r="P66" s="92"/>
      <c r="Q66" s="92"/>
      <c r="R66" s="92"/>
      <c r="S66" s="92"/>
      <c r="T66" s="92"/>
      <c r="U66" s="92"/>
      <c r="V66" s="92"/>
      <c r="W66" s="92"/>
      <c r="X66" s="92"/>
      <c r="Y66" s="92" t="str">
        <f>IF(OR(E66="",E66="No Aplica"),"",COUNTIF(F66:X68,"SI"))</f>
        <v/>
      </c>
      <c r="Z66" s="93"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3.5" customHeight="1" x14ac:dyDescent="0.3">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2"/>
      <c r="AB67" s="2"/>
      <c r="AC67" s="2"/>
      <c r="AD67" s="2"/>
      <c r="AE67" s="2"/>
      <c r="AF67" s="2"/>
      <c r="AG67" s="2"/>
      <c r="AH67" s="2"/>
      <c r="AI67" s="2"/>
      <c r="AJ67" s="2"/>
      <c r="AK67" s="2"/>
    </row>
    <row r="68" spans="1:37" ht="13.5" customHeight="1" x14ac:dyDescent="0.3">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c r="AA68" s="2"/>
      <c r="AB68" s="2"/>
      <c r="AC68" s="2"/>
      <c r="AD68" s="2"/>
      <c r="AE68" s="2"/>
      <c r="AF68" s="2"/>
      <c r="AG68" s="2"/>
      <c r="AH68" s="2"/>
      <c r="AI68" s="2"/>
      <c r="AJ68" s="2"/>
      <c r="AK68" s="2"/>
    </row>
    <row r="69" spans="1:37"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P9Phg5oXhsklwUmWkCxISxhs2znY74K3auvFVO79m65LYlLPPH8U70ZSVT3gd04m3NRgnNfLbT88IkEm+iw7JA==" saltValue="+2gTo28JYcnZ/DQM4ZYocQ==" spinCount="100000" sheet="1" objects="1" scenarios="1" selectLockedCells="1" selectUnlockedCells="1"/>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Z68">
    <cfRule type="expression" dxfId="232" priority="1">
      <formula>IF($E9="No aplica",1,0)</formula>
    </cfRule>
  </conditionalFormatting>
  <conditionalFormatting sqref="Z9">
    <cfRule type="cellIs" dxfId="231" priority="2" operator="equal">
      <formula>"Catastrófico"</formula>
    </cfRule>
    <cfRule type="cellIs" dxfId="230" priority="3" operator="equal">
      <formula>"Mayor"</formula>
    </cfRule>
    <cfRule type="cellIs" dxfId="229" priority="4" operator="equal">
      <formula>"Moderado"</formula>
    </cfRule>
    <cfRule type="cellIs" dxfId="228" priority="5" operator="equal">
      <formula>"Menor"</formula>
    </cfRule>
    <cfRule type="cellIs" dxfId="227" priority="6" operator="equal">
      <formula>"Leve"</formula>
    </cfRule>
  </conditionalFormatting>
  <conditionalFormatting sqref="Z12 Z15 Z18 Z21 Z24 Z27 Z30 Z33 Z36 Z39 Z42 Z45 Z48 Z51 Z54 Z57 Z60 Z63 Z66">
    <cfRule type="cellIs" dxfId="226" priority="7" operator="equal">
      <formula>"Catastrófico"</formula>
    </cfRule>
    <cfRule type="cellIs" dxfId="225" priority="8" operator="equal">
      <formula>"Mayor"</formula>
    </cfRule>
    <cfRule type="cellIs" dxfId="224" priority="9" operator="equal">
      <formula>"Moderado"</formula>
    </cfRule>
    <cfRule type="cellIs" dxfId="223" priority="10" operator="equal">
      <formula>"Menor"</formula>
    </cfRule>
    <cfRule type="cellIs" dxfId="222"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4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P1000"/>
  <sheetViews>
    <sheetView showGridLines="0" workbookViewId="0">
      <pane xSplit="3" ySplit="8" topLeftCell="D9" activePane="bottomRight" state="frozen"/>
      <selection activeCell="C6" sqref="C6:H7"/>
      <selection pane="topRight" activeCell="C6" sqref="C6:H7"/>
      <selection pane="bottomLeft" activeCell="C6" sqref="C6:H7"/>
      <selection pane="bottomRight" activeCell="A6" sqref="A6:Y8"/>
    </sheetView>
  </sheetViews>
  <sheetFormatPr baseColWidth="10" defaultColWidth="14.44140625" defaultRowHeight="15" customHeight="1" x14ac:dyDescent="0.3"/>
  <cols>
    <col min="1" max="1" width="4" customWidth="1"/>
    <col min="2" max="2" width="14.6640625" customWidth="1"/>
    <col min="3" max="3" width="40.5546875" customWidth="1"/>
    <col min="4" max="4" width="14" customWidth="1"/>
    <col min="5" max="7" width="23.88671875" customWidth="1"/>
    <col min="8" max="8" width="52.88671875" customWidth="1"/>
    <col min="9" max="9" width="44.33203125" customWidth="1"/>
    <col min="10" max="10" width="30" customWidth="1"/>
    <col min="11" max="11" width="62.6640625" customWidth="1"/>
    <col min="12" max="12" width="12.5546875" customWidth="1"/>
    <col min="13" max="13" width="14.44140625" customWidth="1"/>
    <col min="14" max="14" width="18.44140625" customWidth="1"/>
    <col min="15" max="15" width="15.6640625" customWidth="1"/>
    <col min="16" max="16" width="14" customWidth="1"/>
    <col min="17" max="17" width="10.88671875" customWidth="1"/>
    <col min="18" max="18" width="27.33203125" customWidth="1"/>
    <col min="19" max="19" width="25.44140625" customWidth="1"/>
    <col min="20" max="20" width="34.5546875" customWidth="1"/>
    <col min="21" max="21" width="12.44140625" customWidth="1"/>
    <col min="22" max="25" width="16.6640625" customWidth="1"/>
    <col min="26" max="26" width="3.6640625" customWidth="1"/>
    <col min="27" max="42" width="11.44140625" hidden="1" customWidth="1"/>
  </cols>
  <sheetData>
    <row r="1" spans="1:42" ht="19.5" customHeight="1" x14ac:dyDescent="0.3">
      <c r="A1" s="115"/>
      <c r="B1" s="72"/>
      <c r="C1" s="77" t="s">
        <v>0</v>
      </c>
      <c r="D1" s="78"/>
      <c r="E1" s="78"/>
      <c r="F1" s="78"/>
      <c r="G1" s="78"/>
      <c r="H1" s="78"/>
      <c r="I1" s="78"/>
      <c r="J1" s="78"/>
      <c r="K1" s="78"/>
      <c r="L1" s="78"/>
      <c r="M1" s="78"/>
      <c r="N1" s="78"/>
      <c r="O1" s="78"/>
      <c r="P1" s="78"/>
      <c r="Q1" s="78"/>
      <c r="R1" s="78"/>
      <c r="S1" s="78"/>
      <c r="T1" s="78"/>
      <c r="U1" s="78"/>
      <c r="V1" s="72"/>
      <c r="W1" s="108" t="s">
        <v>344</v>
      </c>
      <c r="X1" s="63"/>
      <c r="Y1" s="64"/>
      <c r="Z1" s="3"/>
      <c r="AA1" s="3"/>
      <c r="AB1" s="3"/>
      <c r="AC1" s="3"/>
      <c r="AD1" s="3"/>
      <c r="AE1" s="3"/>
      <c r="AF1" s="3"/>
      <c r="AG1" s="3"/>
      <c r="AH1" s="3"/>
      <c r="AI1" s="3"/>
      <c r="AJ1" s="3"/>
      <c r="AK1" s="3"/>
      <c r="AL1" s="3"/>
      <c r="AM1" s="3"/>
      <c r="AN1" s="3"/>
      <c r="AO1" s="3"/>
      <c r="AP1" s="3"/>
    </row>
    <row r="2" spans="1:42" ht="19.5" customHeight="1" x14ac:dyDescent="0.3">
      <c r="A2" s="73"/>
      <c r="B2" s="74"/>
      <c r="C2" s="73"/>
      <c r="D2" s="79"/>
      <c r="E2" s="79"/>
      <c r="F2" s="79"/>
      <c r="G2" s="79"/>
      <c r="H2" s="79"/>
      <c r="I2" s="79"/>
      <c r="J2" s="79"/>
      <c r="K2" s="79"/>
      <c r="L2" s="79"/>
      <c r="M2" s="79"/>
      <c r="N2" s="79"/>
      <c r="O2" s="79"/>
      <c r="P2" s="79"/>
      <c r="Q2" s="79"/>
      <c r="R2" s="79"/>
      <c r="S2" s="79"/>
      <c r="T2" s="79"/>
      <c r="U2" s="79"/>
      <c r="V2" s="74"/>
      <c r="W2" s="108" t="s">
        <v>345</v>
      </c>
      <c r="X2" s="63"/>
      <c r="Y2" s="64"/>
      <c r="Z2" s="3"/>
      <c r="AA2" s="3"/>
      <c r="AB2" s="3"/>
      <c r="AC2" s="3"/>
      <c r="AD2" s="3"/>
      <c r="AE2" s="3"/>
      <c r="AF2" s="3"/>
      <c r="AG2" s="3"/>
      <c r="AH2" s="3"/>
      <c r="AI2" s="3"/>
      <c r="AJ2" s="3"/>
      <c r="AK2" s="3"/>
      <c r="AL2" s="3"/>
      <c r="AM2" s="3"/>
      <c r="AN2" s="3"/>
      <c r="AO2" s="3"/>
      <c r="AP2" s="3"/>
    </row>
    <row r="3" spans="1:42" ht="19.5" customHeight="1" x14ac:dyDescent="0.3">
      <c r="A3" s="73"/>
      <c r="B3" s="74"/>
      <c r="C3" s="73"/>
      <c r="D3" s="79"/>
      <c r="E3" s="79"/>
      <c r="F3" s="79"/>
      <c r="G3" s="79"/>
      <c r="H3" s="79"/>
      <c r="I3" s="79"/>
      <c r="J3" s="79"/>
      <c r="K3" s="79"/>
      <c r="L3" s="79"/>
      <c r="M3" s="79"/>
      <c r="N3" s="79"/>
      <c r="O3" s="79"/>
      <c r="P3" s="79"/>
      <c r="Q3" s="79"/>
      <c r="R3" s="79"/>
      <c r="S3" s="79"/>
      <c r="T3" s="79"/>
      <c r="U3" s="79"/>
      <c r="V3" s="74"/>
      <c r="W3" s="108" t="s">
        <v>346</v>
      </c>
      <c r="X3" s="63"/>
      <c r="Y3" s="64"/>
      <c r="Z3" s="3"/>
      <c r="AA3" s="3"/>
      <c r="AB3" s="3"/>
      <c r="AC3" s="3"/>
      <c r="AD3" s="3"/>
      <c r="AE3" s="3"/>
      <c r="AF3" s="3"/>
      <c r="AG3" s="3"/>
      <c r="AH3" s="3"/>
      <c r="AI3" s="3"/>
      <c r="AJ3" s="3"/>
      <c r="AK3" s="3"/>
      <c r="AL3" s="3"/>
      <c r="AM3" s="3"/>
      <c r="AN3" s="3"/>
      <c r="AO3" s="3"/>
      <c r="AP3" s="3"/>
    </row>
    <row r="4" spans="1:42" ht="19.5" customHeight="1" x14ac:dyDescent="0.3">
      <c r="A4" s="75"/>
      <c r="B4" s="76"/>
      <c r="C4" s="75"/>
      <c r="D4" s="80"/>
      <c r="E4" s="80"/>
      <c r="F4" s="80"/>
      <c r="G4" s="80"/>
      <c r="H4" s="80"/>
      <c r="I4" s="80"/>
      <c r="J4" s="80"/>
      <c r="K4" s="80"/>
      <c r="L4" s="80"/>
      <c r="M4" s="80"/>
      <c r="N4" s="80"/>
      <c r="O4" s="80"/>
      <c r="P4" s="80"/>
      <c r="Q4" s="80"/>
      <c r="R4" s="80"/>
      <c r="S4" s="80"/>
      <c r="T4" s="80"/>
      <c r="U4" s="80"/>
      <c r="V4" s="76"/>
      <c r="W4" s="108" t="s">
        <v>347</v>
      </c>
      <c r="X4" s="63"/>
      <c r="Y4" s="64"/>
      <c r="Z4" s="3"/>
      <c r="AA4" s="3"/>
      <c r="AB4" s="3"/>
      <c r="AC4" s="3"/>
      <c r="AD4" s="3"/>
      <c r="AE4" s="3"/>
      <c r="AF4" s="3"/>
      <c r="AG4" s="3"/>
      <c r="AH4" s="3"/>
      <c r="AI4" s="3"/>
      <c r="AJ4" s="3"/>
      <c r="AK4" s="3"/>
      <c r="AL4" s="3"/>
      <c r="AM4" s="3"/>
      <c r="AN4" s="3"/>
      <c r="AO4" s="3"/>
      <c r="AP4" s="3"/>
    </row>
    <row r="5" spans="1:42" ht="6" customHeight="1" x14ac:dyDescent="0.3">
      <c r="A5" s="20"/>
      <c r="B5" s="20"/>
      <c r="C5" s="20"/>
      <c r="D5" s="20"/>
      <c r="E5" s="20"/>
      <c r="F5" s="20"/>
      <c r="G5" s="20"/>
      <c r="H5" s="20"/>
      <c r="I5" s="20"/>
      <c r="J5" s="20"/>
      <c r="K5" s="20"/>
      <c r="L5" s="23"/>
      <c r="M5" s="23"/>
      <c r="N5" s="20"/>
      <c r="O5" s="20"/>
      <c r="P5" s="20"/>
      <c r="Q5" s="20"/>
      <c r="R5" s="20"/>
      <c r="S5" s="20"/>
      <c r="T5" s="20"/>
      <c r="U5" s="20"/>
      <c r="V5" s="20"/>
      <c r="W5" s="20"/>
      <c r="X5" s="20"/>
      <c r="Y5" s="20"/>
      <c r="Z5" s="3"/>
      <c r="AA5" s="3"/>
      <c r="AB5" s="3"/>
      <c r="AC5" s="3"/>
      <c r="AD5" s="3"/>
      <c r="AE5" s="3"/>
      <c r="AF5" s="3"/>
      <c r="AG5" s="3"/>
      <c r="AH5" s="3"/>
      <c r="AI5" s="3"/>
      <c r="AJ5" s="3"/>
      <c r="AK5" s="3"/>
      <c r="AL5" s="3"/>
      <c r="AM5" s="3"/>
      <c r="AN5" s="3"/>
      <c r="AO5" s="3"/>
      <c r="AP5" s="3"/>
    </row>
    <row r="6" spans="1:42" ht="27.75" customHeight="1" x14ac:dyDescent="0.3">
      <c r="A6" s="116" t="s">
        <v>89</v>
      </c>
      <c r="B6" s="63"/>
      <c r="C6" s="63"/>
      <c r="D6" s="64"/>
      <c r="E6" s="116" t="s">
        <v>348</v>
      </c>
      <c r="F6" s="63"/>
      <c r="G6" s="63"/>
      <c r="H6" s="63"/>
      <c r="I6" s="63"/>
      <c r="J6" s="63"/>
      <c r="K6" s="63"/>
      <c r="L6" s="63"/>
      <c r="M6" s="63"/>
      <c r="N6" s="63"/>
      <c r="O6" s="63"/>
      <c r="P6" s="63"/>
      <c r="Q6" s="63"/>
      <c r="R6" s="63"/>
      <c r="S6" s="63"/>
      <c r="T6" s="63"/>
      <c r="U6" s="63"/>
      <c r="V6" s="63"/>
      <c r="W6" s="63"/>
      <c r="X6" s="63"/>
      <c r="Y6" s="64"/>
      <c r="Z6" s="3"/>
      <c r="AA6" s="3"/>
      <c r="AB6" s="3"/>
      <c r="AC6" s="3"/>
      <c r="AD6" s="3"/>
      <c r="AE6" s="3"/>
      <c r="AF6" s="3"/>
      <c r="AG6" s="3"/>
      <c r="AH6" s="3"/>
      <c r="AI6" s="3"/>
      <c r="AJ6" s="3"/>
      <c r="AK6" s="3"/>
      <c r="AL6" s="3"/>
      <c r="AM6" s="3"/>
      <c r="AN6" s="3"/>
      <c r="AO6" s="3"/>
      <c r="AP6" s="3"/>
    </row>
    <row r="7" spans="1:42" ht="24.75" customHeight="1" x14ac:dyDescent="0.3">
      <c r="A7" s="124" t="s">
        <v>87</v>
      </c>
      <c r="B7" s="125" t="s">
        <v>88</v>
      </c>
      <c r="C7" s="120" t="s">
        <v>96</v>
      </c>
      <c r="D7" s="120" t="s">
        <v>97</v>
      </c>
      <c r="E7" s="114" t="s">
        <v>349</v>
      </c>
      <c r="F7" s="114" t="s">
        <v>350</v>
      </c>
      <c r="G7" s="114" t="s">
        <v>351</v>
      </c>
      <c r="H7" s="114" t="s">
        <v>352</v>
      </c>
      <c r="I7" s="114" t="s">
        <v>353</v>
      </c>
      <c r="J7" s="114" t="s">
        <v>354</v>
      </c>
      <c r="K7" s="120" t="s">
        <v>355</v>
      </c>
      <c r="L7" s="121" t="s">
        <v>356</v>
      </c>
      <c r="M7" s="122"/>
      <c r="N7" s="123"/>
      <c r="O7" s="117" t="s">
        <v>357</v>
      </c>
      <c r="P7" s="63"/>
      <c r="Q7" s="63"/>
      <c r="R7" s="63"/>
      <c r="S7" s="63"/>
      <c r="T7" s="118"/>
      <c r="U7" s="119" t="s">
        <v>358</v>
      </c>
      <c r="V7" s="117" t="s">
        <v>90</v>
      </c>
      <c r="W7" s="118"/>
      <c r="X7" s="119" t="s">
        <v>359</v>
      </c>
      <c r="Y7" s="119" t="s">
        <v>360</v>
      </c>
      <c r="Z7" s="3"/>
      <c r="AA7" s="3"/>
      <c r="AB7" s="3"/>
      <c r="AC7" s="3"/>
      <c r="AD7" s="3"/>
      <c r="AE7" s="3"/>
      <c r="AF7" s="3"/>
      <c r="AG7" s="3"/>
      <c r="AH7" s="3"/>
      <c r="AI7" s="3"/>
      <c r="AJ7" s="3"/>
      <c r="AK7" s="3"/>
      <c r="AL7" s="3"/>
      <c r="AM7" s="3"/>
      <c r="AN7" s="3"/>
      <c r="AO7" s="3"/>
      <c r="AP7" s="3"/>
    </row>
    <row r="8" spans="1:42" ht="51.75" customHeight="1" x14ac:dyDescent="0.3">
      <c r="A8" s="91"/>
      <c r="B8" s="91"/>
      <c r="C8" s="91"/>
      <c r="D8" s="91"/>
      <c r="E8" s="91"/>
      <c r="F8" s="91"/>
      <c r="G8" s="91"/>
      <c r="H8" s="91"/>
      <c r="I8" s="91"/>
      <c r="J8" s="91"/>
      <c r="K8" s="91"/>
      <c r="L8" s="24" t="s">
        <v>188</v>
      </c>
      <c r="M8" s="24" t="s">
        <v>361</v>
      </c>
      <c r="N8" s="24" t="s">
        <v>362</v>
      </c>
      <c r="O8" s="24" t="s">
        <v>363</v>
      </c>
      <c r="P8" s="24" t="s">
        <v>364</v>
      </c>
      <c r="Q8" s="24" t="s">
        <v>365</v>
      </c>
      <c r="R8" s="24" t="s">
        <v>366</v>
      </c>
      <c r="S8" s="24" t="s">
        <v>367</v>
      </c>
      <c r="T8" s="25" t="s">
        <v>368</v>
      </c>
      <c r="U8" s="91"/>
      <c r="V8" s="26" t="s">
        <v>369</v>
      </c>
      <c r="W8" s="26" t="s">
        <v>370</v>
      </c>
      <c r="X8" s="91"/>
      <c r="Y8" s="91"/>
      <c r="Z8" s="21"/>
      <c r="AA8" s="21"/>
      <c r="AB8" s="21"/>
      <c r="AC8" s="21"/>
      <c r="AD8" s="21"/>
      <c r="AE8" s="21"/>
      <c r="AF8" s="21"/>
      <c r="AG8" s="21"/>
      <c r="AH8" s="21"/>
      <c r="AI8" s="21"/>
      <c r="AJ8" s="21"/>
      <c r="AK8" s="21"/>
      <c r="AL8" s="21"/>
      <c r="AM8" s="21"/>
      <c r="AN8" s="21"/>
      <c r="AO8" s="21"/>
      <c r="AP8" s="21"/>
    </row>
    <row r="9" spans="1:42" ht="174.75" customHeight="1" x14ac:dyDescent="0.3">
      <c r="A9" s="97">
        <v>1</v>
      </c>
      <c r="B9" s="113"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Riesgo'!B9:B11)))</f>
        <v>Gestión Contractual</v>
      </c>
      <c r="C9" s="92"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Riesgo'!G9:G11)))</f>
        <v>Posibilidad de afectacion económica y reputacional por el Incumplimiento legal, en la aplicación de requisitos juridicos debido a la falta de conocimientos jurídicos y experiencia por parte de los abogados encargados de llevar los procesos</v>
      </c>
      <c r="D9" s="92"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Riesgo'!H9:H11)))</f>
        <v>Gestión - Incumplimiento Normativo</v>
      </c>
      <c r="E9" s="28" t="s">
        <v>371</v>
      </c>
      <c r="F9" s="28" t="s">
        <v>372</v>
      </c>
      <c r="G9" s="28" t="s">
        <v>373</v>
      </c>
      <c r="H9" s="28" t="s">
        <v>374</v>
      </c>
      <c r="I9" s="28" t="s">
        <v>375</v>
      </c>
      <c r="J9" s="28" t="s">
        <v>376</v>
      </c>
      <c r="K9" s="4" t="str">
        <f t="shared" ref="K9:K68" si="0">CONCATENATE(E9," ",F9," ",G9," ",H9," ",I9," ",J9)</f>
        <v xml:space="preserve">Jefe de la Oficina Jurídica mensualmente evita que no se apliquen todos los requisitos jurídicos en los procesos de revisión de los procesos contractuales a cargo de la Oficina Jurídica A través de:
1. Un muestreo aleatorio de (3) tres contratos de los flujos de aprobación en secop2, en donde se puede identificar el proceso de revisión  para que toda la documentación cumpla con los requisitos jurídicos 1. En caso de que se identifiquen inconsistencias en alguna de las  instancias de revisión, se realiza el rechazo, las observaciones y devoluciones correspondientes.
 Evidencias:
1. Pantallazos flujos de aprobación secop2
2. Excel Observaciones
</v>
      </c>
      <c r="L9" s="29" t="s">
        <v>212</v>
      </c>
      <c r="M9" s="29" t="str">
        <f t="shared" ref="M9:M68" si="1">IF(OR(L9="Preventivo",L9="Detectivo"),"Afecta probabilidad",
IF(L9="Correctivo","Afecta Impacto",""))</f>
        <v>Afecta probabilidad</v>
      </c>
      <c r="N9" s="29" t="s">
        <v>213</v>
      </c>
      <c r="O9" s="29" t="s">
        <v>190</v>
      </c>
      <c r="P9" s="29" t="s">
        <v>238</v>
      </c>
      <c r="Q9" s="29" t="s">
        <v>377</v>
      </c>
      <c r="R9" s="29" t="s">
        <v>378</v>
      </c>
      <c r="S9" s="29" t="s">
        <v>378</v>
      </c>
      <c r="T9" s="29" t="s">
        <v>379</v>
      </c>
      <c r="U9" s="30">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0.4</v>
      </c>
      <c r="V9" s="31">
        <f>IF(OR(M9="",M9=0),"",
IF(M9="Afecta probabilidad",'2. Identificación del Riesgo'!$L$9,""))</f>
        <v>0.6</v>
      </c>
      <c r="W9" s="31" t="str">
        <f>IF(OR(M9="",M9=0),"",
IF(M9="Afecta Impacto",'2. Identificación del Riesgo'!$O$9,""))</f>
        <v/>
      </c>
      <c r="X9" s="31">
        <f t="shared" ref="X9:X68" si="3">IFERROR(IF(V9="",0,V9-(V9*U9)),0)</f>
        <v>0.36</v>
      </c>
      <c r="Y9" s="31">
        <f t="shared" ref="Y9:Y68" si="4">IFERROR(IF(W9="",0,W9-(W9*U9)),0)</f>
        <v>0</v>
      </c>
      <c r="Z9" s="22"/>
      <c r="AA9" s="22"/>
      <c r="AB9" s="22"/>
      <c r="AC9" s="22"/>
      <c r="AD9" s="22"/>
      <c r="AE9" s="22"/>
      <c r="AF9" s="22"/>
      <c r="AG9" s="22"/>
      <c r="AH9" s="22"/>
      <c r="AI9" s="22"/>
      <c r="AJ9" s="22"/>
      <c r="AK9" s="22"/>
      <c r="AL9" s="22"/>
      <c r="AM9" s="22"/>
      <c r="AN9" s="22"/>
      <c r="AO9" s="22"/>
      <c r="AP9" s="22"/>
    </row>
    <row r="10" spans="1:42" ht="34.5" customHeight="1" x14ac:dyDescent="0.3">
      <c r="A10" s="90"/>
      <c r="B10" s="90"/>
      <c r="C10" s="90"/>
      <c r="D10" s="90"/>
      <c r="E10" s="4"/>
      <c r="F10" s="4"/>
      <c r="G10" s="4"/>
      <c r="H10" s="4"/>
      <c r="I10" s="4"/>
      <c r="J10" s="4"/>
      <c r="K10" s="4" t="str">
        <f t="shared" si="0"/>
        <v xml:space="preserve">     </v>
      </c>
      <c r="L10" s="29"/>
      <c r="M10" s="29" t="str">
        <f t="shared" si="1"/>
        <v/>
      </c>
      <c r="N10" s="29"/>
      <c r="O10" s="29"/>
      <c r="P10" s="29"/>
      <c r="Q10" s="29"/>
      <c r="R10" s="29"/>
      <c r="S10" s="29"/>
      <c r="T10" s="29"/>
      <c r="U10" s="30" t="str">
        <f t="shared" si="2"/>
        <v/>
      </c>
      <c r="V10" s="31" t="str">
        <f>IF(OR(M10="",M10=0),"",
IF(M10="Afecta probabilidad",
IF(M9="Afecta probabilidad",V9-(V9*U9),'2. Identificación del Riesgo'!$L$9),""))</f>
        <v/>
      </c>
      <c r="W10" s="31" t="str">
        <f>IF(OR(M10="",M10=0),"",
IF(M10="Afecta Impacto",
IF(M9="Afecta Impacto",W9-(W9*U9),'2. Identificación del Riesgo'!$O$9),""))</f>
        <v/>
      </c>
      <c r="X10" s="31">
        <f t="shared" si="3"/>
        <v>0</v>
      </c>
      <c r="Y10" s="31">
        <f t="shared" si="4"/>
        <v>0</v>
      </c>
      <c r="Z10" s="3"/>
      <c r="AA10" s="3"/>
      <c r="AB10" s="3"/>
      <c r="AC10" s="3"/>
      <c r="AD10" s="3"/>
      <c r="AE10" s="3"/>
      <c r="AF10" s="3"/>
      <c r="AG10" s="3"/>
      <c r="AH10" s="3"/>
      <c r="AI10" s="3"/>
      <c r="AJ10" s="3"/>
      <c r="AK10" s="3"/>
      <c r="AL10" s="3"/>
      <c r="AM10" s="3"/>
      <c r="AN10" s="3"/>
      <c r="AO10" s="3"/>
      <c r="AP10" s="3"/>
    </row>
    <row r="11" spans="1:42" ht="34.5" customHeight="1" x14ac:dyDescent="0.3">
      <c r="A11" s="91"/>
      <c r="B11" s="91"/>
      <c r="C11" s="91"/>
      <c r="D11" s="91"/>
      <c r="E11" s="4"/>
      <c r="F11" s="4"/>
      <c r="G11" s="4"/>
      <c r="H11" s="4"/>
      <c r="I11" s="4"/>
      <c r="J11" s="4"/>
      <c r="K11" s="4" t="str">
        <f t="shared" si="0"/>
        <v xml:space="preserve">     </v>
      </c>
      <c r="L11" s="29"/>
      <c r="M11" s="29" t="str">
        <f t="shared" si="1"/>
        <v/>
      </c>
      <c r="N11" s="29"/>
      <c r="O11" s="29"/>
      <c r="P11" s="29"/>
      <c r="Q11" s="29"/>
      <c r="R11" s="29"/>
      <c r="S11" s="29"/>
      <c r="T11" s="29"/>
      <c r="U11" s="30" t="str">
        <f t="shared" si="2"/>
        <v/>
      </c>
      <c r="V11" s="31" t="str">
        <f>IF(OR(M11="",M11=0),"",
IF(M11="Afecta probabilidad",
IF(M10="Afecta probabilidad",V10-(V10*U10),
IF(M9="Afecta probabilidad",V9-(V9*U9),'2. Identificación del Riesgo'!$L$9)),""))</f>
        <v/>
      </c>
      <c r="W11" s="31" t="str">
        <f>IF(OR(M11="",M11=0),"",
IF(M11="Afecta Impacto",
IF(M10="Afecta Impacto",W10-(W10*U10),
IF(M9="Afecta Impacto",W9-(W9*U9),'2. Identificación del Riesgo'!$O$9)),""))</f>
        <v/>
      </c>
      <c r="X11" s="31">
        <f t="shared" si="3"/>
        <v>0</v>
      </c>
      <c r="Y11" s="31">
        <f t="shared" si="4"/>
        <v>0</v>
      </c>
      <c r="Z11" s="3"/>
      <c r="AA11" s="3"/>
      <c r="AB11" s="3"/>
      <c r="AC11" s="3"/>
      <c r="AD11" s="3"/>
      <c r="AE11" s="3"/>
      <c r="AF11" s="3"/>
      <c r="AG11" s="3"/>
      <c r="AH11" s="3"/>
      <c r="AI11" s="3"/>
      <c r="AJ11" s="3"/>
      <c r="AK11" s="3"/>
      <c r="AL11" s="3"/>
      <c r="AM11" s="3"/>
      <c r="AN11" s="3"/>
      <c r="AO11" s="3"/>
      <c r="AP11" s="3"/>
    </row>
    <row r="12" spans="1:42" ht="180.75" customHeight="1" x14ac:dyDescent="0.3">
      <c r="A12" s="97">
        <v>2</v>
      </c>
      <c r="B12" s="113"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Riesgo'!B12:B14)))</f>
        <v>Gestión Contractual</v>
      </c>
      <c r="C12" s="92"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Riesgo'!G12:G14)))</f>
        <v>Posibilidad de afectacion reputacional por la Publicacion extemporanea o no publicacion en el portal SECOP II de la informacion de la gestion contractual de responsabilidad de la Oficina Jurídica o por la aprobación de pólizas que no cumplen con las condiciones legalmente establecidas, debido a la falta de conocimientos juridicos y experiencia por parte de los abogado contratistas definido por la Driección, encargados de llevar los procesos y de los supervisores que tambien son sujeto activo dentro de la ejecución contractual y tienen el deber de efectuar las publicaciones</v>
      </c>
      <c r="D12" s="92"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Riesgo'!H12:H14)))</f>
        <v>Gestión - Incumplimiento Normativo</v>
      </c>
      <c r="E12" s="28" t="s">
        <v>380</v>
      </c>
      <c r="F12" s="28" t="s">
        <v>372</v>
      </c>
      <c r="G12" s="28" t="s">
        <v>381</v>
      </c>
      <c r="H12" s="28" t="s">
        <v>382</v>
      </c>
      <c r="I12" s="28" t="s">
        <v>383</v>
      </c>
      <c r="J12" s="28" t="s">
        <v>384</v>
      </c>
      <c r="K12" s="4" t="str">
        <f t="shared" si="0"/>
        <v xml:space="preserve">Contratistas área gestión contractual 
Asignados inicialmente o quien corresponda
**Carol Johanna Acero Baquero
**Nilson Carrillo mensualmente evita que se realice publicación extemporánea o no publicación en el portal secop2 de la información de la gestión contractual de responsabilidad de la Oficina Jurídica,o que se aprueben polizas que no cumplan con las condiciones legalmente establecidas.
 A través de:
1. Mensualmente la contratista Carol Johanna actualiza la base de contratación.
2. En este proceso realizará un muestreo de 3 contratos (Diferente tipología, fuente de financiación y procesos (nuevo o modificaciones) para hacer revisión de la información publicada en secop2.
2. Mensualmente el contratista Nilson realizará un muestreo de 3 contratos  para verificar que las pólizas estén aprobadas y que el formato está bien diligenciado
 1. Una vez definidos los contratos sujetos de revisión en secop2 se identificará cada etapa y se revisará que los documentos estén cargados, en caso de que falte algún documento por cargar, se remitirá a través de correo electrónico al abogado que estuvo encargado del proceso con copia a líder de proceso contractual y jefe oficina jurídica para que subsane la infomación.
 Evidencias:
** Base de contratación.
** Pantallazos 3 muestreos de revisión de contratos
** Pantallazos 3 muestreos de revisión de pólizas
</v>
      </c>
      <c r="L12" s="29" t="s">
        <v>212</v>
      </c>
      <c r="M12" s="29" t="str">
        <f t="shared" si="1"/>
        <v>Afecta probabilidad</v>
      </c>
      <c r="N12" s="29" t="s">
        <v>213</v>
      </c>
      <c r="O12" s="29" t="s">
        <v>190</v>
      </c>
      <c r="P12" s="29" t="s">
        <v>238</v>
      </c>
      <c r="Q12" s="29" t="s">
        <v>377</v>
      </c>
      <c r="R12" s="29" t="s">
        <v>385</v>
      </c>
      <c r="S12" s="29" t="s">
        <v>385</v>
      </c>
      <c r="T12" s="29" t="s">
        <v>386</v>
      </c>
      <c r="U12" s="30">
        <f t="shared" si="2"/>
        <v>0.4</v>
      </c>
      <c r="V12" s="31">
        <f>IF(OR(M12="",M12=0),"",
IF(M12="Afecta probabilidad",'2. Identificación del Riesgo'!$L$12,""))</f>
        <v>0.6</v>
      </c>
      <c r="W12" s="31" t="str">
        <f>IF(OR(M12="",M12=0),"",
IF(M12="Afecta Impacto",'2. Identificación del Riesgo'!$O$12,""))</f>
        <v/>
      </c>
      <c r="X12" s="31">
        <f t="shared" si="3"/>
        <v>0.36</v>
      </c>
      <c r="Y12" s="31">
        <f t="shared" si="4"/>
        <v>0</v>
      </c>
      <c r="Z12" s="3"/>
      <c r="AA12" s="3"/>
      <c r="AB12" s="3"/>
      <c r="AC12" s="3"/>
      <c r="AD12" s="3"/>
      <c r="AE12" s="3"/>
      <c r="AF12" s="3"/>
      <c r="AG12" s="3"/>
      <c r="AH12" s="3"/>
      <c r="AI12" s="3"/>
      <c r="AJ12" s="3"/>
      <c r="AK12" s="3"/>
      <c r="AL12" s="3"/>
      <c r="AM12" s="3"/>
      <c r="AN12" s="3"/>
      <c r="AO12" s="3"/>
      <c r="AP12" s="3"/>
    </row>
    <row r="13" spans="1:42" ht="34.5" customHeight="1" x14ac:dyDescent="0.3">
      <c r="A13" s="90"/>
      <c r="B13" s="90"/>
      <c r="C13" s="90"/>
      <c r="D13" s="90"/>
      <c r="E13" s="4"/>
      <c r="F13" s="4"/>
      <c r="G13" s="4"/>
      <c r="H13" s="4"/>
      <c r="I13" s="4"/>
      <c r="J13" s="4"/>
      <c r="K13" s="4" t="str">
        <f t="shared" si="0"/>
        <v xml:space="preserve">     </v>
      </c>
      <c r="L13" s="29"/>
      <c r="M13" s="29" t="str">
        <f t="shared" si="1"/>
        <v/>
      </c>
      <c r="N13" s="29"/>
      <c r="O13" s="29"/>
      <c r="P13" s="29"/>
      <c r="Q13" s="29"/>
      <c r="R13" s="29"/>
      <c r="S13" s="29"/>
      <c r="T13" s="29"/>
      <c r="U13" s="30" t="str">
        <f t="shared" si="2"/>
        <v/>
      </c>
      <c r="V13" s="31" t="str">
        <f>IF(OR(M13="",M13=0),"",
IF(M13="Afecta probabilidad",
IF(M12="Afecta probabilidad",V12-(V12*U12),'2. Identificación del Riesgo'!$L$12),""))</f>
        <v/>
      </c>
      <c r="W13" s="31" t="str">
        <f>IF(OR(M13="",M13=0),"",
IF(M13="Afecta Impacto",
IF(M12="Afecta Impacto",W12-(W12*U12),'2. Identificación del Riesgo'!$O$12),""))</f>
        <v/>
      </c>
      <c r="X13" s="31">
        <f t="shared" si="3"/>
        <v>0</v>
      </c>
      <c r="Y13" s="31">
        <f t="shared" si="4"/>
        <v>0</v>
      </c>
      <c r="Z13" s="3"/>
      <c r="AA13" s="3"/>
      <c r="AB13" s="3"/>
      <c r="AC13" s="3"/>
      <c r="AD13" s="3"/>
      <c r="AE13" s="3"/>
      <c r="AF13" s="3"/>
      <c r="AG13" s="3"/>
      <c r="AH13" s="3"/>
      <c r="AI13" s="3"/>
      <c r="AJ13" s="3"/>
      <c r="AK13" s="3"/>
      <c r="AL13" s="3"/>
      <c r="AM13" s="3"/>
      <c r="AN13" s="3"/>
      <c r="AO13" s="3"/>
      <c r="AP13" s="3"/>
    </row>
    <row r="14" spans="1:42" ht="34.5" customHeight="1" x14ac:dyDescent="0.3">
      <c r="A14" s="91"/>
      <c r="B14" s="91"/>
      <c r="C14" s="91"/>
      <c r="D14" s="91"/>
      <c r="E14" s="4"/>
      <c r="F14" s="4"/>
      <c r="G14" s="4"/>
      <c r="H14" s="4"/>
      <c r="I14" s="4"/>
      <c r="J14" s="4"/>
      <c r="K14" s="4" t="str">
        <f t="shared" si="0"/>
        <v xml:space="preserve">     </v>
      </c>
      <c r="L14" s="29"/>
      <c r="M14" s="29" t="str">
        <f t="shared" si="1"/>
        <v/>
      </c>
      <c r="N14" s="29"/>
      <c r="O14" s="29"/>
      <c r="P14" s="29"/>
      <c r="Q14" s="29"/>
      <c r="R14" s="29"/>
      <c r="S14" s="29"/>
      <c r="T14" s="29"/>
      <c r="U14" s="30" t="str">
        <f t="shared" si="2"/>
        <v/>
      </c>
      <c r="V14" s="31" t="str">
        <f>IF(OR(M14="",M14=0),"",
IF(M14="Afecta probabilidad",
IF(M13="Afecta probabilidad",V13-(V13*U13),
IF(M12="Afecta probabilidad",V12-(V12*U12),'2. Identificación del Riesgo'!$L$12)),""))</f>
        <v/>
      </c>
      <c r="W14" s="31" t="str">
        <f>IF(OR(M14="",M14=0),"",
IF(M14="Afecta Impacto",
IF(M13="Afecta Impacto",W13-(W13*U13),
IF(M12="Afecta Impacto",W12-(W12*U12),'2. Identificación del Riesgo'!$O$12)),""))</f>
        <v/>
      </c>
      <c r="X14" s="31">
        <f t="shared" si="3"/>
        <v>0</v>
      </c>
      <c r="Y14" s="31">
        <f t="shared" si="4"/>
        <v>0</v>
      </c>
      <c r="Z14" s="3"/>
      <c r="AA14" s="3"/>
      <c r="AB14" s="3"/>
      <c r="AC14" s="3"/>
      <c r="AD14" s="3"/>
      <c r="AE14" s="3"/>
      <c r="AF14" s="3"/>
      <c r="AG14" s="3"/>
      <c r="AH14" s="3"/>
      <c r="AI14" s="3"/>
      <c r="AJ14" s="3"/>
      <c r="AK14" s="3"/>
      <c r="AL14" s="3"/>
      <c r="AM14" s="3"/>
      <c r="AN14" s="3"/>
      <c r="AO14" s="3"/>
      <c r="AP14" s="3"/>
    </row>
    <row r="15" spans="1:42" ht="174" customHeight="1" x14ac:dyDescent="0.3">
      <c r="A15" s="97">
        <v>3</v>
      </c>
      <c r="B15" s="113"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Riesgo'!B15:B17)))</f>
        <v>Gestión Contractual</v>
      </c>
      <c r="C15" s="92"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Riesgo'!G15:G17)))</f>
        <v>Posibilidad de afectacion reputacional por la aprobacion de polizas que no cumplen con las condiciones legalmente establecidas debido a la falta de conocimientos contractuales de los abogados contratistas que apoyan el proceso contractual</v>
      </c>
      <c r="D15" s="92"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Riesgo'!H15:H17)))</f>
        <v>Gestión - Incumplimiento Normativo</v>
      </c>
      <c r="E15" s="28" t="s">
        <v>387</v>
      </c>
      <c r="F15" s="28" t="s">
        <v>388</v>
      </c>
      <c r="G15" s="28" t="s">
        <v>389</v>
      </c>
      <c r="H15" s="28" t="s">
        <v>390</v>
      </c>
      <c r="I15" s="28"/>
      <c r="J15" s="28"/>
      <c r="K15" s="4" t="str">
        <f t="shared" si="0"/>
        <v xml:space="preserve">Supervisor de contrato o Jefe de la Oficina Jurídica
 mensualmente: 1. Socializa una pieza interna que indique claramente al personal encargado que información verificar en las pólizas, cuanto tiempo máximo tiene para la revisión y cual canal de comunicación usar para la respectiva aprobación                
2. Genera un cuadro de seguimiento de los contratos con la fecha de aprobación de las pólizas  verificando así la efectividad y correcta aplicación de dicho formato o herramienta de control a los contratos que se revisan la OAJ, una vez de manera trimestral (nueva muestra)  </v>
      </c>
      <c r="L15" s="29" t="s">
        <v>212</v>
      </c>
      <c r="M15" s="29" t="str">
        <f t="shared" si="1"/>
        <v>Afecta probabilidad</v>
      </c>
      <c r="N15" s="29" t="s">
        <v>213</v>
      </c>
      <c r="O15" s="29" t="s">
        <v>190</v>
      </c>
      <c r="P15" s="29" t="s">
        <v>238</v>
      </c>
      <c r="Q15" s="29" t="s">
        <v>377</v>
      </c>
      <c r="R15" s="29" t="s">
        <v>391</v>
      </c>
      <c r="S15" s="29" t="s">
        <v>392</v>
      </c>
      <c r="T15" s="29" t="s">
        <v>393</v>
      </c>
      <c r="U15" s="30">
        <f t="shared" si="2"/>
        <v>0.4</v>
      </c>
      <c r="V15" s="31">
        <f>IF(OR(M15="",M15=0),"",
IF(M15="Afecta probabilidad",'2. Identificación del Riesgo'!$L$15,""))</f>
        <v>0.6</v>
      </c>
      <c r="W15" s="31" t="str">
        <f>IF(OR(M15="",M15=0),"",
IF(M15="Afecta Impacto",'2. Identificación del Riesgo'!$O$15,""))</f>
        <v/>
      </c>
      <c r="X15" s="31">
        <f t="shared" si="3"/>
        <v>0.36</v>
      </c>
      <c r="Y15" s="31">
        <f t="shared" si="4"/>
        <v>0</v>
      </c>
      <c r="Z15" s="3"/>
      <c r="AA15" s="3"/>
      <c r="AB15" s="3"/>
      <c r="AC15" s="3"/>
      <c r="AD15" s="3"/>
      <c r="AE15" s="3"/>
      <c r="AF15" s="3"/>
      <c r="AG15" s="3"/>
      <c r="AH15" s="3"/>
      <c r="AI15" s="3"/>
      <c r="AJ15" s="3"/>
      <c r="AK15" s="3"/>
      <c r="AL15" s="3"/>
      <c r="AM15" s="3"/>
      <c r="AN15" s="3"/>
      <c r="AO15" s="3"/>
      <c r="AP15" s="3"/>
    </row>
    <row r="16" spans="1:42" ht="34.5" customHeight="1" x14ac:dyDescent="0.3">
      <c r="A16" s="90"/>
      <c r="B16" s="90"/>
      <c r="C16" s="90"/>
      <c r="D16" s="90"/>
      <c r="E16" s="4"/>
      <c r="F16" s="4"/>
      <c r="G16" s="4"/>
      <c r="H16" s="4"/>
      <c r="I16" s="4"/>
      <c r="J16" s="4"/>
      <c r="K16" s="4" t="str">
        <f t="shared" si="0"/>
        <v xml:space="preserve">     </v>
      </c>
      <c r="L16" s="29"/>
      <c r="M16" s="29" t="str">
        <f t="shared" si="1"/>
        <v/>
      </c>
      <c r="N16" s="29"/>
      <c r="O16" s="29"/>
      <c r="P16" s="29"/>
      <c r="Q16" s="29"/>
      <c r="R16" s="29"/>
      <c r="S16" s="29"/>
      <c r="T16" s="29"/>
      <c r="U16" s="30" t="str">
        <f t="shared" si="2"/>
        <v/>
      </c>
      <c r="V16" s="31" t="str">
        <f>IF(OR(M16="",M16=0),"",
IF(M16="Afecta probabilidad",
IF(M15="Afecta probabilidad",V15-(V15*U15),'2. Identificación del Riesgo'!$L$15),""))</f>
        <v/>
      </c>
      <c r="W16" s="31" t="str">
        <f>IF(OR(M16="",M16=0),"",
IF(M16="Afecta Impacto",
IF(M15="Afecta Impacto",W15-(W15*U15),'2. Identificación del Riesgo'!$O$15),""))</f>
        <v/>
      </c>
      <c r="X16" s="31">
        <f t="shared" si="3"/>
        <v>0</v>
      </c>
      <c r="Y16" s="31">
        <f t="shared" si="4"/>
        <v>0</v>
      </c>
      <c r="Z16" s="3"/>
      <c r="AA16" s="3"/>
      <c r="AB16" s="3"/>
      <c r="AC16" s="3"/>
      <c r="AD16" s="3"/>
      <c r="AE16" s="3"/>
      <c r="AF16" s="3"/>
      <c r="AG16" s="3"/>
      <c r="AH16" s="3"/>
      <c r="AI16" s="3"/>
      <c r="AJ16" s="3"/>
      <c r="AK16" s="3"/>
      <c r="AL16" s="3"/>
      <c r="AM16" s="3"/>
      <c r="AN16" s="3"/>
      <c r="AO16" s="3"/>
      <c r="AP16" s="3"/>
    </row>
    <row r="17" spans="1:42" ht="34.5" customHeight="1" x14ac:dyDescent="0.3">
      <c r="A17" s="91"/>
      <c r="B17" s="91"/>
      <c r="C17" s="91"/>
      <c r="D17" s="91"/>
      <c r="E17" s="4"/>
      <c r="F17" s="4"/>
      <c r="G17" s="4"/>
      <c r="H17" s="4"/>
      <c r="I17" s="4"/>
      <c r="J17" s="4"/>
      <c r="K17" s="4" t="str">
        <f t="shared" si="0"/>
        <v xml:space="preserve">     </v>
      </c>
      <c r="L17" s="29"/>
      <c r="M17" s="29" t="str">
        <f t="shared" si="1"/>
        <v/>
      </c>
      <c r="N17" s="29"/>
      <c r="O17" s="29"/>
      <c r="P17" s="29"/>
      <c r="Q17" s="29"/>
      <c r="R17" s="29"/>
      <c r="S17" s="29"/>
      <c r="T17" s="29"/>
      <c r="U17" s="30" t="str">
        <f t="shared" si="2"/>
        <v/>
      </c>
      <c r="V17" s="31" t="str">
        <f>IF(OR(M17="",M17=0),"",
IF(M17="Afecta probabilidad",
IF(M16="Afecta probabilidad",V16-(V16*U16),
IF(M15="Afecta probabilidad",V15-(V15*U15),'2. Identificación del Riesgo'!$L$15)),""))</f>
        <v/>
      </c>
      <c r="W17" s="31" t="str">
        <f>IF(OR(M17="",M17=0),"",
IF(M17="Afecta Impacto",
IF(M16="Afecta Impacto",W16-(W16*U16),
IF(M15="Afecta Impacto",W15-(W15*U15),'2. Identificación del Riesgo'!$O$15)),""))</f>
        <v/>
      </c>
      <c r="X17" s="31">
        <f t="shared" si="3"/>
        <v>0</v>
      </c>
      <c r="Y17" s="31">
        <f t="shared" si="4"/>
        <v>0</v>
      </c>
      <c r="Z17" s="3"/>
      <c r="AA17" s="3"/>
      <c r="AB17" s="3"/>
      <c r="AC17" s="3"/>
      <c r="AD17" s="3"/>
      <c r="AE17" s="3"/>
      <c r="AF17" s="3"/>
      <c r="AG17" s="3"/>
      <c r="AH17" s="3"/>
      <c r="AI17" s="3"/>
      <c r="AJ17" s="3"/>
      <c r="AK17" s="3"/>
      <c r="AL17" s="3"/>
      <c r="AM17" s="3"/>
      <c r="AN17" s="3"/>
      <c r="AO17" s="3"/>
      <c r="AP17" s="3"/>
    </row>
    <row r="18" spans="1:42" ht="102.75" customHeight="1" x14ac:dyDescent="0.3">
      <c r="A18" s="97">
        <v>4</v>
      </c>
      <c r="B18" s="113"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Riesgo'!B18:B20)))</f>
        <v>Gestión Contractual</v>
      </c>
      <c r="C18" s="92"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Riesgo'!G18:G20)))</f>
        <v>Posibilidad de afectacion reputacional por la perdida de competencia para liquidar contratos por parte de la entidad debido a la Falta de conocimientos de supervisores en los tiempos para radicar liquidaciones de contratos y a los excesivos filtros para proceder a una firma</v>
      </c>
      <c r="D18" s="92"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Riesgo'!H18:H20)))</f>
        <v>Gestión</v>
      </c>
      <c r="E18" s="28" t="s">
        <v>394</v>
      </c>
      <c r="F18" s="28" t="s">
        <v>372</v>
      </c>
      <c r="G18" s="28" t="s">
        <v>395</v>
      </c>
      <c r="H18" s="28" t="s">
        <v>396</v>
      </c>
      <c r="I18" s="28" t="s">
        <v>397</v>
      </c>
      <c r="J18" s="28" t="s">
        <v>398</v>
      </c>
      <c r="K18" s="4" t="str">
        <f t="shared" si="0"/>
        <v>Adriana Nataly Calvo Peña
 mensualmente evita la pérdida de competencia para liquidar contratos por parte de la Entidad a través de la revisión y seguimiento de la matriz universo de liquidaciones A través de:
1. Grupo liquidador realiza  el seguimiento, acompañamiento y control a las liquidaciones que se llevan en la entidad y mantiene comunicación con supervisores de contrato u ordenadores del gasto para identificación de tiempos y ajustes a documentos para liquidar
2. Mensualmente la contratista Adriana Nataly Calvo Peña actualiza la información del universo de liquidaciones e informa cuantos contratos fueron liquidados en el mes, a traves de correo electrónico remite esta información a más tardar el 5 día calendario de cada mes a la profesional Johanna Parra con copia a la jefe de la oficina Jurídica  1. Se realizan las observaciones a los supervisores para que ajusten las actas de liquidación Evidencias:
Base universo de liquidaciones</v>
      </c>
      <c r="L18" s="29" t="s">
        <v>212</v>
      </c>
      <c r="M18" s="29" t="str">
        <f t="shared" si="1"/>
        <v>Afecta probabilidad</v>
      </c>
      <c r="N18" s="29" t="s">
        <v>213</v>
      </c>
      <c r="O18" s="29" t="s">
        <v>190</v>
      </c>
      <c r="P18" s="29" t="s">
        <v>214</v>
      </c>
      <c r="Q18" s="29" t="s">
        <v>377</v>
      </c>
      <c r="R18" s="29" t="s">
        <v>399</v>
      </c>
      <c r="S18" s="29" t="s">
        <v>392</v>
      </c>
      <c r="T18" s="29" t="s">
        <v>400</v>
      </c>
      <c r="U18" s="30">
        <f t="shared" si="2"/>
        <v>0.4</v>
      </c>
      <c r="V18" s="31">
        <f>IF(OR(M18="",M18=0),"",
IF(M18="Afecta probabilidad",'2. Identificación del Riesgo'!$L$18,""))</f>
        <v>0.6</v>
      </c>
      <c r="W18" s="31" t="str">
        <f>IF(OR(M18="",M18=0),"",
IF(M18="Afecta Impacto",'2. Identificación del Riesgo'!$O$18,""))</f>
        <v/>
      </c>
      <c r="X18" s="31">
        <f t="shared" si="3"/>
        <v>0.36</v>
      </c>
      <c r="Y18" s="31">
        <f t="shared" si="4"/>
        <v>0</v>
      </c>
      <c r="Z18" s="3"/>
      <c r="AA18" s="3"/>
      <c r="AB18" s="3"/>
      <c r="AC18" s="3"/>
      <c r="AD18" s="3"/>
      <c r="AE18" s="3"/>
      <c r="AF18" s="3"/>
      <c r="AG18" s="3"/>
      <c r="AH18" s="3"/>
      <c r="AI18" s="3"/>
      <c r="AJ18" s="3"/>
      <c r="AK18" s="3"/>
      <c r="AL18" s="3"/>
      <c r="AM18" s="3"/>
      <c r="AN18" s="3"/>
      <c r="AO18" s="3"/>
      <c r="AP18" s="3"/>
    </row>
    <row r="19" spans="1:42" ht="34.5" customHeight="1" x14ac:dyDescent="0.3">
      <c r="A19" s="90"/>
      <c r="B19" s="90"/>
      <c r="C19" s="90"/>
      <c r="D19" s="90"/>
      <c r="E19" s="4"/>
      <c r="F19" s="4"/>
      <c r="G19" s="4"/>
      <c r="H19" s="4"/>
      <c r="I19" s="4"/>
      <c r="J19" s="4"/>
      <c r="K19" s="4" t="str">
        <f t="shared" si="0"/>
        <v xml:space="preserve">     </v>
      </c>
      <c r="L19" s="29"/>
      <c r="M19" s="29" t="str">
        <f t="shared" si="1"/>
        <v/>
      </c>
      <c r="N19" s="29"/>
      <c r="O19" s="29"/>
      <c r="P19" s="29"/>
      <c r="Q19" s="29"/>
      <c r="R19" s="29"/>
      <c r="S19" s="29"/>
      <c r="T19" s="29"/>
      <c r="U19" s="30" t="str">
        <f t="shared" si="2"/>
        <v/>
      </c>
      <c r="V19" s="31" t="str">
        <f>IF(OR(M19="",M19=0),"",
IF(M19="Afecta probabilidad",
IF(M18="Afecta probabilidad",V18-(V18*U18),'2. Identificación del Riesgo'!$L$18),""))</f>
        <v/>
      </c>
      <c r="W19" s="31" t="str">
        <f>IF(OR(M19="",M19=0),"",
IF(M19="Afecta Impacto",
IF(M18="Afecta Impacto",W18-(W18*U18),'2. Identificación del Riesgo'!$O$18),""))</f>
        <v/>
      </c>
      <c r="X19" s="31">
        <f t="shared" si="3"/>
        <v>0</v>
      </c>
      <c r="Y19" s="31">
        <f t="shared" si="4"/>
        <v>0</v>
      </c>
      <c r="Z19" s="3"/>
      <c r="AA19" s="3"/>
      <c r="AB19" s="3"/>
      <c r="AC19" s="3"/>
      <c r="AD19" s="3"/>
      <c r="AE19" s="3"/>
      <c r="AF19" s="3"/>
      <c r="AG19" s="3"/>
      <c r="AH19" s="3"/>
      <c r="AI19" s="3"/>
      <c r="AJ19" s="3"/>
      <c r="AK19" s="3"/>
      <c r="AL19" s="3"/>
      <c r="AM19" s="3"/>
      <c r="AN19" s="3"/>
      <c r="AO19" s="3"/>
      <c r="AP19" s="3"/>
    </row>
    <row r="20" spans="1:42" ht="34.5" customHeight="1" x14ac:dyDescent="0.3">
      <c r="A20" s="91"/>
      <c r="B20" s="91"/>
      <c r="C20" s="91"/>
      <c r="D20" s="91"/>
      <c r="E20" s="4"/>
      <c r="F20" s="4"/>
      <c r="G20" s="4"/>
      <c r="H20" s="4"/>
      <c r="I20" s="4"/>
      <c r="J20" s="4"/>
      <c r="K20" s="4" t="str">
        <f t="shared" si="0"/>
        <v xml:space="preserve">     </v>
      </c>
      <c r="L20" s="29"/>
      <c r="M20" s="29" t="str">
        <f t="shared" si="1"/>
        <v/>
      </c>
      <c r="N20" s="29"/>
      <c r="O20" s="29"/>
      <c r="P20" s="29"/>
      <c r="Q20" s="29"/>
      <c r="R20" s="29"/>
      <c r="S20" s="29"/>
      <c r="T20" s="29"/>
      <c r="U20" s="30" t="str">
        <f t="shared" si="2"/>
        <v/>
      </c>
      <c r="V20" s="31" t="str">
        <f>IF(OR(M20="",M20=0),"",
IF(M20="Afecta probabilidad",
IF(M19="Afecta probabilidad",V19-(V19*U19),
IF(M18="Afecta probabilidad",V18-(V18*U18),'2. Identificación del Riesgo'!$L$18)),""))</f>
        <v/>
      </c>
      <c r="W20" s="31" t="str">
        <f>IF(OR(M20="",M20=0),"",
IF(M20="Afecta Impacto",
IF(M19="Afecta Impacto",W19-(W19*U19),
IF(M18="Afecta Impacto",W18-(W18*U18),'2. Identificación del Riesgo'!$O$18)),""))</f>
        <v/>
      </c>
      <c r="X20" s="31">
        <f t="shared" si="3"/>
        <v>0</v>
      </c>
      <c r="Y20" s="31">
        <f t="shared" si="4"/>
        <v>0</v>
      </c>
      <c r="Z20" s="3"/>
      <c r="AA20" s="3"/>
      <c r="AB20" s="3"/>
      <c r="AC20" s="3"/>
      <c r="AD20" s="3"/>
      <c r="AE20" s="3"/>
      <c r="AF20" s="3"/>
      <c r="AG20" s="3"/>
      <c r="AH20" s="3"/>
      <c r="AI20" s="3"/>
      <c r="AJ20" s="3"/>
      <c r="AK20" s="3"/>
      <c r="AL20" s="3"/>
      <c r="AM20" s="3"/>
      <c r="AN20" s="3"/>
      <c r="AO20" s="3"/>
      <c r="AP20" s="3"/>
    </row>
    <row r="21" spans="1:42" ht="114.75" customHeight="1" x14ac:dyDescent="0.3">
      <c r="A21" s="97">
        <v>5</v>
      </c>
      <c r="B21" s="113"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Riesgo'!B21:B23)))</f>
        <v>Gestión Contractual</v>
      </c>
      <c r="C21" s="92"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Riesgo'!G21:G23)))</f>
        <v>Posibilidad de afectacion reputacional debido a una Inadecuada revision juridica (de forma) de los estudios previos y documentos soportes que hace parte de los procesos de adquisicion de bienes y servicios que tiene a cargo la OJ, como consecuencia de la falta de rigurosidad en la revision por parte del abogado contratista definido por la dirección encargado del proceso, una alta carga de asignacion de procesos a los abogados, y que, el abogado encargado no realiza las observaciones y/o falencias encontradas en los estudios  previos de manera oportuna al area encargada .</v>
      </c>
      <c r="D21" s="92"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Riesgo'!H21:H23)))</f>
        <v>Gestión</v>
      </c>
      <c r="E21" s="28" t="s">
        <v>371</v>
      </c>
      <c r="F21" s="28" t="s">
        <v>372</v>
      </c>
      <c r="G21" s="28" t="s">
        <v>401</v>
      </c>
      <c r="H21" s="28" t="s">
        <v>402</v>
      </c>
      <c r="I21" s="28" t="s">
        <v>403</v>
      </c>
      <c r="J21" s="28" t="s">
        <v>404</v>
      </c>
      <c r="K21" s="4" t="str">
        <f t="shared" si="0"/>
        <v>Jefe de la Oficina Jurídica mensualmente evita retrasos y/o demoras en la revisión de los documentos de estudios previos radicados en la Oficina Jurídica A través de:
1. La jefe de Oficina jurídica tiene un cuadro de seguimiento de los procesos en el cual verifica que se cumplan con las condiciones de oportunidad y publicación de información contractual registrada por los responsables encargados de los procesos contractuales.
 1. En caso de que se identifiquen retrasos o demoras en alguna de las  instancias del proceso, se realizan los análisis correspondientes. Evidencias:
Cuadro matriz seguimiento contratación</v>
      </c>
      <c r="L21" s="29" t="s">
        <v>212</v>
      </c>
      <c r="M21" s="29" t="str">
        <f t="shared" si="1"/>
        <v>Afecta probabilidad</v>
      </c>
      <c r="N21" s="29" t="s">
        <v>213</v>
      </c>
      <c r="O21" s="29" t="s">
        <v>190</v>
      </c>
      <c r="P21" s="29" t="s">
        <v>214</v>
      </c>
      <c r="Q21" s="29" t="s">
        <v>377</v>
      </c>
      <c r="R21" s="29" t="s">
        <v>405</v>
      </c>
      <c r="S21" s="29" t="s">
        <v>392</v>
      </c>
      <c r="T21" s="32"/>
      <c r="U21" s="30">
        <f t="shared" si="2"/>
        <v>0.4</v>
      </c>
      <c r="V21" s="31">
        <f>IF(OR(M21="",M21=0),"",
IF(M21="Afecta probabilidad",'2. Identificación del Riesgo'!$L$21,""))</f>
        <v>0.6</v>
      </c>
      <c r="W21" s="31" t="str">
        <f>IF(OR(M21="",M21=0),"",
IF(M21="Afecta Impacto",'2. Identificación del Riesgo'!$O$21,""))</f>
        <v/>
      </c>
      <c r="X21" s="31">
        <f t="shared" si="3"/>
        <v>0.36</v>
      </c>
      <c r="Y21" s="31">
        <f t="shared" si="4"/>
        <v>0</v>
      </c>
      <c r="Z21" s="3"/>
      <c r="AA21" s="3"/>
      <c r="AB21" s="3"/>
      <c r="AC21" s="3"/>
      <c r="AD21" s="3"/>
      <c r="AE21" s="3"/>
      <c r="AF21" s="3"/>
      <c r="AG21" s="3"/>
      <c r="AH21" s="3"/>
      <c r="AI21" s="3"/>
      <c r="AJ21" s="3"/>
      <c r="AK21" s="3"/>
      <c r="AL21" s="3"/>
      <c r="AM21" s="3"/>
      <c r="AN21" s="3"/>
      <c r="AO21" s="3"/>
      <c r="AP21" s="3"/>
    </row>
    <row r="22" spans="1:42" ht="34.5" customHeight="1" x14ac:dyDescent="0.3">
      <c r="A22" s="90"/>
      <c r="B22" s="90"/>
      <c r="C22" s="90"/>
      <c r="D22" s="90"/>
      <c r="E22" s="4"/>
      <c r="F22" s="4"/>
      <c r="G22" s="4"/>
      <c r="H22" s="4"/>
      <c r="I22" s="4"/>
      <c r="J22" s="4"/>
      <c r="K22" s="4" t="str">
        <f t="shared" si="0"/>
        <v xml:space="preserve">     </v>
      </c>
      <c r="L22" s="29"/>
      <c r="M22" s="29" t="str">
        <f t="shared" si="1"/>
        <v/>
      </c>
      <c r="N22" s="29"/>
      <c r="O22" s="29"/>
      <c r="P22" s="29"/>
      <c r="Q22" s="29"/>
      <c r="R22" s="29"/>
      <c r="S22" s="29"/>
      <c r="T22" s="29"/>
      <c r="U22" s="30" t="str">
        <f t="shared" si="2"/>
        <v/>
      </c>
      <c r="V22" s="31" t="str">
        <f>IF(OR(M22="",M22=0),"",
IF(M22="Afecta probabilidad",
IF(M21="Afecta probabilidad",V21-(V21*U21),'2. Identificación del Riesgo'!$L$21),""))</f>
        <v/>
      </c>
      <c r="W22" s="31" t="str">
        <f>IF(OR(M22="",M22=0),"",
IF(M22="Afecta Impacto",
IF(M21="Afecta Impacto",W21-(W21*U21),'2. Identificación del Riesgo'!$O$21),""))</f>
        <v/>
      </c>
      <c r="X22" s="31">
        <f t="shared" si="3"/>
        <v>0</v>
      </c>
      <c r="Y22" s="31">
        <f t="shared" si="4"/>
        <v>0</v>
      </c>
      <c r="Z22" s="3"/>
      <c r="AA22" s="3"/>
      <c r="AB22" s="3"/>
      <c r="AC22" s="3"/>
      <c r="AD22" s="3"/>
      <c r="AE22" s="3"/>
      <c r="AF22" s="3"/>
      <c r="AG22" s="3"/>
      <c r="AH22" s="3"/>
      <c r="AI22" s="3"/>
      <c r="AJ22" s="3"/>
      <c r="AK22" s="3"/>
      <c r="AL22" s="3"/>
      <c r="AM22" s="3"/>
      <c r="AN22" s="3"/>
      <c r="AO22" s="3"/>
      <c r="AP22" s="3"/>
    </row>
    <row r="23" spans="1:42" ht="34.5" customHeight="1" x14ac:dyDescent="0.3">
      <c r="A23" s="91"/>
      <c r="B23" s="91"/>
      <c r="C23" s="91"/>
      <c r="D23" s="91"/>
      <c r="E23" s="4"/>
      <c r="F23" s="4"/>
      <c r="G23" s="4"/>
      <c r="H23" s="4"/>
      <c r="I23" s="4"/>
      <c r="J23" s="4"/>
      <c r="K23" s="4" t="str">
        <f t="shared" si="0"/>
        <v xml:space="preserve">     </v>
      </c>
      <c r="L23" s="29"/>
      <c r="M23" s="29" t="str">
        <f t="shared" si="1"/>
        <v/>
      </c>
      <c r="N23" s="29"/>
      <c r="O23" s="29"/>
      <c r="P23" s="29"/>
      <c r="Q23" s="29"/>
      <c r="R23" s="29"/>
      <c r="S23" s="29"/>
      <c r="T23" s="29"/>
      <c r="U23" s="30" t="str">
        <f t="shared" si="2"/>
        <v/>
      </c>
      <c r="V23" s="31" t="str">
        <f>IF(OR(M23="",M23=0),"",
IF(M23="Afecta probabilidad",
IF(M22="Afecta probabilidad",V22-(V22*U22),
IF(M21="Afecta probabilidad",V21-(V21*U21),'2. Identificación del Riesgo'!$L$21)),""))</f>
        <v/>
      </c>
      <c r="W23" s="31" t="str">
        <f>IF(OR(M23="",M23=0),"",
IF(M23="Afecta Impacto",
IF(M22="Afecta Impacto",W22-(W22*U22),
IF(M21="Afecta Impacto",W21-(W21*U21),'2. Identificación del Riesgo'!$O$21)),""))</f>
        <v/>
      </c>
      <c r="X23" s="31">
        <f t="shared" si="3"/>
        <v>0</v>
      </c>
      <c r="Y23" s="31">
        <f t="shared" si="4"/>
        <v>0</v>
      </c>
      <c r="Z23" s="3"/>
      <c r="AA23" s="3"/>
      <c r="AB23" s="3"/>
      <c r="AC23" s="3"/>
      <c r="AD23" s="3"/>
      <c r="AE23" s="3"/>
      <c r="AF23" s="3"/>
      <c r="AG23" s="3"/>
      <c r="AH23" s="3"/>
      <c r="AI23" s="3"/>
      <c r="AJ23" s="3"/>
      <c r="AK23" s="3"/>
      <c r="AL23" s="3"/>
      <c r="AM23" s="3"/>
      <c r="AN23" s="3"/>
      <c r="AO23" s="3"/>
      <c r="AP23" s="3"/>
    </row>
    <row r="24" spans="1:42" ht="34.5" customHeight="1" x14ac:dyDescent="0.3">
      <c r="A24" s="97">
        <v>6</v>
      </c>
      <c r="B24" s="113"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Riesgo'!B24:B26)))</f>
        <v>No aplica</v>
      </c>
      <c r="C24" s="92"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Riesgo'!G24:G26)))</f>
        <v>No aplica</v>
      </c>
      <c r="D24" s="92"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Riesgo'!H24:H26)))</f>
        <v>No aplica</v>
      </c>
      <c r="E24" s="4"/>
      <c r="F24" s="4"/>
      <c r="G24" s="4"/>
      <c r="H24" s="4"/>
      <c r="I24" s="4"/>
      <c r="J24" s="4"/>
      <c r="K24" s="4" t="str">
        <f t="shared" si="0"/>
        <v xml:space="preserve">     </v>
      </c>
      <c r="L24" s="29"/>
      <c r="M24" s="29" t="str">
        <f t="shared" si="1"/>
        <v/>
      </c>
      <c r="N24" s="29"/>
      <c r="O24" s="29"/>
      <c r="P24" s="29"/>
      <c r="Q24" s="29"/>
      <c r="R24" s="29"/>
      <c r="S24" s="29"/>
      <c r="T24" s="29"/>
      <c r="U24" s="30" t="str">
        <f t="shared" si="2"/>
        <v/>
      </c>
      <c r="V24" s="31" t="str">
        <f>IF(OR(M24="",M24=0),"",
IF(M24="Afecta probabilidad",'2. Identificación del Riesgo'!$L$24,""))</f>
        <v/>
      </c>
      <c r="W24" s="31" t="str">
        <f>IF(OR(M24="",M24=0),"",
IF(M24="Afecta Impacto",'2. Identificación del Riesgo'!$O$24,""))</f>
        <v/>
      </c>
      <c r="X24" s="31">
        <f t="shared" si="3"/>
        <v>0</v>
      </c>
      <c r="Y24" s="31">
        <f t="shared" si="4"/>
        <v>0</v>
      </c>
      <c r="Z24" s="3"/>
      <c r="AA24" s="3"/>
      <c r="AB24" s="3"/>
      <c r="AC24" s="3"/>
      <c r="AD24" s="3"/>
      <c r="AE24" s="3"/>
      <c r="AF24" s="3"/>
      <c r="AG24" s="3"/>
      <c r="AH24" s="3"/>
      <c r="AI24" s="3"/>
      <c r="AJ24" s="3"/>
      <c r="AK24" s="3"/>
      <c r="AL24" s="3"/>
      <c r="AM24" s="3"/>
      <c r="AN24" s="3"/>
      <c r="AO24" s="3"/>
      <c r="AP24" s="3"/>
    </row>
    <row r="25" spans="1:42" ht="34.5" customHeight="1" x14ac:dyDescent="0.3">
      <c r="A25" s="90"/>
      <c r="B25" s="90"/>
      <c r="C25" s="90"/>
      <c r="D25" s="90"/>
      <c r="E25" s="4"/>
      <c r="F25" s="4"/>
      <c r="G25" s="4"/>
      <c r="H25" s="4"/>
      <c r="I25" s="4"/>
      <c r="J25" s="4"/>
      <c r="K25" s="4" t="str">
        <f t="shared" si="0"/>
        <v xml:space="preserve">     </v>
      </c>
      <c r="L25" s="29"/>
      <c r="M25" s="29" t="str">
        <f t="shared" si="1"/>
        <v/>
      </c>
      <c r="N25" s="29"/>
      <c r="O25" s="29"/>
      <c r="P25" s="29"/>
      <c r="Q25" s="29"/>
      <c r="R25" s="29"/>
      <c r="S25" s="29"/>
      <c r="T25" s="29"/>
      <c r="U25" s="30" t="str">
        <f t="shared" si="2"/>
        <v/>
      </c>
      <c r="V25" s="31" t="str">
        <f>IF(OR(M25="",M25=0),"",
IF(M25="Afecta probabilidad",
IF(M24="Afecta probabilidad",V24-(V24*U24),'2. Identificación del Riesgo'!$L$24),""))</f>
        <v/>
      </c>
      <c r="W25" s="31" t="str">
        <f>IF(OR(M25="",M25=0),"",
IF(M25="Afecta Impacto",
IF(M24="Afecta Impacto",W24-(W24*U24),'2. Identificación del Riesgo'!$O$24),""))</f>
        <v/>
      </c>
      <c r="X25" s="31">
        <f t="shared" si="3"/>
        <v>0</v>
      </c>
      <c r="Y25" s="31">
        <f t="shared" si="4"/>
        <v>0</v>
      </c>
      <c r="Z25" s="3"/>
      <c r="AA25" s="3"/>
      <c r="AB25" s="3"/>
      <c r="AC25" s="3"/>
      <c r="AD25" s="3"/>
      <c r="AE25" s="3"/>
      <c r="AF25" s="3"/>
      <c r="AG25" s="3"/>
      <c r="AH25" s="3"/>
      <c r="AI25" s="3"/>
      <c r="AJ25" s="3"/>
      <c r="AK25" s="3"/>
      <c r="AL25" s="3"/>
      <c r="AM25" s="3"/>
      <c r="AN25" s="3"/>
      <c r="AO25" s="3"/>
      <c r="AP25" s="3"/>
    </row>
    <row r="26" spans="1:42" ht="34.5" customHeight="1" x14ac:dyDescent="0.3">
      <c r="A26" s="91"/>
      <c r="B26" s="91"/>
      <c r="C26" s="91"/>
      <c r="D26" s="91"/>
      <c r="E26" s="4"/>
      <c r="F26" s="4"/>
      <c r="G26" s="4"/>
      <c r="H26" s="4"/>
      <c r="I26" s="4"/>
      <c r="J26" s="4"/>
      <c r="K26" s="4" t="str">
        <f t="shared" si="0"/>
        <v xml:space="preserve">     </v>
      </c>
      <c r="L26" s="29"/>
      <c r="M26" s="29" t="str">
        <f t="shared" si="1"/>
        <v/>
      </c>
      <c r="N26" s="29"/>
      <c r="O26" s="29"/>
      <c r="P26" s="29"/>
      <c r="Q26" s="29"/>
      <c r="R26" s="29"/>
      <c r="S26" s="29"/>
      <c r="T26" s="29"/>
      <c r="U26" s="30" t="str">
        <f t="shared" si="2"/>
        <v/>
      </c>
      <c r="V26" s="31" t="str">
        <f>IF(OR(M26="",M26=0),"",
IF(M26="Afecta probabilidad",
IF(M25="Afecta probabilidad",V25-(V25*U25),
IF(M24="Afecta probabilidad",V24-(V24*U24),'2. Identificación del Riesgo'!$L$24)),""))</f>
        <v/>
      </c>
      <c r="W26" s="31" t="str">
        <f>IF(OR(M26="",M26=0),"",
IF(M26="Afecta Impacto",
IF(M25="Afecta Impacto",W25-(W25*U25),
IF(M24="Afecta Impacto",W24-(W24*U24),'2. Identificación del Riesgo'!$O$24)),""))</f>
        <v/>
      </c>
      <c r="X26" s="31">
        <f t="shared" si="3"/>
        <v>0</v>
      </c>
      <c r="Y26" s="31">
        <f t="shared" si="4"/>
        <v>0</v>
      </c>
      <c r="Z26" s="3"/>
      <c r="AA26" s="3"/>
      <c r="AB26" s="3"/>
      <c r="AC26" s="3"/>
      <c r="AD26" s="3"/>
      <c r="AE26" s="3"/>
      <c r="AF26" s="3"/>
      <c r="AG26" s="3"/>
      <c r="AH26" s="3"/>
      <c r="AI26" s="3"/>
      <c r="AJ26" s="3"/>
      <c r="AK26" s="3"/>
      <c r="AL26" s="3"/>
      <c r="AM26" s="3"/>
      <c r="AN26" s="3"/>
      <c r="AO26" s="3"/>
      <c r="AP26" s="3"/>
    </row>
    <row r="27" spans="1:42" ht="34.5" customHeight="1" x14ac:dyDescent="0.3">
      <c r="A27" s="97">
        <v>7</v>
      </c>
      <c r="B27" s="113"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Riesgo'!B27:B29)))</f>
        <v>No aplica</v>
      </c>
      <c r="C27" s="92"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Riesgo'!G27:G29)))</f>
        <v>No aplica</v>
      </c>
      <c r="D27" s="92"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Riesgo'!H27:H29)))</f>
        <v>No aplica</v>
      </c>
      <c r="E27" s="28"/>
      <c r="F27" s="28"/>
      <c r="G27" s="28"/>
      <c r="H27" s="28"/>
      <c r="I27" s="28"/>
      <c r="J27" s="28"/>
      <c r="K27" s="4" t="str">
        <f t="shared" si="0"/>
        <v xml:space="preserve">     </v>
      </c>
      <c r="L27" s="29"/>
      <c r="M27" s="29" t="str">
        <f t="shared" si="1"/>
        <v/>
      </c>
      <c r="N27" s="29"/>
      <c r="O27" s="29"/>
      <c r="P27" s="29"/>
      <c r="Q27" s="29"/>
      <c r="R27" s="29"/>
      <c r="S27" s="29"/>
      <c r="T27" s="29"/>
      <c r="U27" s="30" t="str">
        <f t="shared" si="2"/>
        <v/>
      </c>
      <c r="V27" s="31" t="str">
        <f>IF(OR(M27="",M27=0),"",
IF(M27="Afecta probabilidad",'2. Identificación del Riesgo'!$L$27,""))</f>
        <v/>
      </c>
      <c r="W27" s="31" t="str">
        <f>IF(OR(M27="",M27=0),"",
IF(M27="Afecta Impacto",'2. Identificación del Riesgo'!$O$27,""))</f>
        <v/>
      </c>
      <c r="X27" s="31">
        <f t="shared" si="3"/>
        <v>0</v>
      </c>
      <c r="Y27" s="31">
        <f t="shared" si="4"/>
        <v>0</v>
      </c>
      <c r="Z27" s="3"/>
      <c r="AA27" s="3"/>
      <c r="AB27" s="3"/>
      <c r="AC27" s="3"/>
      <c r="AD27" s="3"/>
      <c r="AE27" s="3"/>
      <c r="AF27" s="3"/>
      <c r="AG27" s="3"/>
      <c r="AH27" s="3"/>
      <c r="AI27" s="3"/>
      <c r="AJ27" s="3"/>
      <c r="AK27" s="3"/>
      <c r="AL27" s="3"/>
      <c r="AM27" s="3"/>
      <c r="AN27" s="3"/>
      <c r="AO27" s="3"/>
      <c r="AP27" s="3"/>
    </row>
    <row r="28" spans="1:42" ht="34.5" customHeight="1" x14ac:dyDescent="0.3">
      <c r="A28" s="90"/>
      <c r="B28" s="90"/>
      <c r="C28" s="90"/>
      <c r="D28" s="90"/>
      <c r="E28" s="28"/>
      <c r="F28" s="28"/>
      <c r="G28" s="28"/>
      <c r="H28" s="28"/>
      <c r="I28" s="28"/>
      <c r="J28" s="28"/>
      <c r="K28" s="4" t="str">
        <f t="shared" si="0"/>
        <v xml:space="preserve">     </v>
      </c>
      <c r="L28" s="29"/>
      <c r="M28" s="29" t="str">
        <f t="shared" si="1"/>
        <v/>
      </c>
      <c r="N28" s="29"/>
      <c r="O28" s="29"/>
      <c r="P28" s="29"/>
      <c r="Q28" s="29"/>
      <c r="R28" s="29"/>
      <c r="S28" s="29"/>
      <c r="T28" s="29"/>
      <c r="U28" s="30" t="str">
        <f t="shared" si="2"/>
        <v/>
      </c>
      <c r="V28" s="31" t="str">
        <f>IF(OR(M28="",M28=0),"",
IF(M28="Afecta probabilidad",
IF(M27="Afecta probabilidad",V27-(V27*U27),'2. Identificación del Riesgo'!$L$27),""))</f>
        <v/>
      </c>
      <c r="W28" s="31" t="str">
        <f>IF(OR(M28="",M28=0),"",
IF(M28="Afecta Impacto",
IF(M27="Afecta Impacto",W27-(W27*U27),'2. Identificación del Riesgo'!$O$27),""))</f>
        <v/>
      </c>
      <c r="X28" s="31">
        <f t="shared" si="3"/>
        <v>0</v>
      </c>
      <c r="Y28" s="31">
        <f t="shared" si="4"/>
        <v>0</v>
      </c>
      <c r="Z28" s="3"/>
      <c r="AA28" s="3"/>
      <c r="AB28" s="3"/>
      <c r="AC28" s="3"/>
      <c r="AD28" s="3"/>
      <c r="AE28" s="3"/>
      <c r="AF28" s="3"/>
      <c r="AG28" s="3"/>
      <c r="AH28" s="3"/>
      <c r="AI28" s="3"/>
      <c r="AJ28" s="3"/>
      <c r="AK28" s="3"/>
      <c r="AL28" s="3"/>
      <c r="AM28" s="3"/>
      <c r="AN28" s="3"/>
      <c r="AO28" s="3"/>
      <c r="AP28" s="3"/>
    </row>
    <row r="29" spans="1:42" ht="34.5" customHeight="1" x14ac:dyDescent="0.3">
      <c r="A29" s="91"/>
      <c r="B29" s="91"/>
      <c r="C29" s="91"/>
      <c r="D29" s="91"/>
      <c r="E29" s="4"/>
      <c r="F29" s="4"/>
      <c r="G29" s="4"/>
      <c r="H29" s="4"/>
      <c r="I29" s="4"/>
      <c r="J29" s="4"/>
      <c r="K29" s="4" t="str">
        <f t="shared" si="0"/>
        <v xml:space="preserve">     </v>
      </c>
      <c r="L29" s="29"/>
      <c r="M29" s="29" t="str">
        <f t="shared" si="1"/>
        <v/>
      </c>
      <c r="N29" s="29"/>
      <c r="O29" s="29"/>
      <c r="P29" s="29"/>
      <c r="Q29" s="29"/>
      <c r="R29" s="29"/>
      <c r="S29" s="29"/>
      <c r="T29" s="29"/>
      <c r="U29" s="30" t="str">
        <f t="shared" si="2"/>
        <v/>
      </c>
      <c r="V29" s="31" t="str">
        <f>IF(OR(M29="",M29=0),"",
IF(M29="Afecta probabilidad",
IF(M28="Afecta probabilidad",V28-(V28*U28),
IF(M27="Afecta probabilidad",V27-(V27*U27),'2. Identificación del Riesgo'!$L$27)),""))</f>
        <v/>
      </c>
      <c r="W29" s="31" t="str">
        <f>IF(OR(M29="",M29=0),"",
IF(M29="Afecta Impacto",
IF(M28="Afecta Impacto",W28-(W28*U28),
IF(M27="Afecta Impacto",W27-(W27*U27),'2. Identificación del Riesgo'!$O$27)),""))</f>
        <v/>
      </c>
      <c r="X29" s="31">
        <f t="shared" si="3"/>
        <v>0</v>
      </c>
      <c r="Y29" s="31">
        <f t="shared" si="4"/>
        <v>0</v>
      </c>
      <c r="Z29" s="3"/>
      <c r="AA29" s="3"/>
      <c r="AB29" s="3"/>
      <c r="AC29" s="3"/>
      <c r="AD29" s="3"/>
      <c r="AE29" s="3"/>
      <c r="AF29" s="3"/>
      <c r="AG29" s="3"/>
      <c r="AH29" s="3"/>
      <c r="AI29" s="3"/>
      <c r="AJ29" s="3"/>
      <c r="AK29" s="3"/>
      <c r="AL29" s="3"/>
      <c r="AM29" s="3"/>
      <c r="AN29" s="3"/>
      <c r="AO29" s="3"/>
      <c r="AP29" s="3"/>
    </row>
    <row r="30" spans="1:42" ht="34.5" customHeight="1" x14ac:dyDescent="0.3">
      <c r="A30" s="97">
        <v>8</v>
      </c>
      <c r="B30" s="113"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Riesgo'!B30:B32)))</f>
        <v>No aplica</v>
      </c>
      <c r="C30" s="92"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Riesgo'!G30:G32)))</f>
        <v>No aplica</v>
      </c>
      <c r="D30" s="92"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Riesgo'!H30:H32)))</f>
        <v>No aplica</v>
      </c>
      <c r="E30" s="4"/>
      <c r="F30" s="4"/>
      <c r="G30" s="4"/>
      <c r="H30" s="4"/>
      <c r="I30" s="4"/>
      <c r="J30" s="4"/>
      <c r="K30" s="4" t="str">
        <f t="shared" si="0"/>
        <v xml:space="preserve">     </v>
      </c>
      <c r="L30" s="29"/>
      <c r="M30" s="29" t="str">
        <f t="shared" si="1"/>
        <v/>
      </c>
      <c r="N30" s="29"/>
      <c r="O30" s="29"/>
      <c r="P30" s="29"/>
      <c r="Q30" s="29"/>
      <c r="R30" s="29"/>
      <c r="S30" s="29"/>
      <c r="T30" s="29"/>
      <c r="U30" s="30" t="str">
        <f t="shared" si="2"/>
        <v/>
      </c>
      <c r="V30" s="31" t="str">
        <f>IF(OR(M30="",M30=0),"",
IF(M30="Afecta probabilidad",'2. Identificación del Riesgo'!$L$30,""))</f>
        <v/>
      </c>
      <c r="W30" s="31" t="str">
        <f>IF(OR(M30="",M30=0),"",
IF(M30="Afecta Impacto",'2. Identificación del Riesgo'!$O$30,""))</f>
        <v/>
      </c>
      <c r="X30" s="31">
        <f t="shared" si="3"/>
        <v>0</v>
      </c>
      <c r="Y30" s="31">
        <f t="shared" si="4"/>
        <v>0</v>
      </c>
      <c r="Z30" s="3"/>
      <c r="AA30" s="3"/>
      <c r="AB30" s="3"/>
      <c r="AC30" s="3"/>
      <c r="AD30" s="3"/>
      <c r="AE30" s="3"/>
      <c r="AF30" s="3"/>
      <c r="AG30" s="3"/>
      <c r="AH30" s="3"/>
      <c r="AI30" s="3"/>
      <c r="AJ30" s="3"/>
      <c r="AK30" s="3"/>
      <c r="AL30" s="3"/>
      <c r="AM30" s="3"/>
      <c r="AN30" s="3"/>
      <c r="AO30" s="3"/>
      <c r="AP30" s="3"/>
    </row>
    <row r="31" spans="1:42" ht="34.5" customHeight="1" x14ac:dyDescent="0.3">
      <c r="A31" s="90"/>
      <c r="B31" s="90"/>
      <c r="C31" s="90"/>
      <c r="D31" s="90"/>
      <c r="E31" s="4"/>
      <c r="F31" s="4"/>
      <c r="G31" s="4"/>
      <c r="H31" s="4"/>
      <c r="I31" s="4"/>
      <c r="J31" s="4"/>
      <c r="K31" s="4" t="str">
        <f t="shared" si="0"/>
        <v xml:space="preserve">     </v>
      </c>
      <c r="L31" s="29"/>
      <c r="M31" s="29" t="str">
        <f t="shared" si="1"/>
        <v/>
      </c>
      <c r="N31" s="29"/>
      <c r="O31" s="29"/>
      <c r="P31" s="29"/>
      <c r="Q31" s="29"/>
      <c r="R31" s="29"/>
      <c r="S31" s="29"/>
      <c r="T31" s="29"/>
      <c r="U31" s="30" t="str">
        <f t="shared" si="2"/>
        <v/>
      </c>
      <c r="V31" s="31" t="str">
        <f>IF(OR(M31="",M31=0),"",
IF(M31="Afecta probabilidad",
IF(M30="Afecta probabilidad",V30-(V30*U30),'2. Identificación del Riesgo'!$L$30),""))</f>
        <v/>
      </c>
      <c r="W31" s="31" t="str">
        <f>IF(OR(M31="",M31=0),"",
IF(M31="Afecta Impacto",
IF(M30="Afecta Impacto",W30-(W30*U30),'2. Identificación del Riesgo'!$O$30),""))</f>
        <v/>
      </c>
      <c r="X31" s="31">
        <f t="shared" si="3"/>
        <v>0</v>
      </c>
      <c r="Y31" s="31">
        <f t="shared" si="4"/>
        <v>0</v>
      </c>
      <c r="Z31" s="3"/>
      <c r="AA31" s="3"/>
      <c r="AB31" s="3"/>
      <c r="AC31" s="3"/>
      <c r="AD31" s="3"/>
      <c r="AE31" s="3"/>
      <c r="AF31" s="3"/>
      <c r="AG31" s="3"/>
      <c r="AH31" s="3"/>
      <c r="AI31" s="3"/>
      <c r="AJ31" s="3"/>
      <c r="AK31" s="3"/>
      <c r="AL31" s="3"/>
      <c r="AM31" s="3"/>
      <c r="AN31" s="3"/>
      <c r="AO31" s="3"/>
      <c r="AP31" s="3"/>
    </row>
    <row r="32" spans="1:42" ht="34.5" customHeight="1" x14ac:dyDescent="0.3">
      <c r="A32" s="91"/>
      <c r="B32" s="91"/>
      <c r="C32" s="91"/>
      <c r="D32" s="91"/>
      <c r="E32" s="4"/>
      <c r="F32" s="4"/>
      <c r="G32" s="4"/>
      <c r="H32" s="4"/>
      <c r="I32" s="4"/>
      <c r="J32" s="4"/>
      <c r="K32" s="4" t="str">
        <f t="shared" si="0"/>
        <v xml:space="preserve">     </v>
      </c>
      <c r="L32" s="29"/>
      <c r="M32" s="29" t="str">
        <f t="shared" si="1"/>
        <v/>
      </c>
      <c r="N32" s="29"/>
      <c r="O32" s="29"/>
      <c r="P32" s="29"/>
      <c r="Q32" s="29"/>
      <c r="R32" s="29"/>
      <c r="S32" s="29"/>
      <c r="T32" s="29"/>
      <c r="U32" s="30" t="str">
        <f t="shared" si="2"/>
        <v/>
      </c>
      <c r="V32" s="31" t="str">
        <f>IF(OR(M32="",M32=0),"",
IF(M32="Afecta probabilidad",
IF(M31="Afecta probabilidad",V31-(V31*U31),
IF(M30="Afecta probabilidad",V30-(V30*U30),'2. Identificación del Riesgo'!$L$30)),""))</f>
        <v/>
      </c>
      <c r="W32" s="31" t="str">
        <f>IF(OR(M32="",M32=0),"",
IF(M32="Afecta Impacto",
IF(M31="Afecta Impacto",W31-(W31*U31),
IF(M30="Afecta Impacto",W30-(W30*U30),'2. Identificación del Riesgo'!$O$30)),""))</f>
        <v/>
      </c>
      <c r="X32" s="31">
        <f t="shared" si="3"/>
        <v>0</v>
      </c>
      <c r="Y32" s="31">
        <f t="shared" si="4"/>
        <v>0</v>
      </c>
      <c r="Z32" s="3"/>
      <c r="AA32" s="3"/>
      <c r="AB32" s="3"/>
      <c r="AC32" s="3"/>
      <c r="AD32" s="3"/>
      <c r="AE32" s="3"/>
      <c r="AF32" s="3"/>
      <c r="AG32" s="3"/>
      <c r="AH32" s="3"/>
      <c r="AI32" s="3"/>
      <c r="AJ32" s="3"/>
      <c r="AK32" s="3"/>
      <c r="AL32" s="3"/>
      <c r="AM32" s="3"/>
      <c r="AN32" s="3"/>
      <c r="AO32" s="3"/>
      <c r="AP32" s="3"/>
    </row>
    <row r="33" spans="1:42" ht="34.5" customHeight="1" x14ac:dyDescent="0.3">
      <c r="A33" s="97">
        <v>9</v>
      </c>
      <c r="B33" s="113"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Riesgo'!B33:B35)))</f>
        <v>No aplica</v>
      </c>
      <c r="C33" s="92"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Riesgo'!G33:G35)))</f>
        <v>No aplica</v>
      </c>
      <c r="D33" s="92"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Riesgo'!H33:H35)))</f>
        <v>No aplica</v>
      </c>
      <c r="E33" s="4"/>
      <c r="F33" s="4"/>
      <c r="G33" s="4"/>
      <c r="H33" s="4"/>
      <c r="I33" s="4"/>
      <c r="J33" s="4"/>
      <c r="K33" s="4" t="str">
        <f t="shared" si="0"/>
        <v xml:space="preserve">     </v>
      </c>
      <c r="L33" s="29"/>
      <c r="M33" s="29" t="str">
        <f t="shared" si="1"/>
        <v/>
      </c>
      <c r="N33" s="29"/>
      <c r="O33" s="29"/>
      <c r="P33" s="29"/>
      <c r="Q33" s="29"/>
      <c r="R33" s="29"/>
      <c r="S33" s="29"/>
      <c r="T33" s="29"/>
      <c r="U33" s="30" t="str">
        <f t="shared" si="2"/>
        <v/>
      </c>
      <c r="V33" s="31" t="str">
        <f>IF(OR(M33="",M33=0),"",
IF(M33="Afecta probabilidad",'2. Identificación del Riesgo'!$L$33,""))</f>
        <v/>
      </c>
      <c r="W33" s="31" t="str">
        <f>IF(OR(M33="",M33=0),"",
IF(M33="Afecta Impacto",'2. Identificación del Riesgo'!$O$33,""))</f>
        <v/>
      </c>
      <c r="X33" s="31">
        <f t="shared" si="3"/>
        <v>0</v>
      </c>
      <c r="Y33" s="31">
        <f t="shared" si="4"/>
        <v>0</v>
      </c>
      <c r="Z33" s="3"/>
      <c r="AA33" s="3"/>
      <c r="AB33" s="3"/>
      <c r="AC33" s="3"/>
      <c r="AD33" s="3"/>
      <c r="AE33" s="3"/>
      <c r="AF33" s="3"/>
      <c r="AG33" s="3"/>
      <c r="AH33" s="3"/>
      <c r="AI33" s="3"/>
      <c r="AJ33" s="3"/>
      <c r="AK33" s="3"/>
      <c r="AL33" s="3"/>
      <c r="AM33" s="3"/>
      <c r="AN33" s="3"/>
      <c r="AO33" s="3"/>
      <c r="AP33" s="3"/>
    </row>
    <row r="34" spans="1:42" ht="34.5" customHeight="1" x14ac:dyDescent="0.3">
      <c r="A34" s="90"/>
      <c r="B34" s="90"/>
      <c r="C34" s="90"/>
      <c r="D34" s="90"/>
      <c r="E34" s="4"/>
      <c r="F34" s="4"/>
      <c r="G34" s="4"/>
      <c r="H34" s="4"/>
      <c r="I34" s="4"/>
      <c r="J34" s="4"/>
      <c r="K34" s="4" t="str">
        <f t="shared" si="0"/>
        <v xml:space="preserve">     </v>
      </c>
      <c r="L34" s="29"/>
      <c r="M34" s="29" t="str">
        <f t="shared" si="1"/>
        <v/>
      </c>
      <c r="N34" s="29"/>
      <c r="O34" s="29"/>
      <c r="P34" s="29"/>
      <c r="Q34" s="29"/>
      <c r="R34" s="29"/>
      <c r="S34" s="29"/>
      <c r="T34" s="29"/>
      <c r="U34" s="30" t="str">
        <f t="shared" si="2"/>
        <v/>
      </c>
      <c r="V34" s="31" t="str">
        <f>IF(OR(M34="",M34=0),"",
IF(M34="Afecta probabilidad",
IF(M33="Afecta probabilidad",V33-(V33*U33),'2. Identificación del Riesgo'!$L$33),""))</f>
        <v/>
      </c>
      <c r="W34" s="31" t="str">
        <f>IF(OR(M34="",M34=0),"",
IF(M34="Afecta Impacto",
IF(M33="Afecta Impacto",W33-(W33*U33),'2. Identificación del Riesgo'!$O$33),""))</f>
        <v/>
      </c>
      <c r="X34" s="31">
        <f t="shared" si="3"/>
        <v>0</v>
      </c>
      <c r="Y34" s="31">
        <f t="shared" si="4"/>
        <v>0</v>
      </c>
      <c r="Z34" s="3"/>
      <c r="AA34" s="3"/>
      <c r="AB34" s="3"/>
      <c r="AC34" s="3"/>
      <c r="AD34" s="3"/>
      <c r="AE34" s="3"/>
      <c r="AF34" s="3"/>
      <c r="AG34" s="3"/>
      <c r="AH34" s="3"/>
      <c r="AI34" s="3"/>
      <c r="AJ34" s="3"/>
      <c r="AK34" s="3"/>
      <c r="AL34" s="3"/>
      <c r="AM34" s="3"/>
      <c r="AN34" s="3"/>
      <c r="AO34" s="3"/>
      <c r="AP34" s="3"/>
    </row>
    <row r="35" spans="1:42" ht="34.5" customHeight="1" x14ac:dyDescent="0.3">
      <c r="A35" s="91"/>
      <c r="B35" s="91"/>
      <c r="C35" s="91"/>
      <c r="D35" s="91"/>
      <c r="E35" s="4"/>
      <c r="F35" s="4"/>
      <c r="G35" s="4"/>
      <c r="H35" s="4"/>
      <c r="I35" s="4"/>
      <c r="J35" s="4"/>
      <c r="K35" s="4" t="str">
        <f t="shared" si="0"/>
        <v xml:space="preserve">     </v>
      </c>
      <c r="L35" s="29"/>
      <c r="M35" s="29" t="str">
        <f t="shared" si="1"/>
        <v/>
      </c>
      <c r="N35" s="29"/>
      <c r="O35" s="29"/>
      <c r="P35" s="29"/>
      <c r="Q35" s="29"/>
      <c r="R35" s="29"/>
      <c r="S35" s="29"/>
      <c r="T35" s="29"/>
      <c r="U35" s="30" t="str">
        <f t="shared" si="2"/>
        <v/>
      </c>
      <c r="V35" s="31" t="str">
        <f>IF(OR(M35="",M35=0),"",
IF(M35="Afecta probabilidad",
IF(M34="Afecta probabilidad",V34-(V34*U34),
IF(M33="Afecta probabilidad",V33-(V33*U33),'2. Identificación del Riesgo'!$L$33)),""))</f>
        <v/>
      </c>
      <c r="W35" s="31" t="str">
        <f>IF(OR(M35="",M35=0),"",
IF(M35="Afecta Impacto",
IF(M34="Afecta Impacto",W34-(W34*U34),
IF(M33="Afecta Impacto",W33-(W33*U33),'2. Identificación del Riesgo'!$O$33)),""))</f>
        <v/>
      </c>
      <c r="X35" s="31">
        <f t="shared" si="3"/>
        <v>0</v>
      </c>
      <c r="Y35" s="31">
        <f t="shared" si="4"/>
        <v>0</v>
      </c>
      <c r="Z35" s="3"/>
      <c r="AA35" s="3"/>
      <c r="AB35" s="3"/>
      <c r="AC35" s="3"/>
      <c r="AD35" s="3"/>
      <c r="AE35" s="3"/>
      <c r="AF35" s="3"/>
      <c r="AG35" s="3"/>
      <c r="AH35" s="3"/>
      <c r="AI35" s="3"/>
      <c r="AJ35" s="3"/>
      <c r="AK35" s="3"/>
      <c r="AL35" s="3"/>
      <c r="AM35" s="3"/>
      <c r="AN35" s="3"/>
      <c r="AO35" s="3"/>
      <c r="AP35" s="3"/>
    </row>
    <row r="36" spans="1:42" ht="34.5" customHeight="1" x14ac:dyDescent="0.3">
      <c r="A36" s="97">
        <v>10</v>
      </c>
      <c r="B36" s="113"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Riesgo'!B36:B38)))</f>
        <v>No aplica</v>
      </c>
      <c r="C36" s="92"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Riesgo'!G36:G38)))</f>
        <v>No aplica</v>
      </c>
      <c r="D36" s="92"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Riesgo'!H36:H38)))</f>
        <v>No aplica</v>
      </c>
      <c r="E36" s="4"/>
      <c r="F36" s="4"/>
      <c r="G36" s="4"/>
      <c r="H36" s="4"/>
      <c r="I36" s="4"/>
      <c r="J36" s="4"/>
      <c r="K36" s="4" t="str">
        <f t="shared" si="0"/>
        <v xml:space="preserve">     </v>
      </c>
      <c r="L36" s="29"/>
      <c r="M36" s="29" t="str">
        <f t="shared" si="1"/>
        <v/>
      </c>
      <c r="N36" s="29"/>
      <c r="O36" s="29"/>
      <c r="P36" s="29"/>
      <c r="Q36" s="29"/>
      <c r="R36" s="29"/>
      <c r="S36" s="29"/>
      <c r="T36" s="29"/>
      <c r="U36" s="30" t="str">
        <f t="shared" si="2"/>
        <v/>
      </c>
      <c r="V36" s="31" t="str">
        <f>IF(OR(M36="",M36=0),"",
IF(M36="Afecta probabilidad",'2. Identificación del Riesgo'!$L$36,""))</f>
        <v/>
      </c>
      <c r="W36" s="31" t="str">
        <f>IF(OR(M36="",M36=0),"",
IF(M36="Afecta Impacto",'2. Identificación del Riesgo'!$O$36,""))</f>
        <v/>
      </c>
      <c r="X36" s="31">
        <f t="shared" si="3"/>
        <v>0</v>
      </c>
      <c r="Y36" s="31">
        <f t="shared" si="4"/>
        <v>0</v>
      </c>
      <c r="Z36" s="3"/>
      <c r="AA36" s="3"/>
      <c r="AB36" s="3"/>
      <c r="AC36" s="3"/>
      <c r="AD36" s="3"/>
      <c r="AE36" s="3"/>
      <c r="AF36" s="3"/>
      <c r="AG36" s="3"/>
      <c r="AH36" s="3"/>
      <c r="AI36" s="3"/>
      <c r="AJ36" s="3"/>
      <c r="AK36" s="3"/>
      <c r="AL36" s="3"/>
      <c r="AM36" s="3"/>
      <c r="AN36" s="3"/>
      <c r="AO36" s="3"/>
      <c r="AP36" s="3"/>
    </row>
    <row r="37" spans="1:42" ht="34.5" customHeight="1" x14ac:dyDescent="0.3">
      <c r="A37" s="90"/>
      <c r="B37" s="90"/>
      <c r="C37" s="90"/>
      <c r="D37" s="90"/>
      <c r="E37" s="4"/>
      <c r="F37" s="4"/>
      <c r="G37" s="4"/>
      <c r="H37" s="4"/>
      <c r="I37" s="4"/>
      <c r="J37" s="4"/>
      <c r="K37" s="4" t="str">
        <f t="shared" si="0"/>
        <v xml:space="preserve">     </v>
      </c>
      <c r="L37" s="29"/>
      <c r="M37" s="29" t="str">
        <f t="shared" si="1"/>
        <v/>
      </c>
      <c r="N37" s="29"/>
      <c r="O37" s="29"/>
      <c r="P37" s="29"/>
      <c r="Q37" s="29"/>
      <c r="R37" s="29"/>
      <c r="S37" s="29"/>
      <c r="T37" s="29"/>
      <c r="U37" s="30" t="str">
        <f t="shared" si="2"/>
        <v/>
      </c>
      <c r="V37" s="31" t="str">
        <f>IF(OR(M37="",M37=0),"",
IF(M37="Afecta probabilidad",
IF(M36="Afecta probabilidad",V36-(V36*U36),'2. Identificación del Riesgo'!$L$36),""))</f>
        <v/>
      </c>
      <c r="W37" s="31" t="str">
        <f>IF(OR(M37="",M37=0),"",
IF(M37="Afecta Impacto",
IF(M36="Afecta Impacto",W36-(W36*U36),'2. Identificación del Riesgo'!$O$36),""))</f>
        <v/>
      </c>
      <c r="X37" s="31">
        <f t="shared" si="3"/>
        <v>0</v>
      </c>
      <c r="Y37" s="31">
        <f t="shared" si="4"/>
        <v>0</v>
      </c>
      <c r="Z37" s="2"/>
      <c r="AA37" s="2"/>
      <c r="AB37" s="2"/>
      <c r="AC37" s="2"/>
      <c r="AD37" s="2"/>
      <c r="AE37" s="2"/>
      <c r="AF37" s="2"/>
      <c r="AG37" s="2"/>
      <c r="AH37" s="2"/>
      <c r="AI37" s="2"/>
      <c r="AJ37" s="2"/>
      <c r="AK37" s="2"/>
      <c r="AL37" s="2"/>
      <c r="AM37" s="2"/>
      <c r="AN37" s="2"/>
      <c r="AO37" s="2"/>
      <c r="AP37" s="2"/>
    </row>
    <row r="38" spans="1:42" ht="34.5" customHeight="1" x14ac:dyDescent="0.3">
      <c r="A38" s="91"/>
      <c r="B38" s="91"/>
      <c r="C38" s="91"/>
      <c r="D38" s="91"/>
      <c r="E38" s="4"/>
      <c r="F38" s="4"/>
      <c r="G38" s="4"/>
      <c r="H38" s="4"/>
      <c r="I38" s="4"/>
      <c r="J38" s="4"/>
      <c r="K38" s="4" t="str">
        <f t="shared" si="0"/>
        <v xml:space="preserve">     </v>
      </c>
      <c r="L38" s="29"/>
      <c r="M38" s="29" t="str">
        <f t="shared" si="1"/>
        <v/>
      </c>
      <c r="N38" s="29"/>
      <c r="O38" s="29"/>
      <c r="P38" s="29"/>
      <c r="Q38" s="29"/>
      <c r="R38" s="29"/>
      <c r="S38" s="29"/>
      <c r="T38" s="29"/>
      <c r="U38" s="30" t="str">
        <f t="shared" si="2"/>
        <v/>
      </c>
      <c r="V38" s="31" t="str">
        <f>IF(OR(M38="",M38=0),"",
IF(M38="Afecta probabilidad",
IF(M37="Afecta probabilidad",V37-(V37*U37),
IF(M36="Afecta probabilidad",V36-(V36*U36),'2. Identificación del Riesgo'!$L$36)),""))</f>
        <v/>
      </c>
      <c r="W38" s="31" t="str">
        <f>IF(OR(M38="",M38=0),"",
IF(M38="Afecta Impacto",
IF(M37="Afecta Impacto",W37-(W37*U37),
IF(M36="Afecta Impacto",W36-(W36*U36),'2. Identificación del Riesgo'!$O$36)),""))</f>
        <v/>
      </c>
      <c r="X38" s="31">
        <f t="shared" si="3"/>
        <v>0</v>
      </c>
      <c r="Y38" s="31">
        <f t="shared" si="4"/>
        <v>0</v>
      </c>
      <c r="Z38" s="2"/>
      <c r="AA38" s="2"/>
      <c r="AB38" s="2"/>
      <c r="AC38" s="2"/>
      <c r="AD38" s="2"/>
      <c r="AE38" s="2"/>
      <c r="AF38" s="2"/>
      <c r="AG38" s="2"/>
      <c r="AH38" s="2"/>
      <c r="AI38" s="2"/>
      <c r="AJ38" s="2"/>
      <c r="AK38" s="2"/>
      <c r="AL38" s="2"/>
      <c r="AM38" s="2"/>
      <c r="AN38" s="2"/>
      <c r="AO38" s="2"/>
      <c r="AP38" s="2"/>
    </row>
    <row r="39" spans="1:42" ht="34.5" customHeight="1" x14ac:dyDescent="0.3">
      <c r="A39" s="97">
        <v>11</v>
      </c>
      <c r="B39" s="113"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Riesgo'!B39:B41)))</f>
        <v/>
      </c>
      <c r="C39" s="92"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Riesgo'!G39:G41)))</f>
        <v/>
      </c>
      <c r="D39" s="92"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Riesgo'!H39:H41)))</f>
        <v/>
      </c>
      <c r="E39" s="4"/>
      <c r="F39" s="4"/>
      <c r="G39" s="4"/>
      <c r="H39" s="4"/>
      <c r="I39" s="4"/>
      <c r="J39" s="4"/>
      <c r="K39" s="4" t="str">
        <f t="shared" si="0"/>
        <v xml:space="preserve">     </v>
      </c>
      <c r="L39" s="29"/>
      <c r="M39" s="29" t="str">
        <f t="shared" si="1"/>
        <v/>
      </c>
      <c r="N39" s="29"/>
      <c r="O39" s="29"/>
      <c r="P39" s="29"/>
      <c r="Q39" s="29"/>
      <c r="R39" s="29"/>
      <c r="S39" s="29"/>
      <c r="T39" s="29"/>
      <c r="U39" s="30" t="str">
        <f t="shared" si="2"/>
        <v/>
      </c>
      <c r="V39" s="31" t="str">
        <f>IF(OR(M39="",M39=0),"",
IF(M39="Afecta probabilidad",'2. Identificación del Riesgo'!$L$39,""))</f>
        <v/>
      </c>
      <c r="W39" s="31" t="str">
        <f>IF(OR(M39="",M39=0),"",
IF(M39="Afecta Impacto",'2. Identificación del Riesgo'!$O$39,""))</f>
        <v/>
      </c>
      <c r="X39" s="31">
        <f t="shared" si="3"/>
        <v>0</v>
      </c>
      <c r="Y39" s="31">
        <f t="shared" si="4"/>
        <v>0</v>
      </c>
      <c r="Z39" s="3"/>
      <c r="AA39" s="3"/>
      <c r="AB39" s="3"/>
      <c r="AC39" s="3"/>
      <c r="AD39" s="3"/>
      <c r="AE39" s="3"/>
      <c r="AF39" s="3"/>
      <c r="AG39" s="3"/>
      <c r="AH39" s="3"/>
      <c r="AI39" s="3"/>
      <c r="AJ39" s="3"/>
      <c r="AK39" s="3"/>
      <c r="AL39" s="3"/>
      <c r="AM39" s="3"/>
      <c r="AN39" s="3"/>
      <c r="AO39" s="3"/>
      <c r="AP39" s="3"/>
    </row>
    <row r="40" spans="1:42" ht="34.5" customHeight="1" x14ac:dyDescent="0.3">
      <c r="A40" s="90"/>
      <c r="B40" s="90"/>
      <c r="C40" s="90"/>
      <c r="D40" s="90"/>
      <c r="E40" s="4"/>
      <c r="F40" s="4"/>
      <c r="G40" s="4"/>
      <c r="H40" s="4"/>
      <c r="I40" s="4"/>
      <c r="J40" s="4"/>
      <c r="K40" s="4" t="str">
        <f t="shared" si="0"/>
        <v xml:space="preserve">     </v>
      </c>
      <c r="L40" s="29"/>
      <c r="M40" s="29" t="str">
        <f t="shared" si="1"/>
        <v/>
      </c>
      <c r="N40" s="29"/>
      <c r="O40" s="29"/>
      <c r="P40" s="29"/>
      <c r="Q40" s="29"/>
      <c r="R40" s="29"/>
      <c r="S40" s="29"/>
      <c r="T40" s="29"/>
      <c r="U40" s="30" t="str">
        <f t="shared" si="2"/>
        <v/>
      </c>
      <c r="V40" s="31" t="str">
        <f>IF(OR(M40="",M40=0),"",
IF(M40="Afecta probabilidad",
IF(M39="Afecta probabilidad",V39-(V39*U39),'2. Identificación del Riesgo'!$L$39),""))</f>
        <v/>
      </c>
      <c r="W40" s="31" t="str">
        <f>IF(OR(M40="",M40=0),"",
IF(M40="Afecta Impacto",
IF(M39="Afecta Impacto",W39-(W39*U39),'2. Identificación del Riesgo'!$O$39),""))</f>
        <v/>
      </c>
      <c r="X40" s="31">
        <f t="shared" si="3"/>
        <v>0</v>
      </c>
      <c r="Y40" s="31">
        <f t="shared" si="4"/>
        <v>0</v>
      </c>
      <c r="Z40" s="2"/>
      <c r="AA40" s="2"/>
      <c r="AB40" s="2"/>
      <c r="AC40" s="2"/>
      <c r="AD40" s="2"/>
      <c r="AE40" s="2"/>
      <c r="AF40" s="2"/>
      <c r="AG40" s="2"/>
      <c r="AH40" s="2"/>
      <c r="AI40" s="2"/>
      <c r="AJ40" s="2"/>
      <c r="AK40" s="2"/>
      <c r="AL40" s="2"/>
      <c r="AM40" s="2"/>
      <c r="AN40" s="2"/>
      <c r="AO40" s="2"/>
      <c r="AP40" s="2"/>
    </row>
    <row r="41" spans="1:42" ht="34.5" customHeight="1" x14ac:dyDescent="0.3">
      <c r="A41" s="91"/>
      <c r="B41" s="91"/>
      <c r="C41" s="91"/>
      <c r="D41" s="91"/>
      <c r="E41" s="4"/>
      <c r="F41" s="4"/>
      <c r="G41" s="4"/>
      <c r="H41" s="4"/>
      <c r="I41" s="4"/>
      <c r="J41" s="4"/>
      <c r="K41" s="4" t="str">
        <f t="shared" si="0"/>
        <v xml:space="preserve">     </v>
      </c>
      <c r="L41" s="29"/>
      <c r="M41" s="29" t="str">
        <f t="shared" si="1"/>
        <v/>
      </c>
      <c r="N41" s="29"/>
      <c r="O41" s="29"/>
      <c r="P41" s="29"/>
      <c r="Q41" s="29"/>
      <c r="R41" s="29"/>
      <c r="S41" s="29"/>
      <c r="T41" s="29"/>
      <c r="U41" s="30" t="str">
        <f t="shared" si="2"/>
        <v/>
      </c>
      <c r="V41" s="31" t="str">
        <f>IF(OR(M41="",M41=0),"",
IF(M41="Afecta probabilidad",
IF(M40="Afecta probabilidad",V40-(V40*U40),
IF(M39="Afecta probabilidad",V39-(V39*U39),'2. Identificación del Riesgo'!$L$39)),""))</f>
        <v/>
      </c>
      <c r="W41" s="31" t="str">
        <f>IF(OR(M41="",M41=0),"",
IF(M41="Afecta Impacto",
IF(M40="Afecta Impacto",W40-(W40*U40),
IF(M39="Afecta Impacto",W39-(W39*U39),'2. Identificación del Riesgo'!$O$39)),""))</f>
        <v/>
      </c>
      <c r="X41" s="31">
        <f t="shared" si="3"/>
        <v>0</v>
      </c>
      <c r="Y41" s="31">
        <f t="shared" si="4"/>
        <v>0</v>
      </c>
      <c r="Z41" s="2"/>
      <c r="AA41" s="2"/>
      <c r="AB41" s="2"/>
      <c r="AC41" s="2"/>
      <c r="AD41" s="2"/>
      <c r="AE41" s="2"/>
      <c r="AF41" s="2"/>
      <c r="AG41" s="2"/>
      <c r="AH41" s="2"/>
      <c r="AI41" s="2"/>
      <c r="AJ41" s="2"/>
      <c r="AK41" s="2"/>
      <c r="AL41" s="2"/>
      <c r="AM41" s="2"/>
      <c r="AN41" s="2"/>
      <c r="AO41" s="2"/>
      <c r="AP41" s="2"/>
    </row>
    <row r="42" spans="1:42" ht="34.5" customHeight="1" x14ac:dyDescent="0.3">
      <c r="A42" s="97">
        <v>12</v>
      </c>
      <c r="B42" s="113"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Riesgo'!B42:B44)))</f>
        <v/>
      </c>
      <c r="C42" s="92"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Riesgo'!G42:G44)))</f>
        <v/>
      </c>
      <c r="D42" s="92"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Riesgo'!H42:H44)))</f>
        <v/>
      </c>
      <c r="E42" s="4"/>
      <c r="F42" s="4"/>
      <c r="G42" s="4"/>
      <c r="H42" s="4"/>
      <c r="I42" s="4"/>
      <c r="J42" s="4"/>
      <c r="K42" s="4" t="str">
        <f t="shared" si="0"/>
        <v xml:space="preserve">     </v>
      </c>
      <c r="L42" s="29"/>
      <c r="M42" s="29" t="str">
        <f t="shared" si="1"/>
        <v/>
      </c>
      <c r="N42" s="29"/>
      <c r="O42" s="29"/>
      <c r="P42" s="29"/>
      <c r="Q42" s="29"/>
      <c r="R42" s="29"/>
      <c r="S42" s="29"/>
      <c r="T42" s="29"/>
      <c r="U42" s="30" t="str">
        <f t="shared" si="2"/>
        <v/>
      </c>
      <c r="V42" s="31" t="str">
        <f>IF(OR(M42="",M42=0),"",
IF(M42="Afecta probabilidad",'2. Identificación del Riesgo'!$L$42,""))</f>
        <v/>
      </c>
      <c r="W42" s="31" t="str">
        <f>IF(OR(M42="",M42=0),"",
IF(M42="Afecta Impacto",'2. Identificación del Riesgo'!$O$42,""))</f>
        <v/>
      </c>
      <c r="X42" s="31">
        <f t="shared" si="3"/>
        <v>0</v>
      </c>
      <c r="Y42" s="31">
        <f t="shared" si="4"/>
        <v>0</v>
      </c>
      <c r="Z42" s="3"/>
      <c r="AA42" s="3"/>
      <c r="AB42" s="3"/>
      <c r="AC42" s="3"/>
      <c r="AD42" s="3"/>
      <c r="AE42" s="3"/>
      <c r="AF42" s="3"/>
      <c r="AG42" s="3"/>
      <c r="AH42" s="3"/>
      <c r="AI42" s="3"/>
      <c r="AJ42" s="3"/>
      <c r="AK42" s="3"/>
      <c r="AL42" s="3"/>
      <c r="AM42" s="3"/>
      <c r="AN42" s="3"/>
      <c r="AO42" s="3"/>
      <c r="AP42" s="3"/>
    </row>
    <row r="43" spans="1:42" ht="34.5" customHeight="1" x14ac:dyDescent="0.3">
      <c r="A43" s="90"/>
      <c r="B43" s="90"/>
      <c r="C43" s="90"/>
      <c r="D43" s="90"/>
      <c r="E43" s="4"/>
      <c r="F43" s="4"/>
      <c r="G43" s="4"/>
      <c r="H43" s="4"/>
      <c r="I43" s="4"/>
      <c r="J43" s="4"/>
      <c r="K43" s="4" t="str">
        <f t="shared" si="0"/>
        <v xml:space="preserve">     </v>
      </c>
      <c r="L43" s="29"/>
      <c r="M43" s="29" t="str">
        <f t="shared" si="1"/>
        <v/>
      </c>
      <c r="N43" s="29"/>
      <c r="O43" s="29"/>
      <c r="P43" s="29"/>
      <c r="Q43" s="29"/>
      <c r="R43" s="29"/>
      <c r="S43" s="29"/>
      <c r="T43" s="29"/>
      <c r="U43" s="30" t="str">
        <f t="shared" si="2"/>
        <v/>
      </c>
      <c r="V43" s="31" t="str">
        <f>IF(OR(M43="",M43=0),"",
IF(M43="Afecta probabilidad",
IF(M42="Afecta probabilidad",V42-(V42*U42),'2. Identificación del Riesgo'!$L$42),""))</f>
        <v/>
      </c>
      <c r="W43" s="31" t="str">
        <f>IF(OR(M43="",M43=0),"",
IF(M43="Afecta Impacto",
IF(M42="Afecta Impacto",W42-(W42*U42),'2. Identificación del Riesgo'!$O$42),""))</f>
        <v/>
      </c>
      <c r="X43" s="31">
        <f t="shared" si="3"/>
        <v>0</v>
      </c>
      <c r="Y43" s="31">
        <f t="shared" si="4"/>
        <v>0</v>
      </c>
      <c r="Z43" s="2"/>
      <c r="AA43" s="2"/>
      <c r="AB43" s="2"/>
      <c r="AC43" s="2"/>
      <c r="AD43" s="2"/>
      <c r="AE43" s="2"/>
      <c r="AF43" s="2"/>
      <c r="AG43" s="2"/>
      <c r="AH43" s="2"/>
      <c r="AI43" s="2"/>
      <c r="AJ43" s="2"/>
      <c r="AK43" s="2"/>
      <c r="AL43" s="2"/>
      <c r="AM43" s="2"/>
      <c r="AN43" s="2"/>
      <c r="AO43" s="2"/>
      <c r="AP43" s="2"/>
    </row>
    <row r="44" spans="1:42" ht="34.5" customHeight="1" x14ac:dyDescent="0.3">
      <c r="A44" s="91"/>
      <c r="B44" s="91"/>
      <c r="C44" s="91"/>
      <c r="D44" s="91"/>
      <c r="E44" s="4"/>
      <c r="F44" s="4"/>
      <c r="G44" s="4"/>
      <c r="H44" s="4"/>
      <c r="I44" s="4"/>
      <c r="J44" s="4"/>
      <c r="K44" s="4" t="str">
        <f t="shared" si="0"/>
        <v xml:space="preserve">     </v>
      </c>
      <c r="L44" s="29"/>
      <c r="M44" s="29" t="str">
        <f t="shared" si="1"/>
        <v/>
      </c>
      <c r="N44" s="29"/>
      <c r="O44" s="29"/>
      <c r="P44" s="29"/>
      <c r="Q44" s="29"/>
      <c r="R44" s="29"/>
      <c r="S44" s="29"/>
      <c r="T44" s="29"/>
      <c r="U44" s="30" t="str">
        <f t="shared" si="2"/>
        <v/>
      </c>
      <c r="V44" s="31" t="str">
        <f>IF(OR(M44="",M44=0),"",
IF(M44="Afecta probabilidad",
IF(M43="Afecta probabilidad",V43-(V43*U43),
IF(M42="Afecta probabilidad",V42-(V42*U42),'2. Identificación del Riesgo'!$L$42)),""))</f>
        <v/>
      </c>
      <c r="W44" s="31" t="str">
        <f>IF(OR(M44="",M44=0),"",
IF(M44="Afecta Impacto",
IF(M43="Afecta Impacto",W43-(W43*U43),
IF(M42="Afecta Impacto",W42-(W42*U42),'2. Identificación del Riesgo'!$O$42)),""))</f>
        <v/>
      </c>
      <c r="X44" s="31">
        <f t="shared" si="3"/>
        <v>0</v>
      </c>
      <c r="Y44" s="31">
        <f t="shared" si="4"/>
        <v>0</v>
      </c>
      <c r="Z44" s="2"/>
      <c r="AA44" s="2"/>
      <c r="AB44" s="2"/>
      <c r="AC44" s="2"/>
      <c r="AD44" s="2"/>
      <c r="AE44" s="2"/>
      <c r="AF44" s="2"/>
      <c r="AG44" s="2"/>
      <c r="AH44" s="2"/>
      <c r="AI44" s="2"/>
      <c r="AJ44" s="2"/>
      <c r="AK44" s="2"/>
      <c r="AL44" s="2"/>
      <c r="AM44" s="2"/>
      <c r="AN44" s="2"/>
      <c r="AO44" s="2"/>
      <c r="AP44" s="2"/>
    </row>
    <row r="45" spans="1:42" ht="34.5" customHeight="1" x14ac:dyDescent="0.3">
      <c r="A45" s="97">
        <v>13</v>
      </c>
      <c r="B45" s="113"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Riesgo'!B45:B47)))</f>
        <v/>
      </c>
      <c r="C45" s="92"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Riesgo'!G45:G47)))</f>
        <v/>
      </c>
      <c r="D45" s="92"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Riesgo'!H45:H47)))</f>
        <v/>
      </c>
      <c r="E45" s="4"/>
      <c r="F45" s="4"/>
      <c r="G45" s="4"/>
      <c r="H45" s="4"/>
      <c r="I45" s="4"/>
      <c r="J45" s="4"/>
      <c r="K45" s="4" t="str">
        <f t="shared" si="0"/>
        <v xml:space="preserve">     </v>
      </c>
      <c r="L45" s="29"/>
      <c r="M45" s="29" t="str">
        <f t="shared" si="1"/>
        <v/>
      </c>
      <c r="N45" s="29"/>
      <c r="O45" s="29"/>
      <c r="P45" s="29"/>
      <c r="Q45" s="29"/>
      <c r="R45" s="29"/>
      <c r="S45" s="29"/>
      <c r="T45" s="29"/>
      <c r="U45" s="30" t="str">
        <f t="shared" si="2"/>
        <v/>
      </c>
      <c r="V45" s="31" t="str">
        <f>IF(OR(M45="",M45=0),"",
IF(M45="Afecta probabilidad",'2. Identificación del Riesgo'!$L$45,""))</f>
        <v/>
      </c>
      <c r="W45" s="31" t="str">
        <f>IF(OR(M45="",M45=0),"",
IF(M45="Afecta Impacto",'2. Identificación del Riesgo'!$O$45,""))</f>
        <v/>
      </c>
      <c r="X45" s="31">
        <f t="shared" si="3"/>
        <v>0</v>
      </c>
      <c r="Y45" s="31">
        <f t="shared" si="4"/>
        <v>0</v>
      </c>
      <c r="Z45" s="3"/>
      <c r="AA45" s="3"/>
      <c r="AB45" s="3"/>
      <c r="AC45" s="3"/>
      <c r="AD45" s="3"/>
      <c r="AE45" s="3"/>
      <c r="AF45" s="3"/>
      <c r="AG45" s="3"/>
      <c r="AH45" s="3"/>
      <c r="AI45" s="3"/>
      <c r="AJ45" s="3"/>
      <c r="AK45" s="3"/>
      <c r="AL45" s="3"/>
      <c r="AM45" s="3"/>
      <c r="AN45" s="3"/>
      <c r="AO45" s="3"/>
      <c r="AP45" s="3"/>
    </row>
    <row r="46" spans="1:42" ht="34.5" customHeight="1" x14ac:dyDescent="0.3">
      <c r="A46" s="90"/>
      <c r="B46" s="90"/>
      <c r="C46" s="90"/>
      <c r="D46" s="90"/>
      <c r="E46" s="4"/>
      <c r="F46" s="4"/>
      <c r="G46" s="4"/>
      <c r="H46" s="4"/>
      <c r="I46" s="4"/>
      <c r="J46" s="4"/>
      <c r="K46" s="4" t="str">
        <f t="shared" si="0"/>
        <v xml:space="preserve">     </v>
      </c>
      <c r="L46" s="29"/>
      <c r="M46" s="29" t="str">
        <f t="shared" si="1"/>
        <v/>
      </c>
      <c r="N46" s="29"/>
      <c r="O46" s="29"/>
      <c r="P46" s="29"/>
      <c r="Q46" s="29"/>
      <c r="R46" s="29"/>
      <c r="S46" s="29"/>
      <c r="T46" s="29"/>
      <c r="U46" s="30" t="str">
        <f t="shared" si="2"/>
        <v/>
      </c>
      <c r="V46" s="31" t="str">
        <f>IF(OR(M46="",M46=0),"",
IF(M46="Afecta probabilidad",
IF(M45="Afecta probabilidad",V45-(V45*U45),'2. Identificación del Riesgo'!$L$45),""))</f>
        <v/>
      </c>
      <c r="W46" s="31" t="str">
        <f>IF(OR(M46="",M46=0),"",
IF(M46="Afecta Impacto",
IF(M45="Afecta Impacto",W45-(W45*U45),'2. Identificación del Riesgo'!$O$45),""))</f>
        <v/>
      </c>
      <c r="X46" s="31">
        <f t="shared" si="3"/>
        <v>0</v>
      </c>
      <c r="Y46" s="31">
        <f t="shared" si="4"/>
        <v>0</v>
      </c>
      <c r="Z46" s="2"/>
      <c r="AA46" s="2"/>
      <c r="AB46" s="2"/>
      <c r="AC46" s="2"/>
      <c r="AD46" s="2"/>
      <c r="AE46" s="2"/>
      <c r="AF46" s="2"/>
      <c r="AG46" s="2"/>
      <c r="AH46" s="2"/>
      <c r="AI46" s="2"/>
      <c r="AJ46" s="2"/>
      <c r="AK46" s="2"/>
      <c r="AL46" s="2"/>
      <c r="AM46" s="2"/>
      <c r="AN46" s="2"/>
      <c r="AO46" s="2"/>
      <c r="AP46" s="2"/>
    </row>
    <row r="47" spans="1:42" ht="34.5" customHeight="1" x14ac:dyDescent="0.3">
      <c r="A47" s="91"/>
      <c r="B47" s="91"/>
      <c r="C47" s="91"/>
      <c r="D47" s="91"/>
      <c r="E47" s="4"/>
      <c r="F47" s="4"/>
      <c r="G47" s="4"/>
      <c r="H47" s="4"/>
      <c r="I47" s="4"/>
      <c r="J47" s="4"/>
      <c r="K47" s="4" t="str">
        <f t="shared" si="0"/>
        <v xml:space="preserve">     </v>
      </c>
      <c r="L47" s="29"/>
      <c r="M47" s="29" t="str">
        <f t="shared" si="1"/>
        <v/>
      </c>
      <c r="N47" s="29"/>
      <c r="O47" s="29"/>
      <c r="P47" s="29"/>
      <c r="Q47" s="29"/>
      <c r="R47" s="29"/>
      <c r="S47" s="29"/>
      <c r="T47" s="29"/>
      <c r="U47" s="30" t="str">
        <f t="shared" si="2"/>
        <v/>
      </c>
      <c r="V47" s="31" t="str">
        <f>IF(OR(M47="",M47=0),"",
IF(M47="Afecta probabilidad",
IF(M46="Afecta probabilidad",V46-(V46*U46),
IF(M45="Afecta probabilidad",V45-(V45*U45),'2. Identificación del Riesgo'!$L$45)),""))</f>
        <v/>
      </c>
      <c r="W47" s="31" t="str">
        <f>IF(OR(M47="",M47=0),"",
IF(M47="Afecta Impacto",
IF(M46="Afecta Impacto",W46-(W46*U46),
IF(M45="Afecta Impacto",W45-(W45*U45),'2. Identificación del Riesgo'!$O$45)),""))</f>
        <v/>
      </c>
      <c r="X47" s="31">
        <f t="shared" si="3"/>
        <v>0</v>
      </c>
      <c r="Y47" s="31">
        <f t="shared" si="4"/>
        <v>0</v>
      </c>
      <c r="Z47" s="2"/>
      <c r="AA47" s="2"/>
      <c r="AB47" s="2"/>
      <c r="AC47" s="2"/>
      <c r="AD47" s="2"/>
      <c r="AE47" s="2"/>
      <c r="AF47" s="2"/>
      <c r="AG47" s="2"/>
      <c r="AH47" s="2"/>
      <c r="AI47" s="2"/>
      <c r="AJ47" s="2"/>
      <c r="AK47" s="2"/>
      <c r="AL47" s="2"/>
      <c r="AM47" s="2"/>
      <c r="AN47" s="2"/>
      <c r="AO47" s="2"/>
      <c r="AP47" s="2"/>
    </row>
    <row r="48" spans="1:42" ht="34.5" customHeight="1" x14ac:dyDescent="0.3">
      <c r="A48" s="97">
        <v>14</v>
      </c>
      <c r="B48" s="113"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Riesgo'!B48:B50)))</f>
        <v/>
      </c>
      <c r="C48" s="92"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Riesgo'!G48:G50)))</f>
        <v/>
      </c>
      <c r="D48" s="92"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Riesgo'!H48:H50)))</f>
        <v/>
      </c>
      <c r="E48" s="4"/>
      <c r="F48" s="4"/>
      <c r="G48" s="4"/>
      <c r="H48" s="4"/>
      <c r="I48" s="4"/>
      <c r="J48" s="4"/>
      <c r="K48" s="4" t="str">
        <f t="shared" si="0"/>
        <v xml:space="preserve">     </v>
      </c>
      <c r="L48" s="29"/>
      <c r="M48" s="29" t="str">
        <f t="shared" si="1"/>
        <v/>
      </c>
      <c r="N48" s="29"/>
      <c r="O48" s="29"/>
      <c r="P48" s="29"/>
      <c r="Q48" s="29"/>
      <c r="R48" s="29"/>
      <c r="S48" s="29"/>
      <c r="T48" s="29"/>
      <c r="U48" s="30" t="str">
        <f t="shared" si="2"/>
        <v/>
      </c>
      <c r="V48" s="31" t="str">
        <f>IF(OR(M48="",M48=0),"",
IF(M48="Afecta probabilidad",'2. Identificación del Riesgo'!$L$48,""))</f>
        <v/>
      </c>
      <c r="W48" s="31" t="str">
        <f>IF(OR(M48="",M48=0),"",
IF(M48="Afecta Impacto",'2. Identificación del Riesgo'!$O$48,""))</f>
        <v/>
      </c>
      <c r="X48" s="31">
        <f t="shared" si="3"/>
        <v>0</v>
      </c>
      <c r="Y48" s="31">
        <f t="shared" si="4"/>
        <v>0</v>
      </c>
      <c r="Z48" s="3"/>
      <c r="AA48" s="3"/>
      <c r="AB48" s="3"/>
      <c r="AC48" s="3"/>
      <c r="AD48" s="3"/>
      <c r="AE48" s="3"/>
      <c r="AF48" s="3"/>
      <c r="AG48" s="3"/>
      <c r="AH48" s="3"/>
      <c r="AI48" s="3"/>
      <c r="AJ48" s="3"/>
      <c r="AK48" s="3"/>
      <c r="AL48" s="3"/>
      <c r="AM48" s="3"/>
      <c r="AN48" s="3"/>
      <c r="AO48" s="3"/>
      <c r="AP48" s="3"/>
    </row>
    <row r="49" spans="1:42" ht="34.5" customHeight="1" x14ac:dyDescent="0.3">
      <c r="A49" s="90"/>
      <c r="B49" s="90"/>
      <c r="C49" s="90"/>
      <c r="D49" s="90"/>
      <c r="E49" s="4"/>
      <c r="F49" s="4"/>
      <c r="G49" s="4"/>
      <c r="H49" s="4"/>
      <c r="I49" s="4"/>
      <c r="J49" s="4"/>
      <c r="K49" s="4" t="str">
        <f t="shared" si="0"/>
        <v xml:space="preserve">     </v>
      </c>
      <c r="L49" s="29"/>
      <c r="M49" s="29" t="str">
        <f t="shared" si="1"/>
        <v/>
      </c>
      <c r="N49" s="29"/>
      <c r="O49" s="29"/>
      <c r="P49" s="29"/>
      <c r="Q49" s="29"/>
      <c r="R49" s="29"/>
      <c r="S49" s="29"/>
      <c r="T49" s="29"/>
      <c r="U49" s="30" t="str">
        <f t="shared" si="2"/>
        <v/>
      </c>
      <c r="V49" s="31" t="str">
        <f>IF(OR(M49="",M49=0),"",
IF(M49="Afecta probabilidad",
IF(M48="Afecta probabilidad",V48-(V48*U48),'2. Identificación del Riesgo'!$L$48),""))</f>
        <v/>
      </c>
      <c r="W49" s="31" t="str">
        <f>IF(OR(M49="",M49=0),"",
IF(M49="Afecta Impacto",
IF(M48="Afecta Impacto",W48-(W48*U48),'2. Identificación del Riesgo'!$O$48),""))</f>
        <v/>
      </c>
      <c r="X49" s="31">
        <f t="shared" si="3"/>
        <v>0</v>
      </c>
      <c r="Y49" s="31">
        <f t="shared" si="4"/>
        <v>0</v>
      </c>
      <c r="Z49" s="2"/>
      <c r="AA49" s="2"/>
      <c r="AB49" s="2"/>
      <c r="AC49" s="2"/>
      <c r="AD49" s="2"/>
      <c r="AE49" s="2"/>
      <c r="AF49" s="2"/>
      <c r="AG49" s="2"/>
      <c r="AH49" s="2"/>
      <c r="AI49" s="2"/>
      <c r="AJ49" s="2"/>
      <c r="AK49" s="2"/>
      <c r="AL49" s="2"/>
      <c r="AM49" s="2"/>
      <c r="AN49" s="2"/>
      <c r="AO49" s="2"/>
      <c r="AP49" s="2"/>
    </row>
    <row r="50" spans="1:42" ht="34.5" customHeight="1" x14ac:dyDescent="0.3">
      <c r="A50" s="91"/>
      <c r="B50" s="91"/>
      <c r="C50" s="91"/>
      <c r="D50" s="91"/>
      <c r="E50" s="4"/>
      <c r="F50" s="4"/>
      <c r="G50" s="4"/>
      <c r="H50" s="4"/>
      <c r="I50" s="4"/>
      <c r="J50" s="4"/>
      <c r="K50" s="4" t="str">
        <f t="shared" si="0"/>
        <v xml:space="preserve">     </v>
      </c>
      <c r="L50" s="29"/>
      <c r="M50" s="29" t="str">
        <f t="shared" si="1"/>
        <v/>
      </c>
      <c r="N50" s="29"/>
      <c r="O50" s="29"/>
      <c r="P50" s="29"/>
      <c r="Q50" s="29"/>
      <c r="R50" s="29"/>
      <c r="S50" s="29"/>
      <c r="T50" s="29"/>
      <c r="U50" s="30" t="str">
        <f t="shared" si="2"/>
        <v/>
      </c>
      <c r="V50" s="31" t="str">
        <f>IF(OR(M50="",M50=0),"",
IF(M50="Afecta probabilidad",
IF(M49="Afecta probabilidad",V49-(V49*U49),
IF(M48="Afecta probabilidad",V48-(V48*U48),'2. Identificación del Riesgo'!$L$48)),""))</f>
        <v/>
      </c>
      <c r="W50" s="31" t="str">
        <f>IF(OR(M50="",M50=0),"",
IF(M50="Afecta Impacto",
IF(M49="Afecta Impacto",W49-(W49*U49),
IF(M48="Afecta Impacto",W48-(W48*U48),'2. Identificación del Riesgo'!$O$48)),""))</f>
        <v/>
      </c>
      <c r="X50" s="31">
        <f t="shared" si="3"/>
        <v>0</v>
      </c>
      <c r="Y50" s="31">
        <f t="shared" si="4"/>
        <v>0</v>
      </c>
      <c r="Z50" s="2"/>
      <c r="AA50" s="2"/>
      <c r="AB50" s="2"/>
      <c r="AC50" s="2"/>
      <c r="AD50" s="2"/>
      <c r="AE50" s="2"/>
      <c r="AF50" s="2"/>
      <c r="AG50" s="2"/>
      <c r="AH50" s="2"/>
      <c r="AI50" s="2"/>
      <c r="AJ50" s="2"/>
      <c r="AK50" s="2"/>
      <c r="AL50" s="2"/>
      <c r="AM50" s="2"/>
      <c r="AN50" s="2"/>
      <c r="AO50" s="2"/>
      <c r="AP50" s="2"/>
    </row>
    <row r="51" spans="1:42" ht="34.5" customHeight="1" x14ac:dyDescent="0.3">
      <c r="A51" s="97">
        <v>15</v>
      </c>
      <c r="B51" s="113"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Riesgo'!B51:B53)))</f>
        <v/>
      </c>
      <c r="C51" s="92"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Riesgo'!G51:G53)))</f>
        <v/>
      </c>
      <c r="D51" s="92"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Riesgo'!H51:H53)))</f>
        <v/>
      </c>
      <c r="E51" s="4"/>
      <c r="F51" s="4"/>
      <c r="G51" s="4"/>
      <c r="H51" s="4"/>
      <c r="I51" s="4"/>
      <c r="J51" s="4"/>
      <c r="K51" s="4" t="str">
        <f t="shared" si="0"/>
        <v xml:space="preserve">     </v>
      </c>
      <c r="L51" s="29"/>
      <c r="M51" s="29" t="str">
        <f t="shared" si="1"/>
        <v/>
      </c>
      <c r="N51" s="29"/>
      <c r="O51" s="29"/>
      <c r="P51" s="29"/>
      <c r="Q51" s="29"/>
      <c r="R51" s="29"/>
      <c r="S51" s="29"/>
      <c r="T51" s="29"/>
      <c r="U51" s="30" t="str">
        <f t="shared" si="2"/>
        <v/>
      </c>
      <c r="V51" s="31" t="str">
        <f>IF(OR(M51="",M51=0),"",
IF(M51="Afecta probabilidad",'2. Identificación del Riesgo'!$L$51,""))</f>
        <v/>
      </c>
      <c r="W51" s="31" t="str">
        <f>IF(OR(M51="",M51=0),"",
IF(M51="Afecta Impacto",'2. Identificación del Riesgo'!$O$51,""))</f>
        <v/>
      </c>
      <c r="X51" s="31">
        <f t="shared" si="3"/>
        <v>0</v>
      </c>
      <c r="Y51" s="31">
        <f t="shared" si="4"/>
        <v>0</v>
      </c>
      <c r="Z51" s="3"/>
      <c r="AA51" s="3"/>
      <c r="AB51" s="3"/>
      <c r="AC51" s="3"/>
      <c r="AD51" s="3"/>
      <c r="AE51" s="3"/>
      <c r="AF51" s="3"/>
      <c r="AG51" s="3"/>
      <c r="AH51" s="3"/>
      <c r="AI51" s="3"/>
      <c r="AJ51" s="3"/>
      <c r="AK51" s="3"/>
      <c r="AL51" s="3"/>
      <c r="AM51" s="3"/>
      <c r="AN51" s="3"/>
      <c r="AO51" s="3"/>
      <c r="AP51" s="3"/>
    </row>
    <row r="52" spans="1:42" ht="34.5" customHeight="1" x14ac:dyDescent="0.3">
      <c r="A52" s="90"/>
      <c r="B52" s="90"/>
      <c r="C52" s="90"/>
      <c r="D52" s="90"/>
      <c r="E52" s="4"/>
      <c r="F52" s="4"/>
      <c r="G52" s="4"/>
      <c r="H52" s="4"/>
      <c r="I52" s="4"/>
      <c r="J52" s="4"/>
      <c r="K52" s="4" t="str">
        <f t="shared" si="0"/>
        <v xml:space="preserve">     </v>
      </c>
      <c r="L52" s="29"/>
      <c r="M52" s="29" t="str">
        <f t="shared" si="1"/>
        <v/>
      </c>
      <c r="N52" s="29"/>
      <c r="O52" s="29"/>
      <c r="P52" s="29"/>
      <c r="Q52" s="29"/>
      <c r="R52" s="29"/>
      <c r="S52" s="29"/>
      <c r="T52" s="29"/>
      <c r="U52" s="30" t="str">
        <f t="shared" si="2"/>
        <v/>
      </c>
      <c r="V52" s="31" t="str">
        <f>IF(OR(M52="",M52=0),"",
IF(M52="Afecta probabilidad",
IF(M51="Afecta probabilidad",V51-(V51*U51),'2. Identificación del Riesgo'!$L$51),""))</f>
        <v/>
      </c>
      <c r="W52" s="31" t="str">
        <f>IF(OR(M52="",M52=0),"",
IF(M52="Afecta Impacto",
IF(M51="Afecta Impacto",W51-(W51*U51),'2. Identificación del Riesgo'!$O$51),""))</f>
        <v/>
      </c>
      <c r="X52" s="31">
        <f t="shared" si="3"/>
        <v>0</v>
      </c>
      <c r="Y52" s="31">
        <f t="shared" si="4"/>
        <v>0</v>
      </c>
      <c r="Z52" s="2"/>
      <c r="AA52" s="2"/>
      <c r="AB52" s="2"/>
      <c r="AC52" s="2"/>
      <c r="AD52" s="2"/>
      <c r="AE52" s="2"/>
      <c r="AF52" s="2"/>
      <c r="AG52" s="2"/>
      <c r="AH52" s="2"/>
      <c r="AI52" s="2"/>
      <c r="AJ52" s="2"/>
      <c r="AK52" s="2"/>
      <c r="AL52" s="2"/>
      <c r="AM52" s="2"/>
      <c r="AN52" s="2"/>
      <c r="AO52" s="2"/>
      <c r="AP52" s="2"/>
    </row>
    <row r="53" spans="1:42" ht="34.5" customHeight="1" x14ac:dyDescent="0.3">
      <c r="A53" s="91"/>
      <c r="B53" s="91"/>
      <c r="C53" s="91"/>
      <c r="D53" s="91"/>
      <c r="E53" s="4"/>
      <c r="F53" s="4"/>
      <c r="G53" s="4"/>
      <c r="H53" s="4"/>
      <c r="I53" s="4"/>
      <c r="J53" s="4"/>
      <c r="K53" s="4" t="str">
        <f t="shared" si="0"/>
        <v xml:space="preserve">     </v>
      </c>
      <c r="L53" s="29"/>
      <c r="M53" s="29" t="str">
        <f t="shared" si="1"/>
        <v/>
      </c>
      <c r="N53" s="29"/>
      <c r="O53" s="29"/>
      <c r="P53" s="29"/>
      <c r="Q53" s="29"/>
      <c r="R53" s="29"/>
      <c r="S53" s="29"/>
      <c r="T53" s="29"/>
      <c r="U53" s="30" t="str">
        <f t="shared" si="2"/>
        <v/>
      </c>
      <c r="V53" s="31" t="str">
        <f>IF(OR(M53="",M53=0),"",
IF(M53="Afecta probabilidad",
IF(M52="Afecta probabilidad",V52-(V52*U52),
IF(M51="Afecta probabilidad",V51-(V51*U51),'2. Identificación del Riesgo'!$L$51)),""))</f>
        <v/>
      </c>
      <c r="W53" s="31" t="str">
        <f>IF(OR(M53="",M53=0),"",
IF(M53="Afecta Impacto",
IF(M52="Afecta Impacto",W52-(W52*U52),
IF(M51="Afecta Impacto",W51-(W51*U51),'2. Identificación del Riesgo'!$O$51)),""))</f>
        <v/>
      </c>
      <c r="X53" s="31">
        <f t="shared" si="3"/>
        <v>0</v>
      </c>
      <c r="Y53" s="31">
        <f t="shared" si="4"/>
        <v>0</v>
      </c>
      <c r="Z53" s="2"/>
      <c r="AA53" s="2"/>
      <c r="AB53" s="2"/>
      <c r="AC53" s="2"/>
      <c r="AD53" s="2"/>
      <c r="AE53" s="2"/>
      <c r="AF53" s="2"/>
      <c r="AG53" s="2"/>
      <c r="AH53" s="2"/>
      <c r="AI53" s="2"/>
      <c r="AJ53" s="2"/>
      <c r="AK53" s="2"/>
      <c r="AL53" s="2"/>
      <c r="AM53" s="2"/>
      <c r="AN53" s="2"/>
      <c r="AO53" s="2"/>
      <c r="AP53" s="2"/>
    </row>
    <row r="54" spans="1:42" ht="34.5" customHeight="1" x14ac:dyDescent="0.3">
      <c r="A54" s="97">
        <v>16</v>
      </c>
      <c r="B54" s="113"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Riesgo'!B54:B56)))</f>
        <v/>
      </c>
      <c r="C54" s="92"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Riesgo'!G54:G56)))</f>
        <v/>
      </c>
      <c r="D54" s="92"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Riesgo'!H54:H56)))</f>
        <v/>
      </c>
      <c r="E54" s="4"/>
      <c r="F54" s="4"/>
      <c r="G54" s="4"/>
      <c r="H54" s="4"/>
      <c r="I54" s="4"/>
      <c r="J54" s="4"/>
      <c r="K54" s="4" t="str">
        <f t="shared" si="0"/>
        <v xml:space="preserve">     </v>
      </c>
      <c r="L54" s="29"/>
      <c r="M54" s="29" t="str">
        <f t="shared" si="1"/>
        <v/>
      </c>
      <c r="N54" s="29"/>
      <c r="O54" s="29"/>
      <c r="P54" s="29"/>
      <c r="Q54" s="29"/>
      <c r="R54" s="29"/>
      <c r="S54" s="29"/>
      <c r="T54" s="29"/>
      <c r="U54" s="30" t="str">
        <f t="shared" si="2"/>
        <v/>
      </c>
      <c r="V54" s="31" t="str">
        <f>IF(OR(M54="",M54=0),"",
IF(M54="Afecta probabilidad",'2. Identificación del Riesgo'!$L$54,""))</f>
        <v/>
      </c>
      <c r="W54" s="31" t="str">
        <f>IF(OR(M54="",M54=0),"",
IF(M54="Afecta Impacto",'2. Identificación del Riesgo'!$O$54,""))</f>
        <v/>
      </c>
      <c r="X54" s="31">
        <f t="shared" si="3"/>
        <v>0</v>
      </c>
      <c r="Y54" s="31">
        <f t="shared" si="4"/>
        <v>0</v>
      </c>
      <c r="Z54" s="3"/>
      <c r="AA54" s="3"/>
      <c r="AB54" s="3"/>
      <c r="AC54" s="3"/>
      <c r="AD54" s="3"/>
      <c r="AE54" s="3"/>
      <c r="AF54" s="3"/>
      <c r="AG54" s="3"/>
      <c r="AH54" s="3"/>
      <c r="AI54" s="3"/>
      <c r="AJ54" s="3"/>
      <c r="AK54" s="3"/>
      <c r="AL54" s="3"/>
      <c r="AM54" s="3"/>
      <c r="AN54" s="3"/>
      <c r="AO54" s="3"/>
      <c r="AP54" s="3"/>
    </row>
    <row r="55" spans="1:42" ht="34.5" customHeight="1" x14ac:dyDescent="0.3">
      <c r="A55" s="90"/>
      <c r="B55" s="90"/>
      <c r="C55" s="90"/>
      <c r="D55" s="90"/>
      <c r="E55" s="4"/>
      <c r="F55" s="4"/>
      <c r="G55" s="4"/>
      <c r="H55" s="4"/>
      <c r="I55" s="4"/>
      <c r="J55" s="4"/>
      <c r="K55" s="4" t="str">
        <f t="shared" si="0"/>
        <v xml:space="preserve">     </v>
      </c>
      <c r="L55" s="29"/>
      <c r="M55" s="29" t="str">
        <f t="shared" si="1"/>
        <v/>
      </c>
      <c r="N55" s="29"/>
      <c r="O55" s="29"/>
      <c r="P55" s="29"/>
      <c r="Q55" s="29"/>
      <c r="R55" s="29"/>
      <c r="S55" s="29"/>
      <c r="T55" s="29"/>
      <c r="U55" s="30" t="str">
        <f t="shared" si="2"/>
        <v/>
      </c>
      <c r="V55" s="31" t="str">
        <f>IF(OR(M55="",M55=0),"",
IF(M55="Afecta probabilidad",
IF(M54="Afecta probabilidad",V54-(V54*U54),'2. Identificación del Riesgo'!$L$54),""))</f>
        <v/>
      </c>
      <c r="W55" s="31" t="str">
        <f>IF(OR(M55="",M55=0),"",
IF(M55="Afecta Impacto",
IF(M54="Afecta Impacto",W54-(W54*U54),'2. Identificación del Riesgo'!$O$54),""))</f>
        <v/>
      </c>
      <c r="X55" s="31">
        <f t="shared" si="3"/>
        <v>0</v>
      </c>
      <c r="Y55" s="31">
        <f t="shared" si="4"/>
        <v>0</v>
      </c>
      <c r="Z55" s="2"/>
      <c r="AA55" s="2"/>
      <c r="AB55" s="2"/>
      <c r="AC55" s="2"/>
      <c r="AD55" s="2"/>
      <c r="AE55" s="2"/>
      <c r="AF55" s="2"/>
      <c r="AG55" s="2"/>
      <c r="AH55" s="2"/>
      <c r="AI55" s="2"/>
      <c r="AJ55" s="2"/>
      <c r="AK55" s="2"/>
      <c r="AL55" s="2"/>
      <c r="AM55" s="2"/>
      <c r="AN55" s="2"/>
      <c r="AO55" s="2"/>
      <c r="AP55" s="2"/>
    </row>
    <row r="56" spans="1:42" ht="34.5" customHeight="1" x14ac:dyDescent="0.3">
      <c r="A56" s="91"/>
      <c r="B56" s="91"/>
      <c r="C56" s="91"/>
      <c r="D56" s="91"/>
      <c r="E56" s="4"/>
      <c r="F56" s="4"/>
      <c r="G56" s="4"/>
      <c r="H56" s="4"/>
      <c r="I56" s="4"/>
      <c r="J56" s="4"/>
      <c r="K56" s="4" t="str">
        <f t="shared" si="0"/>
        <v xml:space="preserve">     </v>
      </c>
      <c r="L56" s="29"/>
      <c r="M56" s="29" t="str">
        <f t="shared" si="1"/>
        <v/>
      </c>
      <c r="N56" s="29"/>
      <c r="O56" s="29"/>
      <c r="P56" s="29"/>
      <c r="Q56" s="29"/>
      <c r="R56" s="29"/>
      <c r="S56" s="29"/>
      <c r="T56" s="29"/>
      <c r="U56" s="30" t="str">
        <f t="shared" si="2"/>
        <v/>
      </c>
      <c r="V56" s="31" t="str">
        <f>IF(OR(M56="",M56=0),"",
IF(M56="Afecta probabilidad",
IF(M55="Afecta probabilidad",V55-(V55*U55),
IF(M54="Afecta probabilidad",V54-(V54*U54),'2. Identificación del Riesgo'!$L$54)),""))</f>
        <v/>
      </c>
      <c r="W56" s="31" t="str">
        <f>IF(OR(M56="",M56=0),"",
IF(M56="Afecta Impacto",
IF(M55="Afecta Impacto",W55-(W55*U55),
IF(M54="Afecta Impacto",W54-(W54*U54),'2. Identificación del Riesgo'!$O$54)),""))</f>
        <v/>
      </c>
      <c r="X56" s="31">
        <f t="shared" si="3"/>
        <v>0</v>
      </c>
      <c r="Y56" s="31">
        <f t="shared" si="4"/>
        <v>0</v>
      </c>
      <c r="Z56" s="2"/>
      <c r="AA56" s="2"/>
      <c r="AB56" s="2"/>
      <c r="AC56" s="2"/>
      <c r="AD56" s="2"/>
      <c r="AE56" s="2"/>
      <c r="AF56" s="2"/>
      <c r="AG56" s="2"/>
      <c r="AH56" s="2"/>
      <c r="AI56" s="2"/>
      <c r="AJ56" s="2"/>
      <c r="AK56" s="2"/>
      <c r="AL56" s="2"/>
      <c r="AM56" s="2"/>
      <c r="AN56" s="2"/>
      <c r="AO56" s="2"/>
      <c r="AP56" s="2"/>
    </row>
    <row r="57" spans="1:42" ht="34.5" customHeight="1" x14ac:dyDescent="0.3">
      <c r="A57" s="97">
        <v>17</v>
      </c>
      <c r="B57" s="113"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Riesgo'!B57:B59)))</f>
        <v/>
      </c>
      <c r="C57" s="92"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Riesgo'!G57:G59)))</f>
        <v/>
      </c>
      <c r="D57" s="92"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Riesgo'!H57:H59)))</f>
        <v/>
      </c>
      <c r="E57" s="4"/>
      <c r="F57" s="4"/>
      <c r="G57" s="4"/>
      <c r="H57" s="4"/>
      <c r="I57" s="4"/>
      <c r="J57" s="4"/>
      <c r="K57" s="4" t="str">
        <f t="shared" si="0"/>
        <v xml:space="preserve">     </v>
      </c>
      <c r="L57" s="29"/>
      <c r="M57" s="29" t="str">
        <f t="shared" si="1"/>
        <v/>
      </c>
      <c r="N57" s="29"/>
      <c r="O57" s="29"/>
      <c r="P57" s="29"/>
      <c r="Q57" s="29"/>
      <c r="R57" s="29"/>
      <c r="S57" s="29"/>
      <c r="T57" s="29"/>
      <c r="U57" s="30" t="str">
        <f t="shared" si="2"/>
        <v/>
      </c>
      <c r="V57" s="31" t="str">
        <f>IF(OR(M57="",M57=0),"",
IF(M57="Afecta probabilidad",'2. Identificación del Riesgo'!$L$57,""))</f>
        <v/>
      </c>
      <c r="W57" s="31" t="str">
        <f>IF(OR(M57="",M57=0),"",
IF(M57="Afecta Impacto",'2. Identificación del Riesgo'!$O$57,""))</f>
        <v/>
      </c>
      <c r="X57" s="31">
        <f t="shared" si="3"/>
        <v>0</v>
      </c>
      <c r="Y57" s="31">
        <f t="shared" si="4"/>
        <v>0</v>
      </c>
      <c r="Z57" s="3"/>
      <c r="AA57" s="3"/>
      <c r="AB57" s="3"/>
      <c r="AC57" s="3"/>
      <c r="AD57" s="3"/>
      <c r="AE57" s="3"/>
      <c r="AF57" s="3"/>
      <c r="AG57" s="3"/>
      <c r="AH57" s="3"/>
      <c r="AI57" s="3"/>
      <c r="AJ57" s="3"/>
      <c r="AK57" s="3"/>
      <c r="AL57" s="3"/>
      <c r="AM57" s="3"/>
      <c r="AN57" s="3"/>
      <c r="AO57" s="3"/>
      <c r="AP57" s="3"/>
    </row>
    <row r="58" spans="1:42" ht="34.5" customHeight="1" x14ac:dyDescent="0.3">
      <c r="A58" s="90"/>
      <c r="B58" s="90"/>
      <c r="C58" s="90"/>
      <c r="D58" s="90"/>
      <c r="E58" s="4"/>
      <c r="F58" s="4"/>
      <c r="G58" s="4"/>
      <c r="H58" s="4"/>
      <c r="I58" s="4"/>
      <c r="J58" s="4"/>
      <c r="K58" s="4" t="str">
        <f t="shared" si="0"/>
        <v xml:space="preserve">     </v>
      </c>
      <c r="L58" s="29"/>
      <c r="M58" s="29" t="str">
        <f t="shared" si="1"/>
        <v/>
      </c>
      <c r="N58" s="29"/>
      <c r="O58" s="29"/>
      <c r="P58" s="29"/>
      <c r="Q58" s="29"/>
      <c r="R58" s="29"/>
      <c r="S58" s="29"/>
      <c r="T58" s="29"/>
      <c r="U58" s="30" t="str">
        <f t="shared" si="2"/>
        <v/>
      </c>
      <c r="V58" s="31" t="str">
        <f>IF(OR(M58="",M58=0),"",
IF(M58="Afecta probabilidad",
IF(M57="Afecta probabilidad",V57-(V57*U57),'2. Identificación del Riesgo'!$L$57),""))</f>
        <v/>
      </c>
      <c r="W58" s="31" t="str">
        <f>IF(OR(M58="",M58=0),"",
IF(M58="Afecta Impacto",
IF(M57="Afecta Impacto",W57-(W57*U57),'2. Identificación del Riesgo'!$O$57),""))</f>
        <v/>
      </c>
      <c r="X58" s="31">
        <f t="shared" si="3"/>
        <v>0</v>
      </c>
      <c r="Y58" s="31">
        <f t="shared" si="4"/>
        <v>0</v>
      </c>
      <c r="Z58" s="2"/>
      <c r="AA58" s="2"/>
      <c r="AB58" s="2"/>
      <c r="AC58" s="2"/>
      <c r="AD58" s="2"/>
      <c r="AE58" s="2"/>
      <c r="AF58" s="2"/>
      <c r="AG58" s="2"/>
      <c r="AH58" s="2"/>
      <c r="AI58" s="2"/>
      <c r="AJ58" s="2"/>
      <c r="AK58" s="2"/>
      <c r="AL58" s="2"/>
      <c r="AM58" s="2"/>
      <c r="AN58" s="2"/>
      <c r="AO58" s="2"/>
      <c r="AP58" s="2"/>
    </row>
    <row r="59" spans="1:42" ht="34.5" customHeight="1" x14ac:dyDescent="0.3">
      <c r="A59" s="91"/>
      <c r="B59" s="91"/>
      <c r="C59" s="91"/>
      <c r="D59" s="91"/>
      <c r="E59" s="4"/>
      <c r="F59" s="4"/>
      <c r="G59" s="4"/>
      <c r="H59" s="4"/>
      <c r="I59" s="4"/>
      <c r="J59" s="4"/>
      <c r="K59" s="4" t="str">
        <f t="shared" si="0"/>
        <v xml:space="preserve">     </v>
      </c>
      <c r="L59" s="29"/>
      <c r="M59" s="29" t="str">
        <f t="shared" si="1"/>
        <v/>
      </c>
      <c r="N59" s="29"/>
      <c r="O59" s="29"/>
      <c r="P59" s="29"/>
      <c r="Q59" s="29"/>
      <c r="R59" s="29"/>
      <c r="S59" s="29"/>
      <c r="T59" s="29"/>
      <c r="U59" s="30" t="str">
        <f t="shared" si="2"/>
        <v/>
      </c>
      <c r="V59" s="31" t="str">
        <f>IF(OR(M59="",M59=0),"",
IF(M59="Afecta probabilidad",
IF(M58="Afecta probabilidad",V58-(V58*U58),
IF(M57="Afecta probabilidad",V57-(V57*U57),'2. Identificación del Riesgo'!$L$57)),""))</f>
        <v/>
      </c>
      <c r="W59" s="31" t="str">
        <f>IF(OR(M59="",M59=0),"",
IF(M59="Afecta Impacto",
IF(M58="Afecta Impacto",W58-(W58*U58),
IF(M57="Afecta Impacto",W57-(W57*U57),'2. Identificación del Riesgo'!$O$57)),""))</f>
        <v/>
      </c>
      <c r="X59" s="31">
        <f t="shared" si="3"/>
        <v>0</v>
      </c>
      <c r="Y59" s="31">
        <f t="shared" si="4"/>
        <v>0</v>
      </c>
      <c r="Z59" s="2"/>
      <c r="AA59" s="2"/>
      <c r="AB59" s="2"/>
      <c r="AC59" s="2"/>
      <c r="AD59" s="2"/>
      <c r="AE59" s="2"/>
      <c r="AF59" s="2"/>
      <c r="AG59" s="2"/>
      <c r="AH59" s="2"/>
      <c r="AI59" s="2"/>
      <c r="AJ59" s="2"/>
      <c r="AK59" s="2"/>
      <c r="AL59" s="2"/>
      <c r="AM59" s="2"/>
      <c r="AN59" s="2"/>
      <c r="AO59" s="2"/>
      <c r="AP59" s="2"/>
    </row>
    <row r="60" spans="1:42" ht="34.5" customHeight="1" x14ac:dyDescent="0.3">
      <c r="A60" s="97">
        <v>18</v>
      </c>
      <c r="B60" s="113"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Riesgo'!B60:B62)))</f>
        <v/>
      </c>
      <c r="C60" s="92"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Riesgo'!G60:G62)))</f>
        <v/>
      </c>
      <c r="D60" s="92"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Riesgo'!H60:H62)))</f>
        <v/>
      </c>
      <c r="E60" s="4"/>
      <c r="F60" s="4"/>
      <c r="G60" s="4"/>
      <c r="H60" s="4"/>
      <c r="I60" s="4"/>
      <c r="J60" s="4"/>
      <c r="K60" s="4" t="str">
        <f t="shared" si="0"/>
        <v xml:space="preserve">     </v>
      </c>
      <c r="L60" s="29"/>
      <c r="M60" s="29" t="str">
        <f t="shared" si="1"/>
        <v/>
      </c>
      <c r="N60" s="29"/>
      <c r="O60" s="29"/>
      <c r="P60" s="29"/>
      <c r="Q60" s="29"/>
      <c r="R60" s="29"/>
      <c r="S60" s="29"/>
      <c r="T60" s="29"/>
      <c r="U60" s="30" t="str">
        <f t="shared" si="2"/>
        <v/>
      </c>
      <c r="V60" s="31" t="str">
        <f>IF(OR(M60="",M60=0),"",
IF(M60="Afecta probabilidad",'2. Identificación del Riesgo'!$L$60,""))</f>
        <v/>
      </c>
      <c r="W60" s="31" t="str">
        <f>IF(OR(M60="",M60=0),"",
IF(M60="Afecta Impacto",'2. Identificación del Riesgo'!$O$60,""))</f>
        <v/>
      </c>
      <c r="X60" s="31">
        <f t="shared" si="3"/>
        <v>0</v>
      </c>
      <c r="Y60" s="31">
        <f t="shared" si="4"/>
        <v>0</v>
      </c>
      <c r="Z60" s="3"/>
      <c r="AA60" s="3"/>
      <c r="AB60" s="3"/>
      <c r="AC60" s="3"/>
      <c r="AD60" s="3"/>
      <c r="AE60" s="3"/>
      <c r="AF60" s="3"/>
      <c r="AG60" s="3"/>
      <c r="AH60" s="3"/>
      <c r="AI60" s="3"/>
      <c r="AJ60" s="3"/>
      <c r="AK60" s="3"/>
      <c r="AL60" s="3"/>
      <c r="AM60" s="3"/>
      <c r="AN60" s="3"/>
      <c r="AO60" s="3"/>
      <c r="AP60" s="3"/>
    </row>
    <row r="61" spans="1:42" ht="34.5" customHeight="1" x14ac:dyDescent="0.3">
      <c r="A61" s="90"/>
      <c r="B61" s="90"/>
      <c r="C61" s="90"/>
      <c r="D61" s="90"/>
      <c r="E61" s="4"/>
      <c r="F61" s="4"/>
      <c r="G61" s="4"/>
      <c r="H61" s="4"/>
      <c r="I61" s="4"/>
      <c r="J61" s="4"/>
      <c r="K61" s="4" t="str">
        <f t="shared" si="0"/>
        <v xml:space="preserve">     </v>
      </c>
      <c r="L61" s="29"/>
      <c r="M61" s="29" t="str">
        <f t="shared" si="1"/>
        <v/>
      </c>
      <c r="N61" s="29"/>
      <c r="O61" s="29"/>
      <c r="P61" s="29"/>
      <c r="Q61" s="29"/>
      <c r="R61" s="29"/>
      <c r="S61" s="29"/>
      <c r="T61" s="29"/>
      <c r="U61" s="30" t="str">
        <f t="shared" si="2"/>
        <v/>
      </c>
      <c r="V61" s="31" t="str">
        <f>IF(OR(M61="",M61=0),"",
IF(M61="Afecta probabilidad",
IF(M60="Afecta probabilidad",V60-(V60*U60),'2. Identificación del Riesgo'!$L$60),""))</f>
        <v/>
      </c>
      <c r="W61" s="31" t="str">
        <f>IF(OR(M61="",M61=0),"",
IF(M61="Afecta Impacto",
IF(M60="Afecta Impacto",W60-(W60*U60),'2. Identificación del Riesgo'!$O$60),""))</f>
        <v/>
      </c>
      <c r="X61" s="31">
        <f t="shared" si="3"/>
        <v>0</v>
      </c>
      <c r="Y61" s="31">
        <f t="shared" si="4"/>
        <v>0</v>
      </c>
      <c r="Z61" s="2"/>
      <c r="AA61" s="2"/>
      <c r="AB61" s="2"/>
      <c r="AC61" s="2"/>
      <c r="AD61" s="2"/>
      <c r="AE61" s="2"/>
      <c r="AF61" s="2"/>
      <c r="AG61" s="2"/>
      <c r="AH61" s="2"/>
      <c r="AI61" s="2"/>
      <c r="AJ61" s="2"/>
      <c r="AK61" s="2"/>
      <c r="AL61" s="2"/>
      <c r="AM61" s="2"/>
      <c r="AN61" s="2"/>
      <c r="AO61" s="2"/>
      <c r="AP61" s="2"/>
    </row>
    <row r="62" spans="1:42" ht="34.5" customHeight="1" x14ac:dyDescent="0.3">
      <c r="A62" s="91"/>
      <c r="B62" s="91"/>
      <c r="C62" s="91"/>
      <c r="D62" s="91"/>
      <c r="E62" s="4"/>
      <c r="F62" s="4"/>
      <c r="G62" s="4"/>
      <c r="H62" s="4"/>
      <c r="I62" s="4"/>
      <c r="J62" s="4"/>
      <c r="K62" s="4" t="str">
        <f t="shared" si="0"/>
        <v xml:space="preserve">     </v>
      </c>
      <c r="L62" s="29"/>
      <c r="M62" s="29" t="str">
        <f t="shared" si="1"/>
        <v/>
      </c>
      <c r="N62" s="29"/>
      <c r="O62" s="29"/>
      <c r="P62" s="29"/>
      <c r="Q62" s="29"/>
      <c r="R62" s="29"/>
      <c r="S62" s="29"/>
      <c r="T62" s="29"/>
      <c r="U62" s="30" t="str">
        <f t="shared" si="2"/>
        <v/>
      </c>
      <c r="V62" s="31" t="str">
        <f>IF(OR(M62="",M62=0),"",
IF(M62="Afecta probabilidad",
IF(M61="Afecta probabilidad",V61-(V61*U61),
IF(M60="Afecta probabilidad",V60-(V60*U60),'2. Identificación del Riesgo'!$L$60)),""))</f>
        <v/>
      </c>
      <c r="W62" s="31" t="str">
        <f>IF(OR(M62="",M62=0),"",
IF(M62="Afecta Impacto",
IF(M61="Afecta Impacto",W61-(W61*U61),
IF(M60="Afecta Impacto",W60-(W60*U60),'2. Identificación del Riesgo'!$O$60)),""))</f>
        <v/>
      </c>
      <c r="X62" s="31">
        <f t="shared" si="3"/>
        <v>0</v>
      </c>
      <c r="Y62" s="31">
        <f t="shared" si="4"/>
        <v>0</v>
      </c>
      <c r="Z62" s="2"/>
      <c r="AA62" s="2"/>
      <c r="AB62" s="2"/>
      <c r="AC62" s="2"/>
      <c r="AD62" s="2"/>
      <c r="AE62" s="2"/>
      <c r="AF62" s="2"/>
      <c r="AG62" s="2"/>
      <c r="AH62" s="2"/>
      <c r="AI62" s="2"/>
      <c r="AJ62" s="2"/>
      <c r="AK62" s="2"/>
      <c r="AL62" s="2"/>
      <c r="AM62" s="2"/>
      <c r="AN62" s="2"/>
      <c r="AO62" s="2"/>
      <c r="AP62" s="2"/>
    </row>
    <row r="63" spans="1:42" ht="34.5" customHeight="1" x14ac:dyDescent="0.3">
      <c r="A63" s="97">
        <v>19</v>
      </c>
      <c r="B63" s="113"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Riesgo'!B63:B65)))</f>
        <v/>
      </c>
      <c r="C63" s="92"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Riesgo'!G63:G65)))</f>
        <v/>
      </c>
      <c r="D63" s="92"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Riesgo'!H63:H65)))</f>
        <v/>
      </c>
      <c r="E63" s="4"/>
      <c r="F63" s="4"/>
      <c r="G63" s="4"/>
      <c r="H63" s="4"/>
      <c r="I63" s="4"/>
      <c r="J63" s="4"/>
      <c r="K63" s="4" t="str">
        <f t="shared" si="0"/>
        <v xml:space="preserve">     </v>
      </c>
      <c r="L63" s="29"/>
      <c r="M63" s="29" t="str">
        <f t="shared" si="1"/>
        <v/>
      </c>
      <c r="N63" s="29"/>
      <c r="O63" s="29"/>
      <c r="P63" s="29"/>
      <c r="Q63" s="29"/>
      <c r="R63" s="29"/>
      <c r="S63" s="29"/>
      <c r="T63" s="29"/>
      <c r="U63" s="30" t="str">
        <f t="shared" si="2"/>
        <v/>
      </c>
      <c r="V63" s="31" t="str">
        <f>IF(OR(M63="",M63=0),"",
IF(M63="Afecta probabilidad",'2. Identificación del Riesgo'!$L$63,""))</f>
        <v/>
      </c>
      <c r="W63" s="31" t="str">
        <f>IF(OR(M63="",M63=0),"",
IF(M63="Afecta Impacto",'2. Identificación del Riesgo'!$O$63,""))</f>
        <v/>
      </c>
      <c r="X63" s="31">
        <f t="shared" si="3"/>
        <v>0</v>
      </c>
      <c r="Y63" s="31">
        <f t="shared" si="4"/>
        <v>0</v>
      </c>
      <c r="Z63" s="3"/>
      <c r="AA63" s="3"/>
      <c r="AB63" s="3"/>
      <c r="AC63" s="3"/>
      <c r="AD63" s="3"/>
      <c r="AE63" s="3"/>
      <c r="AF63" s="3"/>
      <c r="AG63" s="3"/>
      <c r="AH63" s="3"/>
      <c r="AI63" s="3"/>
      <c r="AJ63" s="3"/>
      <c r="AK63" s="3"/>
      <c r="AL63" s="3"/>
      <c r="AM63" s="3"/>
      <c r="AN63" s="3"/>
      <c r="AO63" s="3"/>
      <c r="AP63" s="3"/>
    </row>
    <row r="64" spans="1:42" ht="34.5" customHeight="1" x14ac:dyDescent="0.3">
      <c r="A64" s="90"/>
      <c r="B64" s="90"/>
      <c r="C64" s="90"/>
      <c r="D64" s="90"/>
      <c r="E64" s="4"/>
      <c r="F64" s="4"/>
      <c r="G64" s="4"/>
      <c r="H64" s="4"/>
      <c r="I64" s="4"/>
      <c r="J64" s="4"/>
      <c r="K64" s="4" t="str">
        <f t="shared" si="0"/>
        <v xml:space="preserve">     </v>
      </c>
      <c r="L64" s="29"/>
      <c r="M64" s="29" t="str">
        <f t="shared" si="1"/>
        <v/>
      </c>
      <c r="N64" s="29"/>
      <c r="O64" s="29"/>
      <c r="P64" s="29"/>
      <c r="Q64" s="29"/>
      <c r="R64" s="29"/>
      <c r="S64" s="29"/>
      <c r="T64" s="29"/>
      <c r="U64" s="30" t="str">
        <f t="shared" si="2"/>
        <v/>
      </c>
      <c r="V64" s="31" t="str">
        <f>IF(OR(M64="",M64=0),"",
IF(M64="Afecta probabilidad",
IF(M63="Afecta probabilidad",V63-(V63*U63),'2. Identificación del Riesgo'!$L$63),""))</f>
        <v/>
      </c>
      <c r="W64" s="31" t="str">
        <f>IF(OR(M64="",M64=0),"",
IF(M64="Afecta Impacto",
IF(M63="Afecta Impacto",W63-(W63*U63),'2. Identificación del Riesgo'!$O$63),""))</f>
        <v/>
      </c>
      <c r="X64" s="31">
        <f t="shared" si="3"/>
        <v>0</v>
      </c>
      <c r="Y64" s="31">
        <f t="shared" si="4"/>
        <v>0</v>
      </c>
      <c r="Z64" s="2"/>
      <c r="AA64" s="2"/>
      <c r="AB64" s="2"/>
      <c r="AC64" s="2"/>
      <c r="AD64" s="2"/>
      <c r="AE64" s="2"/>
      <c r="AF64" s="2"/>
      <c r="AG64" s="2"/>
      <c r="AH64" s="2"/>
      <c r="AI64" s="2"/>
      <c r="AJ64" s="2"/>
      <c r="AK64" s="2"/>
      <c r="AL64" s="2"/>
      <c r="AM64" s="2"/>
      <c r="AN64" s="2"/>
      <c r="AO64" s="2"/>
      <c r="AP64" s="2"/>
    </row>
    <row r="65" spans="1:42" ht="34.5" customHeight="1" x14ac:dyDescent="0.3">
      <c r="A65" s="91"/>
      <c r="B65" s="91"/>
      <c r="C65" s="91"/>
      <c r="D65" s="91"/>
      <c r="E65" s="4"/>
      <c r="F65" s="4"/>
      <c r="G65" s="4"/>
      <c r="H65" s="4"/>
      <c r="I65" s="4"/>
      <c r="J65" s="4"/>
      <c r="K65" s="4" t="str">
        <f t="shared" si="0"/>
        <v xml:space="preserve">     </v>
      </c>
      <c r="L65" s="29"/>
      <c r="M65" s="29" t="str">
        <f t="shared" si="1"/>
        <v/>
      </c>
      <c r="N65" s="29"/>
      <c r="O65" s="29"/>
      <c r="P65" s="29"/>
      <c r="Q65" s="29"/>
      <c r="R65" s="29"/>
      <c r="S65" s="29"/>
      <c r="T65" s="29"/>
      <c r="U65" s="30" t="str">
        <f t="shared" si="2"/>
        <v/>
      </c>
      <c r="V65" s="31" t="str">
        <f>IF(OR(M65="",M65=0),"",
IF(M65="Afecta probabilidad",
IF(M64="Afecta probabilidad",V64-(V64*U64),
IF(M63="Afecta probabilidad",V63-(V63*U63),'2. Identificación del Riesgo'!$L$63)),""))</f>
        <v/>
      </c>
      <c r="W65" s="31" t="str">
        <f>IF(OR(M65="",M65=0),"",
IF(M65="Afecta Impacto",
IF(M64="Afecta Impacto",W64-(W64*U64),
IF(M63="Afecta Impacto",W63-(W63*U63),'2. Identificación del Riesgo'!$O$63)),""))</f>
        <v/>
      </c>
      <c r="X65" s="31">
        <f t="shared" si="3"/>
        <v>0</v>
      </c>
      <c r="Y65" s="31">
        <f t="shared" si="4"/>
        <v>0</v>
      </c>
      <c r="Z65" s="2"/>
      <c r="AA65" s="2"/>
      <c r="AB65" s="2"/>
      <c r="AC65" s="2"/>
      <c r="AD65" s="2"/>
      <c r="AE65" s="2"/>
      <c r="AF65" s="2"/>
      <c r="AG65" s="2"/>
      <c r="AH65" s="2"/>
      <c r="AI65" s="2"/>
      <c r="AJ65" s="2"/>
      <c r="AK65" s="2"/>
      <c r="AL65" s="2"/>
      <c r="AM65" s="2"/>
      <c r="AN65" s="2"/>
      <c r="AO65" s="2"/>
      <c r="AP65" s="2"/>
    </row>
    <row r="66" spans="1:42" ht="34.5" customHeight="1" x14ac:dyDescent="0.3">
      <c r="A66" s="97">
        <v>20</v>
      </c>
      <c r="B66" s="113"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Riesgo'!B66:B68)))</f>
        <v/>
      </c>
      <c r="C66" s="92"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Riesgo'!G66:G68)))</f>
        <v/>
      </c>
      <c r="D66" s="92"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Riesgo'!H66:H68)))</f>
        <v/>
      </c>
      <c r="E66" s="4"/>
      <c r="F66" s="4"/>
      <c r="G66" s="4"/>
      <c r="H66" s="4"/>
      <c r="I66" s="4"/>
      <c r="J66" s="4"/>
      <c r="K66" s="4" t="str">
        <f t="shared" si="0"/>
        <v xml:space="preserve">     </v>
      </c>
      <c r="L66" s="29"/>
      <c r="M66" s="29" t="str">
        <f t="shared" si="1"/>
        <v/>
      </c>
      <c r="N66" s="29"/>
      <c r="O66" s="29"/>
      <c r="P66" s="29"/>
      <c r="Q66" s="29"/>
      <c r="R66" s="29"/>
      <c r="S66" s="29"/>
      <c r="T66" s="29"/>
      <c r="U66" s="30" t="str">
        <f t="shared" si="2"/>
        <v/>
      </c>
      <c r="V66" s="31" t="str">
        <f>IF(OR(M66="",M66=0),"",
IF(M66="Afecta probabilidad",'2. Identificación del Riesgo'!$L$66,""))</f>
        <v/>
      </c>
      <c r="W66" s="31" t="str">
        <f>IF(OR(M66="",M66=0),"",
IF(M66="Afecta Impacto",'2. Identificación del Riesgo'!$O$66,""))</f>
        <v/>
      </c>
      <c r="X66" s="31">
        <f t="shared" si="3"/>
        <v>0</v>
      </c>
      <c r="Y66" s="31">
        <f t="shared" si="4"/>
        <v>0</v>
      </c>
      <c r="Z66" s="3"/>
      <c r="AA66" s="3"/>
      <c r="AB66" s="3"/>
      <c r="AC66" s="3"/>
      <c r="AD66" s="3"/>
      <c r="AE66" s="3"/>
      <c r="AF66" s="3"/>
      <c r="AG66" s="3"/>
      <c r="AH66" s="3"/>
      <c r="AI66" s="3"/>
      <c r="AJ66" s="3"/>
      <c r="AK66" s="3"/>
      <c r="AL66" s="3"/>
      <c r="AM66" s="3"/>
      <c r="AN66" s="3"/>
      <c r="AO66" s="3"/>
      <c r="AP66" s="3"/>
    </row>
    <row r="67" spans="1:42" ht="34.5" customHeight="1" x14ac:dyDescent="0.3">
      <c r="A67" s="90"/>
      <c r="B67" s="90"/>
      <c r="C67" s="90"/>
      <c r="D67" s="90"/>
      <c r="E67" s="4"/>
      <c r="F67" s="4"/>
      <c r="G67" s="4"/>
      <c r="H67" s="4"/>
      <c r="I67" s="4"/>
      <c r="J67" s="4"/>
      <c r="K67" s="4" t="str">
        <f t="shared" si="0"/>
        <v xml:space="preserve">     </v>
      </c>
      <c r="L67" s="29"/>
      <c r="M67" s="29" t="str">
        <f t="shared" si="1"/>
        <v/>
      </c>
      <c r="N67" s="29"/>
      <c r="O67" s="29"/>
      <c r="P67" s="29"/>
      <c r="Q67" s="29"/>
      <c r="R67" s="29"/>
      <c r="S67" s="29"/>
      <c r="T67" s="29"/>
      <c r="U67" s="30" t="str">
        <f t="shared" si="2"/>
        <v/>
      </c>
      <c r="V67" s="31" t="str">
        <f>IF(OR(M67="",M67=0),"",
IF(M67="Afecta probabilidad",
IF(M66="Afecta probabilidad",V66-(V66*U66),'2. Identificación del Riesgo'!$L$66),""))</f>
        <v/>
      </c>
      <c r="W67" s="31" t="str">
        <f>IF(OR(M67="",M67=0),"",
IF(M67="Afecta Impacto",
IF(M66="Afecta Impacto",W66-(W66*U66),'2. Identificación del Riesgo'!$O$66),""))</f>
        <v/>
      </c>
      <c r="X67" s="31">
        <f t="shared" si="3"/>
        <v>0</v>
      </c>
      <c r="Y67" s="31">
        <f t="shared" si="4"/>
        <v>0</v>
      </c>
      <c r="Z67" s="2"/>
      <c r="AA67" s="2"/>
      <c r="AB67" s="2"/>
      <c r="AC67" s="2"/>
      <c r="AD67" s="2"/>
      <c r="AE67" s="2"/>
      <c r="AF67" s="2"/>
      <c r="AG67" s="2"/>
      <c r="AH67" s="2"/>
      <c r="AI67" s="2"/>
      <c r="AJ67" s="2"/>
      <c r="AK67" s="2"/>
      <c r="AL67" s="2"/>
      <c r="AM67" s="2"/>
      <c r="AN67" s="2"/>
      <c r="AO67" s="2"/>
      <c r="AP67" s="2"/>
    </row>
    <row r="68" spans="1:42" ht="34.5" customHeight="1" x14ac:dyDescent="0.3">
      <c r="A68" s="91"/>
      <c r="B68" s="91"/>
      <c r="C68" s="91"/>
      <c r="D68" s="91"/>
      <c r="E68" s="4"/>
      <c r="F68" s="4"/>
      <c r="G68" s="4"/>
      <c r="H68" s="4"/>
      <c r="I68" s="4"/>
      <c r="J68" s="4"/>
      <c r="K68" s="4" t="str">
        <f t="shared" si="0"/>
        <v xml:space="preserve">     </v>
      </c>
      <c r="L68" s="29"/>
      <c r="M68" s="29" t="str">
        <f t="shared" si="1"/>
        <v/>
      </c>
      <c r="N68" s="29"/>
      <c r="O68" s="29"/>
      <c r="P68" s="29"/>
      <c r="Q68" s="29"/>
      <c r="R68" s="29"/>
      <c r="S68" s="29"/>
      <c r="T68" s="29"/>
      <c r="U68" s="30" t="str">
        <f t="shared" si="2"/>
        <v/>
      </c>
      <c r="V68" s="31" t="str">
        <f>IF(OR(M68="",M68=0),"",
IF(M68="Afecta probabilidad",
IF(M67="Afecta probabilidad",V67-(V67*U67),
IF(M66="Afecta probabilidad",V66-(V66*U66),'2. Identificación del Riesgo'!$L$66)),""))</f>
        <v/>
      </c>
      <c r="W68" s="31" t="str">
        <f>IF(OR(M68="",M68=0),"",
IF(M68="Afecta Impacto",
IF(M67="Afecta Impacto",W67-(W67*U67),
IF(M66="Afecta Impacto",W66-(W66*U66),'2. Identificación del Riesgo'!$O$66)),""))</f>
        <v/>
      </c>
      <c r="X68" s="31">
        <f t="shared" si="3"/>
        <v>0</v>
      </c>
      <c r="Y68" s="31">
        <f t="shared" si="4"/>
        <v>0</v>
      </c>
      <c r="Z68" s="2"/>
      <c r="AA68" s="2"/>
      <c r="AB68" s="2"/>
      <c r="AC68" s="2"/>
      <c r="AD68" s="2"/>
      <c r="AE68" s="2"/>
      <c r="AF68" s="2"/>
      <c r="AG68" s="2"/>
      <c r="AH68" s="2"/>
      <c r="AI68" s="2"/>
      <c r="AJ68" s="2"/>
      <c r="AK68" s="2"/>
      <c r="AL68" s="2"/>
      <c r="AM68" s="2"/>
      <c r="AN68" s="2"/>
      <c r="AO68" s="2"/>
      <c r="AP68" s="2"/>
    </row>
    <row r="69" spans="1:42"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8BTijs43bwmMrcc98mYEdYVlTX6tGmg/WIh+iiDkqCsI6iD6g9itTBKoO9b1jnnGwspVs9CBz4vRaqPzjdZEag==" saltValue="CYw46jDymbpZ+0Gi1ayDKQ==" spinCount="100000" sheet="1" objects="1" scenarios="1" selectLockedCells="1" selectUnlockedCells="1"/>
  <mergeCells count="105">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B39:B41"/>
    <mergeCell ref="C39:C41"/>
    <mergeCell ref="D39:D41"/>
    <mergeCell ref="A39:A41"/>
    <mergeCell ref="A42:A44"/>
    <mergeCell ref="B42:B44"/>
    <mergeCell ref="C42:C44"/>
    <mergeCell ref="D42:D44"/>
    <mergeCell ref="A45:A47"/>
    <mergeCell ref="B45:B47"/>
    <mergeCell ref="C45:C47"/>
    <mergeCell ref="D45:D47"/>
    <mergeCell ref="A48:A50"/>
    <mergeCell ref="B48:B50"/>
    <mergeCell ref="C48:C50"/>
    <mergeCell ref="D48:D50"/>
    <mergeCell ref="B51:B53"/>
    <mergeCell ref="C51:C53"/>
    <mergeCell ref="D51:D53"/>
    <mergeCell ref="A51:A53"/>
    <mergeCell ref="A54:A56"/>
    <mergeCell ref="B54:B56"/>
    <mergeCell ref="C54:C56"/>
    <mergeCell ref="D54:D56"/>
    <mergeCell ref="C63:C65"/>
    <mergeCell ref="C57:C59"/>
    <mergeCell ref="D57:D59"/>
    <mergeCell ref="A60:A62"/>
    <mergeCell ref="B60:B62"/>
    <mergeCell ref="C60:C62"/>
    <mergeCell ref="D60:D62"/>
    <mergeCell ref="D63:D65"/>
    <mergeCell ref="A63:A6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s>
  <conditionalFormatting sqref="B18:M20">
    <cfRule type="expression" dxfId="221" priority="1">
      <formula>IF($D$18="No aplica",1,0)</formula>
    </cfRule>
  </conditionalFormatting>
  <conditionalFormatting sqref="B21:M23">
    <cfRule type="expression" dxfId="220" priority="2">
      <formula>IF($D$21="No aplica",1,0)</formula>
    </cfRule>
  </conditionalFormatting>
  <conditionalFormatting sqref="B9:T11">
    <cfRule type="expression" dxfId="219" priority="3">
      <formula>IF($D$9="No aplica",1,0)</formula>
    </cfRule>
  </conditionalFormatting>
  <conditionalFormatting sqref="B12:Y14">
    <cfRule type="expression" dxfId="218" priority="4">
      <formula>IF($D$12="No aplica",1,0)</formula>
    </cfRule>
  </conditionalFormatting>
  <conditionalFormatting sqref="B15:Y17">
    <cfRule type="expression" dxfId="217" priority="5">
      <formula>IF($D$15="No aplica",1,0)</formula>
    </cfRule>
  </conditionalFormatting>
  <conditionalFormatting sqref="B24:Y26">
    <cfRule type="expression" dxfId="216" priority="6">
      <formula>IF($D$24="No aplica",1,0)</formula>
    </cfRule>
  </conditionalFormatting>
  <conditionalFormatting sqref="B27:Y29">
    <cfRule type="expression" dxfId="215" priority="7">
      <formula>IF($D$27="No aplica",1,0)</formula>
    </cfRule>
  </conditionalFormatting>
  <conditionalFormatting sqref="B30:Y32">
    <cfRule type="expression" dxfId="214" priority="8">
      <formula>IF($D$30="No aplica",1,0)</formula>
    </cfRule>
  </conditionalFormatting>
  <conditionalFormatting sqref="B33:Y35">
    <cfRule type="expression" dxfId="213" priority="9">
      <formula>IF($D$33="No aplica",1,0)</formula>
    </cfRule>
  </conditionalFormatting>
  <conditionalFormatting sqref="B36:Y38">
    <cfRule type="expression" dxfId="212" priority="10">
      <formula>IF($D$36="No aplica",1,0)</formula>
    </cfRule>
  </conditionalFormatting>
  <conditionalFormatting sqref="B39:Y41">
    <cfRule type="expression" dxfId="211" priority="11">
      <formula>IF($D$39="No aplica",1,0)</formula>
    </cfRule>
  </conditionalFormatting>
  <conditionalFormatting sqref="B42:Y44">
    <cfRule type="expression" dxfId="210" priority="12">
      <formula>IF($D$42="No aplica",1,0)</formula>
    </cfRule>
  </conditionalFormatting>
  <conditionalFormatting sqref="B45:Y47">
    <cfRule type="expression" dxfId="209" priority="13">
      <formula>IF($D$45="No aplica",1,0)</formula>
    </cfRule>
  </conditionalFormatting>
  <conditionalFormatting sqref="B48:Y50">
    <cfRule type="expression" dxfId="208" priority="14">
      <formula>IF($D$48="No aplica",1,0)</formula>
    </cfRule>
  </conditionalFormatting>
  <conditionalFormatting sqref="B51:Y53">
    <cfRule type="expression" dxfId="207" priority="15">
      <formula>IF($D$51="No aplica",1,0)</formula>
    </cfRule>
  </conditionalFormatting>
  <conditionalFormatting sqref="B54:Y56">
    <cfRule type="expression" dxfId="206" priority="16">
      <formula>IF($D$54="No aplica",1,0)</formula>
    </cfRule>
  </conditionalFormatting>
  <conditionalFormatting sqref="B57:Y59">
    <cfRule type="expression" dxfId="205" priority="17">
      <formula>IF($D$57="No aplica",1,0)</formula>
    </cfRule>
  </conditionalFormatting>
  <conditionalFormatting sqref="B60:Y62">
    <cfRule type="expression" dxfId="204" priority="18">
      <formula>IF($D$60="No aplica",1,0)</formula>
    </cfRule>
  </conditionalFormatting>
  <conditionalFormatting sqref="B63:Y65">
    <cfRule type="expression" dxfId="203" priority="19">
      <formula>IF($D$63="No aplica",1,0)</formula>
    </cfRule>
  </conditionalFormatting>
  <conditionalFormatting sqref="B66:Y68">
    <cfRule type="expression" dxfId="202" priority="20">
      <formula>IF($D$66="No aplica",1,0)</formula>
    </cfRule>
  </conditionalFormatting>
  <conditionalFormatting sqref="N18:T23">
    <cfRule type="expression" dxfId="201" priority="21">
      <formula>IF($D$18="No aplica",1,0)</formula>
    </cfRule>
  </conditionalFormatting>
  <conditionalFormatting sqref="U9">
    <cfRule type="expression" dxfId="200" priority="22">
      <formula>IF($D$12="No aplica",1,0)</formula>
    </cfRule>
  </conditionalFormatting>
  <conditionalFormatting sqref="U18:Y20">
    <cfRule type="expression" dxfId="199" priority="23">
      <formula>IF($D$18="No aplica",1,0)</formula>
    </cfRule>
  </conditionalFormatting>
  <conditionalFormatting sqref="U21:Y23">
    <cfRule type="expression" dxfId="198" priority="24">
      <formula>IF($D$21="No aplica",1,0)</formula>
    </cfRule>
  </conditionalFormatting>
  <conditionalFormatting sqref="V9:Y9 U10:Y11">
    <cfRule type="expression" dxfId="197" priority="25">
      <formula>IF($D$9="No aplica",1,0)</formula>
    </cfRule>
  </conditionalFormatting>
  <conditionalFormatting sqref="X9:Y68">
    <cfRule type="cellIs" dxfId="196" priority="26" operator="equal">
      <formula>0</formula>
    </cfRule>
  </conditionalFormatting>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500-000000000000}">
          <x14:formula1>
            <xm:f>Listas!$I$2:$I$5</xm:f>
          </x14:formula1>
          <xm:sqref>L9:L68</xm:sqref>
        </x14:dataValidation>
        <x14:dataValidation type="list" allowBlank="1" showErrorMessage="1" xr:uid="{00000000-0002-0000-0500-000001000000}">
          <x14:formula1>
            <xm:f>Listas!$M$2:$M$4</xm:f>
          </x14:formula1>
          <xm:sqref>Q9:Q17 Q24:Q68</xm:sqref>
        </x14:dataValidation>
        <x14:dataValidation type="list" allowBlank="1" showErrorMessage="1" xr:uid="{00000000-0002-0000-0500-000002000000}">
          <x14:formula1>
            <xm:f>Listas!$J$2:$J$4</xm:f>
          </x14:formula1>
          <xm:sqref>N9:N17 N24:N68</xm:sqref>
        </x14:dataValidation>
        <x14:dataValidation type="list" allowBlank="1" showErrorMessage="1" xr:uid="{00000000-0002-0000-0500-000003000000}">
          <x14:formula1>
            <xm:f>Listas!$K$2:$K$4</xm:f>
          </x14:formula1>
          <xm:sqref>O9:O17 O24:O68</xm:sqref>
        </x14:dataValidation>
        <x14:dataValidation type="list" allowBlank="1" showErrorMessage="1" xr:uid="{00000000-0002-0000-0500-000004000000}">
          <x14:formula1>
            <xm:f>Listas!$L$2:$L$4</xm:f>
          </x14:formula1>
          <xm:sqref>P9:P17 P24:P68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S1000"/>
  <sheetViews>
    <sheetView showGridLines="0" workbookViewId="0">
      <pane xSplit="3" ySplit="8" topLeftCell="D9" activePane="bottomRight" state="frozen"/>
      <selection activeCell="C6" sqref="C6:H7"/>
      <selection pane="topRight" activeCell="C6" sqref="C6:H7"/>
      <selection pane="bottomLeft" activeCell="C6" sqref="C6:H7"/>
      <selection pane="bottomRight" activeCell="A6" sqref="A6:J8"/>
    </sheetView>
  </sheetViews>
  <sheetFormatPr baseColWidth="10" defaultColWidth="14.44140625" defaultRowHeight="15" customHeight="1" x14ac:dyDescent="0.3"/>
  <cols>
    <col min="1" max="1" width="4" customWidth="1"/>
    <col min="2" max="2" width="18.44140625" customWidth="1"/>
    <col min="3" max="3" width="65.88671875" customWidth="1"/>
    <col min="4" max="4" width="18.44140625" customWidth="1"/>
    <col min="5" max="5" width="21.5546875" customWidth="1"/>
    <col min="6" max="6" width="22.5546875" customWidth="1"/>
    <col min="7" max="7" width="25.88671875" customWidth="1"/>
    <col min="8" max="8" width="36.88671875" customWidth="1"/>
    <col min="9" max="9" width="31.5546875" customWidth="1"/>
    <col min="10" max="11" width="26.44140625" customWidth="1"/>
    <col min="12" max="12" width="14.5546875" customWidth="1"/>
    <col min="13" max="13" width="20.6640625" customWidth="1"/>
    <col min="14" max="14" width="29" customWidth="1"/>
    <col min="15" max="15" width="36.88671875" customWidth="1"/>
    <col min="16" max="16" width="23" customWidth="1"/>
    <col min="17" max="17" width="29.109375" customWidth="1"/>
    <col min="18" max="18" width="26" customWidth="1"/>
    <col min="19" max="19" width="16.5546875" customWidth="1"/>
    <col min="20" max="20" width="32.44140625" customWidth="1"/>
    <col min="21" max="21" width="29.33203125" customWidth="1"/>
    <col min="22" max="22" width="23.44140625" customWidth="1"/>
    <col min="23" max="23" width="14.109375" customWidth="1"/>
    <col min="24" max="24" width="15.5546875" customWidth="1"/>
    <col min="25" max="25" width="12.109375" customWidth="1"/>
    <col min="26" max="26" width="14.109375" customWidth="1"/>
    <col min="27" max="27" width="22.6640625" customWidth="1"/>
    <col min="28" max="28" width="23.109375" customWidth="1"/>
    <col min="29" max="29" width="20.109375" customWidth="1"/>
    <col min="30" max="30" width="5" customWidth="1"/>
    <col min="31" max="45" width="11.44140625" hidden="1" customWidth="1"/>
  </cols>
  <sheetData>
    <row r="1" spans="1:45" ht="19.5" customHeight="1" x14ac:dyDescent="0.3">
      <c r="A1" s="115"/>
      <c r="B1" s="72"/>
      <c r="C1" s="77" t="s">
        <v>0</v>
      </c>
      <c r="D1" s="78"/>
      <c r="E1" s="78"/>
      <c r="F1" s="78"/>
      <c r="G1" s="78"/>
      <c r="H1" s="78"/>
      <c r="I1" s="78"/>
      <c r="J1" s="78"/>
      <c r="K1" s="78"/>
      <c r="L1" s="78"/>
      <c r="M1" s="78"/>
      <c r="N1" s="78"/>
      <c r="O1" s="78"/>
      <c r="P1" s="78"/>
      <c r="Q1" s="78"/>
      <c r="R1" s="78"/>
      <c r="S1" s="78"/>
      <c r="T1" s="78"/>
      <c r="U1" s="78"/>
      <c r="V1" s="78"/>
      <c r="W1" s="78"/>
      <c r="X1" s="78"/>
      <c r="Y1" s="78"/>
      <c r="Z1" s="78"/>
      <c r="AA1" s="72"/>
      <c r="AB1" s="108" t="s">
        <v>406</v>
      </c>
      <c r="AC1" s="64"/>
      <c r="AD1" s="3"/>
      <c r="AE1" s="3"/>
      <c r="AF1" s="3"/>
      <c r="AG1" s="3"/>
      <c r="AH1" s="3"/>
      <c r="AI1" s="3"/>
      <c r="AJ1" s="3"/>
      <c r="AK1" s="3"/>
      <c r="AL1" s="3"/>
      <c r="AM1" s="3"/>
      <c r="AN1" s="3"/>
      <c r="AO1" s="3"/>
      <c r="AP1" s="3"/>
      <c r="AQ1" s="3"/>
      <c r="AR1" s="3"/>
      <c r="AS1" s="3"/>
    </row>
    <row r="2" spans="1:45" ht="19.5" customHeight="1" x14ac:dyDescent="0.3">
      <c r="A2" s="73"/>
      <c r="B2" s="74"/>
      <c r="C2" s="73"/>
      <c r="D2" s="79"/>
      <c r="E2" s="79"/>
      <c r="F2" s="79"/>
      <c r="G2" s="79"/>
      <c r="H2" s="79"/>
      <c r="I2" s="79"/>
      <c r="J2" s="79"/>
      <c r="K2" s="79"/>
      <c r="L2" s="79"/>
      <c r="M2" s="79"/>
      <c r="N2" s="79"/>
      <c r="O2" s="79"/>
      <c r="P2" s="79"/>
      <c r="Q2" s="79"/>
      <c r="R2" s="79"/>
      <c r="S2" s="79"/>
      <c r="T2" s="79"/>
      <c r="U2" s="79"/>
      <c r="V2" s="79"/>
      <c r="W2" s="79"/>
      <c r="X2" s="79"/>
      <c r="Y2" s="79"/>
      <c r="Z2" s="79"/>
      <c r="AA2" s="74"/>
      <c r="AB2" s="108" t="s">
        <v>407</v>
      </c>
      <c r="AC2" s="64"/>
      <c r="AD2" s="3"/>
      <c r="AE2" s="3"/>
      <c r="AF2" s="3"/>
      <c r="AG2" s="3"/>
      <c r="AH2" s="3"/>
      <c r="AI2" s="3"/>
      <c r="AJ2" s="3"/>
      <c r="AK2" s="3"/>
      <c r="AL2" s="3"/>
      <c r="AM2" s="3"/>
      <c r="AN2" s="3"/>
      <c r="AO2" s="3"/>
      <c r="AP2" s="3"/>
      <c r="AQ2" s="3"/>
      <c r="AR2" s="3"/>
      <c r="AS2" s="3"/>
    </row>
    <row r="3" spans="1:45" ht="19.5" customHeight="1" x14ac:dyDescent="0.3">
      <c r="A3" s="73"/>
      <c r="B3" s="74"/>
      <c r="C3" s="73"/>
      <c r="D3" s="79"/>
      <c r="E3" s="79"/>
      <c r="F3" s="79"/>
      <c r="G3" s="79"/>
      <c r="H3" s="79"/>
      <c r="I3" s="79"/>
      <c r="J3" s="79"/>
      <c r="K3" s="79"/>
      <c r="L3" s="79"/>
      <c r="M3" s="79"/>
      <c r="N3" s="79"/>
      <c r="O3" s="79"/>
      <c r="P3" s="79"/>
      <c r="Q3" s="79"/>
      <c r="R3" s="79"/>
      <c r="S3" s="79"/>
      <c r="T3" s="79"/>
      <c r="U3" s="79"/>
      <c r="V3" s="79"/>
      <c r="W3" s="79"/>
      <c r="X3" s="79"/>
      <c r="Y3" s="79"/>
      <c r="Z3" s="79"/>
      <c r="AA3" s="74"/>
      <c r="AB3" s="108" t="s">
        <v>408</v>
      </c>
      <c r="AC3" s="64"/>
      <c r="AD3" s="3"/>
      <c r="AE3" s="3"/>
      <c r="AF3" s="3"/>
      <c r="AG3" s="3"/>
      <c r="AH3" s="3"/>
      <c r="AI3" s="3"/>
      <c r="AJ3" s="3"/>
      <c r="AK3" s="3"/>
      <c r="AL3" s="3"/>
      <c r="AM3" s="3"/>
      <c r="AN3" s="3"/>
      <c r="AO3" s="3"/>
      <c r="AP3" s="3"/>
      <c r="AQ3" s="3"/>
      <c r="AR3" s="3"/>
      <c r="AS3" s="3"/>
    </row>
    <row r="4" spans="1:45" ht="19.5" customHeight="1" x14ac:dyDescent="0.3">
      <c r="A4" s="75"/>
      <c r="B4" s="76"/>
      <c r="C4" s="75"/>
      <c r="D4" s="80"/>
      <c r="E4" s="80"/>
      <c r="F4" s="80"/>
      <c r="G4" s="80"/>
      <c r="H4" s="80"/>
      <c r="I4" s="80"/>
      <c r="J4" s="80"/>
      <c r="K4" s="80"/>
      <c r="L4" s="80"/>
      <c r="M4" s="80"/>
      <c r="N4" s="80"/>
      <c r="O4" s="80"/>
      <c r="P4" s="80"/>
      <c r="Q4" s="80"/>
      <c r="R4" s="80"/>
      <c r="S4" s="80"/>
      <c r="T4" s="80"/>
      <c r="U4" s="80"/>
      <c r="V4" s="80"/>
      <c r="W4" s="80"/>
      <c r="X4" s="80"/>
      <c r="Y4" s="80"/>
      <c r="Z4" s="80"/>
      <c r="AA4" s="76"/>
      <c r="AB4" s="108" t="s">
        <v>409</v>
      </c>
      <c r="AC4" s="64"/>
      <c r="AD4" s="3"/>
      <c r="AE4" s="3"/>
      <c r="AF4" s="3"/>
      <c r="AG4" s="3"/>
      <c r="AH4" s="3"/>
      <c r="AI4" s="3"/>
      <c r="AJ4" s="3"/>
      <c r="AK4" s="3"/>
      <c r="AL4" s="3"/>
      <c r="AM4" s="3"/>
      <c r="AN4" s="3"/>
      <c r="AO4" s="3"/>
      <c r="AP4" s="3"/>
      <c r="AQ4" s="3"/>
      <c r="AR4" s="3"/>
      <c r="AS4" s="3"/>
    </row>
    <row r="5" spans="1:45" ht="6" customHeight="1" x14ac:dyDescent="0.3">
      <c r="A5" s="20"/>
      <c r="B5" s="20"/>
      <c r="C5" s="20"/>
      <c r="D5" s="20"/>
      <c r="E5" s="20"/>
      <c r="F5" s="20"/>
      <c r="G5" s="20"/>
      <c r="H5" s="20"/>
      <c r="I5" s="20"/>
      <c r="J5" s="20"/>
      <c r="K5" s="20"/>
      <c r="L5" s="20"/>
      <c r="M5" s="20"/>
      <c r="N5" s="20"/>
      <c r="O5" s="20"/>
      <c r="P5" s="20"/>
      <c r="Q5" s="20"/>
      <c r="R5" s="20"/>
      <c r="S5" s="23"/>
      <c r="T5" s="23"/>
      <c r="U5" s="23"/>
      <c r="V5" s="20"/>
      <c r="W5" s="20"/>
      <c r="X5" s="20"/>
      <c r="Y5" s="20"/>
      <c r="Z5" s="20"/>
      <c r="AA5" s="20"/>
      <c r="AB5" s="20"/>
      <c r="AC5" s="20"/>
      <c r="AD5" s="3"/>
      <c r="AE5" s="3"/>
      <c r="AF5" s="3"/>
      <c r="AG5" s="3"/>
      <c r="AH5" s="3"/>
      <c r="AI5" s="3"/>
      <c r="AJ5" s="3"/>
      <c r="AK5" s="3"/>
      <c r="AL5" s="3"/>
      <c r="AM5" s="3"/>
      <c r="AN5" s="3"/>
      <c r="AO5" s="3"/>
      <c r="AP5" s="3"/>
      <c r="AQ5" s="3"/>
      <c r="AR5" s="3"/>
      <c r="AS5" s="3"/>
    </row>
    <row r="6" spans="1:45" ht="27" customHeight="1" x14ac:dyDescent="0.3">
      <c r="A6" s="105" t="s">
        <v>89</v>
      </c>
      <c r="B6" s="63"/>
      <c r="C6" s="63"/>
      <c r="D6" s="64"/>
      <c r="E6" s="105" t="s">
        <v>355</v>
      </c>
      <c r="F6" s="63"/>
      <c r="G6" s="63"/>
      <c r="H6" s="63"/>
      <c r="I6" s="63"/>
      <c r="J6" s="64"/>
      <c r="K6" s="33"/>
      <c r="L6" s="105" t="s">
        <v>410</v>
      </c>
      <c r="M6" s="63"/>
      <c r="N6" s="63"/>
      <c r="O6" s="63"/>
      <c r="P6" s="63"/>
      <c r="Q6" s="63"/>
      <c r="R6" s="63"/>
      <c r="S6" s="63"/>
      <c r="T6" s="63"/>
      <c r="U6" s="63"/>
      <c r="V6" s="63"/>
      <c r="W6" s="63"/>
      <c r="X6" s="63"/>
      <c r="Y6" s="63"/>
      <c r="Z6" s="63"/>
      <c r="AA6" s="63"/>
      <c r="AB6" s="63"/>
      <c r="AC6" s="64"/>
      <c r="AD6" s="3"/>
      <c r="AE6" s="3"/>
      <c r="AF6" s="3"/>
      <c r="AG6" s="3"/>
      <c r="AH6" s="3"/>
      <c r="AI6" s="3"/>
      <c r="AJ6" s="3"/>
      <c r="AK6" s="3"/>
      <c r="AL6" s="3"/>
      <c r="AM6" s="3"/>
      <c r="AN6" s="3"/>
      <c r="AO6" s="3"/>
      <c r="AP6" s="3"/>
      <c r="AQ6" s="3"/>
      <c r="AR6" s="3"/>
      <c r="AS6" s="3"/>
    </row>
    <row r="7" spans="1:45" ht="18" customHeight="1" x14ac:dyDescent="0.3">
      <c r="A7" s="103" t="s">
        <v>87</v>
      </c>
      <c r="B7" s="104" t="s">
        <v>88</v>
      </c>
      <c r="C7" s="109" t="s">
        <v>96</v>
      </c>
      <c r="D7" s="109" t="s">
        <v>97</v>
      </c>
      <c r="E7" s="110" t="s">
        <v>349</v>
      </c>
      <c r="F7" s="110" t="s">
        <v>350</v>
      </c>
      <c r="G7" s="110" t="s">
        <v>351</v>
      </c>
      <c r="H7" s="110" t="s">
        <v>352</v>
      </c>
      <c r="I7" s="110" t="s">
        <v>353</v>
      </c>
      <c r="J7" s="110" t="s">
        <v>354</v>
      </c>
      <c r="K7" s="110" t="s">
        <v>355</v>
      </c>
      <c r="L7" s="100" t="s">
        <v>411</v>
      </c>
      <c r="M7" s="100" t="s">
        <v>412</v>
      </c>
      <c r="N7" s="100" t="s">
        <v>413</v>
      </c>
      <c r="O7" s="100" t="s">
        <v>414</v>
      </c>
      <c r="P7" s="100" t="s">
        <v>415</v>
      </c>
      <c r="Q7" s="100" t="s">
        <v>416</v>
      </c>
      <c r="R7" s="100" t="s">
        <v>417</v>
      </c>
      <c r="S7" s="109" t="s">
        <v>418</v>
      </c>
      <c r="T7" s="109" t="s">
        <v>419</v>
      </c>
      <c r="U7" s="109" t="s">
        <v>420</v>
      </c>
      <c r="V7" s="110" t="s">
        <v>421</v>
      </c>
      <c r="W7" s="109" t="s">
        <v>422</v>
      </c>
      <c r="X7" s="109" t="s">
        <v>423</v>
      </c>
      <c r="Y7" s="109" t="s">
        <v>424</v>
      </c>
      <c r="Z7" s="109" t="s">
        <v>425</v>
      </c>
      <c r="AA7" s="110" t="s">
        <v>426</v>
      </c>
      <c r="AB7" s="109" t="s">
        <v>427</v>
      </c>
      <c r="AC7" s="109" t="s">
        <v>428</v>
      </c>
      <c r="AD7" s="3"/>
      <c r="AE7" s="3"/>
      <c r="AF7" s="3"/>
      <c r="AG7" s="3"/>
      <c r="AH7" s="3"/>
      <c r="AI7" s="3"/>
      <c r="AJ7" s="3"/>
      <c r="AK7" s="3"/>
      <c r="AL7" s="3"/>
      <c r="AM7" s="3"/>
      <c r="AN7" s="3"/>
      <c r="AO7" s="3"/>
      <c r="AP7" s="3"/>
      <c r="AQ7" s="3"/>
      <c r="AR7" s="3"/>
      <c r="AS7" s="3"/>
    </row>
    <row r="8" spans="1:45" ht="59.25" customHeight="1" x14ac:dyDescent="0.3">
      <c r="A8" s="91"/>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21"/>
      <c r="AE8" s="21"/>
      <c r="AF8" s="21"/>
      <c r="AG8" s="21"/>
      <c r="AH8" s="21"/>
      <c r="AI8" s="21"/>
      <c r="AJ8" s="21"/>
      <c r="AK8" s="21"/>
      <c r="AL8" s="21"/>
      <c r="AM8" s="21"/>
      <c r="AN8" s="21"/>
      <c r="AO8" s="21"/>
      <c r="AP8" s="21"/>
      <c r="AQ8" s="21"/>
      <c r="AR8" s="21"/>
      <c r="AS8" s="21"/>
    </row>
    <row r="9" spans="1:45" ht="35.25" customHeight="1" x14ac:dyDescent="0.3">
      <c r="A9" s="97">
        <v>1</v>
      </c>
      <c r="B9" s="113"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92"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D9" s="92"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E9" s="34"/>
      <c r="F9" s="34"/>
      <c r="G9" s="34"/>
      <c r="H9" s="35"/>
      <c r="I9" s="35"/>
      <c r="J9" s="35"/>
      <c r="K9" s="36" t="str">
        <f t="shared" ref="K9:K68" si="0">CONCATENATE(E9," ",F9," ",G9," ",H9," ",I9," ",J9)</f>
        <v xml:space="preserve">     </v>
      </c>
      <c r="L9" s="37"/>
      <c r="M9" s="37"/>
      <c r="N9" s="37"/>
      <c r="O9" s="37"/>
      <c r="P9" s="37"/>
      <c r="Q9" s="37"/>
      <c r="R9" s="37"/>
      <c r="S9" s="29" t="str">
        <f t="shared" ref="S9:S68" si="1">IF(AND(T9&gt;=0,T9&lt;=85),"Débil",
IF(AND(T9&gt;=86,T9&lt;=95),"Moderado",
IF(AND(T9&gt;=96,T9&lt;=100),"Fuerte","")))</f>
        <v/>
      </c>
      <c r="T9" s="29" t="str">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
      </c>
      <c r="U9" s="29" t="str">
        <f t="shared" ref="U9:U68" si="2">IF(OR(T9="",T9="Finalice la valoración del control para emitir su calificación"),"",IF(T9&lt;96,"Debe establecer un plan de acción en la hoja No. 7, que permita tener un control bien diseñado.","No debe establecer un plan de acción para mejorar el diseño del control."))</f>
        <v/>
      </c>
      <c r="V9" s="29"/>
      <c r="W9" s="29"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
      </c>
      <c r="X9" s="126" t="str">
        <f>IF(AND(T9="",T10="",T11=""),"",AVERAGE(T9:T11))</f>
        <v/>
      </c>
      <c r="Y9" s="126" t="str">
        <f>IF(X9="","",
IF(X9=100,"Fuerte",
IF(X9&lt;50,"Débil",
IF(OR(X9&gt;=50,X9&lt;100),"Moderado",""))))</f>
        <v/>
      </c>
      <c r="Z9" s="92" t="str">
        <f>IF(Y9="","",IF(Y9="Fuerte","NO","SI"))</f>
        <v/>
      </c>
      <c r="AA9" s="92"/>
      <c r="AB9" s="92" t="str">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
      </c>
      <c r="AC9" s="93"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
      </c>
      <c r="AD9" s="22"/>
      <c r="AE9" s="22"/>
      <c r="AF9" s="22"/>
      <c r="AG9" s="22"/>
      <c r="AH9" s="22"/>
      <c r="AI9" s="22"/>
      <c r="AJ9" s="22"/>
      <c r="AK9" s="22"/>
      <c r="AL9" s="22"/>
      <c r="AM9" s="22"/>
      <c r="AN9" s="22"/>
      <c r="AO9" s="22"/>
      <c r="AP9" s="22"/>
      <c r="AQ9" s="22"/>
      <c r="AR9" s="22"/>
      <c r="AS9" s="22"/>
    </row>
    <row r="10" spans="1:45" ht="35.25" customHeight="1" x14ac:dyDescent="0.3">
      <c r="A10" s="90"/>
      <c r="B10" s="90"/>
      <c r="C10" s="90"/>
      <c r="D10" s="90"/>
      <c r="E10" s="38"/>
      <c r="F10" s="38"/>
      <c r="G10" s="38"/>
      <c r="H10" s="36"/>
      <c r="I10" s="36"/>
      <c r="J10" s="36"/>
      <c r="K10" s="36" t="str">
        <f t="shared" si="0"/>
        <v xml:space="preserve">     </v>
      </c>
      <c r="L10" s="37"/>
      <c r="M10" s="37"/>
      <c r="N10" s="37"/>
      <c r="O10" s="37"/>
      <c r="P10" s="37"/>
      <c r="Q10" s="37"/>
      <c r="R10" s="37"/>
      <c r="S10" s="29" t="str">
        <f t="shared" si="1"/>
        <v/>
      </c>
      <c r="T10" s="29" t="str">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
      </c>
      <c r="U10" s="29" t="str">
        <f t="shared" si="2"/>
        <v/>
      </c>
      <c r="V10" s="29"/>
      <c r="W10" s="29" t="str">
        <f t="shared" si="3"/>
        <v/>
      </c>
      <c r="X10" s="90"/>
      <c r="Y10" s="90"/>
      <c r="Z10" s="90"/>
      <c r="AA10" s="90"/>
      <c r="AB10" s="90"/>
      <c r="AC10" s="90"/>
      <c r="AD10" s="3"/>
      <c r="AE10" s="3"/>
      <c r="AF10" s="3"/>
      <c r="AG10" s="3"/>
      <c r="AH10" s="3"/>
      <c r="AI10" s="3"/>
      <c r="AJ10" s="3"/>
      <c r="AK10" s="3"/>
      <c r="AL10" s="3"/>
      <c r="AM10" s="3"/>
      <c r="AN10" s="3"/>
      <c r="AO10" s="3"/>
      <c r="AP10" s="3"/>
      <c r="AQ10" s="3"/>
      <c r="AR10" s="3"/>
      <c r="AS10" s="3"/>
    </row>
    <row r="11" spans="1:45" ht="35.25" customHeight="1" x14ac:dyDescent="0.3">
      <c r="A11" s="91"/>
      <c r="B11" s="91"/>
      <c r="C11" s="91"/>
      <c r="D11" s="91"/>
      <c r="E11" s="38"/>
      <c r="F11" s="38"/>
      <c r="G11" s="38"/>
      <c r="H11" s="36"/>
      <c r="I11" s="36"/>
      <c r="J11" s="36"/>
      <c r="K11" s="36" t="str">
        <f t="shared" si="0"/>
        <v xml:space="preserve">     </v>
      </c>
      <c r="L11" s="37"/>
      <c r="M11" s="37"/>
      <c r="N11" s="37"/>
      <c r="O11" s="37"/>
      <c r="P11" s="37"/>
      <c r="Q11" s="37"/>
      <c r="R11" s="37"/>
      <c r="S11" s="29" t="str">
        <f t="shared" si="1"/>
        <v/>
      </c>
      <c r="T11" s="29"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9" t="str">
        <f t="shared" si="2"/>
        <v/>
      </c>
      <c r="V11" s="29"/>
      <c r="W11" s="29" t="str">
        <f t="shared" si="3"/>
        <v/>
      </c>
      <c r="X11" s="91"/>
      <c r="Y11" s="91"/>
      <c r="Z11" s="91"/>
      <c r="AA11" s="91"/>
      <c r="AB11" s="91"/>
      <c r="AC11" s="91"/>
      <c r="AD11" s="3"/>
      <c r="AE11" s="3"/>
      <c r="AF11" s="3"/>
      <c r="AG11" s="3"/>
      <c r="AH11" s="3"/>
      <c r="AI11" s="3"/>
      <c r="AJ11" s="3"/>
      <c r="AK11" s="3"/>
      <c r="AL11" s="3"/>
      <c r="AM11" s="3"/>
      <c r="AN11" s="3"/>
      <c r="AO11" s="3"/>
      <c r="AP11" s="3"/>
      <c r="AQ11" s="3"/>
      <c r="AR11" s="3"/>
      <c r="AS11" s="3"/>
    </row>
    <row r="12" spans="1:45" ht="35.25" customHeight="1" x14ac:dyDescent="0.3">
      <c r="A12" s="97">
        <v>2</v>
      </c>
      <c r="B12" s="113"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92"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92"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34"/>
      <c r="F12" s="34"/>
      <c r="G12" s="34"/>
      <c r="H12" s="35"/>
      <c r="I12" s="35"/>
      <c r="J12" s="35"/>
      <c r="K12" s="36" t="str">
        <f t="shared" si="0"/>
        <v xml:space="preserve">     </v>
      </c>
      <c r="L12" s="37"/>
      <c r="M12" s="37"/>
      <c r="N12" s="37"/>
      <c r="O12" s="37"/>
      <c r="P12" s="37"/>
      <c r="Q12" s="37"/>
      <c r="R12" s="37"/>
      <c r="S12" s="29" t="str">
        <f t="shared" si="1"/>
        <v/>
      </c>
      <c r="T12" s="29"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29" t="str">
        <f t="shared" si="2"/>
        <v/>
      </c>
      <c r="V12" s="29"/>
      <c r="W12" s="29" t="str">
        <f t="shared" si="3"/>
        <v/>
      </c>
      <c r="X12" s="126" t="str">
        <f>IF(AND(T12="",T13="",T14=""),"",AVERAGE(T12:T14))</f>
        <v/>
      </c>
      <c r="Y12" s="126" t="str">
        <f>IF(X12="","",
IF(X12=100,"Fuerte",
IF(X12&lt;50,"Débil",
IF(OR(X12&gt;=50,X12&lt;100),"Moderado",""))))</f>
        <v/>
      </c>
      <c r="Z12" s="92" t="str">
        <f>IF(Y12="","",IF(Y12="Fuerte","NO","SI"))</f>
        <v/>
      </c>
      <c r="AA12" s="92"/>
      <c r="AB12" s="92"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93"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35.25" customHeight="1" x14ac:dyDescent="0.3">
      <c r="A13" s="90"/>
      <c r="B13" s="90"/>
      <c r="C13" s="90"/>
      <c r="D13" s="90"/>
      <c r="E13" s="38"/>
      <c r="F13" s="38"/>
      <c r="G13" s="38"/>
      <c r="H13" s="36"/>
      <c r="I13" s="36"/>
      <c r="J13" s="36"/>
      <c r="K13" s="36" t="str">
        <f t="shared" si="0"/>
        <v xml:space="preserve">     </v>
      </c>
      <c r="L13" s="37"/>
      <c r="M13" s="37"/>
      <c r="N13" s="37"/>
      <c r="O13" s="37"/>
      <c r="P13" s="37"/>
      <c r="Q13" s="37"/>
      <c r="R13" s="37"/>
      <c r="S13" s="29" t="str">
        <f t="shared" si="1"/>
        <v/>
      </c>
      <c r="T13" s="29"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9" t="str">
        <f t="shared" si="2"/>
        <v/>
      </c>
      <c r="V13" s="29"/>
      <c r="W13" s="29" t="str">
        <f t="shared" si="3"/>
        <v/>
      </c>
      <c r="X13" s="90"/>
      <c r="Y13" s="90"/>
      <c r="Z13" s="90"/>
      <c r="AA13" s="90"/>
      <c r="AB13" s="90"/>
      <c r="AC13" s="90"/>
      <c r="AD13" s="3"/>
      <c r="AE13" s="3"/>
      <c r="AF13" s="3"/>
      <c r="AG13" s="3"/>
      <c r="AH13" s="3"/>
      <c r="AI13" s="3"/>
      <c r="AJ13" s="3"/>
      <c r="AK13" s="3"/>
      <c r="AL13" s="3"/>
      <c r="AM13" s="3"/>
      <c r="AN13" s="3"/>
      <c r="AO13" s="3"/>
      <c r="AP13" s="3"/>
      <c r="AQ13" s="3"/>
      <c r="AR13" s="3"/>
      <c r="AS13" s="3"/>
    </row>
    <row r="14" spans="1:45" ht="35.25" customHeight="1" x14ac:dyDescent="0.3">
      <c r="A14" s="91"/>
      <c r="B14" s="91"/>
      <c r="C14" s="91"/>
      <c r="D14" s="91"/>
      <c r="E14" s="38"/>
      <c r="F14" s="38"/>
      <c r="G14" s="38"/>
      <c r="H14" s="36"/>
      <c r="I14" s="36"/>
      <c r="J14" s="36"/>
      <c r="K14" s="36" t="str">
        <f t="shared" si="0"/>
        <v xml:space="preserve">     </v>
      </c>
      <c r="L14" s="37"/>
      <c r="M14" s="37"/>
      <c r="N14" s="37"/>
      <c r="O14" s="37"/>
      <c r="P14" s="37"/>
      <c r="Q14" s="37"/>
      <c r="R14" s="37"/>
      <c r="S14" s="29" t="str">
        <f t="shared" si="1"/>
        <v/>
      </c>
      <c r="T14" s="29"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9" t="str">
        <f t="shared" si="2"/>
        <v/>
      </c>
      <c r="V14" s="29"/>
      <c r="W14" s="29" t="str">
        <f t="shared" si="3"/>
        <v/>
      </c>
      <c r="X14" s="91"/>
      <c r="Y14" s="91"/>
      <c r="Z14" s="91"/>
      <c r="AA14" s="91"/>
      <c r="AB14" s="91"/>
      <c r="AC14" s="91"/>
      <c r="AD14" s="3"/>
      <c r="AE14" s="3"/>
      <c r="AF14" s="3"/>
      <c r="AG14" s="3"/>
      <c r="AH14" s="3"/>
      <c r="AI14" s="3"/>
      <c r="AJ14" s="3"/>
      <c r="AK14" s="3"/>
      <c r="AL14" s="3"/>
      <c r="AM14" s="3"/>
      <c r="AN14" s="3"/>
      <c r="AO14" s="3"/>
      <c r="AP14" s="3"/>
      <c r="AQ14" s="3"/>
      <c r="AR14" s="3"/>
      <c r="AS14" s="3"/>
    </row>
    <row r="15" spans="1:45" ht="35.25" customHeight="1" x14ac:dyDescent="0.3">
      <c r="A15" s="97">
        <v>3</v>
      </c>
      <c r="B15" s="113"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No aplica</v>
      </c>
      <c r="C15" s="92"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No aplica</v>
      </c>
      <c r="D15" s="92"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No aplica</v>
      </c>
      <c r="E15" s="34"/>
      <c r="F15" s="34"/>
      <c r="G15" s="34"/>
      <c r="H15" s="35"/>
      <c r="I15" s="35"/>
      <c r="J15" s="35"/>
      <c r="K15" s="36" t="str">
        <f t="shared" si="0"/>
        <v xml:space="preserve">     </v>
      </c>
      <c r="L15" s="37"/>
      <c r="M15" s="37"/>
      <c r="N15" s="37"/>
      <c r="O15" s="37"/>
      <c r="P15" s="37"/>
      <c r="Q15" s="37"/>
      <c r="R15" s="37"/>
      <c r="S15" s="29" t="str">
        <f t="shared" si="1"/>
        <v/>
      </c>
      <c r="T15" s="29" t="str">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
      </c>
      <c r="U15" s="29" t="str">
        <f t="shared" si="2"/>
        <v/>
      </c>
      <c r="V15" s="29"/>
      <c r="W15" s="29" t="str">
        <f t="shared" si="3"/>
        <v/>
      </c>
      <c r="X15" s="126" t="str">
        <f>IF(AND(T15="",T16="",T17=""),"",AVERAGE(T15:T17))</f>
        <v/>
      </c>
      <c r="Y15" s="126" t="str">
        <f>IF(X15="","",
IF(X15=100,"Fuerte",
IF(X15&lt;50,"Débil",
IF(OR(X15&gt;=50,X15&lt;100),"Moderado",""))))</f>
        <v/>
      </c>
      <c r="Z15" s="92" t="str">
        <f>IF(Y15="","",IF(Y15="Fuerte","NO","SI"))</f>
        <v/>
      </c>
      <c r="AA15" s="92"/>
      <c r="AB15" s="92" t="str">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
      </c>
      <c r="AC15" s="93"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
      </c>
      <c r="AD15" s="3"/>
      <c r="AE15" s="3"/>
      <c r="AF15" s="3"/>
      <c r="AG15" s="3"/>
      <c r="AH15" s="3"/>
      <c r="AI15" s="3"/>
      <c r="AJ15" s="3"/>
      <c r="AK15" s="3"/>
      <c r="AL15" s="3"/>
      <c r="AM15" s="3"/>
      <c r="AN15" s="3"/>
      <c r="AO15" s="3"/>
      <c r="AP15" s="3"/>
      <c r="AQ15" s="3"/>
      <c r="AR15" s="3"/>
      <c r="AS15" s="3"/>
    </row>
    <row r="16" spans="1:45" ht="35.25" customHeight="1" x14ac:dyDescent="0.3">
      <c r="A16" s="90"/>
      <c r="B16" s="90"/>
      <c r="C16" s="90"/>
      <c r="D16" s="90"/>
      <c r="E16" s="38"/>
      <c r="F16" s="38"/>
      <c r="G16" s="38"/>
      <c r="H16" s="36"/>
      <c r="I16" s="36"/>
      <c r="J16" s="36"/>
      <c r="K16" s="36" t="str">
        <f t="shared" si="0"/>
        <v xml:space="preserve">     </v>
      </c>
      <c r="L16" s="37"/>
      <c r="M16" s="37"/>
      <c r="N16" s="37"/>
      <c r="O16" s="37"/>
      <c r="P16" s="37"/>
      <c r="Q16" s="37"/>
      <c r="R16" s="37"/>
      <c r="S16" s="29" t="str">
        <f t="shared" si="1"/>
        <v/>
      </c>
      <c r="T16" s="29"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29" t="str">
        <f t="shared" si="2"/>
        <v/>
      </c>
      <c r="V16" s="29"/>
      <c r="W16" s="29" t="str">
        <f t="shared" si="3"/>
        <v/>
      </c>
      <c r="X16" s="90"/>
      <c r="Y16" s="90"/>
      <c r="Z16" s="90"/>
      <c r="AA16" s="90"/>
      <c r="AB16" s="90"/>
      <c r="AC16" s="90"/>
      <c r="AD16" s="3"/>
      <c r="AE16" s="3"/>
      <c r="AF16" s="3"/>
      <c r="AG16" s="3"/>
      <c r="AH16" s="3"/>
      <c r="AI16" s="3"/>
      <c r="AJ16" s="3"/>
      <c r="AK16" s="3"/>
      <c r="AL16" s="3"/>
      <c r="AM16" s="3"/>
      <c r="AN16" s="3"/>
      <c r="AO16" s="3"/>
      <c r="AP16" s="3"/>
      <c r="AQ16" s="3"/>
      <c r="AR16" s="3"/>
      <c r="AS16" s="3"/>
    </row>
    <row r="17" spans="1:45" ht="35.25" customHeight="1" x14ac:dyDescent="0.3">
      <c r="A17" s="91"/>
      <c r="B17" s="91"/>
      <c r="C17" s="91"/>
      <c r="D17" s="91"/>
      <c r="E17" s="38"/>
      <c r="F17" s="38"/>
      <c r="G17" s="38"/>
      <c r="H17" s="36"/>
      <c r="I17" s="36"/>
      <c r="J17" s="36"/>
      <c r="K17" s="36" t="str">
        <f t="shared" si="0"/>
        <v xml:space="preserve">     </v>
      </c>
      <c r="L17" s="37"/>
      <c r="M17" s="37"/>
      <c r="N17" s="37"/>
      <c r="O17" s="37"/>
      <c r="P17" s="37"/>
      <c r="Q17" s="37"/>
      <c r="R17" s="37"/>
      <c r="S17" s="29" t="str">
        <f t="shared" si="1"/>
        <v/>
      </c>
      <c r="T17" s="29"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9" t="str">
        <f t="shared" si="2"/>
        <v/>
      </c>
      <c r="V17" s="29"/>
      <c r="W17" s="29" t="str">
        <f t="shared" si="3"/>
        <v/>
      </c>
      <c r="X17" s="91"/>
      <c r="Y17" s="91"/>
      <c r="Z17" s="91"/>
      <c r="AA17" s="91"/>
      <c r="AB17" s="91"/>
      <c r="AC17" s="91"/>
      <c r="AD17" s="3"/>
      <c r="AE17" s="3"/>
      <c r="AF17" s="3"/>
      <c r="AG17" s="3"/>
      <c r="AH17" s="3"/>
      <c r="AI17" s="3"/>
      <c r="AJ17" s="3"/>
      <c r="AK17" s="3"/>
      <c r="AL17" s="3"/>
      <c r="AM17" s="3"/>
      <c r="AN17" s="3"/>
      <c r="AO17" s="3"/>
      <c r="AP17" s="3"/>
      <c r="AQ17" s="3"/>
      <c r="AR17" s="3"/>
      <c r="AS17" s="3"/>
    </row>
    <row r="18" spans="1:45" ht="35.25" customHeight="1" x14ac:dyDescent="0.3">
      <c r="A18" s="97">
        <v>4</v>
      </c>
      <c r="B18" s="113"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No aplica</v>
      </c>
      <c r="C18" s="92"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No aplica</v>
      </c>
      <c r="D18" s="92"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No aplica</v>
      </c>
      <c r="E18" s="34"/>
      <c r="F18" s="34"/>
      <c r="G18" s="34"/>
      <c r="H18" s="35"/>
      <c r="I18" s="35"/>
      <c r="J18" s="35"/>
      <c r="K18" s="36" t="str">
        <f t="shared" si="0"/>
        <v xml:space="preserve">     </v>
      </c>
      <c r="L18" s="37"/>
      <c r="M18" s="37"/>
      <c r="N18" s="37"/>
      <c r="O18" s="37"/>
      <c r="P18" s="37"/>
      <c r="Q18" s="37"/>
      <c r="R18" s="37"/>
      <c r="S18" s="29" t="str">
        <f t="shared" si="1"/>
        <v/>
      </c>
      <c r="T18" s="29"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29" t="str">
        <f t="shared" si="2"/>
        <v/>
      </c>
      <c r="V18" s="29"/>
      <c r="W18" s="29" t="str">
        <f t="shared" si="3"/>
        <v/>
      </c>
      <c r="X18" s="126" t="str">
        <f>IF(AND(T18="",T19="",T20=""),"",AVERAGE(T18:T20))</f>
        <v/>
      </c>
      <c r="Y18" s="126" t="str">
        <f>IF(X18="","",
IF(X18=100,"Fuerte",
IF(X18&lt;50,"Débil",
IF(OR(X18&gt;=50,X18&lt;100),"Moderado",""))))</f>
        <v/>
      </c>
      <c r="Z18" s="92" t="str">
        <f>IF(Y18="","",IF(Y18="Fuerte","NO","SI"))</f>
        <v/>
      </c>
      <c r="AA18" s="92"/>
      <c r="AB18" s="92"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93"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customHeight="1" x14ac:dyDescent="0.3">
      <c r="A19" s="90"/>
      <c r="B19" s="90"/>
      <c r="C19" s="90"/>
      <c r="D19" s="90"/>
      <c r="E19" s="38"/>
      <c r="F19" s="38"/>
      <c r="G19" s="38"/>
      <c r="H19" s="36"/>
      <c r="I19" s="36"/>
      <c r="J19" s="36"/>
      <c r="K19" s="36" t="str">
        <f t="shared" si="0"/>
        <v xml:space="preserve">     </v>
      </c>
      <c r="L19" s="37"/>
      <c r="M19" s="37"/>
      <c r="N19" s="37"/>
      <c r="O19" s="37"/>
      <c r="P19" s="37"/>
      <c r="Q19" s="37"/>
      <c r="R19" s="37"/>
      <c r="S19" s="29" t="str">
        <f t="shared" si="1"/>
        <v/>
      </c>
      <c r="T19" s="29"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9" t="str">
        <f t="shared" si="2"/>
        <v/>
      </c>
      <c r="V19" s="29"/>
      <c r="W19" s="29" t="str">
        <f t="shared" si="3"/>
        <v/>
      </c>
      <c r="X19" s="90"/>
      <c r="Y19" s="90"/>
      <c r="Z19" s="90"/>
      <c r="AA19" s="90"/>
      <c r="AB19" s="90"/>
      <c r="AC19" s="90"/>
      <c r="AD19" s="3"/>
      <c r="AE19" s="3"/>
      <c r="AF19" s="3"/>
      <c r="AG19" s="3"/>
      <c r="AH19" s="3"/>
      <c r="AI19" s="3"/>
      <c r="AJ19" s="3"/>
      <c r="AK19" s="3"/>
      <c r="AL19" s="3"/>
      <c r="AM19" s="3"/>
      <c r="AN19" s="3"/>
      <c r="AO19" s="3"/>
      <c r="AP19" s="3"/>
      <c r="AQ19" s="3"/>
      <c r="AR19" s="3"/>
      <c r="AS19" s="3"/>
    </row>
    <row r="20" spans="1:45" ht="35.25" customHeight="1" x14ac:dyDescent="0.3">
      <c r="A20" s="91"/>
      <c r="B20" s="91"/>
      <c r="C20" s="91"/>
      <c r="D20" s="91"/>
      <c r="E20" s="38"/>
      <c r="F20" s="38"/>
      <c r="G20" s="38"/>
      <c r="H20" s="36"/>
      <c r="I20" s="36"/>
      <c r="J20" s="36"/>
      <c r="K20" s="36" t="str">
        <f t="shared" si="0"/>
        <v xml:space="preserve">     </v>
      </c>
      <c r="L20" s="37"/>
      <c r="M20" s="37"/>
      <c r="N20" s="37"/>
      <c r="O20" s="37"/>
      <c r="P20" s="37"/>
      <c r="Q20" s="37"/>
      <c r="R20" s="37"/>
      <c r="S20" s="29" t="str">
        <f t="shared" si="1"/>
        <v/>
      </c>
      <c r="T20" s="29"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9" t="str">
        <f t="shared" si="2"/>
        <v/>
      </c>
      <c r="V20" s="29"/>
      <c r="W20" s="29" t="str">
        <f t="shared" si="3"/>
        <v/>
      </c>
      <c r="X20" s="91"/>
      <c r="Y20" s="91"/>
      <c r="Z20" s="91"/>
      <c r="AA20" s="91"/>
      <c r="AB20" s="91"/>
      <c r="AC20" s="91"/>
      <c r="AD20" s="3"/>
      <c r="AE20" s="3"/>
      <c r="AF20" s="3"/>
      <c r="AG20" s="3"/>
      <c r="AH20" s="3"/>
      <c r="AI20" s="3"/>
      <c r="AJ20" s="3"/>
      <c r="AK20" s="3"/>
      <c r="AL20" s="3"/>
      <c r="AM20" s="3"/>
      <c r="AN20" s="3"/>
      <c r="AO20" s="3"/>
      <c r="AP20" s="3"/>
      <c r="AQ20" s="3"/>
      <c r="AR20" s="3"/>
      <c r="AS20" s="3"/>
    </row>
    <row r="21" spans="1:45" ht="35.25" customHeight="1" x14ac:dyDescent="0.3">
      <c r="A21" s="97">
        <v>5</v>
      </c>
      <c r="B21" s="113"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No aplica</v>
      </c>
      <c r="C21" s="92"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No aplica</v>
      </c>
      <c r="D21" s="92"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No aplica</v>
      </c>
      <c r="E21" s="34"/>
      <c r="F21" s="34"/>
      <c r="G21" s="34"/>
      <c r="H21" s="35"/>
      <c r="I21" s="35"/>
      <c r="J21" s="35"/>
      <c r="K21" s="36" t="str">
        <f t="shared" si="0"/>
        <v xml:space="preserve">     </v>
      </c>
      <c r="L21" s="37"/>
      <c r="M21" s="37"/>
      <c r="N21" s="37"/>
      <c r="O21" s="37"/>
      <c r="P21" s="37"/>
      <c r="Q21" s="37"/>
      <c r="R21" s="37"/>
      <c r="S21" s="29" t="str">
        <f t="shared" si="1"/>
        <v/>
      </c>
      <c r="T21" s="29"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9" t="str">
        <f t="shared" si="2"/>
        <v/>
      </c>
      <c r="V21" s="29"/>
      <c r="W21" s="29" t="str">
        <f t="shared" si="3"/>
        <v/>
      </c>
      <c r="X21" s="126" t="str">
        <f>IF(AND(T21="",T22="",T23=""),"",AVERAGE(T21:T23))</f>
        <v/>
      </c>
      <c r="Y21" s="126" t="str">
        <f>IF(X21="","",
IF(X21=100,"Fuerte",
IF(X21&lt;50,"Débil",
IF(OR(X21&gt;=50,X21&lt;100),"Moderado",""))))</f>
        <v/>
      </c>
      <c r="Z21" s="92" t="str">
        <f>IF(Y21="","",IF(Y21="Fuerte","NO","SI"))</f>
        <v/>
      </c>
      <c r="AA21" s="92"/>
      <c r="AB21" s="92"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93"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x14ac:dyDescent="0.3">
      <c r="A22" s="90"/>
      <c r="B22" s="90"/>
      <c r="C22" s="90"/>
      <c r="D22" s="90"/>
      <c r="E22" s="38"/>
      <c r="F22" s="38"/>
      <c r="G22" s="38"/>
      <c r="H22" s="36"/>
      <c r="I22" s="36"/>
      <c r="J22" s="36"/>
      <c r="K22" s="36" t="str">
        <f t="shared" si="0"/>
        <v xml:space="preserve">     </v>
      </c>
      <c r="L22" s="37"/>
      <c r="M22" s="37"/>
      <c r="N22" s="37"/>
      <c r="O22" s="37"/>
      <c r="P22" s="37"/>
      <c r="Q22" s="37"/>
      <c r="R22" s="37"/>
      <c r="S22" s="29" t="str">
        <f t="shared" si="1"/>
        <v/>
      </c>
      <c r="T22" s="29"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9" t="str">
        <f t="shared" si="2"/>
        <v/>
      </c>
      <c r="V22" s="29"/>
      <c r="W22" s="29" t="str">
        <f t="shared" si="3"/>
        <v/>
      </c>
      <c r="X22" s="90"/>
      <c r="Y22" s="90"/>
      <c r="Z22" s="90"/>
      <c r="AA22" s="90"/>
      <c r="AB22" s="90"/>
      <c r="AC22" s="90"/>
      <c r="AD22" s="3"/>
      <c r="AE22" s="3"/>
      <c r="AF22" s="3"/>
      <c r="AG22" s="3"/>
      <c r="AH22" s="3"/>
      <c r="AI22" s="3"/>
      <c r="AJ22" s="3"/>
      <c r="AK22" s="3"/>
      <c r="AL22" s="3"/>
      <c r="AM22" s="3"/>
      <c r="AN22" s="3"/>
      <c r="AO22" s="3"/>
      <c r="AP22" s="3"/>
      <c r="AQ22" s="3"/>
      <c r="AR22" s="3"/>
      <c r="AS22" s="3"/>
    </row>
    <row r="23" spans="1:45" ht="35.25" customHeight="1" x14ac:dyDescent="0.3">
      <c r="A23" s="91"/>
      <c r="B23" s="91"/>
      <c r="C23" s="91"/>
      <c r="D23" s="91"/>
      <c r="E23" s="38"/>
      <c r="F23" s="38"/>
      <c r="G23" s="38"/>
      <c r="H23" s="36"/>
      <c r="I23" s="36"/>
      <c r="J23" s="36"/>
      <c r="K23" s="36" t="str">
        <f t="shared" si="0"/>
        <v xml:space="preserve">     </v>
      </c>
      <c r="L23" s="37"/>
      <c r="M23" s="37"/>
      <c r="N23" s="37"/>
      <c r="O23" s="37"/>
      <c r="P23" s="37"/>
      <c r="Q23" s="37"/>
      <c r="R23" s="37"/>
      <c r="S23" s="29" t="str">
        <f t="shared" si="1"/>
        <v/>
      </c>
      <c r="T23" s="29"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9" t="str">
        <f t="shared" si="2"/>
        <v/>
      </c>
      <c r="V23" s="29"/>
      <c r="W23" s="29" t="str">
        <f t="shared" si="3"/>
        <v/>
      </c>
      <c r="X23" s="91"/>
      <c r="Y23" s="91"/>
      <c r="Z23" s="91"/>
      <c r="AA23" s="91"/>
      <c r="AB23" s="91"/>
      <c r="AC23" s="91"/>
      <c r="AD23" s="3"/>
      <c r="AE23" s="3"/>
      <c r="AF23" s="3"/>
      <c r="AG23" s="3"/>
      <c r="AH23" s="3"/>
      <c r="AI23" s="3"/>
      <c r="AJ23" s="3"/>
      <c r="AK23" s="3"/>
      <c r="AL23" s="3"/>
      <c r="AM23" s="3"/>
      <c r="AN23" s="3"/>
      <c r="AO23" s="3"/>
      <c r="AP23" s="3"/>
      <c r="AQ23" s="3"/>
      <c r="AR23" s="3"/>
      <c r="AS23" s="3"/>
    </row>
    <row r="24" spans="1:45" ht="113.25" customHeight="1" x14ac:dyDescent="0.3">
      <c r="A24" s="97">
        <v>6</v>
      </c>
      <c r="B24" s="113"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Gestión Contractual</v>
      </c>
      <c r="C24" s="92"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Posibilidad de afectación economica y reputacional al recibir o solicitar dadivas o beneficios a nombre propio o de terceros, mediante el direccionamiento de los requisitos técnicos, por parte del nivel directivo durante la estructuración contractual.</v>
      </c>
      <c r="D24" s="92"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Corrupción - LA/FT/FPADM</v>
      </c>
      <c r="E24" s="37" t="s">
        <v>429</v>
      </c>
      <c r="F24" s="37" t="s">
        <v>430</v>
      </c>
      <c r="G24" s="37" t="s">
        <v>431</v>
      </c>
      <c r="H24" s="4" t="s">
        <v>432</v>
      </c>
      <c r="I24" s="4" t="s">
        <v>433</v>
      </c>
      <c r="J24" s="4" t="s">
        <v>434</v>
      </c>
      <c r="K24" s="39" t="str">
        <f t="shared" si="0"/>
        <v>El equipo técnico, equipó jurídico, subdirectores y jefes de oficina. a demanda, de acuerdo a las necesidades que la Entidad tenga de contratación. evita el direccionamiento indebido de una necesidad de contratación (requisitos técnicos, jurídicos y financieros) para beneficio propio o de terceros. A través de:
1) El equipo técnico elabora la necesidad de contratación y se articula con los componentes de las áreas funcionales externas asociadas a la misma.
2) Los estudios previos construidos por el equipo técnico designado, son revisados por el líder del grupo (Subdirectores o Jefes de Oficina), quien en caso de detectar inconsistencias, los regresa a los técnicos de la dependencia para su ajuste o debida justificación.
3) Una vez subsanadas las observaciones del líder de grupo, los estudios previos son enviados hacia las dependencias encargadas de definir los requisitos jurídicos y financieros, los cuales también son revisados por los lideres pertinentes, con el fin de continuar el proceso.
4) Previo a la publicación del proceso en SECOP, el comité de contratación realiza la revisión de los estudios previos con sus documentos anexos y emite sus recomendaciones. 1) En caso de que se identifiquen inconsistencias en alguna de las diferentes instancias de revisión que sufren los estudios previos, se realizan las observaciones y devoluciones correspondientes.
2) En caso de que persistan las inconsistencias en la estructuración de los estudios previos, a pesar de las observaciones emitidas por las diferentes instancias, se procederá a reasignar el equipo técnico para iniciar nuevamente la estructuración de los requisitos técnicos, jurídicos y financieros. Evidencias:
1) Capturas de pantalla de la publicación final de los estudios previos en SECOP
2) Actas de Comité de Contratación con los procesos aprobados</v>
      </c>
      <c r="L24" s="37" t="s">
        <v>221</v>
      </c>
      <c r="M24" s="37" t="s">
        <v>222</v>
      </c>
      <c r="N24" s="37" t="s">
        <v>223</v>
      </c>
      <c r="O24" s="37" t="s">
        <v>247</v>
      </c>
      <c r="P24" s="37" t="s">
        <v>225</v>
      </c>
      <c r="Q24" s="37" t="s">
        <v>249</v>
      </c>
      <c r="R24" s="37" t="s">
        <v>227</v>
      </c>
      <c r="S24" s="29" t="str">
        <f t="shared" si="1"/>
        <v>Débil</v>
      </c>
      <c r="T24" s="29">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80</v>
      </c>
      <c r="U24" s="29" t="str">
        <f t="shared" si="2"/>
        <v>Debe establecer un plan de acción en la hoja No. 7, que permita tener un control bien diseñado.</v>
      </c>
      <c r="V24" s="29" t="s">
        <v>435</v>
      </c>
      <c r="W24" s="29" t="str">
        <f t="shared" si="3"/>
        <v>Débil</v>
      </c>
      <c r="X24" s="126">
        <f>IF(AND(T24="",T25="",T26=""),"",AVERAGE(T24:T26))</f>
        <v>80</v>
      </c>
      <c r="Y24" s="126" t="str">
        <f>IF(X24="","",
IF(X24=100,"Fuerte",
IF(X24&lt;50,"Débil",
IF(OR(X24&gt;=50,X24&lt;100),"Moderado",""))))</f>
        <v>Moderado</v>
      </c>
      <c r="Z24" s="92" t="str">
        <f>IF(Y24="","",IF(Y24="Fuerte","NO","SI"))</f>
        <v>SI</v>
      </c>
      <c r="AA24" s="92" t="s">
        <v>267</v>
      </c>
      <c r="AB24" s="92">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1</v>
      </c>
      <c r="AC24" s="93"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Rara vez</v>
      </c>
      <c r="AD24" s="3"/>
      <c r="AE24" s="3"/>
      <c r="AF24" s="3"/>
      <c r="AG24" s="3"/>
      <c r="AH24" s="3"/>
      <c r="AI24" s="3"/>
      <c r="AJ24" s="3"/>
      <c r="AK24" s="3"/>
      <c r="AL24" s="3"/>
      <c r="AM24" s="3"/>
      <c r="AN24" s="3"/>
      <c r="AO24" s="3"/>
      <c r="AP24" s="3"/>
      <c r="AQ24" s="3"/>
      <c r="AR24" s="3"/>
      <c r="AS24" s="3"/>
    </row>
    <row r="25" spans="1:45" ht="35.25" customHeight="1" x14ac:dyDescent="0.3">
      <c r="A25" s="90"/>
      <c r="B25" s="90"/>
      <c r="C25" s="90"/>
      <c r="D25" s="90"/>
      <c r="E25" s="27"/>
      <c r="F25" s="27"/>
      <c r="G25" s="27"/>
      <c r="H25" s="39"/>
      <c r="I25" s="39"/>
      <c r="J25" s="39"/>
      <c r="K25" s="39" t="str">
        <f t="shared" si="0"/>
        <v xml:space="preserve">     </v>
      </c>
      <c r="L25" s="37"/>
      <c r="M25" s="37"/>
      <c r="N25" s="37"/>
      <c r="O25" s="37"/>
      <c r="P25" s="37"/>
      <c r="Q25" s="37"/>
      <c r="R25" s="37"/>
      <c r="S25" s="29" t="str">
        <f t="shared" si="1"/>
        <v/>
      </c>
      <c r="T25" s="29"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9" t="str">
        <f t="shared" si="2"/>
        <v/>
      </c>
      <c r="V25" s="29"/>
      <c r="W25" s="29" t="str">
        <f t="shared" si="3"/>
        <v/>
      </c>
      <c r="X25" s="90"/>
      <c r="Y25" s="90"/>
      <c r="Z25" s="90"/>
      <c r="AA25" s="90"/>
      <c r="AB25" s="90"/>
      <c r="AC25" s="90"/>
      <c r="AD25" s="3"/>
      <c r="AE25" s="3"/>
      <c r="AF25" s="3"/>
      <c r="AG25" s="3"/>
      <c r="AH25" s="3"/>
      <c r="AI25" s="3"/>
      <c r="AJ25" s="3"/>
      <c r="AK25" s="3"/>
      <c r="AL25" s="3"/>
      <c r="AM25" s="3"/>
      <c r="AN25" s="3"/>
      <c r="AO25" s="3"/>
      <c r="AP25" s="3"/>
      <c r="AQ25" s="3"/>
      <c r="AR25" s="3"/>
      <c r="AS25" s="3"/>
    </row>
    <row r="26" spans="1:45" ht="35.25" customHeight="1" x14ac:dyDescent="0.3">
      <c r="A26" s="91"/>
      <c r="B26" s="91"/>
      <c r="C26" s="91"/>
      <c r="D26" s="91"/>
      <c r="E26" s="27"/>
      <c r="F26" s="27"/>
      <c r="G26" s="27"/>
      <c r="H26" s="39"/>
      <c r="I26" s="39"/>
      <c r="J26" s="39"/>
      <c r="K26" s="39" t="str">
        <f t="shared" si="0"/>
        <v xml:space="preserve">     </v>
      </c>
      <c r="L26" s="37"/>
      <c r="M26" s="37"/>
      <c r="N26" s="37"/>
      <c r="O26" s="37"/>
      <c r="P26" s="37"/>
      <c r="Q26" s="37"/>
      <c r="R26" s="37"/>
      <c r="S26" s="29" t="str">
        <f t="shared" si="1"/>
        <v/>
      </c>
      <c r="T26" s="29"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9" t="str">
        <f t="shared" si="2"/>
        <v/>
      </c>
      <c r="V26" s="29"/>
      <c r="W26" s="29" t="str">
        <f t="shared" si="3"/>
        <v/>
      </c>
      <c r="X26" s="91"/>
      <c r="Y26" s="91"/>
      <c r="Z26" s="91"/>
      <c r="AA26" s="91"/>
      <c r="AB26" s="91"/>
      <c r="AC26" s="91"/>
      <c r="AD26" s="3"/>
      <c r="AE26" s="3"/>
      <c r="AF26" s="3"/>
      <c r="AG26" s="3"/>
      <c r="AH26" s="3"/>
      <c r="AI26" s="3"/>
      <c r="AJ26" s="3"/>
      <c r="AK26" s="3"/>
      <c r="AL26" s="3"/>
      <c r="AM26" s="3"/>
      <c r="AN26" s="3"/>
      <c r="AO26" s="3"/>
      <c r="AP26" s="3"/>
      <c r="AQ26" s="3"/>
      <c r="AR26" s="3"/>
      <c r="AS26" s="3"/>
    </row>
    <row r="27" spans="1:45" ht="114" customHeight="1" x14ac:dyDescent="0.3">
      <c r="A27" s="97">
        <v>7</v>
      </c>
      <c r="B27" s="113"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Gestión Contractual</v>
      </c>
      <c r="C27" s="92"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Posibilidad de afectación economica y reputacional al recibir o solicitar dadivas o beneficios a nombre propio o de terceros, mediante la evaluación contractual direccionada y permisiva de los requisitos técnicos, definidos por el nivel directivo</v>
      </c>
      <c r="D27" s="92"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Corrupción - LA/FT/FPADM</v>
      </c>
      <c r="E27" s="37" t="s">
        <v>436</v>
      </c>
      <c r="F27" s="37" t="s">
        <v>430</v>
      </c>
      <c r="G27" s="37" t="s">
        <v>437</v>
      </c>
      <c r="H27" s="4" t="s">
        <v>438</v>
      </c>
      <c r="I27" s="4" t="s">
        <v>439</v>
      </c>
      <c r="J27" s="4" t="s">
        <v>440</v>
      </c>
      <c r="K27" s="39" t="str">
        <f t="shared" si="0"/>
        <v xml:space="preserve">El equipo evaluador y los ordenadores del gasto. a demanda, de acuerdo a las necesidades que la Entidad tenga de contratación. evita la evaluación contractual direccionada y permisiva de los requisitos técnicos, jurídicos y financieros para beneficio propio o de terceros. A través de:
1) Se emite comunicado designando a los miembros del equipo evaluador.
2) Se realiza la revisión detallada de los resultados de la evaluación de ofertas, por todos los evaluadores técnicos responsables de cada uno de los procesos, identificando específicamente porque se asignan puntajes. 1) En caso de que se identifiquen inconsistencias, se solicita a los oferentes la subsanación de las observaciones identificadas por el equipo evaluador designado. Evidencias:
1) Capturas de pantalla de la publicación preliminar y/o definitiva de los resultados de la evaluación.
2) Informes  de evaluación de procesos firmada (muestreo) </v>
      </c>
      <c r="L27" s="37" t="s">
        <v>221</v>
      </c>
      <c r="M27" s="37" t="s">
        <v>222</v>
      </c>
      <c r="N27" s="37" t="s">
        <v>223</v>
      </c>
      <c r="O27" s="37" t="s">
        <v>247</v>
      </c>
      <c r="P27" s="37" t="s">
        <v>225</v>
      </c>
      <c r="Q27" s="37" t="s">
        <v>249</v>
      </c>
      <c r="R27" s="37" t="s">
        <v>227</v>
      </c>
      <c r="S27" s="29" t="str">
        <f t="shared" si="1"/>
        <v>Débil</v>
      </c>
      <c r="T27" s="29">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80</v>
      </c>
      <c r="U27" s="29" t="str">
        <f t="shared" si="2"/>
        <v>Debe establecer un plan de acción en la hoja No. 7, que permita tener un control bien diseñado.</v>
      </c>
      <c r="V27" s="29" t="s">
        <v>435</v>
      </c>
      <c r="W27" s="29" t="str">
        <f t="shared" si="3"/>
        <v>Débil</v>
      </c>
      <c r="X27" s="126">
        <f>IF(AND(T27="",T28="",T29=""),"",AVERAGE(T27:T29))</f>
        <v>80</v>
      </c>
      <c r="Y27" s="126" t="str">
        <f>IF(X27="","",
IF(X27=100,"Fuerte",
IF(X27&lt;50,"Débil",
IF(OR(X27&gt;=50,X27&lt;100),"Moderado",""))))</f>
        <v>Moderado</v>
      </c>
      <c r="Z27" s="92" t="str">
        <f>IF(Y27="","",IF(Y27="Fuerte","NO","SI"))</f>
        <v>SI</v>
      </c>
      <c r="AA27" s="92" t="s">
        <v>267</v>
      </c>
      <c r="AB27" s="92">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1</v>
      </c>
      <c r="AC27" s="93"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Rara vez</v>
      </c>
      <c r="AD27" s="3"/>
      <c r="AE27" s="3"/>
      <c r="AF27" s="3"/>
      <c r="AG27" s="3"/>
      <c r="AH27" s="3"/>
      <c r="AI27" s="3"/>
      <c r="AJ27" s="3"/>
      <c r="AK27" s="3"/>
      <c r="AL27" s="3"/>
      <c r="AM27" s="3"/>
      <c r="AN27" s="3"/>
      <c r="AO27" s="3"/>
      <c r="AP27" s="3"/>
      <c r="AQ27" s="3"/>
      <c r="AR27" s="3"/>
      <c r="AS27" s="3"/>
    </row>
    <row r="28" spans="1:45" ht="35.25" customHeight="1" x14ac:dyDescent="0.3">
      <c r="A28" s="90"/>
      <c r="B28" s="90"/>
      <c r="C28" s="90"/>
      <c r="D28" s="90"/>
      <c r="E28" s="27"/>
      <c r="F28" s="27"/>
      <c r="G28" s="27"/>
      <c r="H28" s="39"/>
      <c r="I28" s="39"/>
      <c r="J28" s="39"/>
      <c r="K28" s="39" t="str">
        <f t="shared" si="0"/>
        <v xml:space="preserve">     </v>
      </c>
      <c r="L28" s="37"/>
      <c r="M28" s="37"/>
      <c r="N28" s="37"/>
      <c r="O28" s="37"/>
      <c r="P28" s="37"/>
      <c r="Q28" s="37"/>
      <c r="R28" s="37"/>
      <c r="S28" s="29" t="str">
        <f t="shared" si="1"/>
        <v/>
      </c>
      <c r="T28" s="29"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9" t="str">
        <f t="shared" si="2"/>
        <v/>
      </c>
      <c r="V28" s="29"/>
      <c r="W28" s="29" t="str">
        <f t="shared" si="3"/>
        <v/>
      </c>
      <c r="X28" s="90"/>
      <c r="Y28" s="90"/>
      <c r="Z28" s="90"/>
      <c r="AA28" s="90"/>
      <c r="AB28" s="90"/>
      <c r="AC28" s="90"/>
      <c r="AD28" s="3"/>
      <c r="AE28" s="3"/>
      <c r="AF28" s="3"/>
      <c r="AG28" s="3"/>
      <c r="AH28" s="3"/>
      <c r="AI28" s="3"/>
      <c r="AJ28" s="3"/>
      <c r="AK28" s="3"/>
      <c r="AL28" s="3"/>
      <c r="AM28" s="3"/>
      <c r="AN28" s="3"/>
      <c r="AO28" s="3"/>
      <c r="AP28" s="3"/>
      <c r="AQ28" s="3"/>
      <c r="AR28" s="3"/>
      <c r="AS28" s="3"/>
    </row>
    <row r="29" spans="1:45" ht="35.25" customHeight="1" x14ac:dyDescent="0.3">
      <c r="A29" s="91"/>
      <c r="B29" s="91"/>
      <c r="C29" s="91"/>
      <c r="D29" s="91"/>
      <c r="E29" s="27"/>
      <c r="F29" s="27"/>
      <c r="G29" s="27"/>
      <c r="H29" s="39"/>
      <c r="I29" s="39"/>
      <c r="J29" s="39"/>
      <c r="K29" s="39" t="str">
        <f t="shared" si="0"/>
        <v xml:space="preserve">     </v>
      </c>
      <c r="L29" s="37"/>
      <c r="M29" s="37"/>
      <c r="N29" s="37"/>
      <c r="O29" s="37"/>
      <c r="P29" s="37"/>
      <c r="Q29" s="37"/>
      <c r="R29" s="37"/>
      <c r="S29" s="29" t="str">
        <f t="shared" si="1"/>
        <v/>
      </c>
      <c r="T29" s="29"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9" t="str">
        <f t="shared" si="2"/>
        <v/>
      </c>
      <c r="V29" s="29"/>
      <c r="W29" s="29" t="str">
        <f t="shared" si="3"/>
        <v/>
      </c>
      <c r="X29" s="91"/>
      <c r="Y29" s="91"/>
      <c r="Z29" s="91"/>
      <c r="AA29" s="91"/>
      <c r="AB29" s="91"/>
      <c r="AC29" s="91"/>
      <c r="AD29" s="3"/>
      <c r="AE29" s="3"/>
      <c r="AF29" s="3"/>
      <c r="AG29" s="3"/>
      <c r="AH29" s="3"/>
      <c r="AI29" s="3"/>
      <c r="AJ29" s="3"/>
      <c r="AK29" s="3"/>
      <c r="AL29" s="3"/>
      <c r="AM29" s="3"/>
      <c r="AN29" s="3"/>
      <c r="AO29" s="3"/>
      <c r="AP29" s="3"/>
      <c r="AQ29" s="3"/>
      <c r="AR29" s="3"/>
      <c r="AS29" s="3"/>
    </row>
    <row r="30" spans="1:45" ht="106.5" customHeight="1" x14ac:dyDescent="0.3">
      <c r="A30" s="97">
        <v>8</v>
      </c>
      <c r="B30" s="113"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Gestión Contractual</v>
      </c>
      <c r="C30" s="92"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Posibilidad de afectación economica y reputacional al recibir o solicitar dadivas o beneficios a nombre propio o de terceros, mediante una supervisión o interventoria que avale obligaciones contractuales incumplidas, mayores y menores cantidades, items no previstos, hechos cumplidos y requisitos técnicos incumplidos.</v>
      </c>
      <c r="D30" s="92"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Corrupción - LA/FT/FPADM</v>
      </c>
      <c r="E30" s="37" t="s">
        <v>441</v>
      </c>
      <c r="F30" s="37" t="s">
        <v>442</v>
      </c>
      <c r="G30" s="37" t="s">
        <v>443</v>
      </c>
      <c r="H30" s="4" t="s">
        <v>444</v>
      </c>
      <c r="I30" s="4" t="s">
        <v>445</v>
      </c>
      <c r="J30" s="4" t="s">
        <v>446</v>
      </c>
      <c r="K30" s="39" t="str">
        <f t="shared" si="0"/>
        <v>Supervisor del contrato / apoyo a la supervisión y Ordenadores del Gasto. mensualmenteq Identifica el posible incumplimiento del objeto, plazo, forma de pago y obligaciones contractuales, mayores y menores cantidades, ítems no previstos, hechos cumplidos y requisitos técnicos incumplidos, para beneficio propio de terceros. A través de:
1) Realizar el seguimiento mensual detallado a la ejecución contractual, mediante la revisión de informes periódicos (incluso publicados en Secop), la revisión de evidencias entregadas y la verificación de las características técnicas de los productos contratados. 1) En caso de que se identifiquen inconsistencias asociadas al incumplimiento del objeto y obligaciones contractuales, se procede a iniciar el proceso de declaratoria de incumplimiento total o parcial del contrato. Evidencias:
1) Informe de supervisión de contratos para proveedores o prestación de servicios (muestreo).</v>
      </c>
      <c r="L30" s="37" t="s">
        <v>221</v>
      </c>
      <c r="M30" s="37" t="s">
        <v>222</v>
      </c>
      <c r="N30" s="37" t="s">
        <v>223</v>
      </c>
      <c r="O30" s="37" t="s">
        <v>247</v>
      </c>
      <c r="P30" s="37" t="s">
        <v>225</v>
      </c>
      <c r="Q30" s="37" t="s">
        <v>249</v>
      </c>
      <c r="R30" s="37" t="s">
        <v>227</v>
      </c>
      <c r="S30" s="29" t="str">
        <f t="shared" si="1"/>
        <v>Débil</v>
      </c>
      <c r="T30" s="29">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80</v>
      </c>
      <c r="U30" s="29" t="str">
        <f t="shared" si="2"/>
        <v>Debe establecer un plan de acción en la hoja No. 7, que permita tener un control bien diseñado.</v>
      </c>
      <c r="V30" s="29" t="s">
        <v>435</v>
      </c>
      <c r="W30" s="29" t="str">
        <f t="shared" si="3"/>
        <v>Débil</v>
      </c>
      <c r="X30" s="126">
        <f>IF(AND(T30="",T31="",T32=""),"",AVERAGE(T30:T32))</f>
        <v>80</v>
      </c>
      <c r="Y30" s="126" t="str">
        <f>IF(X30="","",
IF(X30=100,"Fuerte",
IF(X30&lt;50,"Débil",
IF(OR(X30&gt;=50,X30&lt;100),"Moderado",""))))</f>
        <v>Moderado</v>
      </c>
      <c r="Z30" s="92" t="str">
        <f>IF(Y30="","",IF(Y30="Fuerte","NO","SI"))</f>
        <v>SI</v>
      </c>
      <c r="AA30" s="92" t="s">
        <v>267</v>
      </c>
      <c r="AB30" s="92">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1</v>
      </c>
      <c r="AC30" s="93"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Rara vez</v>
      </c>
      <c r="AD30" s="3"/>
      <c r="AE30" s="3"/>
      <c r="AF30" s="3"/>
      <c r="AG30" s="3"/>
      <c r="AH30" s="3"/>
      <c r="AI30" s="3"/>
      <c r="AJ30" s="3"/>
      <c r="AK30" s="3"/>
      <c r="AL30" s="3"/>
      <c r="AM30" s="3"/>
      <c r="AN30" s="3"/>
      <c r="AO30" s="3"/>
      <c r="AP30" s="3"/>
      <c r="AQ30" s="3"/>
      <c r="AR30" s="3"/>
      <c r="AS30" s="3"/>
    </row>
    <row r="31" spans="1:45" ht="35.25" customHeight="1" x14ac:dyDescent="0.3">
      <c r="A31" s="90"/>
      <c r="B31" s="90"/>
      <c r="C31" s="90"/>
      <c r="D31" s="90"/>
      <c r="E31" s="27"/>
      <c r="F31" s="27"/>
      <c r="G31" s="27"/>
      <c r="H31" s="39"/>
      <c r="I31" s="39"/>
      <c r="J31" s="39"/>
      <c r="K31" s="39" t="str">
        <f t="shared" si="0"/>
        <v xml:space="preserve">     </v>
      </c>
      <c r="L31" s="37"/>
      <c r="M31" s="37"/>
      <c r="N31" s="37"/>
      <c r="O31" s="37"/>
      <c r="P31" s="37"/>
      <c r="Q31" s="37"/>
      <c r="R31" s="37"/>
      <c r="S31" s="29" t="str">
        <f t="shared" si="1"/>
        <v/>
      </c>
      <c r="T31" s="29"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29" t="str">
        <f t="shared" si="2"/>
        <v/>
      </c>
      <c r="V31" s="29"/>
      <c r="W31" s="29" t="str">
        <f t="shared" si="3"/>
        <v/>
      </c>
      <c r="X31" s="90"/>
      <c r="Y31" s="90"/>
      <c r="Z31" s="90"/>
      <c r="AA31" s="90"/>
      <c r="AB31" s="90"/>
      <c r="AC31" s="90"/>
      <c r="AD31" s="3"/>
      <c r="AE31" s="3"/>
      <c r="AF31" s="3"/>
      <c r="AG31" s="3"/>
      <c r="AH31" s="3"/>
      <c r="AI31" s="3"/>
      <c r="AJ31" s="3"/>
      <c r="AK31" s="3"/>
      <c r="AL31" s="3"/>
      <c r="AM31" s="3"/>
      <c r="AN31" s="3"/>
      <c r="AO31" s="3"/>
      <c r="AP31" s="3"/>
      <c r="AQ31" s="3"/>
      <c r="AR31" s="3"/>
      <c r="AS31" s="3"/>
    </row>
    <row r="32" spans="1:45" ht="35.25" customHeight="1" x14ac:dyDescent="0.3">
      <c r="A32" s="91"/>
      <c r="B32" s="91"/>
      <c r="C32" s="91"/>
      <c r="D32" s="91"/>
      <c r="E32" s="27"/>
      <c r="F32" s="27"/>
      <c r="G32" s="27"/>
      <c r="H32" s="39"/>
      <c r="I32" s="39"/>
      <c r="J32" s="39"/>
      <c r="K32" s="39" t="str">
        <f t="shared" si="0"/>
        <v xml:space="preserve">     </v>
      </c>
      <c r="L32" s="37"/>
      <c r="M32" s="37"/>
      <c r="N32" s="37"/>
      <c r="O32" s="37"/>
      <c r="P32" s="37"/>
      <c r="Q32" s="37"/>
      <c r="R32" s="37"/>
      <c r="S32" s="29" t="str">
        <f t="shared" si="1"/>
        <v/>
      </c>
      <c r="T32" s="29"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9" t="str">
        <f t="shared" si="2"/>
        <v/>
      </c>
      <c r="V32" s="29"/>
      <c r="W32" s="29" t="str">
        <f t="shared" si="3"/>
        <v/>
      </c>
      <c r="X32" s="91"/>
      <c r="Y32" s="91"/>
      <c r="Z32" s="91"/>
      <c r="AA32" s="91"/>
      <c r="AB32" s="91"/>
      <c r="AC32" s="91"/>
      <c r="AD32" s="3"/>
      <c r="AE32" s="3"/>
      <c r="AF32" s="3"/>
      <c r="AG32" s="3"/>
      <c r="AH32" s="3"/>
      <c r="AI32" s="3"/>
      <c r="AJ32" s="3"/>
      <c r="AK32" s="3"/>
      <c r="AL32" s="3"/>
      <c r="AM32" s="3"/>
      <c r="AN32" s="3"/>
      <c r="AO32" s="3"/>
      <c r="AP32" s="3"/>
      <c r="AQ32" s="3"/>
      <c r="AR32" s="3"/>
      <c r="AS32" s="3"/>
    </row>
    <row r="33" spans="1:45" ht="101.25" customHeight="1" x14ac:dyDescent="0.3">
      <c r="A33" s="97">
        <v>9</v>
      </c>
      <c r="B33" s="113"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Gestión Contractual</v>
      </c>
      <c r="C33" s="92"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Posibilidad de afectación economica y reputacional al recibir o solicitar dadivas o beneficios a nombre propio o de terceros,  parte de los interventores por la liquidación sin el cumplimiento de los requisitos establecidos contractualmente, asi como la liquidación permisiva de mayores y menores cantidades, items no previstos, hechos cumplidos y requisitos técnicos.</v>
      </c>
      <c r="D33" s="92"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Corrupción - LA/FT/FPADM</v>
      </c>
      <c r="E33" s="37" t="s">
        <v>441</v>
      </c>
      <c r="F33" s="37" t="s">
        <v>447</v>
      </c>
      <c r="G33" s="37" t="s">
        <v>448</v>
      </c>
      <c r="H33" s="4" t="s">
        <v>449</v>
      </c>
      <c r="I33" s="4" t="s">
        <v>445</v>
      </c>
      <c r="J33" s="4" t="s">
        <v>450</v>
      </c>
      <c r="K33" s="39" t="str">
        <f t="shared" si="0"/>
        <v>Supervisor del contrato / apoyo a la supervisión y Ordenadores del Gasto. a demanda, de acuerdo a los términos legales para la liquidación de un contrato. identifica el posible incumplimiento del objeto y obligaciones contractuales, mayores y menores cantidades, ítems no previstos, hechos cumplidos y requisitos técnicos incumplidos, para beneficio propio de terceros. A través de:
1) Realizar la liquidación del contrato, identificando posibles incumplimientos al objeto y las obligaciones contractuales, mayores y menores cantidades, ítems no previstos, hechos cumplidos y requisitos técnicos incumplidos. 1) En caso de que se identifiquen inconsistencias asociadas al incumplimiento del objeto y obligaciones contractuales, se procede a iniciar el proceso de declaratoria de incumplimiento total o parcial del contrato. Evidencias: 
1) Acta de liquidación firmada. (muestreo)</v>
      </c>
      <c r="L33" s="37" t="s">
        <v>221</v>
      </c>
      <c r="M33" s="37" t="s">
        <v>222</v>
      </c>
      <c r="N33" s="37" t="s">
        <v>223</v>
      </c>
      <c r="O33" s="37" t="s">
        <v>247</v>
      </c>
      <c r="P33" s="37" t="s">
        <v>225</v>
      </c>
      <c r="Q33" s="37" t="s">
        <v>249</v>
      </c>
      <c r="R33" s="37" t="s">
        <v>227</v>
      </c>
      <c r="S33" s="29" t="str">
        <f t="shared" si="1"/>
        <v>Débil</v>
      </c>
      <c r="T33" s="29">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80</v>
      </c>
      <c r="U33" s="29" t="str">
        <f t="shared" si="2"/>
        <v>Debe establecer un plan de acción en la hoja No. 7, que permita tener un control bien diseñado.</v>
      </c>
      <c r="V33" s="29" t="s">
        <v>435</v>
      </c>
      <c r="W33" s="29" t="str">
        <f t="shared" si="3"/>
        <v>Débil</v>
      </c>
      <c r="X33" s="126">
        <f>IF(AND(T33="",T34="",T35=""),"",AVERAGE(T33:T35))</f>
        <v>80</v>
      </c>
      <c r="Y33" s="126" t="str">
        <f>IF(X33="","",
IF(X33=100,"Fuerte",
IF(X33&lt;50,"Débil",
IF(OR(X33&gt;=50,X33&lt;100),"Moderado",""))))</f>
        <v>Moderado</v>
      </c>
      <c r="Z33" s="92" t="str">
        <f>IF(Y33="","",IF(Y33="Fuerte","NO","SI"))</f>
        <v>SI</v>
      </c>
      <c r="AA33" s="92" t="s">
        <v>267</v>
      </c>
      <c r="AB33" s="92">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1</v>
      </c>
      <c r="AC33" s="93"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Rara vez</v>
      </c>
      <c r="AD33" s="3"/>
      <c r="AE33" s="3"/>
      <c r="AF33" s="3"/>
      <c r="AG33" s="3"/>
      <c r="AH33" s="3"/>
      <c r="AI33" s="3"/>
      <c r="AJ33" s="3"/>
      <c r="AK33" s="3"/>
      <c r="AL33" s="3"/>
      <c r="AM33" s="3"/>
      <c r="AN33" s="3"/>
      <c r="AO33" s="3"/>
      <c r="AP33" s="3"/>
      <c r="AQ33" s="3"/>
      <c r="AR33" s="3"/>
      <c r="AS33" s="3"/>
    </row>
    <row r="34" spans="1:45" ht="35.25" customHeight="1" x14ac:dyDescent="0.3">
      <c r="A34" s="90"/>
      <c r="B34" s="90"/>
      <c r="C34" s="90"/>
      <c r="D34" s="90"/>
      <c r="E34" s="27"/>
      <c r="F34" s="27"/>
      <c r="G34" s="27"/>
      <c r="H34" s="39"/>
      <c r="I34" s="39"/>
      <c r="J34" s="39"/>
      <c r="K34" s="39" t="str">
        <f t="shared" si="0"/>
        <v xml:space="preserve">     </v>
      </c>
      <c r="L34" s="37"/>
      <c r="M34" s="37"/>
      <c r="N34" s="37"/>
      <c r="O34" s="37"/>
      <c r="P34" s="37"/>
      <c r="Q34" s="37"/>
      <c r="R34" s="37"/>
      <c r="S34" s="29" t="str">
        <f t="shared" si="1"/>
        <v/>
      </c>
      <c r="T34" s="29"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9" t="str">
        <f t="shared" si="2"/>
        <v/>
      </c>
      <c r="V34" s="29"/>
      <c r="W34" s="29" t="str">
        <f t="shared" si="3"/>
        <v/>
      </c>
      <c r="X34" s="90"/>
      <c r="Y34" s="90"/>
      <c r="Z34" s="90"/>
      <c r="AA34" s="90"/>
      <c r="AB34" s="90"/>
      <c r="AC34" s="90"/>
      <c r="AD34" s="3"/>
      <c r="AE34" s="3"/>
      <c r="AF34" s="3"/>
      <c r="AG34" s="3"/>
      <c r="AH34" s="3"/>
      <c r="AI34" s="3"/>
      <c r="AJ34" s="3"/>
      <c r="AK34" s="3"/>
      <c r="AL34" s="3"/>
      <c r="AM34" s="3"/>
      <c r="AN34" s="3"/>
      <c r="AO34" s="3"/>
      <c r="AP34" s="3"/>
      <c r="AQ34" s="3"/>
      <c r="AR34" s="3"/>
      <c r="AS34" s="3"/>
    </row>
    <row r="35" spans="1:45" ht="35.25" customHeight="1" x14ac:dyDescent="0.3">
      <c r="A35" s="91"/>
      <c r="B35" s="91"/>
      <c r="C35" s="91"/>
      <c r="D35" s="91"/>
      <c r="E35" s="27"/>
      <c r="F35" s="27"/>
      <c r="G35" s="27"/>
      <c r="H35" s="39"/>
      <c r="I35" s="39"/>
      <c r="J35" s="39"/>
      <c r="K35" s="39" t="str">
        <f t="shared" si="0"/>
        <v xml:space="preserve">     </v>
      </c>
      <c r="L35" s="37"/>
      <c r="M35" s="37"/>
      <c r="N35" s="37"/>
      <c r="O35" s="37"/>
      <c r="P35" s="37"/>
      <c r="Q35" s="37"/>
      <c r="R35" s="37"/>
      <c r="S35" s="29" t="str">
        <f t="shared" si="1"/>
        <v/>
      </c>
      <c r="T35" s="29"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9" t="str">
        <f t="shared" si="2"/>
        <v/>
      </c>
      <c r="V35" s="29"/>
      <c r="W35" s="29" t="str">
        <f t="shared" si="3"/>
        <v/>
      </c>
      <c r="X35" s="91"/>
      <c r="Y35" s="91"/>
      <c r="Z35" s="91"/>
      <c r="AA35" s="91"/>
      <c r="AB35" s="91"/>
      <c r="AC35" s="91"/>
      <c r="AD35" s="3"/>
      <c r="AE35" s="3"/>
      <c r="AF35" s="3"/>
      <c r="AG35" s="3"/>
      <c r="AH35" s="3"/>
      <c r="AI35" s="3"/>
      <c r="AJ35" s="3"/>
      <c r="AK35" s="3"/>
      <c r="AL35" s="3"/>
      <c r="AM35" s="3"/>
      <c r="AN35" s="3"/>
      <c r="AO35" s="3"/>
      <c r="AP35" s="3"/>
      <c r="AQ35" s="3"/>
      <c r="AR35" s="3"/>
      <c r="AS35" s="3"/>
    </row>
    <row r="36" spans="1:45" ht="132" customHeight="1" x14ac:dyDescent="0.3">
      <c r="A36" s="97">
        <v>10</v>
      </c>
      <c r="B36" s="113"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Gestión Contractual</v>
      </c>
      <c r="C36" s="92"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Asignación de contratos de prestación de servicios profesionales y apoyo a la gestión basada en criterios políticos en lugar de méritos técnicos y operativos y disponiblidad de tiempo, generando productos sin calidad que no permitan dar respuesta de fondo a los tramites y solicitudes de las diferentes áreas de la Entidad, promoviendo retrocesos en general de diferentes equipos de trabajo generando falta de disponibilidad del personal contratado para realizar actividades en tiempos oportunos y creando mas carga laboral para los funcionarios de planta</v>
      </c>
      <c r="D36" s="92"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Corrupción</v>
      </c>
      <c r="E36" s="37" t="s">
        <v>451</v>
      </c>
      <c r="F36" s="37" t="s">
        <v>430</v>
      </c>
      <c r="G36" s="37" t="s">
        <v>452</v>
      </c>
      <c r="H36" s="4" t="s">
        <v>453</v>
      </c>
      <c r="I36" s="28"/>
      <c r="J36" s="28"/>
      <c r="K36" s="39" t="str">
        <f t="shared" si="0"/>
        <v xml:space="preserve">Ordenadores de Gasto
Director General a demanda, de acuerdo a las necesidades que la Entidad tenga de contratación. garantizan el cumplimiento de personal que se requiere para las áreas especificas con el conocimiento y tiempo disponible para ejecutar las actividades sin generar sobrecarga laboral a las personas de planta y garantizar el apoyo a los procesos A través de:
1. La jefe de la oficina jurídica realiza un seguimiento mensual a los contratos bajo su supervisión y diligencia la matriz de seguimiento
2. Los contratistas mensualmente reportan y guardan sus evidencias en  Drive que soporta el  cumplimiento de sus obligaciones contractuales  </v>
      </c>
      <c r="L36" s="37" t="s">
        <v>221</v>
      </c>
      <c r="M36" s="37" t="s">
        <v>222</v>
      </c>
      <c r="N36" s="37" t="s">
        <v>223</v>
      </c>
      <c r="O36" s="37" t="s">
        <v>247</v>
      </c>
      <c r="P36" s="37" t="s">
        <v>225</v>
      </c>
      <c r="Q36" s="37" t="s">
        <v>249</v>
      </c>
      <c r="R36" s="37" t="s">
        <v>227</v>
      </c>
      <c r="S36" s="29" t="str">
        <f t="shared" si="1"/>
        <v>Débil</v>
      </c>
      <c r="T36" s="29">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80</v>
      </c>
      <c r="U36" s="29" t="str">
        <f t="shared" si="2"/>
        <v>Debe establecer un plan de acción en la hoja No. 7, que permita tener un control bien diseñado.</v>
      </c>
      <c r="V36" s="29" t="s">
        <v>435</v>
      </c>
      <c r="W36" s="29" t="str">
        <f t="shared" si="3"/>
        <v>Débil</v>
      </c>
      <c r="X36" s="126">
        <f>IF(AND(T36="",T37="",T38=""),"",AVERAGE(T36:T38))</f>
        <v>80</v>
      </c>
      <c r="Y36" s="126" t="str">
        <f>IF(X36="","",
IF(X36=100,"Fuerte",
IF(X36&lt;50,"Débil",
IF(OR(X36&gt;=50,X36&lt;100),"Moderado",""))))</f>
        <v>Moderado</v>
      </c>
      <c r="Z36" s="92" t="str">
        <f>IF(Y36="","",IF(Y36="Fuerte","NO","SI"))</f>
        <v>SI</v>
      </c>
      <c r="AA36" s="92" t="s">
        <v>267</v>
      </c>
      <c r="AB36" s="92">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1</v>
      </c>
      <c r="AC36" s="93"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Probable</v>
      </c>
      <c r="AD36" s="3"/>
      <c r="AE36" s="3"/>
      <c r="AF36" s="3"/>
      <c r="AG36" s="3"/>
      <c r="AH36" s="3"/>
      <c r="AI36" s="3"/>
      <c r="AJ36" s="3"/>
      <c r="AK36" s="3"/>
      <c r="AL36" s="3"/>
      <c r="AM36" s="3"/>
      <c r="AN36" s="3"/>
      <c r="AO36" s="3"/>
      <c r="AP36" s="3"/>
      <c r="AQ36" s="3"/>
      <c r="AR36" s="3"/>
      <c r="AS36" s="3"/>
    </row>
    <row r="37" spans="1:45" ht="35.25" customHeight="1" x14ac:dyDescent="0.3">
      <c r="A37" s="90"/>
      <c r="B37" s="90"/>
      <c r="C37" s="90"/>
      <c r="D37" s="90"/>
      <c r="E37" s="27"/>
      <c r="F37" s="27"/>
      <c r="G37" s="27"/>
      <c r="H37" s="39"/>
      <c r="I37" s="39"/>
      <c r="J37" s="39"/>
      <c r="K37" s="39" t="str">
        <f t="shared" si="0"/>
        <v xml:space="preserve">     </v>
      </c>
      <c r="L37" s="37"/>
      <c r="M37" s="37"/>
      <c r="N37" s="37"/>
      <c r="O37" s="37"/>
      <c r="P37" s="37"/>
      <c r="Q37" s="37"/>
      <c r="R37" s="37"/>
      <c r="S37" s="29" t="str">
        <f t="shared" si="1"/>
        <v/>
      </c>
      <c r="T37" s="29"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9" t="str">
        <f t="shared" si="2"/>
        <v/>
      </c>
      <c r="V37" s="29"/>
      <c r="W37" s="29" t="str">
        <f t="shared" si="3"/>
        <v/>
      </c>
      <c r="X37" s="90"/>
      <c r="Y37" s="90"/>
      <c r="Z37" s="90"/>
      <c r="AA37" s="90"/>
      <c r="AB37" s="90"/>
      <c r="AC37" s="90"/>
      <c r="AD37" s="2"/>
      <c r="AE37" s="2"/>
      <c r="AF37" s="2"/>
      <c r="AG37" s="2"/>
      <c r="AH37" s="2"/>
      <c r="AI37" s="2"/>
      <c r="AJ37" s="2"/>
      <c r="AK37" s="2"/>
      <c r="AL37" s="2"/>
      <c r="AM37" s="2"/>
      <c r="AN37" s="2"/>
      <c r="AO37" s="2"/>
      <c r="AP37" s="2"/>
      <c r="AQ37" s="2"/>
      <c r="AR37" s="2"/>
      <c r="AS37" s="2"/>
    </row>
    <row r="38" spans="1:45" ht="35.25" customHeight="1" x14ac:dyDescent="0.3">
      <c r="A38" s="91"/>
      <c r="B38" s="91"/>
      <c r="C38" s="91"/>
      <c r="D38" s="91"/>
      <c r="E38" s="27"/>
      <c r="F38" s="27"/>
      <c r="G38" s="27"/>
      <c r="H38" s="39"/>
      <c r="I38" s="39"/>
      <c r="J38" s="39"/>
      <c r="K38" s="39" t="str">
        <f t="shared" si="0"/>
        <v xml:space="preserve">     </v>
      </c>
      <c r="L38" s="37"/>
      <c r="M38" s="37"/>
      <c r="N38" s="37"/>
      <c r="O38" s="37"/>
      <c r="P38" s="37"/>
      <c r="Q38" s="37"/>
      <c r="R38" s="37"/>
      <c r="S38" s="29" t="str">
        <f t="shared" si="1"/>
        <v/>
      </c>
      <c r="T38" s="29"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9" t="str">
        <f t="shared" si="2"/>
        <v/>
      </c>
      <c r="V38" s="29"/>
      <c r="W38" s="29" t="str">
        <f t="shared" si="3"/>
        <v/>
      </c>
      <c r="X38" s="91"/>
      <c r="Y38" s="91"/>
      <c r="Z38" s="91"/>
      <c r="AA38" s="91"/>
      <c r="AB38" s="91"/>
      <c r="AC38" s="91"/>
      <c r="AD38" s="2"/>
      <c r="AE38" s="2"/>
      <c r="AF38" s="2"/>
      <c r="AG38" s="2"/>
      <c r="AH38" s="2"/>
      <c r="AI38" s="2"/>
      <c r="AJ38" s="2"/>
      <c r="AK38" s="2"/>
      <c r="AL38" s="2"/>
      <c r="AM38" s="2"/>
      <c r="AN38" s="2"/>
      <c r="AO38" s="2"/>
      <c r="AP38" s="2"/>
      <c r="AQ38" s="2"/>
      <c r="AR38" s="2"/>
      <c r="AS38" s="2"/>
    </row>
    <row r="39" spans="1:45" ht="35.25" customHeight="1" x14ac:dyDescent="0.3">
      <c r="A39" s="97">
        <v>11</v>
      </c>
      <c r="B39" s="113"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92"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92"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37"/>
      <c r="F39" s="37"/>
      <c r="G39" s="37"/>
      <c r="H39" s="4"/>
      <c r="I39" s="4"/>
      <c r="J39" s="4"/>
      <c r="K39" s="39" t="str">
        <f t="shared" si="0"/>
        <v xml:space="preserve">     </v>
      </c>
      <c r="L39" s="37"/>
      <c r="M39" s="37"/>
      <c r="N39" s="37"/>
      <c r="O39" s="37"/>
      <c r="P39" s="37"/>
      <c r="Q39" s="37"/>
      <c r="R39" s="37"/>
      <c r="S39" s="29" t="str">
        <f t="shared" si="1"/>
        <v/>
      </c>
      <c r="T39" s="29"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9" t="str">
        <f t="shared" si="2"/>
        <v/>
      </c>
      <c r="V39" s="29"/>
      <c r="W39" s="29" t="str">
        <f t="shared" si="3"/>
        <v/>
      </c>
      <c r="X39" s="126" t="str">
        <f>IF(AND(T39="",T40="",T41=""),"",AVERAGE(T39:T41))</f>
        <v/>
      </c>
      <c r="Y39" s="126" t="str">
        <f>IF(X39="","",
IF(X39=100,"Fuerte",
IF(X39&lt;50,"Débil",
IF(OR(X39&gt;=50,X39&lt;100),"Moderado",""))))</f>
        <v/>
      </c>
      <c r="Z39" s="92" t="str">
        <f>IF(Y39="","",IF(Y39="Fuerte","NO","SI"))</f>
        <v/>
      </c>
      <c r="AA39" s="92"/>
      <c r="AB39" s="92"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93"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x14ac:dyDescent="0.3">
      <c r="A40" s="90"/>
      <c r="B40" s="90"/>
      <c r="C40" s="90"/>
      <c r="D40" s="90"/>
      <c r="E40" s="38"/>
      <c r="F40" s="38"/>
      <c r="G40" s="38"/>
      <c r="H40" s="36"/>
      <c r="I40" s="36"/>
      <c r="J40" s="36"/>
      <c r="K40" s="36" t="str">
        <f t="shared" si="0"/>
        <v xml:space="preserve">     </v>
      </c>
      <c r="L40" s="37"/>
      <c r="M40" s="37"/>
      <c r="N40" s="37"/>
      <c r="O40" s="37"/>
      <c r="P40" s="37"/>
      <c r="Q40" s="37"/>
      <c r="R40" s="37"/>
      <c r="S40" s="29" t="str">
        <f t="shared" si="1"/>
        <v/>
      </c>
      <c r="T40" s="29"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9" t="str">
        <f t="shared" si="2"/>
        <v/>
      </c>
      <c r="V40" s="29"/>
      <c r="W40" s="29" t="str">
        <f t="shared" si="3"/>
        <v/>
      </c>
      <c r="X40" s="90"/>
      <c r="Y40" s="90"/>
      <c r="Z40" s="90"/>
      <c r="AA40" s="90"/>
      <c r="AB40" s="90"/>
      <c r="AC40" s="90"/>
      <c r="AD40" s="2"/>
      <c r="AE40" s="2"/>
      <c r="AF40" s="2"/>
      <c r="AG40" s="2"/>
      <c r="AH40" s="2"/>
      <c r="AI40" s="2"/>
      <c r="AJ40" s="2"/>
      <c r="AK40" s="2"/>
      <c r="AL40" s="2"/>
      <c r="AM40" s="2"/>
      <c r="AN40" s="2"/>
      <c r="AO40" s="2"/>
      <c r="AP40" s="2"/>
      <c r="AQ40" s="2"/>
      <c r="AR40" s="2"/>
      <c r="AS40" s="2"/>
    </row>
    <row r="41" spans="1:45" ht="35.25" customHeight="1" x14ac:dyDescent="0.3">
      <c r="A41" s="91"/>
      <c r="B41" s="91"/>
      <c r="C41" s="91"/>
      <c r="D41" s="91"/>
      <c r="E41" s="38"/>
      <c r="F41" s="38"/>
      <c r="G41" s="38"/>
      <c r="H41" s="36"/>
      <c r="I41" s="36"/>
      <c r="J41" s="36"/>
      <c r="K41" s="36" t="str">
        <f t="shared" si="0"/>
        <v xml:space="preserve">     </v>
      </c>
      <c r="L41" s="37"/>
      <c r="M41" s="37"/>
      <c r="N41" s="37"/>
      <c r="O41" s="37"/>
      <c r="P41" s="37"/>
      <c r="Q41" s="37"/>
      <c r="R41" s="37"/>
      <c r="S41" s="29" t="str">
        <f t="shared" si="1"/>
        <v/>
      </c>
      <c r="T41" s="29"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9" t="str">
        <f t="shared" si="2"/>
        <v/>
      </c>
      <c r="V41" s="29"/>
      <c r="W41" s="29" t="str">
        <f t="shared" si="3"/>
        <v/>
      </c>
      <c r="X41" s="91"/>
      <c r="Y41" s="91"/>
      <c r="Z41" s="91"/>
      <c r="AA41" s="91"/>
      <c r="AB41" s="91"/>
      <c r="AC41" s="91"/>
      <c r="AD41" s="2"/>
      <c r="AE41" s="2"/>
      <c r="AF41" s="2"/>
      <c r="AG41" s="2"/>
      <c r="AH41" s="2"/>
      <c r="AI41" s="2"/>
      <c r="AJ41" s="2"/>
      <c r="AK41" s="2"/>
      <c r="AL41" s="2"/>
      <c r="AM41" s="2"/>
      <c r="AN41" s="2"/>
      <c r="AO41" s="2"/>
      <c r="AP41" s="2"/>
      <c r="AQ41" s="2"/>
      <c r="AR41" s="2"/>
      <c r="AS41" s="2"/>
    </row>
    <row r="42" spans="1:45" ht="35.25" customHeight="1" x14ac:dyDescent="0.3">
      <c r="A42" s="97">
        <v>12</v>
      </c>
      <c r="B42" s="113"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92"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92"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34"/>
      <c r="F42" s="34"/>
      <c r="G42" s="34"/>
      <c r="H42" s="35"/>
      <c r="I42" s="35"/>
      <c r="J42" s="35"/>
      <c r="K42" s="36" t="str">
        <f t="shared" si="0"/>
        <v xml:space="preserve">     </v>
      </c>
      <c r="L42" s="37"/>
      <c r="M42" s="37"/>
      <c r="N42" s="37"/>
      <c r="O42" s="37"/>
      <c r="P42" s="37"/>
      <c r="Q42" s="37"/>
      <c r="R42" s="37"/>
      <c r="S42" s="29" t="str">
        <f t="shared" si="1"/>
        <v/>
      </c>
      <c r="T42" s="29"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9" t="str">
        <f t="shared" si="2"/>
        <v/>
      </c>
      <c r="V42" s="29"/>
      <c r="W42" s="29" t="str">
        <f t="shared" si="3"/>
        <v/>
      </c>
      <c r="X42" s="126" t="str">
        <f>IF(AND(T42="",T43="",T44=""),"",AVERAGE(T42:T44))</f>
        <v/>
      </c>
      <c r="Y42" s="126" t="str">
        <f>IF(X42="","",
IF(X42=100,"Fuerte",
IF(X42&lt;50,"Débil",
IF(OR(X42&gt;=50,X42&lt;100),"Moderado",""))))</f>
        <v/>
      </c>
      <c r="Z42" s="92" t="str">
        <f>IF(Y42="","",IF(Y42="Fuerte","NO","SI"))</f>
        <v/>
      </c>
      <c r="AA42" s="92"/>
      <c r="AB42" s="92"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93"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x14ac:dyDescent="0.3">
      <c r="A43" s="90"/>
      <c r="B43" s="90"/>
      <c r="C43" s="90"/>
      <c r="D43" s="90"/>
      <c r="E43" s="38"/>
      <c r="F43" s="38"/>
      <c r="G43" s="38"/>
      <c r="H43" s="36"/>
      <c r="I43" s="36"/>
      <c r="J43" s="36"/>
      <c r="K43" s="36" t="str">
        <f t="shared" si="0"/>
        <v xml:space="preserve">     </v>
      </c>
      <c r="L43" s="37"/>
      <c r="M43" s="37"/>
      <c r="N43" s="37"/>
      <c r="O43" s="37"/>
      <c r="P43" s="37"/>
      <c r="Q43" s="37"/>
      <c r="R43" s="37"/>
      <c r="S43" s="29" t="str">
        <f t="shared" si="1"/>
        <v/>
      </c>
      <c r="T43" s="29"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9" t="str">
        <f t="shared" si="2"/>
        <v/>
      </c>
      <c r="V43" s="29"/>
      <c r="W43" s="29" t="str">
        <f t="shared" si="3"/>
        <v/>
      </c>
      <c r="X43" s="90"/>
      <c r="Y43" s="90"/>
      <c r="Z43" s="90"/>
      <c r="AA43" s="90"/>
      <c r="AB43" s="90"/>
      <c r="AC43" s="90"/>
      <c r="AD43" s="2"/>
      <c r="AE43" s="2"/>
      <c r="AF43" s="2"/>
      <c r="AG43" s="2"/>
      <c r="AH43" s="2"/>
      <c r="AI43" s="2"/>
      <c r="AJ43" s="2"/>
      <c r="AK43" s="2"/>
      <c r="AL43" s="2"/>
      <c r="AM43" s="2"/>
      <c r="AN43" s="2"/>
      <c r="AO43" s="2"/>
      <c r="AP43" s="2"/>
      <c r="AQ43" s="2"/>
      <c r="AR43" s="2"/>
      <c r="AS43" s="2"/>
    </row>
    <row r="44" spans="1:45" ht="35.25" customHeight="1" x14ac:dyDescent="0.3">
      <c r="A44" s="91"/>
      <c r="B44" s="91"/>
      <c r="C44" s="91"/>
      <c r="D44" s="91"/>
      <c r="E44" s="38"/>
      <c r="F44" s="38"/>
      <c r="G44" s="38"/>
      <c r="H44" s="36"/>
      <c r="I44" s="36"/>
      <c r="J44" s="36"/>
      <c r="K44" s="36" t="str">
        <f t="shared" si="0"/>
        <v xml:space="preserve">     </v>
      </c>
      <c r="L44" s="37"/>
      <c r="M44" s="37"/>
      <c r="N44" s="37"/>
      <c r="O44" s="37"/>
      <c r="P44" s="37"/>
      <c r="Q44" s="37"/>
      <c r="R44" s="37"/>
      <c r="S44" s="29" t="str">
        <f t="shared" si="1"/>
        <v/>
      </c>
      <c r="T44" s="29"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9" t="str">
        <f t="shared" si="2"/>
        <v/>
      </c>
      <c r="V44" s="29"/>
      <c r="W44" s="29" t="str">
        <f t="shared" si="3"/>
        <v/>
      </c>
      <c r="X44" s="91"/>
      <c r="Y44" s="91"/>
      <c r="Z44" s="91"/>
      <c r="AA44" s="91"/>
      <c r="AB44" s="91"/>
      <c r="AC44" s="91"/>
      <c r="AD44" s="2"/>
      <c r="AE44" s="2"/>
      <c r="AF44" s="2"/>
      <c r="AG44" s="2"/>
      <c r="AH44" s="2"/>
      <c r="AI44" s="2"/>
      <c r="AJ44" s="2"/>
      <c r="AK44" s="2"/>
      <c r="AL44" s="2"/>
      <c r="AM44" s="2"/>
      <c r="AN44" s="2"/>
      <c r="AO44" s="2"/>
      <c r="AP44" s="2"/>
      <c r="AQ44" s="2"/>
      <c r="AR44" s="2"/>
      <c r="AS44" s="2"/>
    </row>
    <row r="45" spans="1:45" ht="35.25" customHeight="1" x14ac:dyDescent="0.3">
      <c r="A45" s="97">
        <v>13</v>
      </c>
      <c r="B45" s="113"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92"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92"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34"/>
      <c r="F45" s="34"/>
      <c r="G45" s="34"/>
      <c r="H45" s="35"/>
      <c r="I45" s="35"/>
      <c r="J45" s="35"/>
      <c r="K45" s="36" t="str">
        <f t="shared" si="0"/>
        <v xml:space="preserve">     </v>
      </c>
      <c r="L45" s="37"/>
      <c r="M45" s="37"/>
      <c r="N45" s="37"/>
      <c r="O45" s="37"/>
      <c r="P45" s="37"/>
      <c r="Q45" s="37"/>
      <c r="R45" s="37"/>
      <c r="S45" s="29" t="str">
        <f t="shared" si="1"/>
        <v/>
      </c>
      <c r="T45" s="29"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9" t="str">
        <f t="shared" si="2"/>
        <v/>
      </c>
      <c r="V45" s="29"/>
      <c r="W45" s="29" t="str">
        <f t="shared" si="3"/>
        <v/>
      </c>
      <c r="X45" s="126" t="str">
        <f>IF(AND(T45="",T46="",T47=""),"",AVERAGE(T45:T47))</f>
        <v/>
      </c>
      <c r="Y45" s="126" t="str">
        <f>IF(X45="","",
IF(X45=100,"Fuerte",
IF(X45&lt;50,"Débil",
IF(OR(X45&gt;=50,X45&lt;100),"Moderado",""))))</f>
        <v/>
      </c>
      <c r="Z45" s="92" t="str">
        <f>IF(Y45="","",IF(Y45="Fuerte","NO","SI"))</f>
        <v/>
      </c>
      <c r="AA45" s="92"/>
      <c r="AB45" s="92"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93"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x14ac:dyDescent="0.3">
      <c r="A46" s="90"/>
      <c r="B46" s="90"/>
      <c r="C46" s="90"/>
      <c r="D46" s="90"/>
      <c r="E46" s="38"/>
      <c r="F46" s="38"/>
      <c r="G46" s="38"/>
      <c r="H46" s="36"/>
      <c r="I46" s="36"/>
      <c r="J46" s="36"/>
      <c r="K46" s="36" t="str">
        <f t="shared" si="0"/>
        <v xml:space="preserve">     </v>
      </c>
      <c r="L46" s="37"/>
      <c r="M46" s="37"/>
      <c r="N46" s="37"/>
      <c r="O46" s="37"/>
      <c r="P46" s="37"/>
      <c r="Q46" s="37"/>
      <c r="R46" s="37"/>
      <c r="S46" s="29" t="str">
        <f t="shared" si="1"/>
        <v/>
      </c>
      <c r="T46" s="29"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9" t="str">
        <f t="shared" si="2"/>
        <v/>
      </c>
      <c r="V46" s="29"/>
      <c r="W46" s="29" t="str">
        <f t="shared" si="3"/>
        <v/>
      </c>
      <c r="X46" s="90"/>
      <c r="Y46" s="90"/>
      <c r="Z46" s="90"/>
      <c r="AA46" s="90"/>
      <c r="AB46" s="90"/>
      <c r="AC46" s="90"/>
      <c r="AD46" s="2"/>
      <c r="AE46" s="2"/>
      <c r="AF46" s="2"/>
      <c r="AG46" s="2"/>
      <c r="AH46" s="2"/>
      <c r="AI46" s="2"/>
      <c r="AJ46" s="2"/>
      <c r="AK46" s="2"/>
      <c r="AL46" s="2"/>
      <c r="AM46" s="2"/>
      <c r="AN46" s="2"/>
      <c r="AO46" s="2"/>
      <c r="AP46" s="2"/>
      <c r="AQ46" s="2"/>
      <c r="AR46" s="2"/>
      <c r="AS46" s="2"/>
    </row>
    <row r="47" spans="1:45" ht="35.25" customHeight="1" x14ac:dyDescent="0.3">
      <c r="A47" s="91"/>
      <c r="B47" s="91"/>
      <c r="C47" s="91"/>
      <c r="D47" s="91"/>
      <c r="E47" s="38"/>
      <c r="F47" s="38"/>
      <c r="G47" s="38"/>
      <c r="H47" s="36"/>
      <c r="I47" s="36"/>
      <c r="J47" s="36"/>
      <c r="K47" s="36" t="str">
        <f t="shared" si="0"/>
        <v xml:space="preserve">     </v>
      </c>
      <c r="L47" s="37"/>
      <c r="M47" s="37"/>
      <c r="N47" s="37"/>
      <c r="O47" s="37"/>
      <c r="P47" s="37"/>
      <c r="Q47" s="37"/>
      <c r="R47" s="37"/>
      <c r="S47" s="29" t="str">
        <f t="shared" si="1"/>
        <v/>
      </c>
      <c r="T47" s="29"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9" t="str">
        <f t="shared" si="2"/>
        <v/>
      </c>
      <c r="V47" s="29"/>
      <c r="W47" s="29" t="str">
        <f t="shared" si="3"/>
        <v/>
      </c>
      <c r="X47" s="91"/>
      <c r="Y47" s="91"/>
      <c r="Z47" s="91"/>
      <c r="AA47" s="91"/>
      <c r="AB47" s="91"/>
      <c r="AC47" s="91"/>
      <c r="AD47" s="2"/>
      <c r="AE47" s="2"/>
      <c r="AF47" s="2"/>
      <c r="AG47" s="2"/>
      <c r="AH47" s="2"/>
      <c r="AI47" s="2"/>
      <c r="AJ47" s="2"/>
      <c r="AK47" s="2"/>
      <c r="AL47" s="2"/>
      <c r="AM47" s="2"/>
      <c r="AN47" s="2"/>
      <c r="AO47" s="2"/>
      <c r="AP47" s="2"/>
      <c r="AQ47" s="2"/>
      <c r="AR47" s="2"/>
      <c r="AS47" s="2"/>
    </row>
    <row r="48" spans="1:45" ht="35.25" customHeight="1" x14ac:dyDescent="0.3">
      <c r="A48" s="97">
        <v>14</v>
      </c>
      <c r="B48" s="113"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92"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92"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34"/>
      <c r="F48" s="34"/>
      <c r="G48" s="34"/>
      <c r="H48" s="35"/>
      <c r="I48" s="35"/>
      <c r="J48" s="35"/>
      <c r="K48" s="36" t="str">
        <f t="shared" si="0"/>
        <v xml:space="preserve">     </v>
      </c>
      <c r="L48" s="37"/>
      <c r="M48" s="37"/>
      <c r="N48" s="37"/>
      <c r="O48" s="37"/>
      <c r="P48" s="37"/>
      <c r="Q48" s="37"/>
      <c r="R48" s="37"/>
      <c r="S48" s="29" t="str">
        <f t="shared" si="1"/>
        <v/>
      </c>
      <c r="T48" s="29"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9" t="str">
        <f t="shared" si="2"/>
        <v/>
      </c>
      <c r="V48" s="29"/>
      <c r="W48" s="29" t="str">
        <f t="shared" si="3"/>
        <v/>
      </c>
      <c r="X48" s="126" t="str">
        <f>IF(AND(T48="",T49="",T50=""),"",AVERAGE(T48:T50))</f>
        <v/>
      </c>
      <c r="Y48" s="126" t="str">
        <f>IF(X48="","",
IF(X48=100,"Fuerte",
IF(X48&lt;50,"Débil",
IF(OR(X48&gt;=50,X48&lt;100),"Moderado",""))))</f>
        <v/>
      </c>
      <c r="Z48" s="92" t="str">
        <f>IF(Y48="","",IF(Y48="Fuerte","NO","SI"))</f>
        <v/>
      </c>
      <c r="AA48" s="92"/>
      <c r="AB48" s="92"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93"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x14ac:dyDescent="0.3">
      <c r="A49" s="90"/>
      <c r="B49" s="90"/>
      <c r="C49" s="90"/>
      <c r="D49" s="90"/>
      <c r="E49" s="38"/>
      <c r="F49" s="38"/>
      <c r="G49" s="38"/>
      <c r="H49" s="36"/>
      <c r="I49" s="36"/>
      <c r="J49" s="36"/>
      <c r="K49" s="36" t="str">
        <f t="shared" si="0"/>
        <v xml:space="preserve">     </v>
      </c>
      <c r="L49" s="37"/>
      <c r="M49" s="37"/>
      <c r="N49" s="37"/>
      <c r="O49" s="37"/>
      <c r="P49" s="37"/>
      <c r="Q49" s="37"/>
      <c r="R49" s="37"/>
      <c r="S49" s="29" t="str">
        <f t="shared" si="1"/>
        <v/>
      </c>
      <c r="T49" s="29"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9" t="str">
        <f t="shared" si="2"/>
        <v/>
      </c>
      <c r="V49" s="29"/>
      <c r="W49" s="29" t="str">
        <f t="shared" si="3"/>
        <v/>
      </c>
      <c r="X49" s="90"/>
      <c r="Y49" s="90"/>
      <c r="Z49" s="90"/>
      <c r="AA49" s="90"/>
      <c r="AB49" s="90"/>
      <c r="AC49" s="90"/>
      <c r="AD49" s="2"/>
      <c r="AE49" s="2"/>
      <c r="AF49" s="2"/>
      <c r="AG49" s="2"/>
      <c r="AH49" s="2"/>
      <c r="AI49" s="2"/>
      <c r="AJ49" s="2"/>
      <c r="AK49" s="2"/>
      <c r="AL49" s="2"/>
      <c r="AM49" s="2"/>
      <c r="AN49" s="2"/>
      <c r="AO49" s="2"/>
      <c r="AP49" s="2"/>
      <c r="AQ49" s="2"/>
      <c r="AR49" s="2"/>
      <c r="AS49" s="2"/>
    </row>
    <row r="50" spans="1:45" ht="35.25" customHeight="1" x14ac:dyDescent="0.3">
      <c r="A50" s="91"/>
      <c r="B50" s="91"/>
      <c r="C50" s="91"/>
      <c r="D50" s="91"/>
      <c r="E50" s="38"/>
      <c r="F50" s="38"/>
      <c r="G50" s="38"/>
      <c r="H50" s="36"/>
      <c r="I50" s="36"/>
      <c r="J50" s="36"/>
      <c r="K50" s="36" t="str">
        <f t="shared" si="0"/>
        <v xml:space="preserve">     </v>
      </c>
      <c r="L50" s="37"/>
      <c r="M50" s="37"/>
      <c r="N50" s="37"/>
      <c r="O50" s="37"/>
      <c r="P50" s="37"/>
      <c r="Q50" s="37"/>
      <c r="R50" s="37"/>
      <c r="S50" s="29" t="str">
        <f t="shared" si="1"/>
        <v/>
      </c>
      <c r="T50" s="29"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9" t="str">
        <f t="shared" si="2"/>
        <v/>
      </c>
      <c r="V50" s="29"/>
      <c r="W50" s="29" t="str">
        <f t="shared" si="3"/>
        <v/>
      </c>
      <c r="X50" s="91"/>
      <c r="Y50" s="91"/>
      <c r="Z50" s="91"/>
      <c r="AA50" s="91"/>
      <c r="AB50" s="91"/>
      <c r="AC50" s="91"/>
      <c r="AD50" s="2"/>
      <c r="AE50" s="2"/>
      <c r="AF50" s="2"/>
      <c r="AG50" s="2"/>
      <c r="AH50" s="2"/>
      <c r="AI50" s="2"/>
      <c r="AJ50" s="2"/>
      <c r="AK50" s="2"/>
      <c r="AL50" s="2"/>
      <c r="AM50" s="2"/>
      <c r="AN50" s="2"/>
      <c r="AO50" s="2"/>
      <c r="AP50" s="2"/>
      <c r="AQ50" s="2"/>
      <c r="AR50" s="2"/>
      <c r="AS50" s="2"/>
    </row>
    <row r="51" spans="1:45" ht="35.25" customHeight="1" x14ac:dyDescent="0.3">
      <c r="A51" s="97">
        <v>15</v>
      </c>
      <c r="B51" s="113"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92"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92"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34"/>
      <c r="F51" s="34"/>
      <c r="G51" s="34"/>
      <c r="H51" s="35"/>
      <c r="I51" s="35"/>
      <c r="J51" s="35"/>
      <c r="K51" s="36" t="str">
        <f t="shared" si="0"/>
        <v xml:space="preserve">     </v>
      </c>
      <c r="L51" s="37"/>
      <c r="M51" s="37"/>
      <c r="N51" s="37"/>
      <c r="O51" s="37"/>
      <c r="P51" s="37"/>
      <c r="Q51" s="37"/>
      <c r="R51" s="37"/>
      <c r="S51" s="29" t="str">
        <f t="shared" si="1"/>
        <v/>
      </c>
      <c r="T51" s="29"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9" t="str">
        <f t="shared" si="2"/>
        <v/>
      </c>
      <c r="V51" s="29"/>
      <c r="W51" s="29" t="str">
        <f t="shared" si="3"/>
        <v/>
      </c>
      <c r="X51" s="126" t="str">
        <f>IF(AND(T51="",T52="",T53=""),"",AVERAGE(T51:T53))</f>
        <v/>
      </c>
      <c r="Y51" s="126" t="str">
        <f>IF(X51="","",
IF(X51=100,"Fuerte",
IF(X51&lt;50,"Débil",
IF(OR(X51&gt;=50,X51&lt;100),"Moderado",""))))</f>
        <v/>
      </c>
      <c r="Z51" s="92" t="str">
        <f>IF(Y51="","",IF(Y51="Fuerte","NO","SI"))</f>
        <v/>
      </c>
      <c r="AA51" s="92"/>
      <c r="AB51" s="92"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93"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x14ac:dyDescent="0.3">
      <c r="A52" s="90"/>
      <c r="B52" s="90"/>
      <c r="C52" s="90"/>
      <c r="D52" s="90"/>
      <c r="E52" s="38"/>
      <c r="F52" s="38"/>
      <c r="G52" s="38"/>
      <c r="H52" s="36"/>
      <c r="I52" s="36"/>
      <c r="J52" s="36"/>
      <c r="K52" s="36" t="str">
        <f t="shared" si="0"/>
        <v xml:space="preserve">     </v>
      </c>
      <c r="L52" s="37"/>
      <c r="M52" s="37"/>
      <c r="N52" s="37"/>
      <c r="O52" s="37"/>
      <c r="P52" s="37"/>
      <c r="Q52" s="37"/>
      <c r="R52" s="37"/>
      <c r="S52" s="29" t="str">
        <f t="shared" si="1"/>
        <v/>
      </c>
      <c r="T52" s="29"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9" t="str">
        <f t="shared" si="2"/>
        <v/>
      </c>
      <c r="V52" s="29"/>
      <c r="W52" s="29" t="str">
        <f t="shared" si="3"/>
        <v/>
      </c>
      <c r="X52" s="90"/>
      <c r="Y52" s="90"/>
      <c r="Z52" s="90"/>
      <c r="AA52" s="90"/>
      <c r="AB52" s="90"/>
      <c r="AC52" s="90"/>
      <c r="AD52" s="2"/>
      <c r="AE52" s="2"/>
      <c r="AF52" s="2"/>
      <c r="AG52" s="2"/>
      <c r="AH52" s="2"/>
      <c r="AI52" s="2"/>
      <c r="AJ52" s="2"/>
      <c r="AK52" s="2"/>
      <c r="AL52" s="2"/>
      <c r="AM52" s="2"/>
      <c r="AN52" s="2"/>
      <c r="AO52" s="2"/>
      <c r="AP52" s="2"/>
      <c r="AQ52" s="2"/>
      <c r="AR52" s="2"/>
      <c r="AS52" s="2"/>
    </row>
    <row r="53" spans="1:45" ht="35.25" customHeight="1" x14ac:dyDescent="0.3">
      <c r="A53" s="91"/>
      <c r="B53" s="91"/>
      <c r="C53" s="91"/>
      <c r="D53" s="91"/>
      <c r="E53" s="38"/>
      <c r="F53" s="38"/>
      <c r="G53" s="38"/>
      <c r="H53" s="36"/>
      <c r="I53" s="36"/>
      <c r="J53" s="36"/>
      <c r="K53" s="36" t="str">
        <f t="shared" si="0"/>
        <v xml:space="preserve">     </v>
      </c>
      <c r="L53" s="37"/>
      <c r="M53" s="37"/>
      <c r="N53" s="37"/>
      <c r="O53" s="37"/>
      <c r="P53" s="37"/>
      <c r="Q53" s="37"/>
      <c r="R53" s="37"/>
      <c r="S53" s="29" t="str">
        <f t="shared" si="1"/>
        <v/>
      </c>
      <c r="T53" s="29"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9" t="str">
        <f t="shared" si="2"/>
        <v/>
      </c>
      <c r="V53" s="29"/>
      <c r="W53" s="29" t="str">
        <f t="shared" si="3"/>
        <v/>
      </c>
      <c r="X53" s="91"/>
      <c r="Y53" s="91"/>
      <c r="Z53" s="91"/>
      <c r="AA53" s="91"/>
      <c r="AB53" s="91"/>
      <c r="AC53" s="91"/>
      <c r="AD53" s="2"/>
      <c r="AE53" s="2"/>
      <c r="AF53" s="2"/>
      <c r="AG53" s="2"/>
      <c r="AH53" s="2"/>
      <c r="AI53" s="2"/>
      <c r="AJ53" s="2"/>
      <c r="AK53" s="2"/>
      <c r="AL53" s="2"/>
      <c r="AM53" s="2"/>
      <c r="AN53" s="2"/>
      <c r="AO53" s="2"/>
      <c r="AP53" s="2"/>
      <c r="AQ53" s="2"/>
      <c r="AR53" s="2"/>
      <c r="AS53" s="2"/>
    </row>
    <row r="54" spans="1:45" ht="35.25" customHeight="1" x14ac:dyDescent="0.3">
      <c r="A54" s="97">
        <v>16</v>
      </c>
      <c r="B54" s="113"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92"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92"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34"/>
      <c r="F54" s="34"/>
      <c r="G54" s="34"/>
      <c r="H54" s="35"/>
      <c r="I54" s="35"/>
      <c r="J54" s="35"/>
      <c r="K54" s="36" t="str">
        <f t="shared" si="0"/>
        <v xml:space="preserve">     </v>
      </c>
      <c r="L54" s="37"/>
      <c r="M54" s="37"/>
      <c r="N54" s="37"/>
      <c r="O54" s="37"/>
      <c r="P54" s="37"/>
      <c r="Q54" s="37"/>
      <c r="R54" s="37"/>
      <c r="S54" s="29" t="str">
        <f t="shared" si="1"/>
        <v/>
      </c>
      <c r="T54" s="29"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9" t="str">
        <f t="shared" si="2"/>
        <v/>
      </c>
      <c r="V54" s="29"/>
      <c r="W54" s="29" t="str">
        <f t="shared" si="3"/>
        <v/>
      </c>
      <c r="X54" s="126" t="str">
        <f>IF(AND(T54="",T55="",T56=""),"",AVERAGE(T54:T56))</f>
        <v/>
      </c>
      <c r="Y54" s="126" t="str">
        <f>IF(X54="","",
IF(X54=100,"Fuerte",
IF(X54&lt;50,"Débil",
IF(OR(X54&gt;=50,X54&lt;100),"Moderado",""))))</f>
        <v/>
      </c>
      <c r="Z54" s="92" t="str">
        <f>IF(Y54="","",IF(Y54="Fuerte","NO","SI"))</f>
        <v/>
      </c>
      <c r="AA54" s="92"/>
      <c r="AB54" s="92"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93"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x14ac:dyDescent="0.3">
      <c r="A55" s="90"/>
      <c r="B55" s="90"/>
      <c r="C55" s="90"/>
      <c r="D55" s="90"/>
      <c r="E55" s="38"/>
      <c r="F55" s="38"/>
      <c r="G55" s="38"/>
      <c r="H55" s="36"/>
      <c r="I55" s="36"/>
      <c r="J55" s="36"/>
      <c r="K55" s="36" t="str">
        <f t="shared" si="0"/>
        <v xml:space="preserve">     </v>
      </c>
      <c r="L55" s="37"/>
      <c r="M55" s="37"/>
      <c r="N55" s="37"/>
      <c r="O55" s="37"/>
      <c r="P55" s="37"/>
      <c r="Q55" s="37"/>
      <c r="R55" s="37"/>
      <c r="S55" s="29" t="str">
        <f t="shared" si="1"/>
        <v/>
      </c>
      <c r="T55" s="29"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9" t="str">
        <f t="shared" si="2"/>
        <v/>
      </c>
      <c r="V55" s="29"/>
      <c r="W55" s="29" t="str">
        <f t="shared" si="3"/>
        <v/>
      </c>
      <c r="X55" s="90"/>
      <c r="Y55" s="90"/>
      <c r="Z55" s="90"/>
      <c r="AA55" s="90"/>
      <c r="AB55" s="90"/>
      <c r="AC55" s="90"/>
      <c r="AD55" s="2"/>
      <c r="AE55" s="2"/>
      <c r="AF55" s="2"/>
      <c r="AG55" s="2"/>
      <c r="AH55" s="2"/>
      <c r="AI55" s="2"/>
      <c r="AJ55" s="2"/>
      <c r="AK55" s="2"/>
      <c r="AL55" s="2"/>
      <c r="AM55" s="2"/>
      <c r="AN55" s="2"/>
      <c r="AO55" s="2"/>
      <c r="AP55" s="2"/>
      <c r="AQ55" s="2"/>
      <c r="AR55" s="2"/>
      <c r="AS55" s="2"/>
    </row>
    <row r="56" spans="1:45" ht="35.25" customHeight="1" x14ac:dyDescent="0.3">
      <c r="A56" s="91"/>
      <c r="B56" s="91"/>
      <c r="C56" s="91"/>
      <c r="D56" s="91"/>
      <c r="E56" s="38"/>
      <c r="F56" s="38"/>
      <c r="G56" s="38"/>
      <c r="H56" s="36"/>
      <c r="I56" s="36"/>
      <c r="J56" s="36"/>
      <c r="K56" s="36" t="str">
        <f t="shared" si="0"/>
        <v xml:space="preserve">     </v>
      </c>
      <c r="L56" s="37"/>
      <c r="M56" s="37"/>
      <c r="N56" s="37"/>
      <c r="O56" s="37"/>
      <c r="P56" s="37"/>
      <c r="Q56" s="37"/>
      <c r="R56" s="37"/>
      <c r="S56" s="29" t="str">
        <f t="shared" si="1"/>
        <v/>
      </c>
      <c r="T56" s="29"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9" t="str">
        <f t="shared" si="2"/>
        <v/>
      </c>
      <c r="V56" s="29"/>
      <c r="W56" s="29" t="str">
        <f t="shared" si="3"/>
        <v/>
      </c>
      <c r="X56" s="91"/>
      <c r="Y56" s="91"/>
      <c r="Z56" s="91"/>
      <c r="AA56" s="91"/>
      <c r="AB56" s="91"/>
      <c r="AC56" s="91"/>
      <c r="AD56" s="2"/>
      <c r="AE56" s="2"/>
      <c r="AF56" s="2"/>
      <c r="AG56" s="2"/>
      <c r="AH56" s="2"/>
      <c r="AI56" s="2"/>
      <c r="AJ56" s="2"/>
      <c r="AK56" s="2"/>
      <c r="AL56" s="2"/>
      <c r="AM56" s="2"/>
      <c r="AN56" s="2"/>
      <c r="AO56" s="2"/>
      <c r="AP56" s="2"/>
      <c r="AQ56" s="2"/>
      <c r="AR56" s="2"/>
      <c r="AS56" s="2"/>
    </row>
    <row r="57" spans="1:45" ht="35.25" customHeight="1" x14ac:dyDescent="0.3">
      <c r="A57" s="97">
        <v>17</v>
      </c>
      <c r="B57" s="113"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92"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92"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34"/>
      <c r="F57" s="34"/>
      <c r="G57" s="34"/>
      <c r="H57" s="35"/>
      <c r="I57" s="35"/>
      <c r="J57" s="35"/>
      <c r="K57" s="36" t="str">
        <f t="shared" si="0"/>
        <v xml:space="preserve">     </v>
      </c>
      <c r="L57" s="37"/>
      <c r="M57" s="37"/>
      <c r="N57" s="37"/>
      <c r="O57" s="37"/>
      <c r="P57" s="37"/>
      <c r="Q57" s="37"/>
      <c r="R57" s="37"/>
      <c r="S57" s="29" t="str">
        <f t="shared" si="1"/>
        <v/>
      </c>
      <c r="T57" s="29"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9" t="str">
        <f t="shared" si="2"/>
        <v/>
      </c>
      <c r="V57" s="29"/>
      <c r="W57" s="29" t="str">
        <f t="shared" si="3"/>
        <v/>
      </c>
      <c r="X57" s="126" t="str">
        <f>IF(AND(T57="",T58="",T59=""),"",AVERAGE(T57:T59))</f>
        <v/>
      </c>
      <c r="Y57" s="126" t="str">
        <f>IF(X57="","",
IF(X57=100,"Fuerte",
IF(X57&lt;50,"Débil",
IF(OR(X57&gt;=50,X57&lt;100),"Moderado",""))))</f>
        <v/>
      </c>
      <c r="Z57" s="92" t="str">
        <f>IF(Y57="","",IF(Y57="Fuerte","NO","SI"))</f>
        <v/>
      </c>
      <c r="AA57" s="92"/>
      <c r="AB57" s="92"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93"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x14ac:dyDescent="0.3">
      <c r="A58" s="90"/>
      <c r="B58" s="90"/>
      <c r="C58" s="90"/>
      <c r="D58" s="90"/>
      <c r="E58" s="38"/>
      <c r="F58" s="38"/>
      <c r="G58" s="38"/>
      <c r="H58" s="36"/>
      <c r="I58" s="36"/>
      <c r="J58" s="36"/>
      <c r="K58" s="36" t="str">
        <f t="shared" si="0"/>
        <v xml:space="preserve">     </v>
      </c>
      <c r="L58" s="37"/>
      <c r="M58" s="37"/>
      <c r="N58" s="37"/>
      <c r="O58" s="37"/>
      <c r="P58" s="37"/>
      <c r="Q58" s="37"/>
      <c r="R58" s="37"/>
      <c r="S58" s="29" t="str">
        <f t="shared" si="1"/>
        <v/>
      </c>
      <c r="T58" s="29"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9" t="str">
        <f t="shared" si="2"/>
        <v/>
      </c>
      <c r="V58" s="29"/>
      <c r="W58" s="29" t="str">
        <f t="shared" si="3"/>
        <v/>
      </c>
      <c r="X58" s="90"/>
      <c r="Y58" s="90"/>
      <c r="Z58" s="90"/>
      <c r="AA58" s="90"/>
      <c r="AB58" s="90"/>
      <c r="AC58" s="90"/>
      <c r="AD58" s="2"/>
      <c r="AE58" s="2"/>
      <c r="AF58" s="2"/>
      <c r="AG58" s="2"/>
      <c r="AH58" s="2"/>
      <c r="AI58" s="2"/>
      <c r="AJ58" s="2"/>
      <c r="AK58" s="2"/>
      <c r="AL58" s="2"/>
      <c r="AM58" s="2"/>
      <c r="AN58" s="2"/>
      <c r="AO58" s="2"/>
      <c r="AP58" s="2"/>
      <c r="AQ58" s="2"/>
      <c r="AR58" s="2"/>
      <c r="AS58" s="2"/>
    </row>
    <row r="59" spans="1:45" ht="35.25" customHeight="1" x14ac:dyDescent="0.3">
      <c r="A59" s="91"/>
      <c r="B59" s="91"/>
      <c r="C59" s="91"/>
      <c r="D59" s="91"/>
      <c r="E59" s="38"/>
      <c r="F59" s="38"/>
      <c r="G59" s="38"/>
      <c r="H59" s="36"/>
      <c r="I59" s="36"/>
      <c r="J59" s="36"/>
      <c r="K59" s="36" t="str">
        <f t="shared" si="0"/>
        <v xml:space="preserve">     </v>
      </c>
      <c r="L59" s="37"/>
      <c r="M59" s="37"/>
      <c r="N59" s="37"/>
      <c r="O59" s="37"/>
      <c r="P59" s="37"/>
      <c r="Q59" s="37"/>
      <c r="R59" s="37"/>
      <c r="S59" s="29" t="str">
        <f t="shared" si="1"/>
        <v/>
      </c>
      <c r="T59" s="29"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9" t="str">
        <f t="shared" si="2"/>
        <v/>
      </c>
      <c r="V59" s="29"/>
      <c r="W59" s="29" t="str">
        <f t="shared" si="3"/>
        <v/>
      </c>
      <c r="X59" s="91"/>
      <c r="Y59" s="91"/>
      <c r="Z59" s="91"/>
      <c r="AA59" s="91"/>
      <c r="AB59" s="91"/>
      <c r="AC59" s="91"/>
      <c r="AD59" s="2"/>
      <c r="AE59" s="2"/>
      <c r="AF59" s="2"/>
      <c r="AG59" s="2"/>
      <c r="AH59" s="2"/>
      <c r="AI59" s="2"/>
      <c r="AJ59" s="2"/>
      <c r="AK59" s="2"/>
      <c r="AL59" s="2"/>
      <c r="AM59" s="2"/>
      <c r="AN59" s="2"/>
      <c r="AO59" s="2"/>
      <c r="AP59" s="2"/>
      <c r="AQ59" s="2"/>
      <c r="AR59" s="2"/>
      <c r="AS59" s="2"/>
    </row>
    <row r="60" spans="1:45" ht="35.25" customHeight="1" x14ac:dyDescent="0.3">
      <c r="A60" s="97">
        <v>18</v>
      </c>
      <c r="B60" s="113"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92"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92"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34"/>
      <c r="F60" s="34"/>
      <c r="G60" s="34"/>
      <c r="H60" s="35"/>
      <c r="I60" s="35"/>
      <c r="J60" s="35"/>
      <c r="K60" s="36" t="str">
        <f t="shared" si="0"/>
        <v xml:space="preserve">     </v>
      </c>
      <c r="L60" s="37"/>
      <c r="M60" s="37"/>
      <c r="N60" s="37"/>
      <c r="O60" s="37"/>
      <c r="P60" s="37"/>
      <c r="Q60" s="37"/>
      <c r="R60" s="37"/>
      <c r="S60" s="29" t="str">
        <f t="shared" si="1"/>
        <v/>
      </c>
      <c r="T60" s="29"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9" t="str">
        <f t="shared" si="2"/>
        <v/>
      </c>
      <c r="V60" s="29"/>
      <c r="W60" s="29" t="str">
        <f t="shared" si="3"/>
        <v/>
      </c>
      <c r="X60" s="126" t="str">
        <f>IF(AND(T60="",T61="",T62=""),"",AVERAGE(T60:T62))</f>
        <v/>
      </c>
      <c r="Y60" s="126" t="str">
        <f>IF(X60="","",
IF(X60=100,"Fuerte",
IF(X60&lt;50,"Débil",
IF(OR(X60&gt;=50,X60&lt;100),"Moderado",""))))</f>
        <v/>
      </c>
      <c r="Z60" s="92" t="str">
        <f>IF(Y60="","",IF(Y60="Fuerte","NO","SI"))</f>
        <v/>
      </c>
      <c r="AA60" s="92"/>
      <c r="AB60" s="92"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93"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x14ac:dyDescent="0.3">
      <c r="A61" s="90"/>
      <c r="B61" s="90"/>
      <c r="C61" s="90"/>
      <c r="D61" s="90"/>
      <c r="E61" s="38"/>
      <c r="F61" s="38"/>
      <c r="G61" s="38"/>
      <c r="H61" s="36"/>
      <c r="I61" s="36"/>
      <c r="J61" s="36"/>
      <c r="K61" s="36" t="str">
        <f t="shared" si="0"/>
        <v xml:space="preserve">     </v>
      </c>
      <c r="L61" s="37"/>
      <c r="M61" s="37"/>
      <c r="N61" s="37"/>
      <c r="O61" s="37"/>
      <c r="P61" s="37"/>
      <c r="Q61" s="37"/>
      <c r="R61" s="37"/>
      <c r="S61" s="29" t="str">
        <f t="shared" si="1"/>
        <v/>
      </c>
      <c r="T61" s="29"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9" t="str">
        <f t="shared" si="2"/>
        <v/>
      </c>
      <c r="V61" s="29"/>
      <c r="W61" s="29" t="str">
        <f t="shared" si="3"/>
        <v/>
      </c>
      <c r="X61" s="90"/>
      <c r="Y61" s="90"/>
      <c r="Z61" s="90"/>
      <c r="AA61" s="90"/>
      <c r="AB61" s="90"/>
      <c r="AC61" s="90"/>
      <c r="AD61" s="2"/>
      <c r="AE61" s="2"/>
      <c r="AF61" s="2"/>
      <c r="AG61" s="2"/>
      <c r="AH61" s="2"/>
      <c r="AI61" s="2"/>
      <c r="AJ61" s="2"/>
      <c r="AK61" s="2"/>
      <c r="AL61" s="2"/>
      <c r="AM61" s="2"/>
      <c r="AN61" s="2"/>
      <c r="AO61" s="2"/>
      <c r="AP61" s="2"/>
      <c r="AQ61" s="2"/>
      <c r="AR61" s="2"/>
      <c r="AS61" s="2"/>
    </row>
    <row r="62" spans="1:45" ht="35.25" customHeight="1" x14ac:dyDescent="0.3">
      <c r="A62" s="91"/>
      <c r="B62" s="91"/>
      <c r="C62" s="91"/>
      <c r="D62" s="91"/>
      <c r="E62" s="38"/>
      <c r="F62" s="38"/>
      <c r="G62" s="38"/>
      <c r="H62" s="36"/>
      <c r="I62" s="36"/>
      <c r="J62" s="36"/>
      <c r="K62" s="36" t="str">
        <f t="shared" si="0"/>
        <v xml:space="preserve">     </v>
      </c>
      <c r="L62" s="37"/>
      <c r="M62" s="37"/>
      <c r="N62" s="37"/>
      <c r="O62" s="37"/>
      <c r="P62" s="37"/>
      <c r="Q62" s="37"/>
      <c r="R62" s="37"/>
      <c r="S62" s="29" t="str">
        <f t="shared" si="1"/>
        <v/>
      </c>
      <c r="T62" s="29"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9" t="str">
        <f t="shared" si="2"/>
        <v/>
      </c>
      <c r="V62" s="29"/>
      <c r="W62" s="29" t="str">
        <f t="shared" si="3"/>
        <v/>
      </c>
      <c r="X62" s="91"/>
      <c r="Y62" s="91"/>
      <c r="Z62" s="91"/>
      <c r="AA62" s="91"/>
      <c r="AB62" s="91"/>
      <c r="AC62" s="91"/>
      <c r="AD62" s="2"/>
      <c r="AE62" s="2"/>
      <c r="AF62" s="2"/>
      <c r="AG62" s="2"/>
      <c r="AH62" s="2"/>
      <c r="AI62" s="2"/>
      <c r="AJ62" s="2"/>
      <c r="AK62" s="2"/>
      <c r="AL62" s="2"/>
      <c r="AM62" s="2"/>
      <c r="AN62" s="2"/>
      <c r="AO62" s="2"/>
      <c r="AP62" s="2"/>
      <c r="AQ62" s="2"/>
      <c r="AR62" s="2"/>
      <c r="AS62" s="2"/>
    </row>
    <row r="63" spans="1:45" ht="35.25" customHeight="1" x14ac:dyDescent="0.3">
      <c r="A63" s="97">
        <v>19</v>
      </c>
      <c r="B63" s="113"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92"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92"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34"/>
      <c r="F63" s="34"/>
      <c r="G63" s="34"/>
      <c r="H63" s="35"/>
      <c r="I63" s="35"/>
      <c r="J63" s="35"/>
      <c r="K63" s="36" t="str">
        <f t="shared" si="0"/>
        <v xml:space="preserve">     </v>
      </c>
      <c r="L63" s="37"/>
      <c r="M63" s="37"/>
      <c r="N63" s="37"/>
      <c r="O63" s="37"/>
      <c r="P63" s="37"/>
      <c r="Q63" s="37"/>
      <c r="R63" s="37"/>
      <c r="S63" s="29" t="str">
        <f t="shared" si="1"/>
        <v/>
      </c>
      <c r="T63" s="29"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9" t="str">
        <f t="shared" si="2"/>
        <v/>
      </c>
      <c r="V63" s="29"/>
      <c r="W63" s="29" t="str">
        <f t="shared" si="3"/>
        <v/>
      </c>
      <c r="X63" s="126" t="str">
        <f>IF(AND(T63="",T64="",T65=""),"",AVERAGE(T63:T65))</f>
        <v/>
      </c>
      <c r="Y63" s="126" t="str">
        <f>IF(X63="","",
IF(X63=100,"Fuerte",
IF(X63&lt;50,"Débil",
IF(OR(X63&gt;=50,X63&lt;100),"Moderado",""))))</f>
        <v/>
      </c>
      <c r="Z63" s="92" t="str">
        <f>IF(Y63="","",IF(Y63="Fuerte","NO","SI"))</f>
        <v/>
      </c>
      <c r="AA63" s="92"/>
      <c r="AB63" s="92"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93"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x14ac:dyDescent="0.3">
      <c r="A64" s="90"/>
      <c r="B64" s="90"/>
      <c r="C64" s="90"/>
      <c r="D64" s="90"/>
      <c r="E64" s="38"/>
      <c r="F64" s="38"/>
      <c r="G64" s="38"/>
      <c r="H64" s="36"/>
      <c r="I64" s="36"/>
      <c r="J64" s="36"/>
      <c r="K64" s="36" t="str">
        <f t="shared" si="0"/>
        <v xml:space="preserve">     </v>
      </c>
      <c r="L64" s="37"/>
      <c r="M64" s="37"/>
      <c r="N64" s="37"/>
      <c r="O64" s="37"/>
      <c r="P64" s="37"/>
      <c r="Q64" s="37"/>
      <c r="R64" s="37"/>
      <c r="S64" s="29" t="str">
        <f t="shared" si="1"/>
        <v/>
      </c>
      <c r="T64" s="29"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9" t="str">
        <f t="shared" si="2"/>
        <v/>
      </c>
      <c r="V64" s="29"/>
      <c r="W64" s="29" t="str">
        <f t="shared" si="3"/>
        <v/>
      </c>
      <c r="X64" s="90"/>
      <c r="Y64" s="90"/>
      <c r="Z64" s="90"/>
      <c r="AA64" s="90"/>
      <c r="AB64" s="90"/>
      <c r="AC64" s="90"/>
      <c r="AD64" s="2"/>
      <c r="AE64" s="2"/>
      <c r="AF64" s="2"/>
      <c r="AG64" s="2"/>
      <c r="AH64" s="2"/>
      <c r="AI64" s="2"/>
      <c r="AJ64" s="2"/>
      <c r="AK64" s="2"/>
      <c r="AL64" s="2"/>
      <c r="AM64" s="2"/>
      <c r="AN64" s="2"/>
      <c r="AO64" s="2"/>
      <c r="AP64" s="2"/>
      <c r="AQ64" s="2"/>
      <c r="AR64" s="2"/>
      <c r="AS64" s="2"/>
    </row>
    <row r="65" spans="1:45" ht="35.25" customHeight="1" x14ac:dyDescent="0.3">
      <c r="A65" s="91"/>
      <c r="B65" s="91"/>
      <c r="C65" s="91"/>
      <c r="D65" s="91"/>
      <c r="E65" s="38"/>
      <c r="F65" s="38"/>
      <c r="G65" s="38"/>
      <c r="H65" s="36"/>
      <c r="I65" s="36"/>
      <c r="J65" s="36"/>
      <c r="K65" s="36" t="str">
        <f t="shared" si="0"/>
        <v xml:space="preserve">     </v>
      </c>
      <c r="L65" s="37"/>
      <c r="M65" s="37"/>
      <c r="N65" s="37"/>
      <c r="O65" s="37"/>
      <c r="P65" s="37"/>
      <c r="Q65" s="37"/>
      <c r="R65" s="37"/>
      <c r="S65" s="29" t="str">
        <f t="shared" si="1"/>
        <v/>
      </c>
      <c r="T65" s="29"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9" t="str">
        <f t="shared" si="2"/>
        <v/>
      </c>
      <c r="V65" s="29"/>
      <c r="W65" s="29" t="str">
        <f t="shared" si="3"/>
        <v/>
      </c>
      <c r="X65" s="91"/>
      <c r="Y65" s="91"/>
      <c r="Z65" s="91"/>
      <c r="AA65" s="91"/>
      <c r="AB65" s="91"/>
      <c r="AC65" s="91"/>
      <c r="AD65" s="2"/>
      <c r="AE65" s="2"/>
      <c r="AF65" s="2"/>
      <c r="AG65" s="2"/>
      <c r="AH65" s="2"/>
      <c r="AI65" s="2"/>
      <c r="AJ65" s="2"/>
      <c r="AK65" s="2"/>
      <c r="AL65" s="2"/>
      <c r="AM65" s="2"/>
      <c r="AN65" s="2"/>
      <c r="AO65" s="2"/>
      <c r="AP65" s="2"/>
      <c r="AQ65" s="2"/>
      <c r="AR65" s="2"/>
      <c r="AS65" s="2"/>
    </row>
    <row r="66" spans="1:45" ht="35.25" customHeight="1" x14ac:dyDescent="0.3">
      <c r="A66" s="97">
        <v>20</v>
      </c>
      <c r="B66" s="113"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92"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92"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34"/>
      <c r="F66" s="34"/>
      <c r="G66" s="34"/>
      <c r="H66" s="35"/>
      <c r="I66" s="35"/>
      <c r="J66" s="35"/>
      <c r="K66" s="36" t="str">
        <f t="shared" si="0"/>
        <v xml:space="preserve">     </v>
      </c>
      <c r="L66" s="37"/>
      <c r="M66" s="37"/>
      <c r="N66" s="37"/>
      <c r="O66" s="37"/>
      <c r="P66" s="37"/>
      <c r="Q66" s="37"/>
      <c r="R66" s="37"/>
      <c r="S66" s="29" t="str">
        <f t="shared" si="1"/>
        <v/>
      </c>
      <c r="T66" s="29"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9" t="str">
        <f t="shared" si="2"/>
        <v/>
      </c>
      <c r="V66" s="29"/>
      <c r="W66" s="29" t="str">
        <f t="shared" si="3"/>
        <v/>
      </c>
      <c r="X66" s="126" t="str">
        <f>IF(AND(T66="",T67="",T68=""),"",AVERAGE(T66:T68))</f>
        <v/>
      </c>
      <c r="Y66" s="126" t="str">
        <f>IF(X66="","",
IF(X66=100,"Fuerte",
IF(X66&lt;50,"Débil",
IF(OR(X66&gt;=50,X66&lt;100),"Moderado",""))))</f>
        <v/>
      </c>
      <c r="Z66" s="92" t="str">
        <f>IF(Y66="","",IF(Y66="Fuerte","NO","SI"))</f>
        <v/>
      </c>
      <c r="AA66" s="92"/>
      <c r="AB66" s="92"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93"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x14ac:dyDescent="0.3">
      <c r="A67" s="90"/>
      <c r="B67" s="90"/>
      <c r="C67" s="90"/>
      <c r="D67" s="90"/>
      <c r="E67" s="38"/>
      <c r="F67" s="38"/>
      <c r="G67" s="38"/>
      <c r="H67" s="36"/>
      <c r="I67" s="36"/>
      <c r="J67" s="36"/>
      <c r="K67" s="36" t="str">
        <f t="shared" si="0"/>
        <v xml:space="preserve">     </v>
      </c>
      <c r="L67" s="37"/>
      <c r="M67" s="37"/>
      <c r="N67" s="37"/>
      <c r="O67" s="37"/>
      <c r="P67" s="37"/>
      <c r="Q67" s="37"/>
      <c r="R67" s="37"/>
      <c r="S67" s="29" t="str">
        <f t="shared" si="1"/>
        <v/>
      </c>
      <c r="T67" s="29"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9" t="str">
        <f t="shared" si="2"/>
        <v/>
      </c>
      <c r="V67" s="29"/>
      <c r="W67" s="29" t="str">
        <f t="shared" si="3"/>
        <v/>
      </c>
      <c r="X67" s="90"/>
      <c r="Y67" s="90"/>
      <c r="Z67" s="90"/>
      <c r="AA67" s="90"/>
      <c r="AB67" s="90"/>
      <c r="AC67" s="90"/>
      <c r="AD67" s="2"/>
      <c r="AE67" s="2"/>
      <c r="AF67" s="2"/>
      <c r="AG67" s="2"/>
      <c r="AH67" s="2"/>
      <c r="AI67" s="2"/>
      <c r="AJ67" s="2"/>
      <c r="AK67" s="2"/>
      <c r="AL67" s="2"/>
      <c r="AM67" s="2"/>
      <c r="AN67" s="2"/>
      <c r="AO67" s="2"/>
      <c r="AP67" s="2"/>
      <c r="AQ67" s="2"/>
      <c r="AR67" s="2"/>
      <c r="AS67" s="2"/>
    </row>
    <row r="68" spans="1:45" ht="35.25" customHeight="1" x14ac:dyDescent="0.3">
      <c r="A68" s="91"/>
      <c r="B68" s="91"/>
      <c r="C68" s="91"/>
      <c r="D68" s="91"/>
      <c r="E68" s="38"/>
      <c r="F68" s="38"/>
      <c r="G68" s="38"/>
      <c r="H68" s="36"/>
      <c r="I68" s="36"/>
      <c r="J68" s="36"/>
      <c r="K68" s="36" t="str">
        <f t="shared" si="0"/>
        <v xml:space="preserve">     </v>
      </c>
      <c r="L68" s="37"/>
      <c r="M68" s="37"/>
      <c r="N68" s="37"/>
      <c r="O68" s="37"/>
      <c r="P68" s="37"/>
      <c r="Q68" s="37"/>
      <c r="R68" s="37"/>
      <c r="S68" s="29" t="str">
        <f t="shared" si="1"/>
        <v/>
      </c>
      <c r="T68" s="29"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9" t="str">
        <f t="shared" si="2"/>
        <v/>
      </c>
      <c r="V68" s="29"/>
      <c r="W68" s="29" t="str">
        <f t="shared" si="3"/>
        <v/>
      </c>
      <c r="X68" s="91"/>
      <c r="Y68" s="91"/>
      <c r="Z68" s="91"/>
      <c r="AA68" s="91"/>
      <c r="AB68" s="91"/>
      <c r="AC68" s="91"/>
      <c r="AD68" s="2"/>
      <c r="AE68" s="2"/>
      <c r="AF68" s="2"/>
      <c r="AG68" s="2"/>
      <c r="AH68" s="2"/>
      <c r="AI68" s="2"/>
      <c r="AJ68" s="2"/>
      <c r="AK68" s="2"/>
      <c r="AL68" s="2"/>
      <c r="AM68" s="2"/>
      <c r="AN68" s="2"/>
      <c r="AO68" s="2"/>
      <c r="AP68" s="2"/>
      <c r="AQ68" s="2"/>
      <c r="AR68" s="2"/>
      <c r="AS68" s="2"/>
    </row>
    <row r="69" spans="1:45"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DEqz0Wt9f+pD78vD7G8OPt+YroA5XhrqIe+8R2tTHuaAWlWOnwLI+J8etzh+bC+Gc81Y7obGgfU6njF6od9eLA==" saltValue="62l+HxUeIiCd1MLKkw2Fuw==" spinCount="100000" sheet="1" objects="1" scenarios="1" selectLockedCells="1" selectUnlockedCells="1"/>
  <mergeCells count="238">
    <mergeCell ref="AB54:AB56"/>
    <mergeCell ref="AC54:AC56"/>
    <mergeCell ref="AA15:AA17"/>
    <mergeCell ref="AB15:AB17"/>
    <mergeCell ref="X12:X14"/>
    <mergeCell ref="Y12:Y14"/>
    <mergeCell ref="Z12:Z14"/>
    <mergeCell ref="AA12:AA14"/>
    <mergeCell ref="AB12:AB14"/>
    <mergeCell ref="AC12:AC14"/>
    <mergeCell ref="X15:X17"/>
    <mergeCell ref="AC15:AC17"/>
    <mergeCell ref="Y15:Y17"/>
    <mergeCell ref="Z15:Z17"/>
    <mergeCell ref="Y24:Y26"/>
    <mergeCell ref="Z24:Z26"/>
    <mergeCell ref="AA24:AA26"/>
    <mergeCell ref="AB24:AB26"/>
    <mergeCell ref="AC24:AC26"/>
    <mergeCell ref="X24:X26"/>
    <mergeCell ref="X27:X29"/>
    <mergeCell ref="Y27:Y29"/>
    <mergeCell ref="Z27:Z29"/>
    <mergeCell ref="AA27:AA29"/>
    <mergeCell ref="AB27:AB29"/>
    <mergeCell ref="AC27:AC29"/>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E6:J6"/>
    <mergeCell ref="L6:AC6"/>
    <mergeCell ref="A1:B4"/>
    <mergeCell ref="C1:AA4"/>
    <mergeCell ref="AB1:AC1"/>
    <mergeCell ref="AB2:AC2"/>
    <mergeCell ref="AB3:AC3"/>
    <mergeCell ref="AB4:AC4"/>
    <mergeCell ref="A6:D6"/>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C18:C20"/>
    <mergeCell ref="D18:D20"/>
    <mergeCell ref="X18:X20"/>
    <mergeCell ref="Y18:Y20"/>
    <mergeCell ref="Z18:Z20"/>
    <mergeCell ref="AA18:AA20"/>
    <mergeCell ref="AB18:AB20"/>
    <mergeCell ref="AC18:AC20"/>
    <mergeCell ref="AA21:AA23"/>
    <mergeCell ref="AB21:AB23"/>
    <mergeCell ref="AC21:AC23"/>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X30:X32"/>
    <mergeCell ref="Y30:Y32"/>
    <mergeCell ref="Z30:Z32"/>
    <mergeCell ref="AA30:AA32"/>
    <mergeCell ref="AB30:AB32"/>
    <mergeCell ref="A36:A38"/>
    <mergeCell ref="B36:B38"/>
    <mergeCell ref="C36:C38"/>
    <mergeCell ref="D36:D38"/>
    <mergeCell ref="B39:B41"/>
    <mergeCell ref="C39:C41"/>
    <mergeCell ref="D39:D41"/>
    <mergeCell ref="A39:A41"/>
    <mergeCell ref="A42:A44"/>
    <mergeCell ref="B42:B44"/>
    <mergeCell ref="C42:C44"/>
    <mergeCell ref="D42:D44"/>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B51:B53"/>
    <mergeCell ref="C51:C53"/>
    <mergeCell ref="D51:D53"/>
    <mergeCell ref="A51:A53"/>
    <mergeCell ref="A54:A56"/>
    <mergeCell ref="B54:B56"/>
    <mergeCell ref="C54:C56"/>
    <mergeCell ref="D54:D56"/>
    <mergeCell ref="A57:A59"/>
    <mergeCell ref="B57:B59"/>
    <mergeCell ref="A9:A11"/>
    <mergeCell ref="B9:B11"/>
    <mergeCell ref="C9:C11"/>
    <mergeCell ref="D9:D11"/>
    <mergeCell ref="B12:B14"/>
    <mergeCell ref="C12:C14"/>
    <mergeCell ref="D12:D14"/>
    <mergeCell ref="A12:A14"/>
    <mergeCell ref="A15:A17"/>
    <mergeCell ref="B15:B17"/>
    <mergeCell ref="C15:C17"/>
    <mergeCell ref="D15:D17"/>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B63:B65"/>
    <mergeCell ref="C63:C65"/>
    <mergeCell ref="C57:C59"/>
    <mergeCell ref="D57:D59"/>
    <mergeCell ref="A60:A62"/>
    <mergeCell ref="B60:B62"/>
    <mergeCell ref="C60:C62"/>
    <mergeCell ref="D60:D62"/>
    <mergeCell ref="D63:D65"/>
    <mergeCell ref="A63:A65"/>
  </mergeCells>
  <conditionalFormatting sqref="B9:AC68">
    <cfRule type="expression" dxfId="195" priority="1" stopIfTrue="1">
      <formula>IF($D9="No aplica",1,0)</formula>
    </cfRule>
  </conditionalFormatting>
  <conditionalFormatting sqref="E10:W10">
    <cfRule type="expression" dxfId="194" priority="2">
      <formula>IF($D9="No aplica",1,0)</formula>
    </cfRule>
  </conditionalFormatting>
  <conditionalFormatting sqref="E11:W11">
    <cfRule type="expression" dxfId="193" priority="3">
      <formula>IF($D9="No aplica",1,0)</formula>
    </cfRule>
  </conditionalFormatting>
  <conditionalFormatting sqref="E13:W13">
    <cfRule type="expression" dxfId="192" priority="4">
      <formula>IF($D12="No aplica",1,0)</formula>
    </cfRule>
  </conditionalFormatting>
  <conditionalFormatting sqref="E14:W14">
    <cfRule type="expression" dxfId="191" priority="5">
      <formula>IF($D12="No aplica",1,0)</formula>
    </cfRule>
  </conditionalFormatting>
  <conditionalFormatting sqref="E16:W16">
    <cfRule type="expression" dxfId="190" priority="6">
      <formula>IF($D15="No aplica",1,0)</formula>
    </cfRule>
  </conditionalFormatting>
  <conditionalFormatting sqref="E17:W17">
    <cfRule type="expression" dxfId="189" priority="7">
      <formula>IF($D15="No aplica",1,0)</formula>
    </cfRule>
  </conditionalFormatting>
  <conditionalFormatting sqref="E19:W19">
    <cfRule type="expression" dxfId="188" priority="8">
      <formula>IF($D18="No aplica",1,0)</formula>
    </cfRule>
  </conditionalFormatting>
  <conditionalFormatting sqref="E20:W20">
    <cfRule type="expression" dxfId="187" priority="9">
      <formula>IF($D18="No aplica",1,0)</formula>
    </cfRule>
  </conditionalFormatting>
  <conditionalFormatting sqref="E22:W22">
    <cfRule type="expression" dxfId="186" priority="10">
      <formula>IF($D21="No aplica",1,0)</formula>
    </cfRule>
  </conditionalFormatting>
  <conditionalFormatting sqref="E23:W23">
    <cfRule type="expression" dxfId="185" priority="11">
      <formula>IF($D21="No aplica",1,0)</formula>
    </cfRule>
  </conditionalFormatting>
  <conditionalFormatting sqref="E25:W25">
    <cfRule type="expression" dxfId="184" priority="12">
      <formula>IF($D24="No aplica",1,0)</formula>
    </cfRule>
  </conditionalFormatting>
  <conditionalFormatting sqref="E26:W26">
    <cfRule type="expression" dxfId="183" priority="13">
      <formula>IF($D24="No aplica",1,0)</formula>
    </cfRule>
  </conditionalFormatting>
  <conditionalFormatting sqref="E28:W28">
    <cfRule type="expression" dxfId="182" priority="14">
      <formula>IF($D27="No aplica",1,0)</formula>
    </cfRule>
  </conditionalFormatting>
  <conditionalFormatting sqref="E29:W29">
    <cfRule type="expression" dxfId="181" priority="15">
      <formula>IF($D27="No aplica",1,0)</formula>
    </cfRule>
  </conditionalFormatting>
  <conditionalFormatting sqref="E31:W31">
    <cfRule type="expression" dxfId="180" priority="16">
      <formula>IF($D30="No aplica",1,0)</formula>
    </cfRule>
  </conditionalFormatting>
  <conditionalFormatting sqref="E32:W32">
    <cfRule type="expression" dxfId="179" priority="17">
      <formula>IF($D30="No aplica",1,0)</formula>
    </cfRule>
  </conditionalFormatting>
  <conditionalFormatting sqref="E34:W34">
    <cfRule type="expression" dxfId="178" priority="18">
      <formula>IF($D33="No aplica",1,0)</formula>
    </cfRule>
  </conditionalFormatting>
  <conditionalFormatting sqref="E35:W35">
    <cfRule type="expression" dxfId="177" priority="19">
      <formula>IF($D33="No aplica",1,0)</formula>
    </cfRule>
  </conditionalFormatting>
  <conditionalFormatting sqref="E37:W37">
    <cfRule type="expression" dxfId="176" priority="20">
      <formula>IF($D36="No aplica",1,0)</formula>
    </cfRule>
  </conditionalFormatting>
  <conditionalFormatting sqref="E38:W38">
    <cfRule type="expression" dxfId="175" priority="21">
      <formula>IF($D36="No aplica",1,0)</formula>
    </cfRule>
  </conditionalFormatting>
  <conditionalFormatting sqref="E40:W40">
    <cfRule type="expression" dxfId="174" priority="22">
      <formula>IF($D39="No aplica",1,0)</formula>
    </cfRule>
  </conditionalFormatting>
  <conditionalFormatting sqref="E41:W41">
    <cfRule type="expression" dxfId="173" priority="23">
      <formula>IF($D39="No aplica",1,0)</formula>
    </cfRule>
  </conditionalFormatting>
  <conditionalFormatting sqref="E43:W43">
    <cfRule type="expression" dxfId="172" priority="24">
      <formula>IF($D42="No aplica",1,0)</formula>
    </cfRule>
  </conditionalFormatting>
  <conditionalFormatting sqref="E44:W44">
    <cfRule type="expression" dxfId="171" priority="25">
      <formula>IF($D42="No aplica",1,0)</formula>
    </cfRule>
  </conditionalFormatting>
  <conditionalFormatting sqref="E46:W46">
    <cfRule type="expression" dxfId="170" priority="26">
      <formula>IF($D45="No aplica",1,0)</formula>
    </cfRule>
  </conditionalFormatting>
  <conditionalFormatting sqref="E47:W47">
    <cfRule type="expression" dxfId="169" priority="27">
      <formula>IF($D45="No aplica",1,0)</formula>
    </cfRule>
  </conditionalFormatting>
  <conditionalFormatting sqref="E49:W49">
    <cfRule type="expression" dxfId="168" priority="28">
      <formula>IF($D48="No aplica",1,0)</formula>
    </cfRule>
  </conditionalFormatting>
  <conditionalFormatting sqref="E50:W50">
    <cfRule type="expression" dxfId="167" priority="29">
      <formula>IF($D48="No aplica",1,0)</formula>
    </cfRule>
  </conditionalFormatting>
  <conditionalFormatting sqref="E52:W52">
    <cfRule type="expression" dxfId="166" priority="30">
      <formula>IF($D51="No aplica",1,0)</formula>
    </cfRule>
  </conditionalFormatting>
  <conditionalFormatting sqref="E53:W53">
    <cfRule type="expression" dxfId="165" priority="31">
      <formula>IF($D51="No aplica",1,0)</formula>
    </cfRule>
  </conditionalFormatting>
  <conditionalFormatting sqref="E55:W55">
    <cfRule type="expression" dxfId="164" priority="32">
      <formula>IF($D54="No aplica",1,0)</formula>
    </cfRule>
  </conditionalFormatting>
  <conditionalFormatting sqref="E56:W56">
    <cfRule type="expression" dxfId="163" priority="33">
      <formula>IF($D54="No aplica",1,0)</formula>
    </cfRule>
  </conditionalFormatting>
  <conditionalFormatting sqref="E58:W58">
    <cfRule type="expression" dxfId="162" priority="34">
      <formula>IF($D57="No aplica",1,0)</formula>
    </cfRule>
  </conditionalFormatting>
  <conditionalFormatting sqref="E59:W59">
    <cfRule type="expression" dxfId="161" priority="35">
      <formula>IF($D57="No aplica",1,0)</formula>
    </cfRule>
  </conditionalFormatting>
  <conditionalFormatting sqref="E61:W61">
    <cfRule type="expression" dxfId="160" priority="36">
      <formula>IF($D60="No aplica",1,0)</formula>
    </cfRule>
  </conditionalFormatting>
  <conditionalFormatting sqref="E62:W62">
    <cfRule type="expression" dxfId="159" priority="37">
      <formula>IF($D60="No aplica",1,0)</formula>
    </cfRule>
  </conditionalFormatting>
  <conditionalFormatting sqref="E64:W64">
    <cfRule type="expression" dxfId="158" priority="38">
      <formula>IF($D63="No aplica",1,0)</formula>
    </cfRule>
  </conditionalFormatting>
  <conditionalFormatting sqref="E65:W65">
    <cfRule type="expression" dxfId="157" priority="39">
      <formula>IF($D63="No aplica",1,0)</formula>
    </cfRule>
  </conditionalFormatting>
  <conditionalFormatting sqref="E67:W67">
    <cfRule type="expression" dxfId="156" priority="40">
      <formula>IF($D66="No aplica",1,0)</formula>
    </cfRule>
  </conditionalFormatting>
  <conditionalFormatting sqref="E68:W68">
    <cfRule type="expression" dxfId="155" priority="41">
      <formula>IF($D66="No aplica",1,0)</formula>
    </cfRule>
  </conditionalFormatting>
  <conditionalFormatting sqref="AC9">
    <cfRule type="expression" dxfId="154" priority="42">
      <formula>IF(AC9="Casi seguro",1,0)</formula>
    </cfRule>
    <cfRule type="expression" dxfId="153" priority="43">
      <formula>IF(AC9="Probable",1,0)</formula>
    </cfRule>
    <cfRule type="expression" dxfId="152" priority="44">
      <formula>IF(AC9="Posible",1,0)</formula>
    </cfRule>
    <cfRule type="expression" dxfId="151" priority="45">
      <formula>IF(AC9="Improbable",1,0)</formula>
    </cfRule>
    <cfRule type="expression" dxfId="150" priority="46">
      <formula>IF(AC9="Rara vez",1,0)</formula>
    </cfRule>
  </conditionalFormatting>
  <conditionalFormatting sqref="AC11:AC12">
    <cfRule type="expression" dxfId="149" priority="47">
      <formula>IF(AC11="Casi seguro",1,0)</formula>
    </cfRule>
    <cfRule type="expression" dxfId="148" priority="48">
      <formula>IF(AC11="Probable",1,0)</formula>
    </cfRule>
    <cfRule type="expression" dxfId="147" priority="49">
      <formula>IF(AC11="Posible",1,0)</formula>
    </cfRule>
    <cfRule type="expression" dxfId="146" priority="50">
      <formula>IF(AC11="Improbable",1,0)</formula>
    </cfRule>
    <cfRule type="expression" dxfId="145" priority="51">
      <formula>IF(AC11="Rara vez",1,0)</formula>
    </cfRule>
  </conditionalFormatting>
  <conditionalFormatting sqref="AC14:AC15">
    <cfRule type="expression" dxfId="144" priority="52">
      <formula>IF(AC14="Casi seguro",1,0)</formula>
    </cfRule>
    <cfRule type="expression" dxfId="143" priority="53">
      <formula>IF(AC14="Probable",1,0)</formula>
    </cfRule>
    <cfRule type="expression" dxfId="142" priority="54">
      <formula>IF(AC14="Posible",1,0)</formula>
    </cfRule>
    <cfRule type="expression" dxfId="141" priority="55">
      <formula>IF(AC14="Improbable",1,0)</formula>
    </cfRule>
    <cfRule type="expression" dxfId="140" priority="56">
      <formula>IF(AC14="Rara vez",1,0)</formula>
    </cfRule>
  </conditionalFormatting>
  <conditionalFormatting sqref="AC17:AC18">
    <cfRule type="expression" dxfId="139" priority="57">
      <formula>IF(AC17="Casi seguro",1,0)</formula>
    </cfRule>
    <cfRule type="expression" dxfId="138" priority="58">
      <formula>IF(AC17="Probable",1,0)</formula>
    </cfRule>
    <cfRule type="expression" dxfId="137" priority="59">
      <formula>IF(AC17="Posible",1,0)</formula>
    </cfRule>
    <cfRule type="expression" dxfId="136" priority="60">
      <formula>IF(AC17="Improbable",1,0)</formula>
    </cfRule>
    <cfRule type="expression" dxfId="135" priority="61">
      <formula>IF(AC17="Rara vez",1,0)</formula>
    </cfRule>
  </conditionalFormatting>
  <conditionalFormatting sqref="AC20:AC21">
    <cfRule type="expression" dxfId="134" priority="62">
      <formula>IF(AC20="Casi seguro",1,0)</formula>
    </cfRule>
    <cfRule type="expression" dxfId="133" priority="63">
      <formula>IF(AC20="Probable",1,0)</formula>
    </cfRule>
    <cfRule type="expression" dxfId="132" priority="64">
      <formula>IF(AC20="Posible",1,0)</formula>
    </cfRule>
    <cfRule type="expression" dxfId="131" priority="65">
      <formula>IF(AC20="Improbable",1,0)</formula>
    </cfRule>
    <cfRule type="expression" dxfId="130" priority="66">
      <formula>IF(AC20="Rara vez",1,0)</formula>
    </cfRule>
  </conditionalFormatting>
  <conditionalFormatting sqref="AC23:AC24">
    <cfRule type="expression" dxfId="129" priority="67">
      <formula>IF(AC23="Casi seguro",1,0)</formula>
    </cfRule>
    <cfRule type="expression" dxfId="128" priority="68">
      <formula>IF(AC23="Probable",1,0)</formula>
    </cfRule>
    <cfRule type="expression" dxfId="127" priority="69">
      <formula>IF(AC23="Posible",1,0)</formula>
    </cfRule>
    <cfRule type="expression" dxfId="126" priority="70">
      <formula>IF(AC23="Improbable",1,0)</formula>
    </cfRule>
    <cfRule type="expression" dxfId="125" priority="71">
      <formula>IF(AC23="Rara vez",1,0)</formula>
    </cfRule>
  </conditionalFormatting>
  <conditionalFormatting sqref="AC26:AC27">
    <cfRule type="expression" dxfId="124" priority="72">
      <formula>IF(AC26="Casi seguro",1,0)</formula>
    </cfRule>
    <cfRule type="expression" dxfId="123" priority="73">
      <formula>IF(AC26="Probable",1,0)</formula>
    </cfRule>
    <cfRule type="expression" dxfId="122" priority="74">
      <formula>IF(AC26="Posible",1,0)</formula>
    </cfRule>
    <cfRule type="expression" dxfId="121" priority="75">
      <formula>IF(AC26="Improbable",1,0)</formula>
    </cfRule>
    <cfRule type="expression" dxfId="120" priority="76">
      <formula>IF(AC26="Rara vez",1,0)</formula>
    </cfRule>
  </conditionalFormatting>
  <conditionalFormatting sqref="AC29:AC30">
    <cfRule type="expression" dxfId="119" priority="77">
      <formula>IF(AC29="Casi seguro",1,0)</formula>
    </cfRule>
    <cfRule type="expression" dxfId="118" priority="78">
      <formula>IF(AC29="Probable",1,0)</formula>
    </cfRule>
    <cfRule type="expression" dxfId="117" priority="79">
      <formula>IF(AC29="Posible",1,0)</formula>
    </cfRule>
    <cfRule type="expression" dxfId="116" priority="80">
      <formula>IF(AC29="Improbable",1,0)</formula>
    </cfRule>
    <cfRule type="expression" dxfId="115" priority="81">
      <formula>IF(AC29="Rara vez",1,0)</formula>
    </cfRule>
  </conditionalFormatting>
  <conditionalFormatting sqref="AC32:AC33">
    <cfRule type="expression" dxfId="114" priority="82">
      <formula>IF(AC32="Casi seguro",1,0)</formula>
    </cfRule>
    <cfRule type="expression" dxfId="113" priority="83">
      <formula>IF(AC32="Probable",1,0)</formula>
    </cfRule>
    <cfRule type="expression" dxfId="112" priority="84">
      <formula>IF(AC32="Posible",1,0)</formula>
    </cfRule>
    <cfRule type="expression" dxfId="111" priority="85">
      <formula>IF(AC32="Improbable",1,0)</formula>
    </cfRule>
    <cfRule type="expression" dxfId="110" priority="86">
      <formula>IF(AC32="Rara vez",1,0)</formula>
    </cfRule>
  </conditionalFormatting>
  <conditionalFormatting sqref="AC35:AC36">
    <cfRule type="expression" dxfId="109" priority="87">
      <formula>IF(AC35="Casi seguro",1,0)</formula>
    </cfRule>
    <cfRule type="expression" dxfId="108" priority="88">
      <formula>IF(AC35="Probable",1,0)</formula>
    </cfRule>
    <cfRule type="expression" dxfId="107" priority="89">
      <formula>IF(AC35="Posible",1,0)</formula>
    </cfRule>
    <cfRule type="expression" dxfId="106" priority="90">
      <formula>IF(AC35="Improbable",1,0)</formula>
    </cfRule>
    <cfRule type="expression" dxfId="105" priority="91">
      <formula>IF(AC35="Rara vez",1,0)</formula>
    </cfRule>
  </conditionalFormatting>
  <conditionalFormatting sqref="AC38:AC39">
    <cfRule type="expression" dxfId="104" priority="92">
      <formula>IF(AC38="Casi seguro",1,0)</formula>
    </cfRule>
    <cfRule type="expression" dxfId="103" priority="93">
      <formula>IF(AC38="Probable",1,0)</formula>
    </cfRule>
    <cfRule type="expression" dxfId="102" priority="94">
      <formula>IF(AC38="Posible",1,0)</formula>
    </cfRule>
    <cfRule type="expression" dxfId="101" priority="95">
      <formula>IF(AC38="Improbable",1,0)</formula>
    </cfRule>
    <cfRule type="expression" dxfId="100" priority="96">
      <formula>IF(AC38="Rara vez",1,0)</formula>
    </cfRule>
  </conditionalFormatting>
  <conditionalFormatting sqref="AC41:AC42">
    <cfRule type="expression" dxfId="99" priority="97">
      <formula>IF(AC41="Casi seguro",1,0)</formula>
    </cfRule>
    <cfRule type="expression" dxfId="98" priority="98">
      <formula>IF(AC41="Probable",1,0)</formula>
    </cfRule>
    <cfRule type="expression" dxfId="97" priority="99">
      <formula>IF(AC41="Posible",1,0)</formula>
    </cfRule>
    <cfRule type="expression" dxfId="96" priority="100">
      <formula>IF(AC41="Improbable",1,0)</formula>
    </cfRule>
    <cfRule type="expression" dxfId="95" priority="101">
      <formula>IF(AC41="Rara vez",1,0)</formula>
    </cfRule>
  </conditionalFormatting>
  <conditionalFormatting sqref="AC44:AC45">
    <cfRule type="expression" dxfId="94" priority="102">
      <formula>IF(AC44="Casi seguro",1,0)</formula>
    </cfRule>
    <cfRule type="expression" dxfId="93" priority="103">
      <formula>IF(AC44="Probable",1,0)</formula>
    </cfRule>
    <cfRule type="expression" dxfId="92" priority="104">
      <formula>IF(AC44="Posible",1,0)</formula>
    </cfRule>
    <cfRule type="expression" dxfId="91" priority="105">
      <formula>IF(AC44="Improbable",1,0)</formula>
    </cfRule>
    <cfRule type="expression" dxfId="90" priority="106">
      <formula>IF(AC44="Rara vez",1,0)</formula>
    </cfRule>
  </conditionalFormatting>
  <conditionalFormatting sqref="AC47:AC48">
    <cfRule type="expression" dxfId="89" priority="107">
      <formula>IF(AC47="Casi seguro",1,0)</formula>
    </cfRule>
    <cfRule type="expression" dxfId="88" priority="108">
      <formula>IF(AC47="Probable",1,0)</formula>
    </cfRule>
    <cfRule type="expression" dxfId="87" priority="109">
      <formula>IF(AC47="Posible",1,0)</formula>
    </cfRule>
    <cfRule type="expression" dxfId="86" priority="110">
      <formula>IF(AC47="Improbable",1,0)</formula>
    </cfRule>
    <cfRule type="expression" dxfId="85" priority="111">
      <formula>IF(AC47="Rara vez",1,0)</formula>
    </cfRule>
  </conditionalFormatting>
  <conditionalFormatting sqref="AC50:AC51">
    <cfRule type="expression" dxfId="84" priority="112">
      <formula>IF(AC50="Casi seguro",1,0)</formula>
    </cfRule>
    <cfRule type="expression" dxfId="83" priority="113">
      <formula>IF(AC50="Probable",1,0)</formula>
    </cfRule>
    <cfRule type="expression" dxfId="82" priority="114">
      <formula>IF(AC50="Posible",1,0)</formula>
    </cfRule>
    <cfRule type="expression" dxfId="81" priority="115">
      <formula>IF(AC50="Improbable",1,0)</formula>
    </cfRule>
    <cfRule type="expression" dxfId="80" priority="116">
      <formula>IF(AC50="Rara vez",1,0)</formula>
    </cfRule>
  </conditionalFormatting>
  <conditionalFormatting sqref="AC53:AC54">
    <cfRule type="expression" dxfId="79" priority="117">
      <formula>IF(AC53="Casi seguro",1,0)</formula>
    </cfRule>
    <cfRule type="expression" dxfId="78" priority="118">
      <formula>IF(AC53="Probable",1,0)</formula>
    </cfRule>
    <cfRule type="expression" dxfId="77" priority="119">
      <formula>IF(AC53="Posible",1,0)</formula>
    </cfRule>
    <cfRule type="expression" dxfId="76" priority="120">
      <formula>IF(AC53="Improbable",1,0)</formula>
    </cfRule>
    <cfRule type="expression" dxfId="75" priority="121">
      <formula>IF(AC53="Rara vez",1,0)</formula>
    </cfRule>
  </conditionalFormatting>
  <conditionalFormatting sqref="AC56:AC57">
    <cfRule type="expression" dxfId="74" priority="122">
      <formula>IF(AC56="Casi seguro",1,0)</formula>
    </cfRule>
    <cfRule type="expression" dxfId="73" priority="123">
      <formula>IF(AC56="Probable",1,0)</formula>
    </cfRule>
    <cfRule type="expression" dxfId="72" priority="124">
      <formula>IF(AC56="Posible",1,0)</formula>
    </cfRule>
    <cfRule type="expression" dxfId="71" priority="125">
      <formula>IF(AC56="Improbable",1,0)</formula>
    </cfRule>
    <cfRule type="expression" dxfId="70" priority="126">
      <formula>IF(AC56="Rara vez",1,0)</formula>
    </cfRule>
  </conditionalFormatting>
  <conditionalFormatting sqref="AC59:AC60">
    <cfRule type="expression" dxfId="69" priority="127">
      <formula>IF(AC59="Casi seguro",1,0)</formula>
    </cfRule>
    <cfRule type="expression" dxfId="68" priority="128">
      <formula>IF(AC59="Probable",1,0)</formula>
    </cfRule>
    <cfRule type="expression" dxfId="67" priority="129">
      <formula>IF(AC59="Posible",1,0)</formula>
    </cfRule>
    <cfRule type="expression" dxfId="66" priority="130">
      <formula>IF(AC59="Improbable",1,0)</formula>
    </cfRule>
    <cfRule type="expression" dxfId="65" priority="131">
      <formula>IF(AC59="Rara vez",1,0)</formula>
    </cfRule>
  </conditionalFormatting>
  <conditionalFormatting sqref="AC62:AC63">
    <cfRule type="expression" dxfId="64" priority="132">
      <formula>IF(AC62="Casi seguro",1,0)</formula>
    </cfRule>
    <cfRule type="expression" dxfId="63" priority="133">
      <formula>IF(AC62="Probable",1,0)</formula>
    </cfRule>
    <cfRule type="expression" dxfId="62" priority="134">
      <formula>IF(AC62="Posible",1,0)</formula>
    </cfRule>
    <cfRule type="expression" dxfId="61" priority="135">
      <formula>IF(AC62="Improbable",1,0)</formula>
    </cfRule>
    <cfRule type="expression" dxfId="60" priority="136">
      <formula>IF(AC62="Rara vez",1,0)</formula>
    </cfRule>
  </conditionalFormatting>
  <conditionalFormatting sqref="AC65:AC66 AC68">
    <cfRule type="expression" dxfId="59" priority="137">
      <formula>IF(AC65="Casi seguro",1,0)</formula>
    </cfRule>
    <cfRule type="expression" dxfId="58" priority="138">
      <formula>IF(AC65="Probable",1,0)</formula>
    </cfRule>
    <cfRule type="expression" dxfId="57" priority="139">
      <formula>IF(AC65="Posible",1,0)</formula>
    </cfRule>
    <cfRule type="expression" dxfId="56" priority="140">
      <formula>IF(AC65="Improbable",1,0)</formula>
    </cfRule>
    <cfRule type="expression" dxfId="55" priority="141">
      <formula>IF(AC65="Rara vez",1,0)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r:uid="{00000000-0002-0000-0600-000000000000}">
          <x14:formula1>
            <xm:f>IF($E9="",Listas!$R$3,Listas!$U$2:$U$3)</xm:f>
          </x14:formula1>
          <xm:sqref>N9:N68</xm:sqref>
        </x14:dataValidation>
        <x14:dataValidation type="list" allowBlank="1" showErrorMessage="1" xr:uid="{00000000-0002-0000-0600-000001000000}">
          <x14:formula1>
            <xm:f>IF($E9="",Listas!$R$3,Listas!$V$2:$V$4)</xm:f>
          </x14:formula1>
          <xm:sqref>O9:O68</xm:sqref>
        </x14:dataValidation>
        <x14:dataValidation type="list" allowBlank="1" showErrorMessage="1" xr:uid="{00000000-0002-0000-0600-000002000000}">
          <x14:formula1>
            <xm:f>IF($E9="",Listas!$R$3,Listas!$W$2:$W$3)</xm:f>
          </x14:formula1>
          <xm:sqref>P9:P68</xm:sqref>
        </x14:dataValidation>
        <x14:dataValidation type="list" allowBlank="1" showErrorMessage="1" xr:uid="{00000000-0002-0000-0600-000003000000}">
          <x14:formula1>
            <xm:f>IF($E9="",Listas!$R$3,Listas!$Y$2:$Y$4)</xm:f>
          </x14:formula1>
          <xm:sqref>R9:R68</xm:sqref>
        </x14:dataValidation>
        <x14:dataValidation type="list" allowBlank="1" showErrorMessage="1" xr:uid="{00000000-0002-0000-0600-000004000000}">
          <x14:formula1>
            <xm:f>IF($E9="",Listas!$R$3,Listas!$T$2:$T$3)</xm:f>
          </x14:formula1>
          <xm:sqref>M9:M68</xm:sqref>
        </x14:dataValidation>
        <x14:dataValidation type="list" allowBlank="1" showErrorMessage="1" xr:uid="{00000000-0002-0000-0600-000005000000}">
          <x14:formula1>
            <xm:f>Listas!$AB$2:$AB$4</xm:f>
          </x14:formula1>
          <xm:sqref>V9:V68</xm:sqref>
        </x14:dataValidation>
        <x14:dataValidation type="list" allowBlank="1" showErrorMessage="1" xr:uid="{00000000-0002-0000-0600-000006000000}">
          <x14:formula1>
            <xm:f>Listas!$AC$2:$AC$5</xm:f>
          </x14:formula1>
          <xm:sqref>AA9 AA12 AA15 AA18 AA21 AA24 AA27 AA30 AA33 AA36 AA39 AA42 AA45 AA48 AA51 AA54 AA57 AA60 AA63 AA66</xm:sqref>
        </x14:dataValidation>
        <x14:dataValidation type="list" allowBlank="1" showErrorMessage="1" xr:uid="{00000000-0002-0000-0600-000007000000}">
          <x14:formula1>
            <xm:f>IF($E9="",Listas!$R$3,Listas!$X$2:$X$3)</xm:f>
          </x14:formula1>
          <xm:sqref>Q9:Q68</xm:sqref>
        </x14:dataValidation>
        <x14:dataValidation type="list" allowBlank="1" showErrorMessage="1" xr:uid="{00000000-0002-0000-0600-000008000000}">
          <x14:formula1>
            <xm:f>IF($E9="",Listas!$R$3,Listas!$S$2:$S$3)</xm:f>
          </x14:formula1>
          <xm:sqref>L9:L68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L1000"/>
  <sheetViews>
    <sheetView showGridLines="0" workbookViewId="0">
      <pane xSplit="3" ySplit="8" topLeftCell="D9" activePane="bottomRight" state="frozen"/>
      <selection activeCell="C6" sqref="C6:H7"/>
      <selection pane="topRight" activeCell="C6" sqref="C6:H7"/>
      <selection pane="bottomLeft" activeCell="C6" sqref="C6:H7"/>
      <selection pane="bottomRight" activeCell="A6" sqref="A6:J8"/>
    </sheetView>
  </sheetViews>
  <sheetFormatPr baseColWidth="10" defaultColWidth="14.44140625" defaultRowHeight="15" customHeight="1" x14ac:dyDescent="0.3"/>
  <cols>
    <col min="1" max="1" width="4" customWidth="1"/>
    <col min="2" max="3" width="16.5546875" customWidth="1"/>
    <col min="4" max="4" width="17.88671875" customWidth="1"/>
    <col min="5" max="5" width="13.109375" customWidth="1"/>
    <col min="6" max="6" width="16.109375" customWidth="1"/>
    <col min="7" max="7" width="47.109375" customWidth="1"/>
    <col min="8" max="8" width="20.33203125" customWidth="1"/>
    <col min="9" max="9" width="22.33203125" customWidth="1"/>
    <col min="10" max="10" width="30.109375" customWidth="1"/>
    <col min="11" max="11" width="13" customWidth="1"/>
    <col min="12" max="12" width="7.109375" customWidth="1"/>
    <col min="13" max="13" width="40.88671875" customWidth="1"/>
    <col min="14" max="14" width="13.5546875" customWidth="1"/>
    <col min="15" max="15" width="6.33203125" customWidth="1"/>
    <col min="16" max="16" width="16" customWidth="1"/>
    <col min="17" max="17" width="35.5546875" customWidth="1"/>
    <col min="18" max="23" width="26.6640625" customWidth="1"/>
    <col min="24" max="24" width="12.88671875" customWidth="1"/>
    <col min="25" max="25" width="16" customWidth="1"/>
    <col min="26" max="26" width="21.109375" customWidth="1"/>
    <col min="27" max="27" width="16.33203125" customWidth="1"/>
    <col min="28" max="28" width="21" customWidth="1"/>
    <col min="29" max="29" width="17.33203125" customWidth="1"/>
    <col min="30" max="31" width="29.44140625" customWidth="1"/>
    <col min="32" max="32" width="36.88671875" customWidth="1"/>
    <col min="33" max="33" width="12.88671875" customWidth="1"/>
    <col min="34" max="34" width="13" customWidth="1"/>
    <col min="35" max="35" width="10.44140625" customWidth="1"/>
    <col min="36" max="36" width="14.5546875" customWidth="1"/>
    <col min="37" max="37" width="9.109375" customWidth="1"/>
    <col min="38" max="38" width="15.33203125" customWidth="1"/>
    <col min="39" max="39" width="13.44140625" customWidth="1"/>
    <col min="40" max="40" width="31.88671875" customWidth="1"/>
    <col min="41" max="41" width="50" customWidth="1"/>
    <col min="42" max="42" width="27.88671875" customWidth="1"/>
    <col min="43" max="43" width="19.33203125" customWidth="1"/>
    <col min="44" max="44" width="24.44140625" customWidth="1"/>
    <col min="45" max="45" width="4.109375" customWidth="1"/>
    <col min="46" max="64" width="11.44140625" hidden="1" customWidth="1"/>
  </cols>
  <sheetData>
    <row r="1" spans="1:64" ht="21" customHeight="1" x14ac:dyDescent="0.3">
      <c r="A1" s="132" t="s">
        <v>454</v>
      </c>
      <c r="B1" s="78"/>
      <c r="C1" s="72"/>
      <c r="D1" s="77" t="s">
        <v>0</v>
      </c>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2"/>
      <c r="AQ1" s="108" t="s">
        <v>455</v>
      </c>
      <c r="AR1" s="64"/>
      <c r="AS1" s="3"/>
      <c r="AT1" s="3"/>
      <c r="AU1" s="3"/>
      <c r="AV1" s="3"/>
      <c r="AW1" s="3"/>
      <c r="AX1" s="3"/>
      <c r="AY1" s="3"/>
      <c r="AZ1" s="3"/>
      <c r="BA1" s="3"/>
      <c r="BB1" s="3"/>
      <c r="BC1" s="3"/>
      <c r="BD1" s="3"/>
      <c r="BE1" s="3"/>
      <c r="BF1" s="3"/>
      <c r="BG1" s="3"/>
      <c r="BH1" s="3"/>
      <c r="BI1" s="3"/>
      <c r="BJ1" s="3"/>
      <c r="BK1" s="3"/>
      <c r="BL1" s="3"/>
    </row>
    <row r="2" spans="1:64" ht="21" customHeight="1" x14ac:dyDescent="0.3">
      <c r="A2" s="73"/>
      <c r="B2" s="79"/>
      <c r="C2" s="74"/>
      <c r="D2" s="73"/>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4"/>
      <c r="AQ2" s="108" t="s">
        <v>456</v>
      </c>
      <c r="AR2" s="64"/>
      <c r="AS2" s="3"/>
      <c r="AT2" s="3"/>
      <c r="AU2" s="3"/>
      <c r="AV2" s="3"/>
      <c r="AW2" s="3"/>
      <c r="AX2" s="3"/>
      <c r="AY2" s="3"/>
      <c r="AZ2" s="3"/>
      <c r="BA2" s="3"/>
      <c r="BB2" s="3"/>
      <c r="BC2" s="3"/>
      <c r="BD2" s="3"/>
      <c r="BE2" s="3"/>
      <c r="BF2" s="3"/>
      <c r="BG2" s="3"/>
      <c r="BH2" s="3"/>
      <c r="BI2" s="3"/>
      <c r="BJ2" s="3"/>
      <c r="BK2" s="3"/>
      <c r="BL2" s="3"/>
    </row>
    <row r="3" spans="1:64" ht="21" customHeight="1" x14ac:dyDescent="0.3">
      <c r="A3" s="73"/>
      <c r="B3" s="79"/>
      <c r="C3" s="74"/>
      <c r="D3" s="73"/>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4"/>
      <c r="AQ3" s="108" t="s">
        <v>457</v>
      </c>
      <c r="AR3" s="64"/>
      <c r="AS3" s="3"/>
      <c r="AT3" s="3"/>
      <c r="AU3" s="3"/>
      <c r="AV3" s="3"/>
      <c r="AW3" s="3"/>
      <c r="AX3" s="3"/>
      <c r="AY3" s="3"/>
      <c r="AZ3" s="3"/>
      <c r="BA3" s="3"/>
      <c r="BB3" s="3"/>
      <c r="BC3" s="3"/>
      <c r="BD3" s="3"/>
      <c r="BE3" s="3"/>
      <c r="BF3" s="3"/>
      <c r="BG3" s="3"/>
      <c r="BH3" s="3"/>
      <c r="BI3" s="3"/>
      <c r="BJ3" s="3"/>
      <c r="BK3" s="3"/>
      <c r="BL3" s="3"/>
    </row>
    <row r="4" spans="1:64" ht="21" customHeight="1" x14ac:dyDescent="0.3">
      <c r="A4" s="75"/>
      <c r="B4" s="80"/>
      <c r="C4" s="76"/>
      <c r="D4" s="75"/>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76"/>
      <c r="AQ4" s="108" t="s">
        <v>458</v>
      </c>
      <c r="AR4" s="64"/>
      <c r="AS4" s="3"/>
      <c r="AT4" s="3"/>
      <c r="AU4" s="3"/>
      <c r="AV4" s="3"/>
      <c r="AW4" s="3"/>
      <c r="AX4" s="3"/>
      <c r="AY4" s="3"/>
      <c r="AZ4" s="3"/>
      <c r="BA4" s="3"/>
      <c r="BB4" s="3"/>
      <c r="BC4" s="3"/>
      <c r="BD4" s="3"/>
      <c r="BE4" s="3"/>
      <c r="BF4" s="3"/>
      <c r="BG4" s="3"/>
      <c r="BH4" s="3"/>
      <c r="BI4" s="3"/>
      <c r="BJ4" s="3"/>
      <c r="BK4" s="3"/>
      <c r="BL4" s="3"/>
    </row>
    <row r="5" spans="1:64" ht="12" customHeight="1" x14ac:dyDescent="0.3">
      <c r="A5" s="20"/>
      <c r="B5" s="20"/>
      <c r="C5" s="20"/>
      <c r="D5" s="23"/>
      <c r="E5" s="20"/>
      <c r="F5" s="20"/>
      <c r="G5" s="20"/>
      <c r="H5" s="20"/>
      <c r="I5" s="40"/>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3">
      <c r="A6" s="116" t="s">
        <v>89</v>
      </c>
      <c r="B6" s="63"/>
      <c r="C6" s="63"/>
      <c r="D6" s="63"/>
      <c r="E6" s="63"/>
      <c r="F6" s="63"/>
      <c r="G6" s="63"/>
      <c r="H6" s="63"/>
      <c r="I6" s="63"/>
      <c r="J6" s="64"/>
      <c r="K6" s="116" t="s">
        <v>90</v>
      </c>
      <c r="L6" s="63"/>
      <c r="M6" s="63"/>
      <c r="N6" s="63"/>
      <c r="O6" s="63"/>
      <c r="P6" s="64"/>
      <c r="Q6" s="116" t="s">
        <v>348</v>
      </c>
      <c r="R6" s="63"/>
      <c r="S6" s="63"/>
      <c r="T6" s="63"/>
      <c r="U6" s="63"/>
      <c r="V6" s="63"/>
      <c r="W6" s="63"/>
      <c r="X6" s="63"/>
      <c r="Y6" s="63"/>
      <c r="Z6" s="63"/>
      <c r="AA6" s="63"/>
      <c r="AB6" s="63"/>
      <c r="AC6" s="63"/>
      <c r="AD6" s="63"/>
      <c r="AE6" s="63"/>
      <c r="AF6" s="63"/>
      <c r="AG6" s="64"/>
      <c r="AH6" s="116" t="s">
        <v>459</v>
      </c>
      <c r="AI6" s="63"/>
      <c r="AJ6" s="63"/>
      <c r="AK6" s="63"/>
      <c r="AL6" s="63"/>
      <c r="AM6" s="63"/>
      <c r="AN6" s="64"/>
      <c r="AO6" s="133" t="s">
        <v>460</v>
      </c>
      <c r="AP6" s="63"/>
      <c r="AQ6" s="63"/>
      <c r="AR6" s="64"/>
      <c r="AS6" s="3"/>
      <c r="AT6" s="3"/>
      <c r="AU6" s="3"/>
      <c r="AV6" s="3"/>
      <c r="AW6" s="3"/>
      <c r="AX6" s="3"/>
      <c r="AY6" s="3"/>
      <c r="AZ6" s="3"/>
      <c r="BA6" s="3"/>
      <c r="BB6" s="3"/>
      <c r="BC6" s="3"/>
      <c r="BD6" s="3"/>
      <c r="BE6" s="3"/>
      <c r="BF6" s="3"/>
      <c r="BG6" s="3"/>
      <c r="BH6" s="3"/>
      <c r="BI6" s="3"/>
      <c r="BJ6" s="3"/>
      <c r="BK6" s="3"/>
      <c r="BL6" s="3"/>
    </row>
    <row r="7" spans="1:64" ht="25.5" customHeight="1" x14ac:dyDescent="0.3">
      <c r="A7" s="124" t="s">
        <v>87</v>
      </c>
      <c r="B7" s="125" t="s">
        <v>88</v>
      </c>
      <c r="C7" s="120" t="s">
        <v>92</v>
      </c>
      <c r="D7" s="120" t="s">
        <v>93</v>
      </c>
      <c r="E7" s="120" t="s">
        <v>94</v>
      </c>
      <c r="F7" s="120" t="s">
        <v>95</v>
      </c>
      <c r="G7" s="125" t="s">
        <v>96</v>
      </c>
      <c r="H7" s="120" t="s">
        <v>97</v>
      </c>
      <c r="I7" s="120" t="s">
        <v>98</v>
      </c>
      <c r="J7" s="120" t="s">
        <v>99</v>
      </c>
      <c r="K7" s="120" t="s">
        <v>100</v>
      </c>
      <c r="L7" s="125" t="s">
        <v>101</v>
      </c>
      <c r="M7" s="120" t="s">
        <v>461</v>
      </c>
      <c r="N7" s="120" t="s">
        <v>103</v>
      </c>
      <c r="O7" s="125" t="s">
        <v>101</v>
      </c>
      <c r="P7" s="120" t="s">
        <v>104</v>
      </c>
      <c r="Q7" s="120" t="s">
        <v>462</v>
      </c>
      <c r="R7" s="117" t="s">
        <v>355</v>
      </c>
      <c r="S7" s="63"/>
      <c r="T7" s="63"/>
      <c r="U7" s="63"/>
      <c r="V7" s="63"/>
      <c r="W7" s="64"/>
      <c r="X7" s="117" t="s">
        <v>356</v>
      </c>
      <c r="Y7" s="63"/>
      <c r="Z7" s="64"/>
      <c r="AA7" s="117" t="s">
        <v>357</v>
      </c>
      <c r="AB7" s="63"/>
      <c r="AC7" s="63"/>
      <c r="AD7" s="63"/>
      <c r="AE7" s="63"/>
      <c r="AF7" s="64"/>
      <c r="AG7" s="120" t="s">
        <v>358</v>
      </c>
      <c r="AH7" s="120" t="s">
        <v>428</v>
      </c>
      <c r="AI7" s="120" t="s">
        <v>101</v>
      </c>
      <c r="AJ7" s="120" t="s">
        <v>463</v>
      </c>
      <c r="AK7" s="120" t="s">
        <v>101</v>
      </c>
      <c r="AL7" s="120" t="s">
        <v>464</v>
      </c>
      <c r="AM7" s="110" t="s">
        <v>465</v>
      </c>
      <c r="AN7" s="120" t="s">
        <v>466</v>
      </c>
      <c r="AO7" s="110" t="s">
        <v>467</v>
      </c>
      <c r="AP7" s="110" t="s">
        <v>468</v>
      </c>
      <c r="AQ7" s="120" t="s">
        <v>469</v>
      </c>
      <c r="AR7" s="110" t="s">
        <v>470</v>
      </c>
      <c r="AS7" s="3"/>
      <c r="AT7" s="3"/>
      <c r="AU7" s="3"/>
      <c r="AV7" s="3"/>
      <c r="AW7" s="3"/>
      <c r="AX7" s="3"/>
      <c r="AY7" s="3"/>
      <c r="AZ7" s="3"/>
      <c r="BA7" s="3"/>
      <c r="BB7" s="3"/>
      <c r="BC7" s="3"/>
      <c r="BD7" s="3"/>
      <c r="BE7" s="3"/>
      <c r="BF7" s="3"/>
      <c r="BG7" s="3"/>
      <c r="BH7" s="3"/>
      <c r="BI7" s="3"/>
      <c r="BJ7" s="3"/>
      <c r="BK7" s="3"/>
      <c r="BL7" s="3"/>
    </row>
    <row r="8" spans="1:64" ht="54" customHeight="1" x14ac:dyDescent="0.3">
      <c r="A8" s="91"/>
      <c r="B8" s="91"/>
      <c r="C8" s="91"/>
      <c r="D8" s="91"/>
      <c r="E8" s="91"/>
      <c r="F8" s="91"/>
      <c r="G8" s="91"/>
      <c r="H8" s="91"/>
      <c r="I8" s="91"/>
      <c r="J8" s="91"/>
      <c r="K8" s="91"/>
      <c r="L8" s="91"/>
      <c r="M8" s="91"/>
      <c r="N8" s="91"/>
      <c r="O8" s="91"/>
      <c r="P8" s="91"/>
      <c r="Q8" s="91"/>
      <c r="R8" s="26" t="s">
        <v>349</v>
      </c>
      <c r="S8" s="26" t="s">
        <v>350</v>
      </c>
      <c r="T8" s="26" t="s">
        <v>471</v>
      </c>
      <c r="U8" s="26" t="s">
        <v>472</v>
      </c>
      <c r="V8" s="26" t="s">
        <v>353</v>
      </c>
      <c r="W8" s="26" t="s">
        <v>354</v>
      </c>
      <c r="X8" s="26" t="s">
        <v>188</v>
      </c>
      <c r="Y8" s="26" t="s">
        <v>361</v>
      </c>
      <c r="Z8" s="26" t="s">
        <v>362</v>
      </c>
      <c r="AA8" s="26" t="s">
        <v>363</v>
      </c>
      <c r="AB8" s="26" t="s">
        <v>364</v>
      </c>
      <c r="AC8" s="26" t="s">
        <v>365</v>
      </c>
      <c r="AD8" s="26" t="s">
        <v>366</v>
      </c>
      <c r="AE8" s="26" t="s">
        <v>367</v>
      </c>
      <c r="AF8" s="26" t="s">
        <v>368</v>
      </c>
      <c r="AG8" s="91"/>
      <c r="AH8" s="91"/>
      <c r="AI8" s="91"/>
      <c r="AJ8" s="91"/>
      <c r="AK8" s="91"/>
      <c r="AL8" s="91"/>
      <c r="AM8" s="91"/>
      <c r="AN8" s="91"/>
      <c r="AO8" s="91"/>
      <c r="AP8" s="91"/>
      <c r="AQ8" s="91"/>
      <c r="AR8" s="91"/>
      <c r="AS8" s="21"/>
      <c r="AT8" s="21"/>
      <c r="AU8" s="21"/>
      <c r="AV8" s="21"/>
      <c r="AW8" s="21"/>
      <c r="AX8" s="21"/>
      <c r="AY8" s="21"/>
      <c r="AZ8" s="21"/>
      <c r="BA8" s="21"/>
      <c r="BB8" s="21"/>
      <c r="BC8" s="21"/>
      <c r="BD8" s="21"/>
      <c r="BE8" s="21"/>
      <c r="BF8" s="21"/>
      <c r="BG8" s="21"/>
      <c r="BH8" s="21"/>
      <c r="BI8" s="21"/>
      <c r="BJ8" s="21"/>
      <c r="BK8" s="21"/>
      <c r="BL8" s="21"/>
    </row>
    <row r="9" spans="1:64" ht="32.25" customHeight="1" x14ac:dyDescent="0.3">
      <c r="A9" s="97">
        <v>1</v>
      </c>
      <c r="B9" s="92" t="str">
        <f>'2. Identificación del Riesgo'!B9:B11</f>
        <v>Gestión Contractual</v>
      </c>
      <c r="C9" s="92" t="str">
        <f>IF('2. Identificación del Riesgo'!C9:C11="","",'2. Identificación del Riesgo'!C9:C11)</f>
        <v>Procesos contractuales</v>
      </c>
      <c r="D9" s="92" t="str">
        <f>IF('2. Identificación del Riesgo'!D9:D11="","",'2. Identificación del Riesgo'!D9:D11)</f>
        <v>Afectación Económica o Presupuestal</v>
      </c>
      <c r="E9" s="92" t="str">
        <f>IF('2. Identificación del Riesgo'!E9:E11="","",'2. Identificación del Riesgo'!E9:E11)</f>
        <v>Incumplimiento legal en la aplicación de los requisitos juridicos</v>
      </c>
      <c r="F9" s="92" t="str">
        <f>IF('2. Identificación del Riesgo'!F9:F11="","",'2. Identificación del Riesgo'!F9:F11)</f>
        <v>Falta de conocimientos juridicos y experiencia por parte de los abogados contratistas definidos por la Dirección encargados de llevar los procesos</v>
      </c>
      <c r="G9" s="92" t="str">
        <f>IF('2. Identificación del Riesgo'!G9:G11="","",'2. Identificación del Riesgo'!G9:G11)</f>
        <v>Posibilidad de afectacion económica y reputacional por el Incumplimiento legal, en la aplicación de requisitos juridicos debido a la falta de conocimientos jurídicos y experiencia por parte de los abogados encargados de llevar los procesos</v>
      </c>
      <c r="H9" s="92" t="str">
        <f>IF('2. Identificación del Riesgo'!H9:H11="","",'2. Identificación del Riesgo'!H9:H11)</f>
        <v>Gestión - Incumplimiento Normativo</v>
      </c>
      <c r="I9" s="92" t="str">
        <f>IF('2. Identificación del Riesgo'!I9:I11="","",'2. Identificación del Riesgo'!I9:I11)</f>
        <v>Ejecución y Administración de procesos</v>
      </c>
      <c r="J9" s="92" t="str">
        <f>IF('2. Identificación del Riesgo'!J9:J11="","",'2. Identificación del Riesgo'!J9:J11)</f>
        <v>Media: La actividad que conlleva el riesgo se ejecuta de 24 a 500 veces por año</v>
      </c>
      <c r="K9" s="93" t="str">
        <f>'2. Identificación del Riesgo'!K9:K11</f>
        <v>Media</v>
      </c>
      <c r="L9" s="94">
        <f>'2. Identificación del Riesgo'!L9:L11</f>
        <v>0.6</v>
      </c>
      <c r="M9" s="94"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Reputacional: El riesgo afecta la imagen de la entidad con algunos usuarios de relevancia frente al logro de los objetivos</v>
      </c>
      <c r="N9" s="93" t="str">
        <f>'2. Identificación del Riesgo'!N9:N11</f>
        <v>Moderado</v>
      </c>
      <c r="O9" s="94">
        <f>'2. Identificación del Riesgo'!O9:O11</f>
        <v>0.6</v>
      </c>
      <c r="P9" s="89" t="str">
        <f>'2. Identificación del Riesgo'!P9:P11</f>
        <v>Moderado</v>
      </c>
      <c r="Q9" s="35" t="str">
        <f>IF($H$9="","",
IF(OR($H$9="Corrupción",$H$9="Corrupción - LA/FT/FPADM",$H$9="Corrupción - Conflictos de Interés",$H$9="Corrupción en Trámites, OPAs y Consultas de Acceso a la Información Pública",$H$9="Financiación de la Proliferación de Armas de Destrucción Masiva"),'6.Valoración Control Corrupción'!E9,'5. Valoración de Controles'!K9))</f>
        <v xml:space="preserve">Jefe de la Oficina Jurídica mensualmente evita que no se apliquen todos los requisitos jurídicos en los procesos de revisión de los procesos contractuales a cargo de la Oficina Jurídica A través de:
1. Un muestreo aleatorio de (3) tres contratos de los flujos de aprobación en secop2, en donde se puede identificar el proceso de revisión  para que toda la documentación cumpla con los requisitos jurídicos 1. En caso de que se identifiquen inconsistencias en alguna de las  instancias de revisión, se realiza el rechazo, las observaciones y devoluciones correspondientes.
 Evidencias:
1. Pantallazos flujos de aprobación secop2
2. Excel Observaciones
</v>
      </c>
      <c r="R9" s="35" t="str">
        <f>IF($H$9="","",
IF(OR($H$9="Corrupción",$H$9="Corrupción - LA/FT/FPADM",$H$9="Corrupción - Conflictos de Interés",$H$9="Corrupción en Trámites, OPAs y Consultas de Acceso a la Información Pública"),'6.Valoración Control Corrupción'!E9,'5. Valoración de Controles'!E9))</f>
        <v>Jefe de la Oficina Jurídica</v>
      </c>
      <c r="S9" s="35" t="str">
        <f>IF($H$9="","",
IF(OR($H$9="Corrupción",$H$9="Corrupción - LA/FT/FPADM",$H$9="Corrupción - Conflictos de Interés",$H$9="Corrupción en Trámites, OPAs y Consultas de Acceso a la Información Pública"),'6.Valoración Control Corrupción'!F9,'5. Valoración de Controles'!F9))</f>
        <v>mensualmente</v>
      </c>
      <c r="T9" s="35" t="str">
        <f>IF($H$9="","",
IF(OR($H$9="Corrupción",$H$9="Corrupción - LA/FT/FPADM",$H$9="Corrupción - Conflictos de Interés",$H$9="Corrupción en Trámites, OPAs y Consultas de Acceso a la Información Pública"),'6.Valoración Control Corrupción'!G9,'5. Valoración de Controles'!G9))</f>
        <v>evita que no se apliquen todos los requisitos jurídicos en los procesos de revisión de los procesos contractuales a cargo de la Oficina Jurídica</v>
      </c>
      <c r="U9" s="35" t="str">
        <f>IF($H$9="","",
IF(OR($H$9="Corrupción",$H$9="Corrupción - LA/FT/FPADM",$H$9="Corrupción - Conflictos de Interés",$H$9="Corrupción en Trámites, OPAs y Consultas de Acceso a la Información Pública"),'6.Valoración Control Corrupción'!H9,'5. Valoración de Controles'!H9))</f>
        <v>A través de:
1. Un muestreo aleatorio de (3) tres contratos de los flujos de aprobación en secop2, en donde se puede identificar el proceso de revisión  para que toda la documentación cumpla con los requisitos jurídicos</v>
      </c>
      <c r="V9" s="35" t="str">
        <f>IF($H$9="","",
IF(OR($H$9="Corrupción",$H$9="Corrupción - LA/FT/FPADM",$H$9="Corrupción - Conflictos de Interés",$H$9="Corrupción en Trámites, OPAs y Consultas de Acceso a la Información Pública"),'6.Valoración Control Corrupción'!I9,'5. Valoración de Controles'!I9))</f>
        <v xml:space="preserve">1. En caso de que se identifiquen inconsistencias en alguna de las  instancias de revisión, se realiza el rechazo, las observaciones y devoluciones correspondientes.
</v>
      </c>
      <c r="W9" s="35" t="str">
        <f>IF($H$9="","",
IF(OR($H$9="Corrupción",$H$9="Corrupción - LA/FT/FPADM",$H$9="Corrupción - Conflictos de Interés",$H$9="Corrupción en Trámites, OPAs y Consultas de Acceso a la Información Pública"),'6.Valoración Control Corrupción'!J9,'5. Valoración de Controles'!J9))</f>
        <v xml:space="preserve">Evidencias:
1. Pantallazos flujos de aprobación secop2
2. Excel Observaciones
</v>
      </c>
      <c r="X9" s="29" t="str">
        <f>IF($H$9="","",
IF(OR($H$9="Corrupción",$H$9="Corrupción - LA/FT/FPADM",$H$9="Corrupción - LA/FT/FPADM",$H$9="Corrupción en Trámites, OPAs y Consultas de Acceso a la Información Pública"),"No Aplica",'5. Valoración de Controles'!L9))</f>
        <v>Preventivo</v>
      </c>
      <c r="Y9" s="29" t="str">
        <f>IF($H$9="","",
IF(OR($H$9="Corrupción",$H$9="Corrupción - LA/FT/FPADM",$H$9="Corrupción - LA/FT/FPADM",$H$9="Corrupción en Trámites, OPAs y Consultas de Acceso a la Información Pública"),"No Aplica",'5. Valoración de Controles'!M9))</f>
        <v>Afecta probabilidad</v>
      </c>
      <c r="Z9" s="29" t="str">
        <f>IF($H$9="","",
IF(OR($H$9="Corrupción",$H$9="Corrupción - LA/FT/FPADM",$H$9="Corrupción - LA/FT/FPADM",$H$9="Corrupción en Trámites, OPAs y Consultas de Acceso a la Información Pública"),"No Aplica",'5. Valoración de Controles'!N9))</f>
        <v>Manual</v>
      </c>
      <c r="AA9" s="29" t="str">
        <f>IF($H$9="","",
IF(OR($H$9="Corrupción",$H$9="Corrupción - LA/FT/FPADM",$H$9="Corrupción - LA/FT/FPADM",$H$9="Corrupción en Trámites, OPAs y Consultas de Acceso a la Información Pública"),"No Aplica",'5. Valoración de Controles'!O9))</f>
        <v>Documentado</v>
      </c>
      <c r="AB9" s="29" t="str">
        <f>IF($H$9="","",
IF(OR($H$9="Corrupción",$H$9="Corrupción - LA/FT/FPADM",$H$9="Corrupción - LA/FT/FPADM",$H$9="Corrupción en Trámites, OPAs y Consultas de Acceso a la Información Pública"),"No Aplica",'5. Valoración de Controles'!P9))</f>
        <v>Aleatoria</v>
      </c>
      <c r="AC9" s="29" t="str">
        <f>IF($H$9="","",
IF(OR($H$9="Corrupción",$H$9="Corrupción - LA/FT/FPADM",$H$9="Corrupción - LA/FT/FPADM",$H$9="Corrupción en Trámites, OPAs y Consultas de Acceso a la Información Pública"),"No Aplica",'5. Valoración de Controles'!Q9))</f>
        <v>Con registro</v>
      </c>
      <c r="AD9" s="29" t="str">
        <f>IF($H$9="","",
IF(OR($H$9="Corrupción",$H$9="Corrupción - LA/FT/FPADM",$H$9="Corrupción - LA/FT/FPADM",$H$9="Corrupción en Trámites, OPAs y Consultas de Acceso a la Información Pública"),"No Aplica",'5. Valoración de Controles'!R9))</f>
        <v>Drive  - Carpeta contractual matriz de riesgos</v>
      </c>
      <c r="AE9" s="29" t="str">
        <f>IF($H$9="","",
IF(OR($H$9="Corrupción",$H$9="Corrupción - LA/FT/FPADM",$H$9="Corrupción - LA/FT/FPADM",$H$9="Corrupción en Trámites, OPAs y Consultas de Acceso a la Información Pública"),"No Aplica",'5. Valoración de Controles'!S9))</f>
        <v>Drive  - Carpeta contractual matriz de riesgos</v>
      </c>
      <c r="AF9" s="29" t="str">
        <f>IF($H$9="","",
IF(OR($H$9="Corrupción",$H$9="Corrupción - LA/FT/FPADM",$H$9="Corrupción - LA/FT/FPADM",$H$9="Corrupción en Trámites, OPAs y Consultas de Acceso a la Información Pública"),"No Aplica",'5. Valoración de Controles'!T9))</f>
        <v>En la revisión  se realiza la solicitud de ajuste al abogado quien se encarga de ajustar la información o documentos con el área</v>
      </c>
      <c r="AG9" s="30">
        <f>IF($H$9="","",
IF(OR($H$9="Corrupción",$H$9="Corrupción - LA/FT/FPADM",$H$9="Corrupción - LA/FT/FPADM",$H$9="Corrupción en Trámites, OPAs y Consultas de Acceso a la Información Pública"),"No Aplica",'5. Valoración de Controles'!U9))</f>
        <v>0.4</v>
      </c>
      <c r="AH9" s="93"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Muy Baja</v>
      </c>
      <c r="AI9" s="128">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0.36</v>
      </c>
      <c r="AJ9" s="93"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Moderado</v>
      </c>
      <c r="AK9" s="128">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0.6</v>
      </c>
      <c r="AL9" s="89"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95" t="s">
        <v>216</v>
      </c>
      <c r="AN9" s="113"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07"/>
      <c r="AP9" s="127"/>
      <c r="AQ9" s="127" t="str">
        <f>IF(AO9="","","∑ Peso porcentual de cada acción definida")</f>
        <v/>
      </c>
      <c r="AR9" s="92"/>
      <c r="AS9" s="22"/>
      <c r="AT9" s="22"/>
      <c r="AU9" s="22"/>
      <c r="AV9" s="22"/>
      <c r="AW9" s="22"/>
      <c r="AX9" s="22"/>
      <c r="AY9" s="22"/>
      <c r="AZ9" s="22"/>
      <c r="BA9" s="22"/>
      <c r="BB9" s="22"/>
      <c r="BC9" s="22"/>
      <c r="BD9" s="22"/>
      <c r="BE9" s="22"/>
      <c r="BF9" s="22"/>
      <c r="BG9" s="22"/>
      <c r="BH9" s="22"/>
      <c r="BI9" s="22"/>
      <c r="BJ9" s="22"/>
      <c r="BK9" s="22"/>
      <c r="BL9" s="22"/>
    </row>
    <row r="10" spans="1:64" ht="31.5" customHeight="1" x14ac:dyDescent="0.3">
      <c r="A10" s="90"/>
      <c r="B10" s="90"/>
      <c r="C10" s="90"/>
      <c r="D10" s="90"/>
      <c r="E10" s="90"/>
      <c r="F10" s="90"/>
      <c r="G10" s="90"/>
      <c r="H10" s="90"/>
      <c r="I10" s="90"/>
      <c r="J10" s="90"/>
      <c r="K10" s="90"/>
      <c r="L10" s="90"/>
      <c r="M10" s="90"/>
      <c r="N10" s="90"/>
      <c r="O10" s="90"/>
      <c r="P10" s="90"/>
      <c r="Q10" s="35" t="str">
        <f>IF($H$9="","",
IF(OR($H$9="Corrupción",$H$9="Corrupción - LA/FT/FPADM",$H$9="Corrupción - Conflictos de Interés",$H$9="Corrupción en Trámites, OPAs y Consultas de Acceso a la Información Pública",$H$9="Financiación de la Proliferación de Armas de Destrucción Masiva"),'6.Valoración Control Corrupción'!E10,'5. Valoración de Controles'!K10))</f>
        <v xml:space="preserve">     </v>
      </c>
      <c r="R10" s="35">
        <f>IF($H$9="","",
IF(OR($H$9="Corrupción",$H$9="Corrupción - LA/FT/FPADM",$H$9="Corrupción - Conflictos de Interés",$H$9="Corrupción en Trámites, OPAs y Consultas de Acceso a la Información Pública"),'6.Valoración Control Corrupción'!E10,'5. Valoración de Controles'!E10))</f>
        <v>0</v>
      </c>
      <c r="S10" s="35">
        <f>IF($H$9="","",
IF(OR($H$9="Corrupción",$H$9="Corrupción - LA/FT/FPADM",$H$9="Corrupción - Conflictos de Interés",$H$9="Corrupción en Trámites, OPAs y Consultas de Acceso a la Información Pública"),'6.Valoración Control Corrupción'!F10,'5. Valoración de Controles'!F10))</f>
        <v>0</v>
      </c>
      <c r="T10" s="35">
        <f>IF($H$9="","",
IF(OR($H$9="Corrupción",$H$9="Corrupción - LA/FT/FPADM",$H$9="Corrupción - Conflictos de Interés",$H$9="Corrupción en Trámites, OPAs y Consultas de Acceso a la Información Pública"),'6.Valoración Control Corrupción'!G10,'5. Valoración de Controles'!G10))</f>
        <v>0</v>
      </c>
      <c r="U10" s="35">
        <f>IF($H$9="","",
IF(OR($H$9="Corrupción",$H$9="Corrupción - LA/FT/FPADM",$H$9="Corrupción - Conflictos de Interés",$H$9="Corrupción en Trámites, OPAs y Consultas de Acceso a la Información Pública"),'6.Valoración Control Corrupción'!H10,'5. Valoración de Controles'!H10))</f>
        <v>0</v>
      </c>
      <c r="V10" s="35">
        <f>IF($H$9="","",
IF(OR($H$9="Corrupción",$H$9="Corrupción - LA/FT/FPADM",$H$9="Corrupción - Conflictos de Interés",$H$9="Corrupción en Trámites, OPAs y Consultas de Acceso a la Información Pública"),'6.Valoración Control Corrupción'!I10,'5. Valoración de Controles'!I10))</f>
        <v>0</v>
      </c>
      <c r="W10" s="35">
        <f>IF($H$9="","",
IF(OR($H$9="Corrupción",$H$9="Corrupción - LA/FT/FPADM",$H$9="Corrupción - Conflictos de Interés",$H$9="Corrupción en Trámites, OPAs y Consultas de Acceso a la Información Pública"),'6.Valoración Control Corrupción'!J10,'5. Valoración de Controles'!J10))</f>
        <v>0</v>
      </c>
      <c r="X10" s="29">
        <f>IF($H$9="","",
IF(OR($H$9="Corrupción",$H$9="Corrupción - LA/FT/FPADM",$H$9="Corrupción - LA/FT/FPADM",$H$9="Corrupción en Trámites, OPAs y Consultas de Acceso a la Información Pública"),"No Aplica",'5. Valoración de Controles'!L10))</f>
        <v>0</v>
      </c>
      <c r="Y10" s="29" t="str">
        <f>IF($H$9="","",
IF(OR($H$9="Corrupción",$H$9="Corrupción - LA/FT/FPADM",$H$9="Corrupción - LA/FT/FPADM",$H$9="Corrupción en Trámites, OPAs y Consultas de Acceso a la Información Pública"),"No Aplica",'5. Valoración de Controles'!M10))</f>
        <v/>
      </c>
      <c r="Z10" s="29">
        <f>IF($H$9="","",
IF(OR($H$9="Corrupción",$H$9="Corrupción - LA/FT/FPADM",$H$9="Corrupción - LA/FT/FPADM",$H$9="Corrupción en Trámites, OPAs y Consultas de Acceso a la Información Pública"),"No Aplica",'5. Valoración de Controles'!N10))</f>
        <v>0</v>
      </c>
      <c r="AA10" s="29">
        <f>IF($H$9="","",
IF(OR($H$9="Corrupción",$H$9="Corrupción - LA/FT/FPADM",$H$9="Corrupción - LA/FT/FPADM",$H$9="Corrupción en Trámites, OPAs y Consultas de Acceso a la Información Pública"),"No Aplica",'5. Valoración de Controles'!O10))</f>
        <v>0</v>
      </c>
      <c r="AB10" s="29">
        <f>IF($H$9="","",
IF(OR($H$9="Corrupción",$H$9="Corrupción - LA/FT/FPADM",$H$9="Corrupción - LA/FT/FPADM",$H$9="Corrupción en Trámites, OPAs y Consultas de Acceso a la Información Pública"),"No Aplica",'5. Valoración de Controles'!P10))</f>
        <v>0</v>
      </c>
      <c r="AC10" s="29">
        <f>IF($H$9="","",
IF(OR($H$9="Corrupción",$H$9="Corrupción - LA/FT/FPADM",$H$9="Corrupción - LA/FT/FPADM",$H$9="Corrupción en Trámites, OPAs y Consultas de Acceso a la Información Pública"),"No Aplica",'5. Valoración de Controles'!Q10))</f>
        <v>0</v>
      </c>
      <c r="AD10" s="29">
        <f>IF($H$9="","",
IF(OR($H$9="Corrupción",$H$9="Corrupción - LA/FT/FPADM",$H$9="Corrupción - LA/FT/FPADM",$H$9="Corrupción en Trámites, OPAs y Consultas de Acceso a la Información Pública"),"No Aplica",'5. Valoración de Controles'!R10))</f>
        <v>0</v>
      </c>
      <c r="AE10" s="29">
        <f>IF($H$9="","",
IF(OR($H$9="Corrupción",$H$9="Corrupción - LA/FT/FPADM",$H$9="Corrupción - LA/FT/FPADM",$H$9="Corrupción en Trámites, OPAs y Consultas de Acceso a la Información Pública"),"No Aplica",'5. Valoración de Controles'!S10))</f>
        <v>0</v>
      </c>
      <c r="AF10" s="29">
        <f>IF($H$9="","",
IF(OR($H$9="Corrupción",$H$9="Corrupción - LA/FT/FPADM",$H$9="Corrupción - LA/FT/FPADM",$H$9="Corrupción en Trámites, OPAs y Consultas de Acceso a la Información Pública"),"No Aplica",'5. Valoración de Controles'!T10))</f>
        <v>0</v>
      </c>
      <c r="AG10" s="30" t="str">
        <f>IF($H$9="","",
IF(OR($H$9="Corrupción",$H$9="Corrupción - LA/FT/FPADM",$H$9="Corrupción - LA/FT/FPADM",$H$9="Corrupción en Trámites, OPAs y Consultas de Acceso a la Información Pública"),"No Aplica",'5. Valoración de Controles'!U10))</f>
        <v/>
      </c>
      <c r="AH10" s="90"/>
      <c r="AI10" s="90"/>
      <c r="AJ10" s="90"/>
      <c r="AK10" s="90"/>
      <c r="AL10" s="90"/>
      <c r="AM10" s="90"/>
      <c r="AN10" s="90"/>
      <c r="AO10" s="90"/>
      <c r="AP10" s="90"/>
      <c r="AQ10" s="90"/>
      <c r="AR10" s="90"/>
      <c r="AS10" s="3"/>
      <c r="AT10" s="3"/>
      <c r="AU10" s="3"/>
      <c r="AV10" s="3"/>
      <c r="AW10" s="3"/>
      <c r="AX10" s="3"/>
      <c r="AY10" s="3"/>
      <c r="AZ10" s="3"/>
      <c r="BA10" s="3"/>
      <c r="BB10" s="3"/>
      <c r="BC10" s="3"/>
      <c r="BD10" s="3"/>
      <c r="BE10" s="3"/>
      <c r="BF10" s="3"/>
      <c r="BG10" s="3"/>
      <c r="BH10" s="3"/>
      <c r="BI10" s="3"/>
      <c r="BJ10" s="3"/>
      <c r="BK10" s="3"/>
      <c r="BL10" s="3"/>
    </row>
    <row r="11" spans="1:64" ht="31.5" customHeight="1" x14ac:dyDescent="0.3">
      <c r="A11" s="91"/>
      <c r="B11" s="91"/>
      <c r="C11" s="91"/>
      <c r="D11" s="91"/>
      <c r="E11" s="91"/>
      <c r="F11" s="91"/>
      <c r="G11" s="91"/>
      <c r="H11" s="91"/>
      <c r="I11" s="91"/>
      <c r="J11" s="91"/>
      <c r="K11" s="91"/>
      <c r="L11" s="91"/>
      <c r="M11" s="91"/>
      <c r="N11" s="91"/>
      <c r="O11" s="91"/>
      <c r="P11" s="91"/>
      <c r="Q11" s="35" t="str">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 xml:space="preserve">     </v>
      </c>
      <c r="R11" s="35">
        <f>IF($H$9="","",
IF(OR($H$9="Corrupción",$H$9="Corrupción - LA/FT/FPADM",$H$9="Corrupción - Conflictos de Interés",$H$9="Corrupción en Trámites, OPAs y Consultas de Acceso a la Información Pública"),'6.Valoración Control Corrupción'!E11,'5. Valoración de Controles'!E11))</f>
        <v>0</v>
      </c>
      <c r="S11" s="35">
        <f>IF($H$9="","",
IF(OR($H$9="Corrupción",$H$9="Corrupción - LA/FT/FPADM",$H$9="Corrupción - Conflictos de Interés",$H$9="Corrupción en Trámites, OPAs y Consultas de Acceso a la Información Pública"),'6.Valoración Control Corrupción'!F11,'5. Valoración de Controles'!F11))</f>
        <v>0</v>
      </c>
      <c r="T11" s="35">
        <f>IF($H$9="","",
IF(OR($H$9="Corrupción",$H$9="Corrupción - LA/FT/FPADM",$H$9="Corrupción - Conflictos de Interés",$H$9="Corrupción en Trámites, OPAs y Consultas de Acceso a la Información Pública"),'6.Valoración Control Corrupción'!G11,'5. Valoración de Controles'!G11))</f>
        <v>0</v>
      </c>
      <c r="U11" s="35">
        <f>IF($H$9="","",
IF(OR($H$9="Corrupción",$H$9="Corrupción - LA/FT/FPADM",$H$9="Corrupción - Conflictos de Interés",$H$9="Corrupción en Trámites, OPAs y Consultas de Acceso a la Información Pública"),'6.Valoración Control Corrupción'!H11,'5. Valoración de Controles'!H11))</f>
        <v>0</v>
      </c>
      <c r="V11" s="35">
        <f>IF($H$9="","",
IF(OR($H$9="Corrupción",$H$9="Corrupción - LA/FT/FPADM",$H$9="Corrupción - Conflictos de Interés",$H$9="Corrupción en Trámites, OPAs y Consultas de Acceso a la Información Pública"),'6.Valoración Control Corrupción'!I11,'5. Valoración de Controles'!I11))</f>
        <v>0</v>
      </c>
      <c r="W11" s="35">
        <f>IF($H$9="","",
IF(OR($H$9="Corrupción",$H$9="Corrupción - LA/FT/FPADM",$H$9="Corrupción - Conflictos de Interés",$H$9="Corrupción en Trámites, OPAs y Consultas de Acceso a la Información Pública"),'6.Valoración Control Corrupción'!J11,'5. Valoración de Controles'!J11))</f>
        <v>0</v>
      </c>
      <c r="X11" s="29">
        <f>IF($H$9="","",
IF(OR($H$9="Corrupción",$H$9="Corrupción - LA/FT/FPADM",$H$9="Corrupción - LA/FT/FPADM",$H$9="Corrupción en Trámites, OPAs y Consultas de Acceso a la Información Pública"),"No Aplica",'5. Valoración de Controles'!L11))</f>
        <v>0</v>
      </c>
      <c r="Y11" s="29" t="str">
        <f>IF($H$9="","",
IF(OR($H$9="Corrupción",$H$9="Corrupción - LA/FT/FPADM",$H$9="Corrupción - LA/FT/FPADM",$H$9="Corrupción en Trámites, OPAs y Consultas de Acceso a la Información Pública"),"No Aplica",'5. Valoración de Controles'!M11))</f>
        <v/>
      </c>
      <c r="Z11" s="29">
        <f>IF($H$9="","",
IF(OR($H$9="Corrupción",$H$9="Corrupción - LA/FT/FPADM",$H$9="Corrupción - LA/FT/FPADM",$H$9="Corrupción en Trámites, OPAs y Consultas de Acceso a la Información Pública"),"No Aplica",'5. Valoración de Controles'!N11))</f>
        <v>0</v>
      </c>
      <c r="AA11" s="29">
        <f>IF($H$9="","",
IF(OR($H$9="Corrupción",$H$9="Corrupción - LA/FT/FPADM",$H$9="Corrupción - LA/FT/FPADM",$H$9="Corrupción en Trámites, OPAs y Consultas de Acceso a la Información Pública"),"No Aplica",'5. Valoración de Controles'!O11))</f>
        <v>0</v>
      </c>
      <c r="AB11" s="29">
        <f>IF($H$9="","",
IF(OR($H$9="Corrupción",$H$9="Corrupción - LA/FT/FPADM",$H$9="Corrupción - LA/FT/FPADM",$H$9="Corrupción en Trámites, OPAs y Consultas de Acceso a la Información Pública"),"No Aplica",'5. Valoración de Controles'!P11))</f>
        <v>0</v>
      </c>
      <c r="AC11" s="29">
        <f>IF($H$9="","",
IF(OR($H$9="Corrupción",$H$9="Corrupción - LA/FT/FPADM",$H$9="Corrupción - LA/FT/FPADM",$H$9="Corrupción en Trámites, OPAs y Consultas de Acceso a la Información Pública"),"No Aplica",'5. Valoración de Controles'!Q11))</f>
        <v>0</v>
      </c>
      <c r="AD11" s="29">
        <f>IF($H$9="","",
IF(OR($H$9="Corrupción",$H$9="Corrupción - LA/FT/FPADM",$H$9="Corrupción - LA/FT/FPADM",$H$9="Corrupción en Trámites, OPAs y Consultas de Acceso a la Información Pública"),"No Aplica",'5. Valoración de Controles'!R11))</f>
        <v>0</v>
      </c>
      <c r="AE11" s="29">
        <f>IF($H$9="","",
IF(OR($H$9="Corrupción",$H$9="Corrupción - LA/FT/FPADM",$H$9="Corrupción - LA/FT/FPADM",$H$9="Corrupción en Trámites, OPAs y Consultas de Acceso a la Información Pública"),"No Aplica",'5. Valoración de Controles'!S11))</f>
        <v>0</v>
      </c>
      <c r="AF11" s="29">
        <f>IF($H$9="","",
IF(OR($H$9="Corrupción",$H$9="Corrupción - LA/FT/FPADM",$H$9="Corrupción - LA/FT/FPADM",$H$9="Corrupción en Trámites, OPAs y Consultas de Acceso a la Información Pública"),"No Aplica",'5. Valoración de Controles'!T11))</f>
        <v>0</v>
      </c>
      <c r="AG11" s="30" t="str">
        <f>IF($H$9="","",
IF(OR($H$9="Corrupción",$H$9="Corrupción - LA/FT/FPADM",$H$9="Corrupción - LA/FT/FPADM",$H$9="Corrupción en Trámites, OPAs y Consultas de Acceso a la Información Pública"),"No Aplica",'5. Valoración de Controles'!U11))</f>
        <v/>
      </c>
      <c r="AH11" s="91"/>
      <c r="AI11" s="91"/>
      <c r="AJ11" s="91"/>
      <c r="AK11" s="91"/>
      <c r="AL11" s="91"/>
      <c r="AM11" s="91"/>
      <c r="AN11" s="91"/>
      <c r="AO11" s="91"/>
      <c r="AP11" s="91"/>
      <c r="AQ11" s="91"/>
      <c r="AR11" s="91"/>
      <c r="AS11" s="3"/>
      <c r="AT11" s="3"/>
      <c r="AU11" s="3"/>
      <c r="AV11" s="3"/>
      <c r="AW11" s="3"/>
      <c r="AX11" s="3"/>
      <c r="AY11" s="3"/>
      <c r="AZ11" s="3"/>
      <c r="BA11" s="3"/>
      <c r="BB11" s="3"/>
      <c r="BC11" s="3"/>
      <c r="BD11" s="3"/>
      <c r="BE11" s="3"/>
      <c r="BF11" s="3"/>
      <c r="BG11" s="3"/>
      <c r="BH11" s="3"/>
      <c r="BI11" s="3"/>
      <c r="BJ11" s="3"/>
      <c r="BK11" s="3"/>
      <c r="BL11" s="3"/>
    </row>
    <row r="12" spans="1:64" ht="409.6" customHeight="1" x14ac:dyDescent="0.3">
      <c r="A12" s="97">
        <v>2</v>
      </c>
      <c r="B12" s="92" t="str">
        <f>'2. Identificación del Riesgo'!B12:B14</f>
        <v>Gestión Contractual</v>
      </c>
      <c r="C12" s="92" t="str">
        <f>IF('2. Identificación del Riesgo'!C12:C14="","",'2. Identificación del Riesgo'!C12:C14)</f>
        <v>Publicacion de la informacion</v>
      </c>
      <c r="D12" s="92" t="str">
        <f>IF('2. Identificación del Riesgo'!D12:D14="","",'2. Identificación del Riesgo'!D12:D14)</f>
        <v>Afectación Reputacional</v>
      </c>
      <c r="E12" s="92" t="str">
        <f>IF('2. Identificación del Riesgo'!E12:E14="","",'2. Identificación del Riesgo'!E12:E14)</f>
        <v>Publicacion extemporanea o no publicacion en el portal SECOP II de la informacion de la gestion contractual de responsabilidad de la OJ y Aprobacion de polizas que no cumplen con las condiciones legalmente establecidas</v>
      </c>
      <c r="F12" s="92" t="str">
        <f>IF('2. Identificación del Riesgo'!F12:F14="","",'2. Identificación del Riesgo'!F12:F14)</f>
        <v>Falta de conocimientos juridicos y experiencia por parte de los abogados contratistas definidos por la Dirección encargados de llevar los procesos y desatención de los supervisores en los tiempos que se deben tener encuenta para la publicación en la plataforma</v>
      </c>
      <c r="G12" s="92" t="str">
        <f>IF('2. Identificación del Riesgo'!G12:G14="","",'2. Identificación del Riesgo'!G12:G14)</f>
        <v>Posibilidad de afectacion reputacional por la Publicacion extemporanea o no publicacion en el portal SECOP II de la informacion de la gestion contractual de responsabilidad de la Oficina Jurídica o por la aprobación de pólizas que no cumplen con las condiciones legalmente establecidas, debido a la falta de conocimientos juridicos y experiencia por parte de los abogado contratistas definido por la Driección, encargados de llevar los procesos y de los supervisores que tambien son sujeto activo dentro de la ejecución contractual y tienen el deber de efectuar las publicaciones</v>
      </c>
      <c r="H12" s="92" t="str">
        <f>IF('2. Identificación del Riesgo'!H12:H14="","",'2. Identificación del Riesgo'!H12:H14)</f>
        <v>Gestión - Incumplimiento Normativo</v>
      </c>
      <c r="I12" s="92" t="str">
        <f>IF('2. Identificación del Riesgo'!I12:I14="","",'2. Identificación del Riesgo'!I12:I14)</f>
        <v>Ejecución y Administración de procesos</v>
      </c>
      <c r="J12" s="92" t="str">
        <f>IF('2. Identificación del Riesgo'!J12:J14="","",'2. Identificación del Riesgo'!J12:J14)</f>
        <v>Media: La actividad que conlleva el riesgo se ejecuta de 24 a 500 veces por año</v>
      </c>
      <c r="K12" s="93" t="str">
        <f>'2. Identificación del Riesgo'!K12:K14</f>
        <v>Media</v>
      </c>
      <c r="L12" s="94">
        <f>'2. Identificación del Riesgo'!L12:L14</f>
        <v>0.6</v>
      </c>
      <c r="M12" s="94"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Reputacional: El riesgo afecta la imagen de la entidad con algunos usuarios de relevancia frente al logro de los objetivos</v>
      </c>
      <c r="N12" s="93" t="str">
        <f>'2. Identificación del Riesgo'!N12:N14</f>
        <v>Moderado</v>
      </c>
      <c r="O12" s="94">
        <f>'2. Identificación del Riesgo'!O12:O14</f>
        <v>0.6</v>
      </c>
      <c r="P12" s="89" t="str">
        <f>'2. Identificación del Riesgo'!P12:P14</f>
        <v>Moderado</v>
      </c>
      <c r="Q12" s="35" t="str">
        <f>IF($H$12="","",
IF(OR($H$12="Corrupción",$H$12="Corrupción - LA/FT/FPADM",$H$12="Corrupción - Conflictos de Interés",$H$12="Corrupción en Trámites, OPAs y Consultas de Acceso a la Información Pública",$H$12="Financiación de la Proliferación de Armas de Destrucción Masiva"),'6.Valoración Control Corrupción'!E12,'5. Valoración de Controles'!K12))</f>
        <v xml:space="preserve">Contratistas área gestión contractual 
Asignados inicialmente o quien corresponda
**Carol Johanna Acero Baquero
**Nilson Carrillo mensualmente evita que se realice publicación extemporánea o no publicación en el portal secop2 de la información de la gestión contractual de responsabilidad de la Oficina Jurídica,o que se aprueben polizas que no cumplan con las condiciones legalmente establecidas.
 A través de:
1. Mensualmente la contratista Carol Johanna actualiza la base de contratación.
2. En este proceso realizará un muestreo de 3 contratos (Diferente tipología, fuente de financiación y procesos (nuevo o modificaciones) para hacer revisión de la información publicada en secop2.
2. Mensualmente el contratista Nilson realizará un muestreo de 3 contratos  para verificar que las pólizas estén aprobadas y que el formato está bien diligenciado
 1. Una vez definidos los contratos sujetos de revisión en secop2 se identificará cada etapa y se revisará que los documentos estén cargados, en caso de que falte algún documento por cargar, se remitirá a través de correo electrónico al abogado que estuvo encargado del proceso con copia a líder de proceso contractual y jefe oficina jurídica para que subsane la infomación.
 Evidencias:
** Base de contratación.
** Pantallazos 3 muestreos de revisión de contratos
** Pantallazos 3 muestreos de revisión de pólizas
</v>
      </c>
      <c r="R12" s="35" t="str">
        <f>IF($H$12="","",
IF(OR($H$12="Corrupción",$H$12="Corrupción - LA/FT/FPADM",$H$12="Corrupción - Conflictos de Interés",$H$12="Corrupción en Trámites, OPAs y Consultas de Acceso a la Información Pública"),'6.Valoración Control Corrupción'!E12,'5. Valoración de Controles'!E12))</f>
        <v>Contratistas área gestión contractual 
Asignados inicialmente o quien corresponda
**Carol Johanna Acero Baquero
**Nilson Carrillo</v>
      </c>
      <c r="S12" s="35" t="str">
        <f>IF($H$12="","",
IF(OR($H$12="Corrupción",$H$12="Corrupción - LA/FT/FPADM",$H$12="Corrupción - Conflictos de Interés",$H$12="Corrupción en Trámites, OPAs y Consultas de Acceso a la Información Pública"),'6.Valoración Control Corrupción'!F12,'5. Valoración de Controles'!F12))</f>
        <v>mensualmente</v>
      </c>
      <c r="T12" s="35" t="str">
        <f>IF($H$12="","",
IF(OR($H$12="Corrupción",$H$12="Corrupción - LA/FT/FPADM",$H$12="Corrupción - Conflictos de Interés",$H$12="Corrupción en Trámites, OPAs y Consultas de Acceso a la Información Pública"),'6.Valoración Control Corrupción'!G12,'5. Valoración de Controles'!G12))</f>
        <v xml:space="preserve">evita que se realice publicación extemporánea o no publicación en el portal secop2 de la información de la gestión contractual de responsabilidad de la Oficina Jurídica,o que se aprueben polizas que no cumplan con las condiciones legalmente establecidas.
</v>
      </c>
      <c r="U12" s="35" t="str">
        <f>IF($H$12="","",
IF(OR($H$12="Corrupción",$H$12="Corrupción - LA/FT/FPADM",$H$12="Corrupción - Conflictos de Interés",$H$12="Corrupción en Trámites, OPAs y Consultas de Acceso a la Información Pública"),'6.Valoración Control Corrupción'!H12,'5. Valoración de Controles'!H12))</f>
        <v xml:space="preserve">A través de:
1. Mensualmente la contratista Carol Johanna actualiza la base de contratación.
2. En este proceso realizará un muestreo de 3 contratos (Diferente tipología, fuente de financiación y procesos (nuevo o modificaciones) para hacer revisión de la información publicada en secop2.
2. Mensualmente el contratista Nilson realizará un muestreo de 3 contratos  para verificar que las pólizas estén aprobadas y que el formato está bien diligenciado
</v>
      </c>
      <c r="V12" s="35" t="str">
        <f>IF($H$12="","",
IF(OR($H$12="Corrupción",$H$12="Corrupción - LA/FT/FPADM",$H$12="Corrupción - Conflictos de Interés",$H$12="Corrupción en Trámites, OPAs y Consultas de Acceso a la Información Pública"),'6.Valoración Control Corrupción'!I12,'5. Valoración de Controles'!I12))</f>
        <v xml:space="preserve">1. Una vez definidos los contratos sujetos de revisión en secop2 se identificará cada etapa y se revisará que los documentos estén cargados, en caso de que falte algún documento por cargar, se remitirá a través de correo electrónico al abogado que estuvo encargado del proceso con copia a líder de proceso contractual y jefe oficina jurídica para que subsane la infomación.
</v>
      </c>
      <c r="W12" s="35" t="str">
        <f>IF($H$12="","",
IF(OR($H$12="Corrupción",$H$12="Corrupción - LA/FT/FPADM",$H$12="Corrupción - Conflictos de Interés",$H$12="Corrupción en Trámites, OPAs y Consultas de Acceso a la Información Pública"),'6.Valoración Control Corrupción'!J12,'5. Valoración de Controles'!J12))</f>
        <v xml:space="preserve">Evidencias:
** Base de contratación.
** Pantallazos 3 muestreos de revisión de contratos
** Pantallazos 3 muestreos de revisión de pólizas
</v>
      </c>
      <c r="X12" s="29" t="str">
        <f>IF($H$12="","",
IF(OR($H$12="Corrupción",$H$12="Corrupción - LA/FT/FPADM",$H$12="Corrupción - LA/FT/FPADM",$H$12="Corrupción en Trámites, OPAs y Consultas de Acceso a la Información Pública"),"No Aplica",'5. Valoración de Controles'!L12))</f>
        <v>Preventivo</v>
      </c>
      <c r="Y12" s="29" t="str">
        <f>IF($H$12="","",
IF(OR($H$12="Corrupción",$H$12="Corrupción - LA/FT/FPADM",$H$12="Corrupción - LA/FT/FPADM",$H$12="Corrupción en Trámites, OPAs y Consultas de Acceso a la Información Pública"),"No Aplica",'5. Valoración de Controles'!M12))</f>
        <v>Afecta probabilidad</v>
      </c>
      <c r="Z12" s="29" t="str">
        <f>IF($H$12="","",
IF(OR($H$12="Corrupción",$H$12="Corrupción - LA/FT/FPADM",$H$12="Corrupción - LA/FT/FPADM",$H$12="Corrupción en Trámites, OPAs y Consultas de Acceso a la Información Pública"),"No Aplica",'5. Valoración de Controles'!N12))</f>
        <v>Manual</v>
      </c>
      <c r="AA12" s="29" t="str">
        <f>IF($H$12="","",
IF(OR($H$12="Corrupción",$H$12="Corrupción - LA/FT/FPADM",$H$12="Corrupción - LA/FT/FPADM",$H$12="Corrupción en Trámites, OPAs y Consultas de Acceso a la Información Pública"),"No Aplica",'5. Valoración de Controles'!O12))</f>
        <v>Documentado</v>
      </c>
      <c r="AB12" s="29" t="str">
        <f>IF($H$12="","",
IF(OR($H$12="Corrupción",$H$12="Corrupción - LA/FT/FPADM",$H$12="Corrupción - LA/FT/FPADM",$H$12="Corrupción en Trámites, OPAs y Consultas de Acceso a la Información Pública"),"No Aplica",'5. Valoración de Controles'!P12))</f>
        <v>Aleatoria</v>
      </c>
      <c r="AC12" s="29" t="str">
        <f>IF($H$12="","",
IF(OR($H$12="Corrupción",$H$12="Corrupción - LA/FT/FPADM",$H$12="Corrupción - LA/FT/FPADM",$H$12="Corrupción en Trámites, OPAs y Consultas de Acceso a la Información Pública"),"No Aplica",'5. Valoración de Controles'!Q12))</f>
        <v>Con registro</v>
      </c>
      <c r="AD12" s="29" t="str">
        <f>IF($H$12="","",
IF(OR($H$12="Corrupción",$H$12="Corrupción - LA/FT/FPADM",$H$12="Corrupción - LA/FT/FPADM",$H$12="Corrupción en Trámites, OPAs y Consultas de Acceso a la Información Pública"),"No Aplica",'5. Valoración de Controles'!R12))</f>
        <v>Drive Oficina Jurídica - Carpeta contractual</v>
      </c>
      <c r="AE12" s="29" t="str">
        <f>IF($H$12="","",
IF(OR($H$12="Corrupción",$H$12="Corrupción - LA/FT/FPADM",$H$12="Corrupción - LA/FT/FPADM",$H$12="Corrupción en Trámites, OPAs y Consultas de Acceso a la Información Pública"),"No Aplica",'5. Valoración de Controles'!S12))</f>
        <v>Drive Oficina Jurídica - Carpeta contractual</v>
      </c>
      <c r="AF12" s="29" t="str">
        <f>IF($H$12="","",
IF(OR($H$12="Corrupción",$H$12="Corrupción - LA/FT/FPADM",$H$12="Corrupción - LA/FT/FPADM",$H$12="Corrupción en Trámites, OPAs y Consultas de Acceso a la Información Pública"),"No Aplica",'5. Valoración de Controles'!T12))</f>
        <v>En la revisión de faltantes de informes de actividades, se realiza la solicitud de ajuste a los supervisores de contratos</v>
      </c>
      <c r="AG12" s="30">
        <f>IF($H$12="","",
IF(OR($H$12="Corrupción",$H$12="Corrupción - LA/FT/FPADM",$H$12="Corrupción - LA/FT/FPADM",$H$12="Corrupción en Trámites, OPAs y Consultas de Acceso a la Información Pública"),"No Aplica",'5. Valoración de Controles'!U12))</f>
        <v>0.4</v>
      </c>
      <c r="AH12" s="93"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128">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0.36</v>
      </c>
      <c r="AJ12" s="93"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Moderado</v>
      </c>
      <c r="AK12" s="128">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0.6</v>
      </c>
      <c r="AL12" s="89"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95" t="s">
        <v>216</v>
      </c>
      <c r="AN12" s="113"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7"/>
      <c r="AP12" s="127"/>
      <c r="AQ12" s="127" t="str">
        <f>IF(AO12="","","∑ Peso porcentual de cada acción definida")</f>
        <v/>
      </c>
      <c r="AR12" s="92"/>
      <c r="AS12" s="3"/>
      <c r="AT12" s="3"/>
      <c r="AU12" s="3"/>
      <c r="AV12" s="3"/>
      <c r="AW12" s="3"/>
      <c r="AX12" s="3"/>
      <c r="AY12" s="3"/>
      <c r="AZ12" s="3"/>
      <c r="BA12" s="3"/>
      <c r="BB12" s="3"/>
      <c r="BC12" s="3"/>
      <c r="BD12" s="3"/>
      <c r="BE12" s="3"/>
      <c r="BF12" s="3"/>
      <c r="BG12" s="3"/>
      <c r="BH12" s="3"/>
      <c r="BI12" s="3"/>
      <c r="BJ12" s="3"/>
      <c r="BK12" s="3"/>
      <c r="BL12" s="3"/>
    </row>
    <row r="13" spans="1:64" ht="31.5" customHeight="1" x14ac:dyDescent="0.3">
      <c r="A13" s="90"/>
      <c r="B13" s="90"/>
      <c r="C13" s="90"/>
      <c r="D13" s="90"/>
      <c r="E13" s="90"/>
      <c r="F13" s="90"/>
      <c r="G13" s="90"/>
      <c r="H13" s="90"/>
      <c r="I13" s="90"/>
      <c r="J13" s="90"/>
      <c r="K13" s="90"/>
      <c r="L13" s="90"/>
      <c r="M13" s="90"/>
      <c r="N13" s="90"/>
      <c r="O13" s="90"/>
      <c r="P13" s="90"/>
      <c r="Q13" s="35" t="str">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Controles'!K13))</f>
        <v xml:space="preserve">     </v>
      </c>
      <c r="R13" s="35">
        <f>IF($H$12="","",
IF(OR($H$12="Corrupción",$H$12="Corrupción - LA/FT/FPADM",$H$12="Corrupción - Conflictos de Interés",$H$12="Corrupción en Trámites, OPAs y Consultas de Acceso a la Información Pública"),'6.Valoración Control Corrupción'!E13,'5. Valoración de Controles'!E13))</f>
        <v>0</v>
      </c>
      <c r="S13" s="35">
        <f>IF($H$12="","",
IF(OR($H$12="Corrupción",$H$12="Corrupción - LA/FT/FPADM",$H$12="Corrupción - Conflictos de Interés",$H$12="Corrupción en Trámites, OPAs y Consultas de Acceso a la Información Pública"),'6.Valoración Control Corrupción'!F13,'5. Valoración de Controles'!F13))</f>
        <v>0</v>
      </c>
      <c r="T13" s="35">
        <f>IF($H$12="","",
IF(OR($H$12="Corrupción",$H$12="Corrupción - LA/FT/FPADM",$H$12="Corrupción - Conflictos de Interés",$H$12="Corrupción en Trámites, OPAs y Consultas de Acceso a la Información Pública"),'6.Valoración Control Corrupción'!G13,'5. Valoración de Controles'!G13))</f>
        <v>0</v>
      </c>
      <c r="U13" s="35">
        <f>IF($H$12="","",
IF(OR($H$12="Corrupción",$H$12="Corrupción - LA/FT/FPADM",$H$12="Corrupción - Conflictos de Interés",$H$12="Corrupción en Trámites, OPAs y Consultas de Acceso a la Información Pública"),'6.Valoración Control Corrupción'!H13,'5. Valoración de Controles'!H13))</f>
        <v>0</v>
      </c>
      <c r="V13" s="35">
        <f>IF($H$12="","",
IF(OR($H$12="Corrupción",$H$12="Corrupción - LA/FT/FPADM",$H$12="Corrupción - Conflictos de Interés",$H$12="Corrupción en Trámites, OPAs y Consultas de Acceso a la Información Pública"),'6.Valoración Control Corrupción'!I13,'5. Valoración de Controles'!I13))</f>
        <v>0</v>
      </c>
      <c r="W13" s="35">
        <f>IF($H$12="","",
IF(OR($H$12="Corrupción",$H$12="Corrupción - LA/FT/FPADM",$H$12="Corrupción - Conflictos de Interés",$H$12="Corrupción en Trámites, OPAs y Consultas de Acceso a la Información Pública"),'6.Valoración Control Corrupción'!J13,'5. Valoración de Controles'!J13))</f>
        <v>0</v>
      </c>
      <c r="X13" s="29">
        <f>IF($H$12="","",
IF(OR($H$12="Corrupción",$H$12="Corrupción - LA/FT/FPADM",$H$12="Corrupción - LA/FT/FPADM",$H$12="Corrupción en Trámites, OPAs y Consultas de Acceso a la Información Pública"),"No Aplica",'5. Valoración de Controles'!L13))</f>
        <v>0</v>
      </c>
      <c r="Y13" s="29" t="str">
        <f>IF($H$12="","",
IF(OR($H$12="Corrupción",$H$12="Corrupción - LA/FT/FPADM",$H$12="Corrupción - LA/FT/FPADM",$H$12="Corrupción en Trámites, OPAs y Consultas de Acceso a la Información Pública"),"No Aplica",'5. Valoración de Controles'!M13))</f>
        <v/>
      </c>
      <c r="Z13" s="29">
        <f>IF($H$12="","",
IF(OR($H$12="Corrupción",$H$12="Corrupción - LA/FT/FPADM",$H$12="Corrupción - LA/FT/FPADM",$H$12="Corrupción en Trámites, OPAs y Consultas de Acceso a la Información Pública"),"No Aplica",'5. Valoración de Controles'!N13))</f>
        <v>0</v>
      </c>
      <c r="AA13" s="29">
        <f>IF($H$12="","",
IF(OR($H$12="Corrupción",$H$12="Corrupción - LA/FT/FPADM",$H$12="Corrupción - LA/FT/FPADM",$H$12="Corrupción en Trámites, OPAs y Consultas de Acceso a la Información Pública"),"No Aplica",'5. Valoración de Controles'!O13))</f>
        <v>0</v>
      </c>
      <c r="AB13" s="29">
        <f>IF($H$12="","",
IF(OR($H$12="Corrupción",$H$12="Corrupción - LA/FT/FPADM",$H$12="Corrupción - LA/FT/FPADM",$H$12="Corrupción en Trámites, OPAs y Consultas de Acceso a la Información Pública"),"No Aplica",'5. Valoración de Controles'!P13))</f>
        <v>0</v>
      </c>
      <c r="AC13" s="29">
        <f>IF($H$12="","",
IF(OR($H$12="Corrupción",$H$12="Corrupción - LA/FT/FPADM",$H$12="Corrupción - LA/FT/FPADM",$H$12="Corrupción en Trámites, OPAs y Consultas de Acceso a la Información Pública"),"No Aplica",'5. Valoración de Controles'!Q13))</f>
        <v>0</v>
      </c>
      <c r="AD13" s="29">
        <f>IF($H$12="","",
IF(OR($H$12="Corrupción",$H$12="Corrupción - LA/FT/FPADM",$H$12="Corrupción - LA/FT/FPADM",$H$12="Corrupción en Trámites, OPAs y Consultas de Acceso a la Información Pública"),"No Aplica",'5. Valoración de Controles'!R13))</f>
        <v>0</v>
      </c>
      <c r="AE13" s="29">
        <f>IF($H$12="","",
IF(OR($H$12="Corrupción",$H$12="Corrupción - LA/FT/FPADM",$H$12="Corrupción - LA/FT/FPADM",$H$12="Corrupción en Trámites, OPAs y Consultas de Acceso a la Información Pública"),"No Aplica",'5. Valoración de Controles'!S13))</f>
        <v>0</v>
      </c>
      <c r="AF13" s="29">
        <f>IF($H$12="","",
IF(OR($H$12="Corrupción",$H$12="Corrupción - LA/FT/FPADM",$H$12="Corrupción - LA/FT/FPADM",$H$12="Corrupción en Trámites, OPAs y Consultas de Acceso a la Información Pública"),"No Aplica",'5. Valoración de Controles'!T13))</f>
        <v>0</v>
      </c>
      <c r="AG13" s="30" t="str">
        <f>IF($H$12="","",
IF(OR($H$12="Corrupción",$H$12="Corrupción - LA/FT/FPADM",$H$12="Corrupción - LA/FT/FPADM",$H$12="Corrupción en Trámites, OPAs y Consultas de Acceso a la Información Pública"),"No Aplica",'5. Valoración de Controles'!U13))</f>
        <v/>
      </c>
      <c r="AH13" s="90"/>
      <c r="AI13" s="90"/>
      <c r="AJ13" s="90"/>
      <c r="AK13" s="90"/>
      <c r="AL13" s="90"/>
      <c r="AM13" s="90"/>
      <c r="AN13" s="90"/>
      <c r="AO13" s="90"/>
      <c r="AP13" s="90"/>
      <c r="AQ13" s="90"/>
      <c r="AR13" s="90"/>
      <c r="AS13" s="3"/>
      <c r="AT13" s="3"/>
      <c r="AU13" s="3"/>
      <c r="AV13" s="3"/>
      <c r="AW13" s="3"/>
      <c r="AX13" s="3"/>
      <c r="AY13" s="3"/>
      <c r="AZ13" s="3"/>
      <c r="BA13" s="3"/>
      <c r="BB13" s="3"/>
      <c r="BC13" s="3"/>
      <c r="BD13" s="3"/>
      <c r="BE13" s="3"/>
      <c r="BF13" s="3"/>
      <c r="BG13" s="3"/>
      <c r="BH13" s="3"/>
      <c r="BI13" s="3"/>
      <c r="BJ13" s="3"/>
      <c r="BK13" s="3"/>
      <c r="BL13" s="3"/>
    </row>
    <row r="14" spans="1:64" ht="31.5" customHeight="1" x14ac:dyDescent="0.3">
      <c r="A14" s="91"/>
      <c r="B14" s="91"/>
      <c r="C14" s="91"/>
      <c r="D14" s="91"/>
      <c r="E14" s="91"/>
      <c r="F14" s="91"/>
      <c r="G14" s="91"/>
      <c r="H14" s="91"/>
      <c r="I14" s="91"/>
      <c r="J14" s="91"/>
      <c r="K14" s="91"/>
      <c r="L14" s="91"/>
      <c r="M14" s="91"/>
      <c r="N14" s="91"/>
      <c r="O14" s="91"/>
      <c r="P14" s="91"/>
      <c r="Q14" s="35" t="str">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Controles'!K14))</f>
        <v xml:space="preserve">     </v>
      </c>
      <c r="R14" s="35">
        <f>IF($H$12="","",
IF(OR($H$12="Corrupción",$H$12="Corrupción - LA/FT/FPADM",$H$12="Corrupción - Conflictos de Interés",$H$12="Corrupción en Trámites, OPAs y Consultas de Acceso a la Información Pública"),'6.Valoración Control Corrupción'!E14,'5. Valoración de Controles'!E14))</f>
        <v>0</v>
      </c>
      <c r="S14" s="35">
        <f>IF($H$12="","",
IF(OR($H$12="Corrupción",$H$12="Corrupción - LA/FT/FPADM",$H$12="Corrupción - Conflictos de Interés",$H$12="Corrupción en Trámites, OPAs y Consultas de Acceso a la Información Pública"),'6.Valoración Control Corrupción'!F14,'5. Valoración de Controles'!F14))</f>
        <v>0</v>
      </c>
      <c r="T14" s="35">
        <f>IF($H$12="","",
IF(OR($H$12="Corrupción",$H$12="Corrupción - LA/FT/FPADM",$H$12="Corrupción - Conflictos de Interés",$H$12="Corrupción en Trámites, OPAs y Consultas de Acceso a la Información Pública"),'6.Valoración Control Corrupción'!G14,'5. Valoración de Controles'!G14))</f>
        <v>0</v>
      </c>
      <c r="U14" s="35">
        <f>IF($H$12="","",
IF(OR($H$12="Corrupción",$H$12="Corrupción - LA/FT/FPADM",$H$12="Corrupción - Conflictos de Interés",$H$12="Corrupción en Trámites, OPAs y Consultas de Acceso a la Información Pública"),'6.Valoración Control Corrupción'!H14,'5. Valoración de Controles'!H14))</f>
        <v>0</v>
      </c>
      <c r="V14" s="35">
        <f>IF($H$12="","",
IF(OR($H$12="Corrupción",$H$12="Corrupción - LA/FT/FPADM",$H$12="Corrupción - Conflictos de Interés",$H$12="Corrupción en Trámites, OPAs y Consultas de Acceso a la Información Pública"),'6.Valoración Control Corrupción'!I14,'5. Valoración de Controles'!I14))</f>
        <v>0</v>
      </c>
      <c r="W14" s="35">
        <f>IF($H$12="","",
IF(OR($H$12="Corrupción",$H$12="Corrupción - LA/FT/FPADM",$H$12="Corrupción - Conflictos de Interés",$H$12="Corrupción en Trámites, OPAs y Consultas de Acceso a la Información Pública"),'6.Valoración Control Corrupción'!J14,'5. Valoración de Controles'!J14))</f>
        <v>0</v>
      </c>
      <c r="X14" s="29">
        <f>IF($H$12="","",
IF(OR($H$12="Corrupción",$H$12="Corrupción - LA/FT/FPADM",$H$12="Corrupción - LA/FT/FPADM",$H$12="Corrupción en Trámites, OPAs y Consultas de Acceso a la Información Pública"),"No Aplica",'5. Valoración de Controles'!L14))</f>
        <v>0</v>
      </c>
      <c r="Y14" s="29" t="str">
        <f>IF($H$12="","",
IF(OR($H$12="Corrupción",$H$12="Corrupción - LA/FT/FPADM",$H$12="Corrupción - LA/FT/FPADM",$H$12="Corrupción en Trámites, OPAs y Consultas de Acceso a la Información Pública"),"No Aplica",'5. Valoración de Controles'!M14))</f>
        <v/>
      </c>
      <c r="Z14" s="29">
        <f>IF($H$12="","",
IF(OR($H$12="Corrupción",$H$12="Corrupción - LA/FT/FPADM",$H$12="Corrupción - LA/FT/FPADM",$H$12="Corrupción en Trámites, OPAs y Consultas de Acceso a la Información Pública"),"No Aplica",'5. Valoración de Controles'!N14))</f>
        <v>0</v>
      </c>
      <c r="AA14" s="29">
        <f>IF($H$12="","",
IF(OR($H$12="Corrupción",$H$12="Corrupción - LA/FT/FPADM",$H$12="Corrupción - LA/FT/FPADM",$H$12="Corrupción en Trámites, OPAs y Consultas de Acceso a la Información Pública"),"No Aplica",'5. Valoración de Controles'!O14))</f>
        <v>0</v>
      </c>
      <c r="AB14" s="29">
        <f>IF($H$12="","",
IF(OR($H$12="Corrupción",$H$12="Corrupción - LA/FT/FPADM",$H$12="Corrupción - LA/FT/FPADM",$H$12="Corrupción en Trámites, OPAs y Consultas de Acceso a la Información Pública"),"No Aplica",'5. Valoración de Controles'!P14))</f>
        <v>0</v>
      </c>
      <c r="AC14" s="29">
        <f>IF($H$12="","",
IF(OR($H$12="Corrupción",$H$12="Corrupción - LA/FT/FPADM",$H$12="Corrupción - LA/FT/FPADM",$H$12="Corrupción en Trámites, OPAs y Consultas de Acceso a la Información Pública"),"No Aplica",'5. Valoración de Controles'!Q14))</f>
        <v>0</v>
      </c>
      <c r="AD14" s="29">
        <f>IF($H$12="","",
IF(OR($H$12="Corrupción",$H$12="Corrupción - LA/FT/FPADM",$H$12="Corrupción - LA/FT/FPADM",$H$12="Corrupción en Trámites, OPAs y Consultas de Acceso a la Información Pública"),"No Aplica",'5. Valoración de Controles'!R14))</f>
        <v>0</v>
      </c>
      <c r="AE14" s="29">
        <f>IF($H$12="","",
IF(OR($H$12="Corrupción",$H$12="Corrupción - LA/FT/FPADM",$H$12="Corrupción - LA/FT/FPADM",$H$12="Corrupción en Trámites, OPAs y Consultas de Acceso a la Información Pública"),"No Aplica",'5. Valoración de Controles'!S14))</f>
        <v>0</v>
      </c>
      <c r="AF14" s="29">
        <f>IF($H$12="","",
IF(OR($H$12="Corrupción",$H$12="Corrupción - LA/FT/FPADM",$H$12="Corrupción - LA/FT/FPADM",$H$12="Corrupción en Trámites, OPAs y Consultas de Acceso a la Información Pública"),"No Aplica",'5. Valoración de Controles'!T14))</f>
        <v>0</v>
      </c>
      <c r="AG14" s="30" t="str">
        <f>IF($H$12="","",
IF(OR($H$12="Corrupción",$H$12="Corrupción - LA/FT/FPADM",$H$12="Corrupción - LA/FT/FPADM",$H$12="Corrupción en Trámites, OPAs y Consultas de Acceso a la Información Pública"),"No Aplica",'5. Valoración de Controles'!U14))</f>
        <v/>
      </c>
      <c r="AH14" s="91"/>
      <c r="AI14" s="91"/>
      <c r="AJ14" s="91"/>
      <c r="AK14" s="91"/>
      <c r="AL14" s="91"/>
      <c r="AM14" s="91"/>
      <c r="AN14" s="91"/>
      <c r="AO14" s="91"/>
      <c r="AP14" s="91"/>
      <c r="AQ14" s="91"/>
      <c r="AR14" s="91"/>
      <c r="AS14" s="3"/>
      <c r="AT14" s="3"/>
      <c r="AU14" s="3"/>
      <c r="AV14" s="3"/>
      <c r="AW14" s="3"/>
      <c r="AX14" s="3"/>
      <c r="AY14" s="3"/>
      <c r="AZ14" s="3"/>
      <c r="BA14" s="3"/>
      <c r="BB14" s="3"/>
      <c r="BC14" s="3"/>
      <c r="BD14" s="3"/>
      <c r="BE14" s="3"/>
      <c r="BF14" s="3"/>
      <c r="BG14" s="3"/>
      <c r="BH14" s="3"/>
      <c r="BI14" s="3"/>
      <c r="BJ14" s="3"/>
      <c r="BK14" s="3"/>
      <c r="BL14" s="3"/>
    </row>
    <row r="15" spans="1:64" ht="31.5" customHeight="1" x14ac:dyDescent="0.3">
      <c r="A15" s="97">
        <v>3</v>
      </c>
      <c r="B15" s="92" t="str">
        <f>'2. Identificación del Riesgo'!B15:B17</f>
        <v>Gestión Contractual</v>
      </c>
      <c r="C15" s="92" t="str">
        <f>IF('2. Identificación del Riesgo'!C15:C17="","",'2. Identificación del Riesgo'!C15:C17)</f>
        <v>Aprobacion de polizas de garantias</v>
      </c>
      <c r="D15" s="92" t="str">
        <f>IF('2. Identificación del Riesgo'!D15:D17="","",'2. Identificación del Riesgo'!D15:D17)</f>
        <v>Afectación Reputacional</v>
      </c>
      <c r="E15" s="92" t="str">
        <f>IF('2. Identificación del Riesgo'!E15:E17="","",'2. Identificación del Riesgo'!E15:E17)</f>
        <v>Aprobacion de polizas que no cumplen con las condiciones legalmente establecidas</v>
      </c>
      <c r="F15" s="92" t="str">
        <f>IF('2. Identificación del Riesgo'!F15:F17="","",'2. Identificación del Riesgo'!F15:F17)</f>
        <v>Falta de conocimientos juridicos de los abogados contratista definidos por la Dirección encargados de llevar los procesos</v>
      </c>
      <c r="G15" s="92" t="str">
        <f>IF('2. Identificación del Riesgo'!G15:G17="","",'2. Identificación del Riesgo'!G15:G17)</f>
        <v>Posibilidad de afectacion reputacional por la aprobacion de polizas que no cumplen con las condiciones legalmente establecidas debido a la falta de conocimientos contractuales de los abogados contratistas que apoyan el proceso contractual</v>
      </c>
      <c r="H15" s="92" t="str">
        <f>IF('2. Identificación del Riesgo'!H15:H17="","",'2. Identificación del Riesgo'!H15:H17)</f>
        <v>Gestión - Incumplimiento Normativo</v>
      </c>
      <c r="I15" s="92" t="str">
        <f>IF('2. Identificación del Riesgo'!I15:I17="","",'2. Identificación del Riesgo'!I15:I17)</f>
        <v>Ejecución y Administración de procesos</v>
      </c>
      <c r="J15" s="92" t="str">
        <f>IF('2. Identificación del Riesgo'!J15:J17="","",'2. Identificación del Riesgo'!J15:J17)</f>
        <v>Media: La actividad que conlleva el riesgo se ejecuta de 24 a 500 veces por año</v>
      </c>
      <c r="K15" s="93" t="str">
        <f>'2. Identificación del Riesgo'!K15:K17</f>
        <v>Media</v>
      </c>
      <c r="L15" s="94">
        <f>'2. Identificación del Riesgo'!L15:L17</f>
        <v>0.6</v>
      </c>
      <c r="M15" s="94"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Reputacional: El riesgo afecta la imagen de la entidad con algunos usuarios de relevancia frente al logro de los objetivos</v>
      </c>
      <c r="N15" s="93" t="str">
        <f>'2. Identificación del Riesgo'!N15:N17</f>
        <v>Moderado</v>
      </c>
      <c r="O15" s="94">
        <f>'2. Identificación del Riesgo'!O15:O17</f>
        <v>0.6</v>
      </c>
      <c r="P15" s="89" t="str">
        <f>'2. Identificación del Riesgo'!P15:P17</f>
        <v>Moderado</v>
      </c>
      <c r="Q15" s="35" t="str">
        <f>IF($H$15="","",
IF(OR($H$15="Corrupción",$H$15="Corrupción - LA/FT/FPADM",$H$15="Corrupción - Conflictos de Interés",$H$15="Corrupción en Trámites, OPAs y Consultas de Acceso a la Información Pública",$H$15="Financiación de la Proliferación de Armas de Destrucción Masiva"),'6.Valoración Control Corrupción'!E15,'5. Valoración de Controles'!K15))</f>
        <v xml:space="preserve">Supervisor de contrato o Jefe de la Oficina Jurídica
 mensualmente: 1. Socializa una pieza interna que indique claramente al personal encargado que información verificar en las pólizas, cuanto tiempo máximo tiene para la revisión y cual canal de comunicación usar para la respectiva aprobación                
2. Genera un cuadro de seguimiento de los contratos con la fecha de aprobación de las pólizas  verificando así la efectividad y correcta aplicación de dicho formato o herramienta de control a los contratos que se revisan la OAJ, una vez de manera trimestral (nueva muestra)  </v>
      </c>
      <c r="R15" s="35" t="str">
        <f>IF($H$15="","",
IF(OR($H$15="Corrupción",$H$15="Corrupción - LA/FT/FPADM",$H$15="Corrupción - Conflictos de Interés",$H$15="Corrupción en Trámites, OPAs y Consultas de Acceso a la Información Pública"),'6.Valoración Control Corrupción'!E15,'5. Valoración de Controles'!E15))</f>
        <v xml:space="preserve">Supervisor de contrato o Jefe de la Oficina Jurídica
</v>
      </c>
      <c r="S15" s="35" t="str">
        <f>IF($H$15="","",
IF(OR($H$15="Corrupción",$H$15="Corrupción - LA/FT/FPADM",$H$15="Corrupción - Conflictos de Interés",$H$15="Corrupción en Trámites, OPAs y Consultas de Acceso a la Información Pública"),'6.Valoración Control Corrupción'!F15,'5. Valoración de Controles'!F15))</f>
        <v>mensualmente:</v>
      </c>
      <c r="T15" s="35" t="str">
        <f>IF($H$15="","",
IF(OR($H$15="Corrupción",$H$15="Corrupción - LA/FT/FPADM",$H$15="Corrupción - Conflictos de Interés",$H$15="Corrupción en Trámites, OPAs y Consultas de Acceso a la Información Pública"),'6.Valoración Control Corrupción'!G15,'5. Valoración de Controles'!G15))</f>
        <v xml:space="preserve">1. Socializa una pieza interna que indique claramente al personal encargado que información verificar en las pólizas, cuanto tiempo máximo tiene para la revisión y cual canal de comunicación usar para la respectiva aprobación                
2. Genera un cuadro de seguimiento de los contratos con la fecha de aprobación de las pólizas </v>
      </c>
      <c r="U15" s="35" t="str">
        <f>IF($H$15="","",
IF(OR($H$15="Corrupción",$H$15="Corrupción - LA/FT/FPADM",$H$15="Corrupción - Conflictos de Interés",$H$15="Corrupción en Trámites, OPAs y Consultas de Acceso a la Información Pública"),'6.Valoración Control Corrupción'!H15,'5. Valoración de Controles'!H15))</f>
        <v>verificando así la efectividad y correcta aplicación de dicho formato o herramienta de control a los contratos que se revisan la OAJ, una vez de manera trimestral (nueva muestra)</v>
      </c>
      <c r="V15" s="35">
        <f>IF($H$15="","",
IF(OR($H$15="Corrupción",$H$15="Corrupción - LA/FT/FPADM",$H$15="Corrupción - Conflictos de Interés",$H$15="Corrupción en Trámites, OPAs y Consultas de Acceso a la Información Pública"),'6.Valoración Control Corrupción'!I15,'5. Valoración de Controles'!I15))</f>
        <v>0</v>
      </c>
      <c r="W15" s="35">
        <f>IF($H$15="","",
IF(OR($H$15="Corrupción",$H$15="Corrupción - LA/FT/FPADM",$H$15="Corrupción - Conflictos de Interés",$H$15="Corrupción en Trámites, OPAs y Consultas de Acceso a la Información Pública"),'6.Valoración Control Corrupción'!J15,'5. Valoración de Controles'!J15))</f>
        <v>0</v>
      </c>
      <c r="X15" s="29" t="str">
        <f>IF($H$15="","",
IF(OR($H$15="Corrupción",$H$15="Corrupción - LA/FT/FPADM",$H$15="Corrupción - LA/FT/FPADM",$H$15="Corrupción en Trámites, OPAs y Consultas de Acceso a la Información Pública"),"No Aplica",'5. Valoración de Controles'!L15))</f>
        <v>Preventivo</v>
      </c>
      <c r="Y15" s="29" t="str">
        <f>IF($H$15="","",
IF(OR($H$15="Corrupción",$H$15="Corrupción - LA/FT/FPADM",$H$15="Corrupción - LA/FT/FPADM",$H$15="Corrupción en Trámites, OPAs y Consultas de Acceso a la Información Pública"),"No Aplica",'5. Valoración de Controles'!M15))</f>
        <v>Afecta probabilidad</v>
      </c>
      <c r="Z15" s="29" t="str">
        <f>IF($H$15="","",
IF(OR($H$15="Corrupción",$H$15="Corrupción - LA/FT/FPADM",$H$15="Corrupción - LA/FT/FPADM",$H$15="Corrupción en Trámites, OPAs y Consultas de Acceso a la Información Pública"),"No Aplica",'5. Valoración de Controles'!N15))</f>
        <v>Manual</v>
      </c>
      <c r="AA15" s="29" t="str">
        <f>IF($H$15="","",
IF(OR($H$15="Corrupción",$H$15="Corrupción - LA/FT/FPADM",$H$15="Corrupción - LA/FT/FPADM",$H$15="Corrupción en Trámites, OPAs y Consultas de Acceso a la Información Pública"),"No Aplica",'5. Valoración de Controles'!O15))</f>
        <v>Documentado</v>
      </c>
      <c r="AB15" s="29" t="str">
        <f>IF($H$15="","",
IF(OR($H$15="Corrupción",$H$15="Corrupción - LA/FT/FPADM",$H$15="Corrupción - LA/FT/FPADM",$H$15="Corrupción en Trámites, OPAs y Consultas de Acceso a la Información Pública"),"No Aplica",'5. Valoración de Controles'!P15))</f>
        <v>Aleatoria</v>
      </c>
      <c r="AC15" s="29" t="str">
        <f>IF($H$15="","",
IF(OR($H$15="Corrupción",$H$15="Corrupción - LA/FT/FPADM",$H$15="Corrupción - LA/FT/FPADM",$H$15="Corrupción en Trámites, OPAs y Consultas de Acceso a la Información Pública"),"No Aplica",'5. Valoración de Controles'!Q15))</f>
        <v>Con registro</v>
      </c>
      <c r="AD15" s="29" t="str">
        <f>IF($H$15="","",
IF(OR($H$15="Corrupción",$H$15="Corrupción - LA/FT/FPADM",$H$15="Corrupción - LA/FT/FPADM",$H$15="Corrupción en Trámites, OPAs y Consultas de Acceso a la Información Pública"),"No Aplica",'5. Valoración de Controles'!R15))</f>
        <v>Formato excel del control aleatorio, y se tienen en las carpetas digitales  del IDIGER, la contratista de apoyo y la Profesional especilaizada 222-29</v>
      </c>
      <c r="AE15" s="29" t="str">
        <f>IF($H$15="","",
IF(OR($H$15="Corrupción",$H$15="Corrupción - LA/FT/FPADM",$H$15="Corrupción - LA/FT/FPADM",$H$15="Corrupción en Trámites, OPAs y Consultas de Acceso a la Información Pública"),"No Aplica",'5. Valoración de Controles'!S15))</f>
        <v>La remite la contratista apoyo a planeacion de la OAJ y/o la profesional especializado 222-29</v>
      </c>
      <c r="AF15" s="29" t="str">
        <f>IF($H$15="","",
IF(OR($H$15="Corrupción",$H$15="Corrupción - LA/FT/FPADM",$H$15="Corrupción - LA/FT/FPADM",$H$15="Corrupción en Trámites, OPAs y Consultas de Acceso a la Información Pública"),"No Aplica",'5. Valoración de Controles'!T15))</f>
        <v>En la revisión del formato de póliza si se encuentra alguna incosistencia, se actualiza la información contenida en el formato</v>
      </c>
      <c r="AG15" s="30">
        <f>IF($H$15="","",
IF(OR($H$15="Corrupción",$H$15="Corrupción - LA/FT/FPADM",$H$15="Corrupción - LA/FT/FPADM",$H$15="Corrupción en Trámites, OPAs y Consultas de Acceso a la Información Pública"),"No Aplica",'5. Valoración de Controles'!U15))</f>
        <v>0.4</v>
      </c>
      <c r="AH15" s="93"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Muy Baja</v>
      </c>
      <c r="AI15" s="128">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0.36</v>
      </c>
      <c r="AJ15" s="93"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Moderado</v>
      </c>
      <c r="AK15" s="128">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0.6</v>
      </c>
      <c r="AL15" s="89"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Moderado</v>
      </c>
      <c r="AM15" s="95" t="s">
        <v>216</v>
      </c>
      <c r="AN15" s="113"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07" t="s">
        <v>473</v>
      </c>
      <c r="AP15" s="127" t="s">
        <v>474</v>
      </c>
      <c r="AQ15" s="127" t="str">
        <f>IF(AO15="","","∑ Peso porcentual de cada acción definida")</f>
        <v>∑ Peso porcentual de cada acción definida</v>
      </c>
      <c r="AR15" s="92" t="s">
        <v>475</v>
      </c>
      <c r="AS15" s="3"/>
      <c r="AT15" s="3"/>
      <c r="AU15" s="3"/>
      <c r="AV15" s="3"/>
      <c r="AW15" s="3"/>
      <c r="AX15" s="3"/>
      <c r="AY15" s="3"/>
      <c r="AZ15" s="3"/>
      <c r="BA15" s="3"/>
      <c r="BB15" s="3"/>
      <c r="BC15" s="3"/>
      <c r="BD15" s="3"/>
      <c r="BE15" s="3"/>
      <c r="BF15" s="3"/>
      <c r="BG15" s="3"/>
      <c r="BH15" s="3"/>
      <c r="BI15" s="3"/>
      <c r="BJ15" s="3"/>
      <c r="BK15" s="3"/>
      <c r="BL15" s="3"/>
    </row>
    <row r="16" spans="1:64" ht="31.5" customHeight="1" x14ac:dyDescent="0.3">
      <c r="A16" s="90"/>
      <c r="B16" s="90"/>
      <c r="C16" s="90"/>
      <c r="D16" s="90"/>
      <c r="E16" s="90"/>
      <c r="F16" s="90"/>
      <c r="G16" s="90"/>
      <c r="H16" s="90"/>
      <c r="I16" s="90"/>
      <c r="J16" s="90"/>
      <c r="K16" s="90"/>
      <c r="L16" s="90"/>
      <c r="M16" s="90"/>
      <c r="N16" s="90"/>
      <c r="O16" s="90"/>
      <c r="P16" s="90"/>
      <c r="Q16" s="35" t="str">
        <f>IF($H$15="","",
IF(OR($H$15="Corrupción",$H$15="Corrupción - LA/FT/FPADM",$H$15="Corrupción - Conflictos de Interés",$H$15="Corrupción en Trámites, OPAs y Consultas de Acceso a la Información Pública",$H$15="Financiación de la Proliferación de Armas de Destrucción Masiva"),'6.Valoración Control Corrupción'!E16,'5. Valoración de Controles'!K16))</f>
        <v xml:space="preserve">     </v>
      </c>
      <c r="R16" s="35">
        <f>IF($H$15="","",
IF(OR($H$15="Corrupción",$H$15="Corrupción - LA/FT/FPADM",$H$15="Corrupción - Conflictos de Interés",$H$15="Corrupción en Trámites, OPAs y Consultas de Acceso a la Información Pública"),'6.Valoración Control Corrupción'!E16,'5. Valoración de Controles'!E16))</f>
        <v>0</v>
      </c>
      <c r="S16" s="35">
        <f>IF($H$15="","",
IF(OR($H$15="Corrupción",$H$15="Corrupción - LA/FT/FPADM",$H$15="Corrupción - Conflictos de Interés",$H$15="Corrupción en Trámites, OPAs y Consultas de Acceso a la Información Pública"),'6.Valoración Control Corrupción'!F16,'5. Valoración de Controles'!F16))</f>
        <v>0</v>
      </c>
      <c r="T16" s="35">
        <f>IF($H$15="","",
IF(OR($H$15="Corrupción",$H$15="Corrupción - LA/FT/FPADM",$H$15="Corrupción - Conflictos de Interés",$H$15="Corrupción en Trámites, OPAs y Consultas de Acceso a la Información Pública"),'6.Valoración Control Corrupción'!G16,'5. Valoración de Controles'!G16))</f>
        <v>0</v>
      </c>
      <c r="U16" s="35">
        <f>IF($H$15="","",
IF(OR($H$15="Corrupción",$H$15="Corrupción - LA/FT/FPADM",$H$15="Corrupción - Conflictos de Interés",$H$15="Corrupción en Trámites, OPAs y Consultas de Acceso a la Información Pública"),'6.Valoración Control Corrupción'!H16,'5. Valoración de Controles'!H16))</f>
        <v>0</v>
      </c>
      <c r="V16" s="35">
        <f>IF($H$15="","",
IF(OR($H$15="Corrupción",$H$15="Corrupción - LA/FT/FPADM",$H$15="Corrupción - Conflictos de Interés",$H$15="Corrupción en Trámites, OPAs y Consultas de Acceso a la Información Pública"),'6.Valoración Control Corrupción'!I16,'5. Valoración de Controles'!I16))</f>
        <v>0</v>
      </c>
      <c r="W16" s="35">
        <f>IF($H$15="","",
IF(OR($H$15="Corrupción",$H$15="Corrupción - LA/FT/FPADM",$H$15="Corrupción - Conflictos de Interés",$H$15="Corrupción en Trámites, OPAs y Consultas de Acceso a la Información Pública"),'6.Valoración Control Corrupción'!J16,'5. Valoración de Controles'!J16))</f>
        <v>0</v>
      </c>
      <c r="X16" s="29">
        <f>IF($H$15="","",
IF(OR($H$15="Corrupción",$H$15="Corrupción - LA/FT/FPADM",$H$15="Corrupción - LA/FT/FPADM",$H$15="Corrupción en Trámites, OPAs y Consultas de Acceso a la Información Pública"),"No Aplica",'5. Valoración de Controles'!L16))</f>
        <v>0</v>
      </c>
      <c r="Y16" s="29" t="str">
        <f>IF($H$15="","",
IF(OR($H$15="Corrupción",$H$15="Corrupción - LA/FT/FPADM",$H$15="Corrupción - LA/FT/FPADM",$H$15="Corrupción en Trámites, OPAs y Consultas de Acceso a la Información Pública"),"No Aplica",'5. Valoración de Controles'!M16))</f>
        <v/>
      </c>
      <c r="Z16" s="29">
        <f>IF($H$15="","",
IF(OR($H$15="Corrupción",$H$15="Corrupción - LA/FT/FPADM",$H$15="Corrupción - LA/FT/FPADM",$H$15="Corrupción en Trámites, OPAs y Consultas de Acceso a la Información Pública"),"No Aplica",'5. Valoración de Controles'!N16))</f>
        <v>0</v>
      </c>
      <c r="AA16" s="29">
        <f>IF($H$15="","",
IF(OR($H$15="Corrupción",$H$15="Corrupción - LA/FT/FPADM",$H$15="Corrupción - LA/FT/FPADM",$H$15="Corrupción en Trámites, OPAs y Consultas de Acceso a la Información Pública"),"No Aplica",'5. Valoración de Controles'!O16))</f>
        <v>0</v>
      </c>
      <c r="AB16" s="29">
        <f>IF($H$15="","",
IF(OR($H$15="Corrupción",$H$15="Corrupción - LA/FT/FPADM",$H$15="Corrupción - LA/FT/FPADM",$H$15="Corrupción en Trámites, OPAs y Consultas de Acceso a la Información Pública"),"No Aplica",'5. Valoración de Controles'!P16))</f>
        <v>0</v>
      </c>
      <c r="AC16" s="29">
        <f>IF($H$15="","",
IF(OR($H$15="Corrupción",$H$15="Corrupción - LA/FT/FPADM",$H$15="Corrupción - LA/FT/FPADM",$H$15="Corrupción en Trámites, OPAs y Consultas de Acceso a la Información Pública"),"No Aplica",'5. Valoración de Controles'!Q16))</f>
        <v>0</v>
      </c>
      <c r="AD16" s="29">
        <f>IF($H$15="","",
IF(OR($H$15="Corrupción",$H$15="Corrupción - LA/FT/FPADM",$H$15="Corrupción - LA/FT/FPADM",$H$15="Corrupción en Trámites, OPAs y Consultas de Acceso a la Información Pública"),"No Aplica",'5. Valoración de Controles'!R16))</f>
        <v>0</v>
      </c>
      <c r="AE16" s="29">
        <f>IF($H$15="","",
IF(OR($H$15="Corrupción",$H$15="Corrupción - LA/FT/FPADM",$H$15="Corrupción - LA/FT/FPADM",$H$15="Corrupción en Trámites, OPAs y Consultas de Acceso a la Información Pública"),"No Aplica",'5. Valoración de Controles'!S16))</f>
        <v>0</v>
      </c>
      <c r="AF16" s="29">
        <f>IF($H$15="","",
IF(OR($H$15="Corrupción",$H$15="Corrupción - LA/FT/FPADM",$H$15="Corrupción - LA/FT/FPADM",$H$15="Corrupción en Trámites, OPAs y Consultas de Acceso a la Información Pública"),"No Aplica",'5. Valoración de Controles'!T16))</f>
        <v>0</v>
      </c>
      <c r="AG16" s="30" t="str">
        <f>IF($H$15="","",
IF(OR($H$15="Corrupción",$H$15="Corrupción - LA/FT/FPADM",$H$15="Corrupción - LA/FT/FPADM",$H$15="Corrupción en Trámites, OPAs y Consultas de Acceso a la Información Pública"),"No Aplica",'5. Valoración de Controles'!U16))</f>
        <v/>
      </c>
      <c r="AH16" s="90"/>
      <c r="AI16" s="90"/>
      <c r="AJ16" s="90"/>
      <c r="AK16" s="90"/>
      <c r="AL16" s="90"/>
      <c r="AM16" s="90"/>
      <c r="AN16" s="90"/>
      <c r="AO16" s="90"/>
      <c r="AP16" s="90"/>
      <c r="AQ16" s="90"/>
      <c r="AR16" s="90"/>
      <c r="AS16" s="3"/>
      <c r="AT16" s="3"/>
      <c r="AU16" s="3"/>
      <c r="AV16" s="3"/>
      <c r="AW16" s="3"/>
      <c r="AX16" s="3"/>
      <c r="AY16" s="3"/>
      <c r="AZ16" s="3"/>
      <c r="BA16" s="3"/>
      <c r="BB16" s="3"/>
      <c r="BC16" s="3"/>
      <c r="BD16" s="3"/>
      <c r="BE16" s="3"/>
      <c r="BF16" s="3"/>
      <c r="BG16" s="3"/>
      <c r="BH16" s="3"/>
      <c r="BI16" s="3"/>
      <c r="BJ16" s="3"/>
      <c r="BK16" s="3"/>
      <c r="BL16" s="3"/>
    </row>
    <row r="17" spans="1:64" ht="31.5" customHeight="1" x14ac:dyDescent="0.3">
      <c r="A17" s="91"/>
      <c r="B17" s="91"/>
      <c r="C17" s="91"/>
      <c r="D17" s="91"/>
      <c r="E17" s="91"/>
      <c r="F17" s="91"/>
      <c r="G17" s="91"/>
      <c r="H17" s="91"/>
      <c r="I17" s="91"/>
      <c r="J17" s="91"/>
      <c r="K17" s="91"/>
      <c r="L17" s="91"/>
      <c r="M17" s="91"/>
      <c r="N17" s="91"/>
      <c r="O17" s="91"/>
      <c r="P17" s="91"/>
      <c r="Q17" s="35" t="str">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 xml:space="preserve">     </v>
      </c>
      <c r="R17" s="35">
        <f>IF($H$15="","",
IF(OR($H$15="Corrupción",$H$15="Corrupción - LA/FT/FPADM",$H$15="Corrupción - Conflictos de Interés",$H$15="Corrupción en Trámites, OPAs y Consultas de Acceso a la Información Pública"),'6.Valoración Control Corrupción'!E17,'5. Valoración de Controles'!E17))</f>
        <v>0</v>
      </c>
      <c r="S17" s="35">
        <f>IF($H$15="","",
IF(OR($H$15="Corrupción",$H$15="Corrupción - LA/FT/FPADM",$H$15="Corrupción - Conflictos de Interés",$H$15="Corrupción en Trámites, OPAs y Consultas de Acceso a la Información Pública"),'6.Valoración Control Corrupción'!F17,'5. Valoración de Controles'!F17))</f>
        <v>0</v>
      </c>
      <c r="T17" s="35">
        <f>IF($H$15="","",
IF(OR($H$15="Corrupción",$H$15="Corrupción - LA/FT/FPADM",$H$15="Corrupción - Conflictos de Interés",$H$15="Corrupción en Trámites, OPAs y Consultas de Acceso a la Información Pública"),'6.Valoración Control Corrupción'!G17,'5. Valoración de Controles'!G17))</f>
        <v>0</v>
      </c>
      <c r="U17" s="35">
        <f>IF($H$15="","",
IF(OR($H$15="Corrupción",$H$15="Corrupción - LA/FT/FPADM",$H$15="Corrupción - Conflictos de Interés",$H$15="Corrupción en Trámites, OPAs y Consultas de Acceso a la Información Pública"),'6.Valoración Control Corrupción'!H17,'5. Valoración de Controles'!H17))</f>
        <v>0</v>
      </c>
      <c r="V17" s="35">
        <f>IF($H$15="","",
IF(OR($H$15="Corrupción",$H$15="Corrupción - LA/FT/FPADM",$H$15="Corrupción - Conflictos de Interés",$H$15="Corrupción en Trámites, OPAs y Consultas de Acceso a la Información Pública"),'6.Valoración Control Corrupción'!I17,'5. Valoración de Controles'!I17))</f>
        <v>0</v>
      </c>
      <c r="W17" s="35">
        <f>IF($H$15="","",
IF(OR($H$15="Corrupción",$H$15="Corrupción - LA/FT/FPADM",$H$15="Corrupción - Conflictos de Interés",$H$15="Corrupción en Trámites, OPAs y Consultas de Acceso a la Información Pública"),'6.Valoración Control Corrupción'!J17,'5. Valoración de Controles'!J17))</f>
        <v>0</v>
      </c>
      <c r="X17" s="29">
        <f>IF($H$15="","",
IF(OR($H$15="Corrupción",$H$15="Corrupción - LA/FT/FPADM",$H$15="Corrupción - LA/FT/FPADM",$H$15="Corrupción en Trámites, OPAs y Consultas de Acceso a la Información Pública"),"No Aplica",'5. Valoración de Controles'!L17))</f>
        <v>0</v>
      </c>
      <c r="Y17" s="29" t="str">
        <f>IF($H$15="","",
IF(OR($H$15="Corrupción",$H$15="Corrupción - LA/FT/FPADM",$H$15="Corrupción - LA/FT/FPADM",$H$15="Corrupción en Trámites, OPAs y Consultas de Acceso a la Información Pública"),"No Aplica",'5. Valoración de Controles'!M17))</f>
        <v/>
      </c>
      <c r="Z17" s="29">
        <f>IF($H$15="","",
IF(OR($H$15="Corrupción",$H$15="Corrupción - LA/FT/FPADM",$H$15="Corrupción - LA/FT/FPADM",$H$15="Corrupción en Trámites, OPAs y Consultas de Acceso a la Información Pública"),"No Aplica",'5. Valoración de Controles'!N17))</f>
        <v>0</v>
      </c>
      <c r="AA17" s="29">
        <f>IF($H$15="","",
IF(OR($H$15="Corrupción",$H$15="Corrupción - LA/FT/FPADM",$H$15="Corrupción - LA/FT/FPADM",$H$15="Corrupción en Trámites, OPAs y Consultas de Acceso a la Información Pública"),"No Aplica",'5. Valoración de Controles'!O17))</f>
        <v>0</v>
      </c>
      <c r="AB17" s="29">
        <f>IF($H$15="","",
IF(OR($H$15="Corrupción",$H$15="Corrupción - LA/FT/FPADM",$H$15="Corrupción - LA/FT/FPADM",$H$15="Corrupción en Trámites, OPAs y Consultas de Acceso a la Información Pública"),"No Aplica",'5. Valoración de Controles'!P17))</f>
        <v>0</v>
      </c>
      <c r="AC17" s="29">
        <f>IF($H$15="","",
IF(OR($H$15="Corrupción",$H$15="Corrupción - LA/FT/FPADM",$H$15="Corrupción - LA/FT/FPADM",$H$15="Corrupción en Trámites, OPAs y Consultas de Acceso a la Información Pública"),"No Aplica",'5. Valoración de Controles'!Q17))</f>
        <v>0</v>
      </c>
      <c r="AD17" s="29">
        <f>IF($H$15="","",
IF(OR($H$15="Corrupción",$H$15="Corrupción - LA/FT/FPADM",$H$15="Corrupción - LA/FT/FPADM",$H$15="Corrupción en Trámites, OPAs y Consultas de Acceso a la Información Pública"),"No Aplica",'5. Valoración de Controles'!R17))</f>
        <v>0</v>
      </c>
      <c r="AE17" s="29">
        <f>IF($H$15="","",
IF(OR($H$15="Corrupción",$H$15="Corrupción - LA/FT/FPADM",$H$15="Corrupción - LA/FT/FPADM",$H$15="Corrupción en Trámites, OPAs y Consultas de Acceso a la Información Pública"),"No Aplica",'5. Valoración de Controles'!S17))</f>
        <v>0</v>
      </c>
      <c r="AF17" s="29">
        <f>IF($H$15="","",
IF(OR($H$15="Corrupción",$H$15="Corrupción - LA/FT/FPADM",$H$15="Corrupción - LA/FT/FPADM",$H$15="Corrupción en Trámites, OPAs y Consultas de Acceso a la Información Pública"),"No Aplica",'5. Valoración de Controles'!T17))</f>
        <v>0</v>
      </c>
      <c r="AG17" s="30" t="str">
        <f>IF($H$15="","",
IF(OR($H$15="Corrupción",$H$15="Corrupción - LA/FT/FPADM",$H$15="Corrupción - LA/FT/FPADM",$H$15="Corrupción en Trámites, OPAs y Consultas de Acceso a la Información Pública"),"No Aplica",'5. Valoración de Controles'!U17))</f>
        <v/>
      </c>
      <c r="AH17" s="91"/>
      <c r="AI17" s="91"/>
      <c r="AJ17" s="91"/>
      <c r="AK17" s="91"/>
      <c r="AL17" s="91"/>
      <c r="AM17" s="91"/>
      <c r="AN17" s="91"/>
      <c r="AO17" s="91"/>
      <c r="AP17" s="91"/>
      <c r="AQ17" s="91"/>
      <c r="AR17" s="91"/>
      <c r="AS17" s="3"/>
      <c r="AT17" s="3"/>
      <c r="AU17" s="3"/>
      <c r="AV17" s="3"/>
      <c r="AW17" s="3"/>
      <c r="AX17" s="3"/>
      <c r="AY17" s="3"/>
      <c r="AZ17" s="3"/>
      <c r="BA17" s="3"/>
      <c r="BB17" s="3"/>
      <c r="BC17" s="3"/>
      <c r="BD17" s="3"/>
      <c r="BE17" s="3"/>
      <c r="BF17" s="3"/>
      <c r="BG17" s="3"/>
      <c r="BH17" s="3"/>
      <c r="BI17" s="3"/>
      <c r="BJ17" s="3"/>
      <c r="BK17" s="3"/>
      <c r="BL17" s="3"/>
    </row>
    <row r="18" spans="1:64" ht="31.5" customHeight="1" x14ac:dyDescent="0.3">
      <c r="A18" s="97">
        <v>4</v>
      </c>
      <c r="B18" s="92" t="str">
        <f>'2. Identificación del Riesgo'!B18:B20</f>
        <v>Gestión Contractual</v>
      </c>
      <c r="C18" s="92" t="str">
        <f>IF('2. Identificación del Riesgo'!C18:C20="","",'2. Identificación del Riesgo'!C18:C20)</f>
        <v>Contratos a liquidar</v>
      </c>
      <c r="D18" s="92" t="str">
        <f>IF('2. Identificación del Riesgo'!D18:D20="","",'2. Identificación del Riesgo'!D18:D20)</f>
        <v>Afectación Reputacional</v>
      </c>
      <c r="E18" s="92" t="str">
        <f>IF('2. Identificación del Riesgo'!E18:E20="","",'2. Identificación del Riesgo'!E18:E20)</f>
        <v>Perdida de competencia para liquidar contratos por parte de la entidad</v>
      </c>
      <c r="F18" s="92" t="str">
        <f>IF('2. Identificación del Riesgo'!F18:F20="","",'2. Identificación del Riesgo'!F18:F20)</f>
        <v>Falta de conocimientos de supervisores en los tiempos para radicar liquidaciones de contratos y la existencia de varios filtros que retrazaban la firma de las liquidaciones</v>
      </c>
      <c r="G18" s="92" t="str">
        <f>IF('2. Identificación del Riesgo'!G18:G20="","",'2. Identificación del Riesgo'!G18:G20)</f>
        <v>Posibilidad de afectacion reputacional por la perdida de competencia para liquidar contratos por parte de la entidad debido a la Falta de conocimientos de supervisores en los tiempos para radicar liquidaciones de contratos y a los excesivos filtros para proceder a una firma</v>
      </c>
      <c r="H18" s="92" t="str">
        <f>IF('2. Identificación del Riesgo'!H18:H20="","",'2. Identificación del Riesgo'!H18:H20)</f>
        <v>Gestión</v>
      </c>
      <c r="I18" s="92" t="str">
        <f>IF('2. Identificación del Riesgo'!I18:I20="","",'2. Identificación del Riesgo'!I18:I20)</f>
        <v>Ejecución y Administración de procesos</v>
      </c>
      <c r="J18" s="92" t="str">
        <f>IF('2. Identificación del Riesgo'!J18:J20="","",'2. Identificación del Riesgo'!J18:J20)</f>
        <v>Media: La actividad que conlleva el riesgo se ejecuta de 24 a 500 veces por año</v>
      </c>
      <c r="K18" s="93" t="str">
        <f>'2. Identificación del Riesgo'!K18:K20</f>
        <v>Media</v>
      </c>
      <c r="L18" s="94">
        <f>'2. Identificación del Riesgo'!L18:L20</f>
        <v>0.6</v>
      </c>
      <c r="M18" s="94"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Reputacional: El riesgo afecta la imagen de la entidad con algunos usuarios de relevancia frente al logro de los objetivos</v>
      </c>
      <c r="N18" s="93" t="str">
        <f>'2. Identificación del Riesgo'!N18:N20</f>
        <v>Moderado</v>
      </c>
      <c r="O18" s="94">
        <f>'2. Identificación del Riesgo'!O18:O20</f>
        <v>0.6</v>
      </c>
      <c r="P18" s="89" t="str">
        <f>'2. Identificación del Riesgo'!P18:P20</f>
        <v>Moderado</v>
      </c>
      <c r="Q18" s="35" t="str">
        <f>IF($H$18="","",
IF(OR($H$18="Corrupción",$H$18="Corrupción - LA/FT/FPADM",$H$18="Corrupción - Conflictos de Interés",$H$18="Corrupción en Trámites, OPAs y Consultas de Acceso a la Información Pública",$H$18="Financiación de la Proliferación de Armas de Destrucción Masiva"),'6.Valoración Control Corrupción'!E18,'5. Valoración de Controles'!K18))</f>
        <v>Adriana Nataly Calvo Peña
 mensualmente evita la pérdida de competencia para liquidar contratos por parte de la Entidad a través de la revisión y seguimiento de la matriz universo de liquidaciones A través de:
1. Grupo liquidador realiza  el seguimiento, acompañamiento y control a las liquidaciones que se llevan en la entidad y mantiene comunicación con supervisores de contrato u ordenadores del gasto para identificación de tiempos y ajustes a documentos para liquidar
2. Mensualmente la contratista Adriana Nataly Calvo Peña actualiza la información del universo de liquidaciones e informa cuantos contratos fueron liquidados en el mes, a traves de correo electrónico remite esta información a más tardar el 5 día calendario de cada mes a la profesional Johanna Parra con copia a la jefe de la oficina Jurídica  1. Se realizan las observaciones a los supervisores para que ajusten las actas de liquidación Evidencias:
Base universo de liquidaciones</v>
      </c>
      <c r="R18" s="35" t="str">
        <f>IF($H$18="","",
IF(OR($H$18="Corrupción",$H$18="Corrupción - LA/FT/FPADM",$H$18="Corrupción - Conflictos de Interés",$H$18="Corrupción en Trámites, OPAs y Consultas de Acceso a la Información Pública"),'6.Valoración Control Corrupción'!E18,'5. Valoración de Controles'!E18))</f>
        <v xml:space="preserve">Adriana Nataly Calvo Peña
</v>
      </c>
      <c r="S18" s="35" t="str">
        <f>IF($H$18="","",
IF(OR($H$18="Corrupción",$H$18="Corrupción - LA/FT/FPADM",$H$18="Corrupción - Conflictos de Interés",$H$18="Corrupción en Trámites, OPAs y Consultas de Acceso a la Información Pública"),'6.Valoración Control Corrupción'!F18,'5. Valoración de Controles'!F18))</f>
        <v>mensualmente</v>
      </c>
      <c r="T18" s="35" t="str">
        <f>IF($H$18="","",
IF(OR($H$18="Corrupción",$H$18="Corrupción - LA/FT/FPADM",$H$18="Corrupción - Conflictos de Interés",$H$18="Corrupción en Trámites, OPAs y Consultas de Acceso a la Información Pública"),'6.Valoración Control Corrupción'!G18,'5. Valoración de Controles'!G18))</f>
        <v>evita la pérdida de competencia para liquidar contratos por parte de la Entidad a través de la revisión y seguimiento de la matriz universo de liquidaciones</v>
      </c>
      <c r="U18" s="35" t="str">
        <f>IF($H$18="","",
IF(OR($H$18="Corrupción",$H$18="Corrupción - LA/FT/FPADM",$H$18="Corrupción - Conflictos de Interés",$H$18="Corrupción en Trámites, OPAs y Consultas de Acceso a la Información Pública"),'6.Valoración Control Corrupción'!H18,'5. Valoración de Controles'!H18))</f>
        <v xml:space="preserve">A través de:
1. Grupo liquidador realiza  el seguimiento, acompañamiento y control a las liquidaciones que se llevan en la entidad y mantiene comunicación con supervisores de contrato u ordenadores del gasto para identificación de tiempos y ajustes a documentos para liquidar
2. Mensualmente la contratista Adriana Nataly Calvo Peña actualiza la información del universo de liquidaciones e informa cuantos contratos fueron liquidados en el mes, a traves de correo electrónico remite esta información a más tardar el 5 día calendario de cada mes a la profesional Johanna Parra con copia a la jefe de la oficina Jurídica </v>
      </c>
      <c r="V18" s="35" t="str">
        <f>IF($H$18="","",
IF(OR($H$18="Corrupción",$H$18="Corrupción - LA/FT/FPADM",$H$18="Corrupción - Conflictos de Interés",$H$18="Corrupción en Trámites, OPAs y Consultas de Acceso a la Información Pública"),'6.Valoración Control Corrupción'!I18,'5. Valoración de Controles'!I18))</f>
        <v>1. Se realizan las observaciones a los supervisores para que ajusten las actas de liquidación</v>
      </c>
      <c r="W18" s="35" t="str">
        <f>IF($H$18="","",
IF(OR($H$18="Corrupción",$H$18="Corrupción - LA/FT/FPADM",$H$18="Corrupción - Conflictos de Interés",$H$18="Corrupción en Trámites, OPAs y Consultas de Acceso a la Información Pública"),'6.Valoración Control Corrupción'!J18,'5. Valoración de Controles'!J18))</f>
        <v>Evidencias:
Base universo de liquidaciones</v>
      </c>
      <c r="X18" s="29" t="str">
        <f>IF($H$21="","",
IF(OR($H$21="Corrupción",$H$21="Corrupción - LA/FT/FPADM",$H$21="Corrupción - LA/FT/FPADM",$H$21="Corrupción en Trámites, OPAs y Consultas de Acceso a la Información Pública"),"No Aplica",'5. Valoración de Controles'!L18))</f>
        <v>Preventivo</v>
      </c>
      <c r="Y18" s="29" t="str">
        <f>IF($H$21="","",
IF(OR($H$21="Corrupción",$H$21="Corrupción - LA/FT/FPADM",$H$21="Corrupción - LA/FT/FPADM",$H$21="Corrupción en Trámites, OPAs y Consultas de Acceso a la Información Pública"),"No Aplica",'5. Valoración de Controles'!M18))</f>
        <v>Afecta probabilidad</v>
      </c>
      <c r="Z18" s="29" t="str">
        <f>IF($H$21="","",
IF(OR($H$21="Corrupción",$H$21="Corrupción - LA/FT/FPADM",$H$21="Corrupción - LA/FT/FPADM",$H$21="Corrupción en Trámites, OPAs y Consultas de Acceso a la Información Pública"),"No Aplica",'5. Valoración de Controles'!N18))</f>
        <v>Manual</v>
      </c>
      <c r="AA18" s="29" t="str">
        <f>IF($H$21="","",
IF(OR($H$21="Corrupción",$H$21="Corrupción - LA/FT/FPADM",$H$21="Corrupción - LA/FT/FPADM",$H$21="Corrupción en Trámites, OPAs y Consultas de Acceso a la Información Pública"),"No Aplica",'5. Valoración de Controles'!O18))</f>
        <v>Documentado</v>
      </c>
      <c r="AB18" s="29" t="str">
        <f>IF($H$21="","",
IF(OR($H$21="Corrupción",$H$21="Corrupción - LA/FT/FPADM",$H$21="Corrupción - LA/FT/FPADM",$H$21="Corrupción en Trámites, OPAs y Consultas de Acceso a la Información Pública"),"No Aplica",'5. Valoración de Controles'!P18))</f>
        <v>Continua</v>
      </c>
      <c r="AC18" s="29" t="str">
        <f>IF($H$21="","",
IF(OR($H$21="Corrupción",$H$21="Corrupción - LA/FT/FPADM",$H$21="Corrupción - LA/FT/FPADM",$H$21="Corrupción en Trámites, OPAs y Consultas de Acceso a la Información Pública"),"No Aplica",'5. Valoración de Controles'!Q18))</f>
        <v>Con registro</v>
      </c>
      <c r="AD18" s="29" t="str">
        <f>IF($H$21="","",
IF(OR($H$21="Corrupción",$H$21="Corrupción - LA/FT/FPADM",$H$21="Corrupción - LA/FT/FPADM",$H$21="Corrupción en Trámites, OPAs y Consultas de Acceso a la Información Pública"),"No Aplica",'5. Valoración de Controles'!R18))</f>
        <v>Formato excel del control aleatorio, y se tienen en las carpetas digitales  del IDIGER, la contratista de designada para el seguimiento a las liquiudaciones  y la Profesional especilaizada 222-29</v>
      </c>
      <c r="AE18" s="29" t="str">
        <f>IF($H$21="","",
IF(OR($H$21="Corrupción",$H$21="Corrupción - LA/FT/FPADM",$H$21="Corrupción - LA/FT/FPADM",$H$21="Corrupción en Trámites, OPAs y Consultas de Acceso a la Información Pública"),"No Aplica",'5. Valoración de Controles'!S18))</f>
        <v>La remite la contratista apoyo a planeacion de la OAJ y/o la profesional especializado 222-29</v>
      </c>
      <c r="AF18" s="29" t="str">
        <f>IF($H$21="","",
IF(OR($H$21="Corrupción",$H$21="Corrupción - LA/FT/FPADM",$H$21="Corrupción - LA/FT/FPADM",$H$21="Corrupción en Trámites, OPAs y Consultas de Acceso a la Información Pública"),"No Aplica",'5. Valoración de Controles'!T18))</f>
        <v>El cuadro excel está generado con el fin de prevenir que algún contrato presente perdida de compentencia</v>
      </c>
      <c r="AG18" s="30">
        <f>IF($H$9="","",
IF(OR($H$9="Corrupción",$H$9="Corrupción - LA/FT/FPADM",$H$9="Corrupción - LA/FT/FPADM",$H$9="Corrupción en Trámites, OPAs y Consultas de Acceso a la Información Pública"),"No Aplica",'5. Valoración de Controles'!U18))</f>
        <v>0.4</v>
      </c>
      <c r="AH18" s="93"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Muy Baja</v>
      </c>
      <c r="AI18" s="128">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0.36</v>
      </c>
      <c r="AJ18" s="93"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Moderado</v>
      </c>
      <c r="AK18" s="128">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0.6</v>
      </c>
      <c r="AL18" s="89"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Moderado</v>
      </c>
      <c r="AM18" s="95" t="s">
        <v>216</v>
      </c>
      <c r="AN18" s="113"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107"/>
      <c r="AP18" s="127"/>
      <c r="AQ18" s="127" t="str">
        <f>IF(AO18="","","∑ Peso porcentual de cada acción definida")</f>
        <v/>
      </c>
      <c r="AR18" s="92"/>
      <c r="AS18" s="3"/>
      <c r="AT18" s="3"/>
      <c r="AU18" s="3"/>
      <c r="AV18" s="3"/>
      <c r="AW18" s="3"/>
      <c r="AX18" s="3"/>
      <c r="AY18" s="3"/>
      <c r="AZ18" s="3"/>
      <c r="BA18" s="3"/>
      <c r="BB18" s="3"/>
      <c r="BC18" s="3"/>
      <c r="BD18" s="3"/>
      <c r="BE18" s="3"/>
      <c r="BF18" s="3"/>
      <c r="BG18" s="3"/>
      <c r="BH18" s="3"/>
      <c r="BI18" s="3"/>
      <c r="BJ18" s="3"/>
      <c r="BK18" s="3"/>
      <c r="BL18" s="3"/>
    </row>
    <row r="19" spans="1:64" ht="31.5" customHeight="1" x14ac:dyDescent="0.3">
      <c r="A19" s="90"/>
      <c r="B19" s="90"/>
      <c r="C19" s="90"/>
      <c r="D19" s="90"/>
      <c r="E19" s="90"/>
      <c r="F19" s="90"/>
      <c r="G19" s="90"/>
      <c r="H19" s="90"/>
      <c r="I19" s="90"/>
      <c r="J19" s="90"/>
      <c r="K19" s="90"/>
      <c r="L19" s="90"/>
      <c r="M19" s="90"/>
      <c r="N19" s="90"/>
      <c r="O19" s="90"/>
      <c r="P19" s="90"/>
      <c r="Q19" s="35" t="str">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 xml:space="preserve">     </v>
      </c>
      <c r="R19" s="35">
        <f>IF($H$18="","",
IF(OR($H$18="Corrupción",$H$18="Corrupción - LA/FT/FPADM",$H$18="Corrupción - Conflictos de Interés",$H$18="Corrupción en Trámites, OPAs y Consultas de Acceso a la Información Pública"),'6.Valoración Control Corrupción'!E19,'5. Valoración de Controles'!E19))</f>
        <v>0</v>
      </c>
      <c r="S19" s="35">
        <f>IF($H$18="","",
IF(OR($H$18="Corrupción",$H$18="Corrupción - LA/FT/FPADM",$H$18="Corrupción - Conflictos de Interés",$H$18="Corrupción en Trámites, OPAs y Consultas de Acceso a la Información Pública"),'6.Valoración Control Corrupción'!F19,'5. Valoración de Controles'!F19))</f>
        <v>0</v>
      </c>
      <c r="T19" s="35">
        <f>IF($H$18="","",
IF(OR($H$18="Corrupción",$H$18="Corrupción - LA/FT/FPADM",$H$18="Corrupción - Conflictos de Interés",$H$18="Corrupción en Trámites, OPAs y Consultas de Acceso a la Información Pública"),'6.Valoración Control Corrupción'!G19,'5. Valoración de Controles'!G19))</f>
        <v>0</v>
      </c>
      <c r="U19" s="35">
        <f>IF($H$18="","",
IF(OR($H$18="Corrupción",$H$18="Corrupción - LA/FT/FPADM",$H$18="Corrupción - Conflictos de Interés",$H$18="Corrupción en Trámites, OPAs y Consultas de Acceso a la Información Pública"),'6.Valoración Control Corrupción'!H19,'5. Valoración de Controles'!H19))</f>
        <v>0</v>
      </c>
      <c r="V19" s="35">
        <f>IF($H$18="","",
IF(OR($H$18="Corrupción",$H$18="Corrupción - LA/FT/FPADM",$H$18="Corrupción - Conflictos de Interés",$H$18="Corrupción en Trámites, OPAs y Consultas de Acceso a la Información Pública"),'6.Valoración Control Corrupción'!I19,'5. Valoración de Controles'!I19))</f>
        <v>0</v>
      </c>
      <c r="W19" s="35">
        <f>IF($H$18="","",
IF(OR($H$18="Corrupción",$H$18="Corrupción - LA/FT/FPADM",$H$18="Corrupción - Conflictos de Interés",$H$18="Corrupción en Trámites, OPAs y Consultas de Acceso a la Información Pública"),'6.Valoración Control Corrupción'!J19,'5. Valoración de Controles'!J19))</f>
        <v>0</v>
      </c>
      <c r="X19" s="29">
        <f>IF($H$21="","",
IF(OR($H$21="Corrupción",$H$21="Corrupción - LA/FT/FPADM",$H$21="Corrupción - LA/FT/FPADM",$H$21="Corrupción en Trámites, OPAs y Consultas de Acceso a la Información Pública"),"No Aplica",'5. Valoración de Controles'!L19))</f>
        <v>0</v>
      </c>
      <c r="Y19" s="29" t="str">
        <f>IF($H$21="","",
IF(OR($H$21="Corrupción",$H$21="Corrupción - LA/FT/FPADM",$H$21="Corrupción - LA/FT/FPADM",$H$21="Corrupción en Trámites, OPAs y Consultas de Acceso a la Información Pública"),"No Aplica",'5. Valoración de Controles'!M19))</f>
        <v/>
      </c>
      <c r="Z19" s="29">
        <f>IF($H$21="","",
IF(OR($H$21="Corrupción",$H$21="Corrupción - LA/FT/FPADM",$H$21="Corrupción - LA/FT/FPADM",$H$21="Corrupción en Trámites, OPAs y Consultas de Acceso a la Información Pública"),"No Aplica",'5. Valoración de Controles'!N19))</f>
        <v>0</v>
      </c>
      <c r="AA19" s="29">
        <f>IF($H$21="","",
IF(OR($H$21="Corrupción",$H$21="Corrupción - LA/FT/FPADM",$H$21="Corrupción - LA/FT/FPADM",$H$21="Corrupción en Trámites, OPAs y Consultas de Acceso a la Información Pública"),"No Aplica",'5. Valoración de Controles'!O19))</f>
        <v>0</v>
      </c>
      <c r="AB19" s="29">
        <f>IF($H$21="","",
IF(OR($H$21="Corrupción",$H$21="Corrupción - LA/FT/FPADM",$H$21="Corrupción - LA/FT/FPADM",$H$21="Corrupción en Trámites, OPAs y Consultas de Acceso a la Información Pública"),"No Aplica",'5. Valoración de Controles'!P19))</f>
        <v>0</v>
      </c>
      <c r="AC19" s="29">
        <f>IF($H$21="","",
IF(OR($H$21="Corrupción",$H$21="Corrupción - LA/FT/FPADM",$H$21="Corrupción - LA/FT/FPADM",$H$21="Corrupción en Trámites, OPAs y Consultas de Acceso a la Información Pública"),"No Aplica",'5. Valoración de Controles'!Q19))</f>
        <v>0</v>
      </c>
      <c r="AD19" s="29">
        <f>IF($H$21="","",
IF(OR($H$21="Corrupción",$H$21="Corrupción - LA/FT/FPADM",$H$21="Corrupción - LA/FT/FPADM",$H$21="Corrupción en Trámites, OPAs y Consultas de Acceso a la Información Pública"),"No Aplica",'5. Valoración de Controles'!R19))</f>
        <v>0</v>
      </c>
      <c r="AE19" s="29">
        <f>IF($H$21="","",
IF(OR($H$21="Corrupción",$H$21="Corrupción - LA/FT/FPADM",$H$21="Corrupción - LA/FT/FPADM",$H$21="Corrupción en Trámites, OPAs y Consultas de Acceso a la Información Pública"),"No Aplica",'5. Valoración de Controles'!S19))</f>
        <v>0</v>
      </c>
      <c r="AF19" s="29">
        <f>IF($H$21="","",
IF(OR($H$21="Corrupción",$H$21="Corrupción - LA/FT/FPADM",$H$21="Corrupción - LA/FT/FPADM",$H$21="Corrupción en Trámites, OPAs y Consultas de Acceso a la Información Pública"),"No Aplica",'5. Valoración de Controles'!T19))</f>
        <v>0</v>
      </c>
      <c r="AG19" s="30" t="str">
        <f>IF($H$9="","",
IF(OR($H$9="Corrupción",$H$9="Corrupción - LA/FT/FPADM",$H$9="Corrupción - LA/FT/FPADM",$H$9="Corrupción en Trámites, OPAs y Consultas de Acceso a la Información Pública"),"No Aplica",'5. Valoración de Controles'!U19))</f>
        <v/>
      </c>
      <c r="AH19" s="90"/>
      <c r="AI19" s="90"/>
      <c r="AJ19" s="90"/>
      <c r="AK19" s="90"/>
      <c r="AL19" s="90"/>
      <c r="AM19" s="90"/>
      <c r="AN19" s="90"/>
      <c r="AO19" s="90"/>
      <c r="AP19" s="90"/>
      <c r="AQ19" s="90"/>
      <c r="AR19" s="90"/>
      <c r="AS19" s="3"/>
      <c r="AT19" s="3"/>
      <c r="AU19" s="3"/>
      <c r="AV19" s="3"/>
      <c r="AW19" s="3"/>
      <c r="AX19" s="3"/>
      <c r="AY19" s="3"/>
      <c r="AZ19" s="3"/>
      <c r="BA19" s="3"/>
      <c r="BB19" s="3"/>
      <c r="BC19" s="3"/>
      <c r="BD19" s="3"/>
      <c r="BE19" s="3"/>
      <c r="BF19" s="3"/>
      <c r="BG19" s="3"/>
      <c r="BH19" s="3"/>
      <c r="BI19" s="3"/>
      <c r="BJ19" s="3"/>
      <c r="BK19" s="3"/>
      <c r="BL19" s="3"/>
    </row>
    <row r="20" spans="1:64" ht="31.5" customHeight="1" x14ac:dyDescent="0.3">
      <c r="A20" s="91"/>
      <c r="B20" s="91"/>
      <c r="C20" s="91"/>
      <c r="D20" s="91"/>
      <c r="E20" s="91"/>
      <c r="F20" s="91"/>
      <c r="G20" s="91"/>
      <c r="H20" s="91"/>
      <c r="I20" s="91"/>
      <c r="J20" s="91"/>
      <c r="K20" s="91"/>
      <c r="L20" s="91"/>
      <c r="M20" s="91"/>
      <c r="N20" s="91"/>
      <c r="O20" s="91"/>
      <c r="P20" s="91"/>
      <c r="Q20" s="35" t="str">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 xml:space="preserve">     </v>
      </c>
      <c r="R20" s="35">
        <f>IF($H$18="","",
IF(OR($H$18="Corrupción",$H$18="Corrupción - LA/FT/FPADM",$H$18="Corrupción - Conflictos de Interés",$H$18="Corrupción en Trámites, OPAs y Consultas de Acceso a la Información Pública"),'6.Valoración Control Corrupción'!E20,'5. Valoración de Controles'!E20))</f>
        <v>0</v>
      </c>
      <c r="S20" s="35">
        <f>IF($H$18="","",
IF(OR($H$18="Corrupción",$H$18="Corrupción - LA/FT/FPADM",$H$18="Corrupción - Conflictos de Interés",$H$18="Corrupción en Trámites, OPAs y Consultas de Acceso a la Información Pública"),'6.Valoración Control Corrupción'!F20,'5. Valoración de Controles'!F20))</f>
        <v>0</v>
      </c>
      <c r="T20" s="35">
        <f>IF($H$18="","",
IF(OR($H$18="Corrupción",$H$18="Corrupción - LA/FT/FPADM",$H$18="Corrupción - Conflictos de Interés",$H$18="Corrupción en Trámites, OPAs y Consultas de Acceso a la Información Pública"),'6.Valoración Control Corrupción'!G20,'5. Valoración de Controles'!G20))</f>
        <v>0</v>
      </c>
      <c r="U20" s="35">
        <f>IF($H$18="","",
IF(OR($H$18="Corrupción",$H$18="Corrupción - LA/FT/FPADM",$H$18="Corrupción - Conflictos de Interés",$H$18="Corrupción en Trámites, OPAs y Consultas de Acceso a la Información Pública"),'6.Valoración Control Corrupción'!H20,'5. Valoración de Controles'!H20))</f>
        <v>0</v>
      </c>
      <c r="V20" s="35">
        <f>IF($H$18="","",
IF(OR($H$18="Corrupción",$H$18="Corrupción - LA/FT/FPADM",$H$18="Corrupción - Conflictos de Interés",$H$18="Corrupción en Trámites, OPAs y Consultas de Acceso a la Información Pública"),'6.Valoración Control Corrupción'!I20,'5. Valoración de Controles'!I20))</f>
        <v>0</v>
      </c>
      <c r="W20" s="35">
        <f>IF($H$18="","",
IF(OR($H$18="Corrupción",$H$18="Corrupción - LA/FT/FPADM",$H$18="Corrupción - Conflictos de Interés",$H$18="Corrupción en Trámites, OPAs y Consultas de Acceso a la Información Pública"),'6.Valoración Control Corrupción'!J20,'5. Valoración de Controles'!J20))</f>
        <v>0</v>
      </c>
      <c r="X20" s="29">
        <f>IF($H$21="","",
IF(OR($H$21="Corrupción",$H$21="Corrupción - LA/FT/FPADM",$H$21="Corrupción - LA/FT/FPADM",$H$21="Corrupción en Trámites, OPAs y Consultas de Acceso a la Información Pública"),"No Aplica",'5. Valoración de Controles'!L20))</f>
        <v>0</v>
      </c>
      <c r="Y20" s="29" t="str">
        <f>IF($H$21="","",
IF(OR($H$21="Corrupción",$H$21="Corrupción - LA/FT/FPADM",$H$21="Corrupción - LA/FT/FPADM",$H$21="Corrupción en Trámites, OPAs y Consultas de Acceso a la Información Pública"),"No Aplica",'5. Valoración de Controles'!M20))</f>
        <v/>
      </c>
      <c r="Z20" s="29">
        <f>IF($H$21="","",
IF(OR($H$21="Corrupción",$H$21="Corrupción - LA/FT/FPADM",$H$21="Corrupción - LA/FT/FPADM",$H$21="Corrupción en Trámites, OPAs y Consultas de Acceso a la Información Pública"),"No Aplica",'5. Valoración de Controles'!N20))</f>
        <v>0</v>
      </c>
      <c r="AA20" s="29">
        <f>IF($H$21="","",
IF(OR($H$21="Corrupción",$H$21="Corrupción - LA/FT/FPADM",$H$21="Corrupción - LA/FT/FPADM",$H$21="Corrupción en Trámites, OPAs y Consultas de Acceso a la Información Pública"),"No Aplica",'5. Valoración de Controles'!O20))</f>
        <v>0</v>
      </c>
      <c r="AB20" s="29">
        <f>IF($H$21="","",
IF(OR($H$21="Corrupción",$H$21="Corrupción - LA/FT/FPADM",$H$21="Corrupción - LA/FT/FPADM",$H$21="Corrupción en Trámites, OPAs y Consultas de Acceso a la Información Pública"),"No Aplica",'5. Valoración de Controles'!P20))</f>
        <v>0</v>
      </c>
      <c r="AC20" s="29">
        <f>IF($H$21="","",
IF(OR($H$21="Corrupción",$H$21="Corrupción - LA/FT/FPADM",$H$21="Corrupción - LA/FT/FPADM",$H$21="Corrupción en Trámites, OPAs y Consultas de Acceso a la Información Pública"),"No Aplica",'5. Valoración de Controles'!Q20))</f>
        <v>0</v>
      </c>
      <c r="AD20" s="29">
        <f>IF($H$21="","",
IF(OR($H$21="Corrupción",$H$21="Corrupción - LA/FT/FPADM",$H$21="Corrupción - LA/FT/FPADM",$H$21="Corrupción en Trámites, OPAs y Consultas de Acceso a la Información Pública"),"No Aplica",'5. Valoración de Controles'!R20))</f>
        <v>0</v>
      </c>
      <c r="AE20" s="29">
        <f>IF($H$21="","",
IF(OR($H$21="Corrupción",$H$21="Corrupción - LA/FT/FPADM",$H$21="Corrupción - LA/FT/FPADM",$H$21="Corrupción en Trámites, OPAs y Consultas de Acceso a la Información Pública"),"No Aplica",'5. Valoración de Controles'!S20))</f>
        <v>0</v>
      </c>
      <c r="AF20" s="29">
        <f>IF($H$21="","",
IF(OR($H$21="Corrupción",$H$21="Corrupción - LA/FT/FPADM",$H$21="Corrupción - LA/FT/FPADM",$H$21="Corrupción en Trámites, OPAs y Consultas de Acceso a la Información Pública"),"No Aplica",'5. Valoración de Controles'!T20))</f>
        <v>0</v>
      </c>
      <c r="AG20" s="30" t="str">
        <f>IF($H$9="","",
IF(OR($H$9="Corrupción",$H$9="Corrupción - LA/FT/FPADM",$H$9="Corrupción - LA/FT/FPADM",$H$9="Corrupción en Trámites, OPAs y Consultas de Acceso a la Información Pública"),"No Aplica",'5. Valoración de Controles'!U20))</f>
        <v/>
      </c>
      <c r="AH20" s="91"/>
      <c r="AI20" s="91"/>
      <c r="AJ20" s="91"/>
      <c r="AK20" s="91"/>
      <c r="AL20" s="91"/>
      <c r="AM20" s="91"/>
      <c r="AN20" s="91"/>
      <c r="AO20" s="91"/>
      <c r="AP20" s="91"/>
      <c r="AQ20" s="91"/>
      <c r="AR20" s="91"/>
      <c r="AS20" s="3"/>
      <c r="AT20" s="3"/>
      <c r="AU20" s="3"/>
      <c r="AV20" s="3"/>
      <c r="AW20" s="3"/>
      <c r="AX20" s="3"/>
      <c r="AY20" s="3"/>
      <c r="AZ20" s="3"/>
      <c r="BA20" s="3"/>
      <c r="BB20" s="3"/>
      <c r="BC20" s="3"/>
      <c r="BD20" s="3"/>
      <c r="BE20" s="3"/>
      <c r="BF20" s="3"/>
      <c r="BG20" s="3"/>
      <c r="BH20" s="3"/>
      <c r="BI20" s="3"/>
      <c r="BJ20" s="3"/>
      <c r="BK20" s="3"/>
      <c r="BL20" s="3"/>
    </row>
    <row r="21" spans="1:64" ht="31.5" customHeight="1" x14ac:dyDescent="0.3">
      <c r="A21" s="97">
        <v>5</v>
      </c>
      <c r="B21" s="92" t="str">
        <f>'2. Identificación del Riesgo'!B21:B23</f>
        <v>Gestión Contractual</v>
      </c>
      <c r="C21" s="92" t="str">
        <f>IF('2. Identificación del Riesgo'!C21:C23="","",'2. Identificación del Riesgo'!C21:C23)</f>
        <v>Procedimientos de la OAJ</v>
      </c>
      <c r="D21" s="92" t="str">
        <f>IF('2. Identificación del Riesgo'!D21:D23="","",'2. Identificación del Riesgo'!D21:D23)</f>
        <v>Afectación Económica (o presupuestal) y Reputacional</v>
      </c>
      <c r="E21" s="92" t="str">
        <f>IF('2. Identificación del Riesgo'!E21:E23="","",'2. Identificación del Riesgo'!E21:E23)</f>
        <v>Inadecuada revision juridica (de forma) de los estudios previos y documentos soportes que hace parte de los procesos de adquisicion de bienes y servicios que tiene a cargo la OJ</v>
      </c>
      <c r="F21" s="92" t="str">
        <f>IF('2. Identificación del Riesgo'!F21:F23="","",'2. Identificación del Riesgo'!F21:F23)</f>
        <v>No hay rigurosidad en la revision por parte del abogado contratista definido por la dirección encargado del proceso, alta carga de asignacion de procesos a los abogados, el abogado encargado no realiza las observaciones y/o falencias encontradas en los estudios  previos de manera oportuna al area encargada .</v>
      </c>
      <c r="G21" s="92" t="str">
        <f>IF('2. Identificación del Riesgo'!G21:G23="","",'2. Identificación del Riesgo'!G21:G23)</f>
        <v>Posibilidad de afectacion reputacional debido a una Inadecuada revision juridica (de forma) de los estudios previos y documentos soportes que hace parte de los procesos de adquisicion de bienes y servicios que tiene a cargo la OJ, como consecuencia de la falta de rigurosidad en la revision por parte del abogado contratista definido por la dirección encargado del proceso, una alta carga de asignacion de procesos a los abogados, y que, el abogado encargado no realiza las observaciones y/o falencias encontradas en los estudios  previos de manera oportuna al area encargada .</v>
      </c>
      <c r="H21" s="92" t="str">
        <f>IF('2. Identificación del Riesgo'!H21:H23="","",'2. Identificación del Riesgo'!H21:H23)</f>
        <v>Gestión</v>
      </c>
      <c r="I21" s="92" t="str">
        <f>IF('2. Identificación del Riesgo'!I21:I23="","",'2. Identificación del Riesgo'!I21:I23)</f>
        <v>Ejecución y Administración de procesos</v>
      </c>
      <c r="J21" s="92" t="str">
        <f>IF('2. Identificación del Riesgo'!J21:J23="","",'2. Identificación del Riesgo'!J21:J23)</f>
        <v>Media: La actividad que conlleva el riesgo se ejecuta de 24 a 500 veces por año</v>
      </c>
      <c r="K21" s="93" t="str">
        <f>'2. Identificación del Riesgo'!K21:K23</f>
        <v>Media</v>
      </c>
      <c r="L21" s="94">
        <f>'2. Identificación del Riesgo'!L21:L23</f>
        <v>0.6</v>
      </c>
      <c r="M21" s="94"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Reputacional: El riesgo afecta la imagen de la entidad internamente, de conocimiento general, nivel interno, de junta directiva y accionistas y/o de proveedores</v>
      </c>
      <c r="N21" s="93" t="str">
        <f>'2. Identificación del Riesgo'!N21:N23</f>
        <v>Menor</v>
      </c>
      <c r="O21" s="94">
        <f>'2. Identificación del Riesgo'!O21:O23</f>
        <v>0.4</v>
      </c>
      <c r="P21" s="89" t="str">
        <f>'2. Identificación del Riesgo'!P21:P23</f>
        <v>Moderado</v>
      </c>
      <c r="Q21" s="35" t="str">
        <f>IF($H$21="","",
IF(OR($H$21="Corrupción",$H$21="Corrupción - LA/FT/FPADM",$H$21="Corrupción - Conflictos de Interés",$H$21="Corrupción en Trámites, OPAs y Consultas de Acceso a la Información Pública",$H$21="Financiación de la Proliferación de Armas de Destrucción Masiva"),'6.Valoración Control Corrupción'!E21,'5. Valoración de Controles'!K21))</f>
        <v>Jefe de la Oficina Jurídica mensualmente evita retrasos y/o demoras en la revisión de los documentos de estudios previos radicados en la Oficina Jurídica A través de:
1. La jefe de Oficina jurídica tiene un cuadro de seguimiento de los procesos en el cual verifica que se cumplan con las condiciones de oportunidad y publicación de información contractual registrada por los responsables encargados de los procesos contractuales.
 1. En caso de que se identifiquen retrasos o demoras en alguna de las  instancias del proceso, se realizan los análisis correspondientes. Evidencias:
Cuadro matriz seguimiento contratación</v>
      </c>
      <c r="R21" s="35" t="str">
        <f>IF($H$21="","",
IF(OR($H$21="Corrupción",$H$21="Corrupción - LA/FT/FPADM",$H$21="Corrupción - Conflictos de Interés",$H$9="Corrupción en Trámites, OPAs y Consultas de Acceso a la Información Pública"),'6.Valoración Control Corrupción'!E21,'5. Valoración de Controles'!E21))</f>
        <v>Jefe de la Oficina Jurídica</v>
      </c>
      <c r="S21" s="35" t="str">
        <f>IF($H$21="","",
IF(OR($H$21="Corrupción",$H$21="Corrupción - LA/FT/FPADM",$H$21="Corrupción - Conflictos de Interés",$H$9="Corrupción en Trámites, OPAs y Consultas de Acceso a la Información Pública"),'6.Valoración Control Corrupción'!F21,'5. Valoración de Controles'!F21))</f>
        <v>mensualmente</v>
      </c>
      <c r="T21" s="35" t="str">
        <f>IF($H$21="","",
IF(OR($H$21="Corrupción",$H$21="Corrupción - LA/FT/FPADM",$H$21="Corrupción - Conflictos de Interés",$H$9="Corrupción en Trámites, OPAs y Consultas de Acceso a la Información Pública"),'6.Valoración Control Corrupción'!G21,'5. Valoración de Controles'!G21))</f>
        <v>evita retrasos y/o demoras en la revisión de los documentos de estudios previos radicados en la Oficina Jurídica</v>
      </c>
      <c r="U21" s="35" t="str">
        <f>IF($H$21="","",
IF(OR($H$21="Corrupción",$H$21="Corrupción - LA/FT/FPADM",$H$21="Corrupción - Conflictos de Interés",$H$9="Corrupción en Trámites, OPAs y Consultas de Acceso a la Información Pública"),'6.Valoración Control Corrupción'!H21,'5. Valoración de Controles'!H21))</f>
        <v xml:space="preserve">A través de:
1. La jefe de Oficina jurídica tiene un cuadro de seguimiento de los procesos en el cual verifica que se cumplan con las condiciones de oportunidad y publicación de información contractual registrada por los responsables encargados de los procesos contractuales.
</v>
      </c>
      <c r="V21" s="35" t="str">
        <f>IF($H$21="","",
IF(OR($H$21="Corrupción",$H$21="Corrupción - LA/FT/FPADM",$H$21="Corrupción - Conflictos de Interés",$H$9="Corrupción en Trámites, OPAs y Consultas de Acceso a la Información Pública"),'6.Valoración Control Corrupción'!I21,'5. Valoración de Controles'!I21))</f>
        <v>1. En caso de que se identifiquen retrasos o demoras en alguna de las  instancias del proceso, se realizan los análisis correspondientes.</v>
      </c>
      <c r="W21" s="35" t="str">
        <f>IF($H$21="","",
IF(OR($H$21="Corrupción",$H$21="Corrupción - LA/FT/FPADM",$H$21="Corrupción - Conflictos de Interés",$H$9="Corrupción en Trámites, OPAs y Consultas de Acceso a la Información Pública"),'6.Valoración Control Corrupción'!J21,'5. Valoración de Controles'!J21))</f>
        <v>Evidencias:
Cuadro matriz seguimiento contratación</v>
      </c>
      <c r="X21" s="29" t="str">
        <f>IF($H$21="","",
IF(OR($H$21="Corrupción",$H$21="Corrupción - LA/FT/FPADM",$H$21="Corrupción - LA/FT/FPADM",$H$21="Corrupción en Trámites, OPAs y Consultas de Acceso a la Información Pública"),"No Aplica",'5. Valoración de Controles'!L21))</f>
        <v>Preventivo</v>
      </c>
      <c r="Y21" s="29" t="str">
        <f>IF($H$21="","",
IF(OR($H$21="Corrupción",$H$21="Corrupción - LA/FT/FPADM",$H$21="Corrupción - LA/FT/FPADM",$H$21="Corrupción en Trámites, OPAs y Consultas de Acceso a la Información Pública"),"No Aplica",'5. Valoración de Controles'!M21))</f>
        <v>Afecta probabilidad</v>
      </c>
      <c r="Z21" s="29" t="str">
        <f>IF($H$21="","",
IF(OR($H$21="Corrupción",$H$21="Corrupción - LA/FT/FPADM",$H$21="Corrupción - LA/FT/FPADM",$H$21="Corrupción en Trámites, OPAs y Consultas de Acceso a la Información Pública"),"No Aplica",'5. Valoración de Controles'!N21))</f>
        <v>Manual</v>
      </c>
      <c r="AA21" s="29" t="str">
        <f>IF($H$21="","",
IF(OR($H$21="Corrupción",$H$21="Corrupción - LA/FT/FPADM",$H$21="Corrupción - LA/FT/FPADM",$H$21="Corrupción en Trámites, OPAs y Consultas de Acceso a la Información Pública"),"No Aplica",'5. Valoración de Controles'!O21))</f>
        <v>Documentado</v>
      </c>
      <c r="AB21" s="29" t="str">
        <f>IF($H$21="","",
IF(OR($H$21="Corrupción",$H$21="Corrupción - LA/FT/FPADM",$H$21="Corrupción - LA/FT/FPADM",$H$21="Corrupción en Trámites, OPAs y Consultas de Acceso a la Información Pública"),"No Aplica",'5. Valoración de Controles'!P21))</f>
        <v>Continua</v>
      </c>
      <c r="AC21" s="29" t="str">
        <f>IF($H$21="","",
IF(OR($H$21="Corrupción",$H$21="Corrupción - LA/FT/FPADM",$H$21="Corrupción - LA/FT/FPADM",$H$21="Corrupción en Trámites, OPAs y Consultas de Acceso a la Información Pública"),"No Aplica",'5. Valoración de Controles'!Q21))</f>
        <v>Con registro</v>
      </c>
      <c r="AD21" s="29" t="str">
        <f>IF($H$21="","",
IF(OR($H$21="Corrupción",$H$21="Corrupción - LA/FT/FPADM",$H$21="Corrupción - LA/FT/FPADM",$H$21="Corrupción en Trámites, OPAs y Consultas de Acceso a la Información Pública"),"No Aplica",'5. Valoración de Controles'!R21))</f>
        <v>Actas o grabaciones que den cuenta de las acciones desarrolladas y se  tienen en las carpetas digitales  del IDIGER, la contratista designada para segujmiento y la Profesional especilaizada 222-29</v>
      </c>
      <c r="AE21" s="29" t="str">
        <f>IF($H$21="","",
IF(OR($H$21="Corrupción",$H$21="Corrupción - LA/FT/FPADM",$H$21="Corrupción - LA/FT/FPADM",$H$21="Corrupción en Trámites, OPAs y Consultas de Acceso a la Información Pública"),"No Aplica",'5. Valoración de Controles'!S21))</f>
        <v>La remite la contratista apoyo a planeacion de la OAJ y/o la profesional especializado 222-29</v>
      </c>
      <c r="AF21" s="29">
        <f>IF($H$21="","",
IF(OR($H$21="Corrupción",$H$21="Corrupción - LA/FT/FPADM",$H$21="Corrupción - LA/FT/FPADM",$H$21="Corrupción en Trámites, OPAs y Consultas de Acceso a la Información Pública"),"No Aplica",'5. Valoración de Controles'!T21))</f>
        <v>0</v>
      </c>
      <c r="AG21" s="30">
        <f>IF($H$21="","",
IF(OR($H$21="Corrupción",$H$21="Corrupción - LA/FT/FPADM",$H$21="Corrupción - LA/FT/FPADM",$H$21="Corrupción en Trámites, OPAs y Consultas de Acceso a la Información Pública"),"No Aplica",'5. Valoración de Controles'!U21))</f>
        <v>0.4</v>
      </c>
      <c r="AH21" s="93"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Muy Baja</v>
      </c>
      <c r="AI21" s="128">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0.36</v>
      </c>
      <c r="AJ21" s="93"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Menor</v>
      </c>
      <c r="AK21" s="128">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0.4</v>
      </c>
      <c r="AL21" s="89"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Bajo</v>
      </c>
      <c r="AM21" s="95" t="s">
        <v>216</v>
      </c>
      <c r="AN21" s="113"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07"/>
      <c r="AP21" s="127"/>
      <c r="AQ21" s="127" t="str">
        <f>IF(AO21="","","∑ Peso porcentual de cada acción definida")</f>
        <v/>
      </c>
      <c r="AR21" s="92"/>
      <c r="AS21" s="3"/>
      <c r="AT21" s="3"/>
      <c r="AU21" s="3"/>
      <c r="AV21" s="3"/>
      <c r="AW21" s="3"/>
      <c r="AX21" s="3"/>
      <c r="AY21" s="3"/>
      <c r="AZ21" s="3"/>
      <c r="BA21" s="3"/>
      <c r="BB21" s="3"/>
      <c r="BC21" s="3"/>
      <c r="BD21" s="3"/>
      <c r="BE21" s="3"/>
      <c r="BF21" s="3"/>
      <c r="BG21" s="3"/>
      <c r="BH21" s="3"/>
      <c r="BI21" s="3"/>
      <c r="BJ21" s="3"/>
      <c r="BK21" s="3"/>
      <c r="BL21" s="3"/>
    </row>
    <row r="22" spans="1:64" ht="31.5" customHeight="1" x14ac:dyDescent="0.3">
      <c r="A22" s="90"/>
      <c r="B22" s="90"/>
      <c r="C22" s="90"/>
      <c r="D22" s="90"/>
      <c r="E22" s="90"/>
      <c r="F22" s="90"/>
      <c r="G22" s="90"/>
      <c r="H22" s="90"/>
      <c r="I22" s="90"/>
      <c r="J22" s="90"/>
      <c r="K22" s="90"/>
      <c r="L22" s="90"/>
      <c r="M22" s="90"/>
      <c r="N22" s="90"/>
      <c r="O22" s="90"/>
      <c r="P22" s="90"/>
      <c r="Q22" s="35" t="str">
        <f>IF($H$21="","",
IF(OR($H$21="Corrupción",$H$21="Corrupción - LA/FT/FPADM",$H$21="Corrupción - Conflictos de Interés",$H$21="Corrupción en Trámites, OPAs y Consultas de Acceso a la Información Pública",$H$21="Financiación de la Proliferación de Armas de Destrucción Masiva"),'6.Valoración Control Corrupción'!E22,'5. Valoración de Controles'!K22))</f>
        <v xml:space="preserve">     </v>
      </c>
      <c r="R22" s="35">
        <f>IF($H$21="","",
IF(OR($H$21="Corrupción",$H$21="Corrupción - LA/FT/FPADM",$H$21="Corrupción - Conflictos de Interés",$H$9="Corrupción en Trámites, OPAs y Consultas de Acceso a la Información Pública"),'6.Valoración Control Corrupción'!E22,'5. Valoración de Controles'!E22))</f>
        <v>0</v>
      </c>
      <c r="S22" s="35">
        <f>IF($H$21="","",
IF(OR($H$21="Corrupción",$H$21="Corrupción - LA/FT/FPADM",$H$21="Corrupción - Conflictos de Interés",$H$9="Corrupción en Trámites, OPAs y Consultas de Acceso a la Información Pública"),'6.Valoración Control Corrupción'!F22,'5. Valoración de Controles'!F22))</f>
        <v>0</v>
      </c>
      <c r="T22" s="35">
        <f>IF($H$21="","",
IF(OR($H$21="Corrupción",$H$21="Corrupción - LA/FT/FPADM",$H$21="Corrupción - Conflictos de Interés",$H$9="Corrupción en Trámites, OPAs y Consultas de Acceso a la Información Pública"),'6.Valoración Control Corrupción'!G22,'5. Valoración de Controles'!G22))</f>
        <v>0</v>
      </c>
      <c r="U22" s="35">
        <f>IF($H$21="","",
IF(OR($H$21="Corrupción",$H$21="Corrupción - LA/FT/FPADM",$H$21="Corrupción - Conflictos de Interés",$H$9="Corrupción en Trámites, OPAs y Consultas de Acceso a la Información Pública"),'6.Valoración Control Corrupción'!H22,'5. Valoración de Controles'!H22))</f>
        <v>0</v>
      </c>
      <c r="V22" s="35">
        <f>IF($H$21="","",
IF(OR($H$21="Corrupción",$H$21="Corrupción - LA/FT/FPADM",$H$21="Corrupción - Conflictos de Interés",$H$9="Corrupción en Trámites, OPAs y Consultas de Acceso a la Información Pública"),'6.Valoración Control Corrupción'!I22,'5. Valoración de Controles'!I22))</f>
        <v>0</v>
      </c>
      <c r="W22" s="35">
        <f>IF($H$21="","",
IF(OR($H$21="Corrupción",$H$21="Corrupción - LA/FT/FPADM",$H$21="Corrupción - Conflictos de Interés",$H$9="Corrupción en Trámites, OPAs y Consultas de Acceso a la Información Pública"),'6.Valoración Control Corrupción'!J22,'5. Valoración de Controles'!J22))</f>
        <v>0</v>
      </c>
      <c r="X22" s="29">
        <f>IF($H$21="","",
IF(OR($H$21="Corrupción",$H$21="Corrupción - LA/FT/FPADM",$H$21="Corrupción - LA/FT/FPADM",$H$21="Corrupción en Trámites, OPAs y Consultas de Acceso a la Información Pública"),"No Aplica",'5. Valoración de Controles'!L22))</f>
        <v>0</v>
      </c>
      <c r="Y22" s="29" t="str">
        <f>IF($H$21="","",
IF(OR($H$21="Corrupción",$H$21="Corrupción - LA/FT/FPADM",$H$21="Corrupción - LA/FT/FPADM",$H$21="Corrupción en Trámites, OPAs y Consultas de Acceso a la Información Pública"),"No Aplica",'5. Valoración de Controles'!M22))</f>
        <v/>
      </c>
      <c r="Z22" s="29">
        <f>IF($H$21="","",
IF(OR($H$21="Corrupción",$H$21="Corrupción - LA/FT/FPADM",$H$21="Corrupción - LA/FT/FPADM",$H$21="Corrupción en Trámites, OPAs y Consultas de Acceso a la Información Pública"),"No Aplica",'5. Valoración de Controles'!N22))</f>
        <v>0</v>
      </c>
      <c r="AA22" s="29">
        <f>IF($H$21="","",
IF(OR($H$21="Corrupción",$H$21="Corrupción - LA/FT/FPADM",$H$21="Corrupción - LA/FT/FPADM",$H$21="Corrupción en Trámites, OPAs y Consultas de Acceso a la Información Pública"),"No Aplica",'5. Valoración de Controles'!O22))</f>
        <v>0</v>
      </c>
      <c r="AB22" s="29">
        <f>IF($H$21="","",
IF(OR($H$21="Corrupción",$H$21="Corrupción - LA/FT/FPADM",$H$21="Corrupción - LA/FT/FPADM",$H$21="Corrupción en Trámites, OPAs y Consultas de Acceso a la Información Pública"),"No Aplica",'5. Valoración de Controles'!P22))</f>
        <v>0</v>
      </c>
      <c r="AC22" s="29">
        <f>IF($H$21="","",
IF(OR($H$21="Corrupción",$H$21="Corrupción - LA/FT/FPADM",$H$21="Corrupción - LA/FT/FPADM",$H$21="Corrupción en Trámites, OPAs y Consultas de Acceso a la Información Pública"),"No Aplica",'5. Valoración de Controles'!Q22))</f>
        <v>0</v>
      </c>
      <c r="AD22" s="29">
        <f>IF($H$21="","",
IF(OR($H$21="Corrupción",$H$21="Corrupción - LA/FT/FPADM",$H$21="Corrupción - LA/FT/FPADM",$H$21="Corrupción en Trámites, OPAs y Consultas de Acceso a la Información Pública"),"No Aplica",'5. Valoración de Controles'!R22))</f>
        <v>0</v>
      </c>
      <c r="AE22" s="29">
        <f>IF($H$21="","",
IF(OR($H$21="Corrupción",$H$21="Corrupción - LA/FT/FPADM",$H$21="Corrupción - LA/FT/FPADM",$H$21="Corrupción en Trámites, OPAs y Consultas de Acceso a la Información Pública"),"No Aplica",'5. Valoración de Controles'!S22))</f>
        <v>0</v>
      </c>
      <c r="AF22" s="29">
        <f>IF($H$21="","",
IF(OR($H$21="Corrupción",$H$21="Corrupción - LA/FT/FPADM",$H$21="Corrupción - LA/FT/FPADM",$H$21="Corrupción en Trámites, OPAs y Consultas de Acceso a la Información Pública"),"No Aplica",'5. Valoración de Controles'!T22))</f>
        <v>0</v>
      </c>
      <c r="AG22" s="30" t="str">
        <f>IF($H$21="","",
IF(OR($H$21="Corrupción",$H$21="Corrupción - LA/FT/FPADM",$H$21="Corrupción - LA/FT/FPADM",$H$21="Corrupción en Trámites, OPAs y Consultas de Acceso a la Información Pública"),"No Aplica",'5. Valoración de Controles'!U22))</f>
        <v/>
      </c>
      <c r="AH22" s="90"/>
      <c r="AI22" s="90"/>
      <c r="AJ22" s="90"/>
      <c r="AK22" s="90"/>
      <c r="AL22" s="90"/>
      <c r="AM22" s="90"/>
      <c r="AN22" s="90"/>
      <c r="AO22" s="90"/>
      <c r="AP22" s="90"/>
      <c r="AQ22" s="90"/>
      <c r="AR22" s="90"/>
      <c r="AS22" s="3"/>
      <c r="AT22" s="3"/>
      <c r="AU22" s="3"/>
      <c r="AV22" s="3"/>
      <c r="AW22" s="3"/>
      <c r="AX22" s="3"/>
      <c r="AY22" s="3"/>
      <c r="AZ22" s="3"/>
      <c r="BA22" s="3"/>
      <c r="BB22" s="3"/>
      <c r="BC22" s="3"/>
      <c r="BD22" s="3"/>
      <c r="BE22" s="3"/>
      <c r="BF22" s="3"/>
      <c r="BG22" s="3"/>
      <c r="BH22" s="3"/>
      <c r="BI22" s="3"/>
      <c r="BJ22" s="3"/>
      <c r="BK22" s="3"/>
      <c r="BL22" s="3"/>
    </row>
    <row r="23" spans="1:64" ht="31.5" customHeight="1" x14ac:dyDescent="0.3">
      <c r="A23" s="91"/>
      <c r="B23" s="91"/>
      <c r="C23" s="91"/>
      <c r="D23" s="91"/>
      <c r="E23" s="91"/>
      <c r="F23" s="91"/>
      <c r="G23" s="91"/>
      <c r="H23" s="91"/>
      <c r="I23" s="91"/>
      <c r="J23" s="91"/>
      <c r="K23" s="91"/>
      <c r="L23" s="91"/>
      <c r="M23" s="91"/>
      <c r="N23" s="91"/>
      <c r="O23" s="91"/>
      <c r="P23" s="91"/>
      <c r="Q23" s="35" t="str">
        <f>IF($H$21="","",
IF(OR($H$21="Corrupción",$H$21="Corrupción - LA/FT/FPADM",$H$21="Corrupción - Conflictos de Interés",$H$21="Corrupción en Trámites, OPAs y Consultas de Acceso a la Información Pública",$H$21="Financiación de la Proliferación de Armas de Destrucción Masiva"),'6.Valoración Control Corrupción'!E23,'5. Valoración de Controles'!K23))</f>
        <v xml:space="preserve">     </v>
      </c>
      <c r="R23" s="35">
        <f>IF($H$21="","",
IF(OR($H$21="Corrupción",$H$21="Corrupción - LA/FT/FPADM",$H$21="Corrupción - Conflictos de Interés",$H$9="Corrupción en Trámites, OPAs y Consultas de Acceso a la Información Pública"),'6.Valoración Control Corrupción'!E23,'5. Valoración de Controles'!E23))</f>
        <v>0</v>
      </c>
      <c r="S23" s="35">
        <f>IF($H$21="","",
IF(OR($H$21="Corrupción",$H$21="Corrupción - LA/FT/FPADM",$H$21="Corrupción - Conflictos de Interés",$H$9="Corrupción en Trámites, OPAs y Consultas de Acceso a la Información Pública"),'6.Valoración Control Corrupción'!F23,'5. Valoración de Controles'!F23))</f>
        <v>0</v>
      </c>
      <c r="T23" s="35">
        <f>IF($H$21="","",
IF(OR($H$21="Corrupción",$H$21="Corrupción - LA/FT/FPADM",$H$21="Corrupción - Conflictos de Interés",$H$9="Corrupción en Trámites, OPAs y Consultas de Acceso a la Información Pública"),'6.Valoración Control Corrupción'!G23,'5. Valoración de Controles'!G23))</f>
        <v>0</v>
      </c>
      <c r="U23" s="35">
        <f>IF($H$21="","",
IF(OR($H$21="Corrupción",$H$21="Corrupción - LA/FT/FPADM",$H$21="Corrupción - Conflictos de Interés",$H$9="Corrupción en Trámites, OPAs y Consultas de Acceso a la Información Pública"),'6.Valoración Control Corrupción'!H23,'5. Valoración de Controles'!H23))</f>
        <v>0</v>
      </c>
      <c r="V23" s="35">
        <f>IF($H$21="","",
IF(OR($H$21="Corrupción",$H$21="Corrupción - LA/FT/FPADM",$H$21="Corrupción - Conflictos de Interés",$H$9="Corrupción en Trámites, OPAs y Consultas de Acceso a la Información Pública"),'6.Valoración Control Corrupción'!I23,'5. Valoración de Controles'!I23))</f>
        <v>0</v>
      </c>
      <c r="W23" s="35">
        <f>IF($H$21="","",
IF(OR($H$21="Corrupción",$H$21="Corrupción - LA/FT/FPADM",$H$21="Corrupción - Conflictos de Interés",$H$9="Corrupción en Trámites, OPAs y Consultas de Acceso a la Información Pública"),'6.Valoración Control Corrupción'!J23,'5. Valoración de Controles'!J23))</f>
        <v>0</v>
      </c>
      <c r="X23" s="29">
        <f>IF($H$21="","",
IF(OR($H$21="Corrupción",$H$21="Corrupción - LA/FT/FPADM",$H$21="Corrupción - LA/FT/FPADM",$H$21="Corrupción en Trámites, OPAs y Consultas de Acceso a la Información Pública"),"No Aplica",'5. Valoración de Controles'!L23))</f>
        <v>0</v>
      </c>
      <c r="Y23" s="29" t="str">
        <f>IF($H$21="","",
IF(OR($H$21="Corrupción",$H$21="Corrupción - LA/FT/FPADM",$H$21="Corrupción - LA/FT/FPADM",$H$21="Corrupción en Trámites, OPAs y Consultas de Acceso a la Información Pública"),"No Aplica",'5. Valoración de Controles'!M23))</f>
        <v/>
      </c>
      <c r="Z23" s="29">
        <f>IF($H$21="","",
IF(OR($H$21="Corrupción",$H$21="Corrupción - LA/FT/FPADM",$H$21="Corrupción - LA/FT/FPADM",$H$21="Corrupción en Trámites, OPAs y Consultas de Acceso a la Información Pública"),"No Aplica",'5. Valoración de Controles'!N23))</f>
        <v>0</v>
      </c>
      <c r="AA23" s="29">
        <f>IF($H$21="","",
IF(OR($H$21="Corrupción",$H$21="Corrupción - LA/FT/FPADM",$H$21="Corrupción - LA/FT/FPADM",$H$21="Corrupción en Trámites, OPAs y Consultas de Acceso a la Información Pública"),"No Aplica",'5. Valoración de Controles'!O23))</f>
        <v>0</v>
      </c>
      <c r="AB23" s="29">
        <f>IF($H$21="","",
IF(OR($H$21="Corrupción",$H$21="Corrupción - LA/FT/FPADM",$H$21="Corrupción - LA/FT/FPADM",$H$21="Corrupción en Trámites, OPAs y Consultas de Acceso a la Información Pública"),"No Aplica",'5. Valoración de Controles'!P23))</f>
        <v>0</v>
      </c>
      <c r="AC23" s="29">
        <f>IF($H$21="","",
IF(OR($H$21="Corrupción",$H$21="Corrupción - LA/FT/FPADM",$H$21="Corrupción - LA/FT/FPADM",$H$21="Corrupción en Trámites, OPAs y Consultas de Acceso a la Información Pública"),"No Aplica",'5. Valoración de Controles'!Q23))</f>
        <v>0</v>
      </c>
      <c r="AD23" s="29">
        <f>IF($H$21="","",
IF(OR($H$21="Corrupción",$H$21="Corrupción - LA/FT/FPADM",$H$21="Corrupción - LA/FT/FPADM",$H$21="Corrupción en Trámites, OPAs y Consultas de Acceso a la Información Pública"),"No Aplica",'5. Valoración de Controles'!R23))</f>
        <v>0</v>
      </c>
      <c r="AE23" s="29">
        <f>IF($H$21="","",
IF(OR($H$21="Corrupción",$H$21="Corrupción - LA/FT/FPADM",$H$21="Corrupción - LA/FT/FPADM",$H$21="Corrupción en Trámites, OPAs y Consultas de Acceso a la Información Pública"),"No Aplica",'5. Valoración de Controles'!S23))</f>
        <v>0</v>
      </c>
      <c r="AF23" s="29">
        <f>IF($H$21="","",
IF(OR($H$21="Corrupción",$H$21="Corrupción - LA/FT/FPADM",$H$21="Corrupción - LA/FT/FPADM",$H$21="Corrupción en Trámites, OPAs y Consultas de Acceso a la Información Pública"),"No Aplica",'5. Valoración de Controles'!T23))</f>
        <v>0</v>
      </c>
      <c r="AG23" s="30" t="str">
        <f>IF($H$21="","",
IF(OR($H$21="Corrupción",$H$21="Corrupción - LA/FT/FPADM",$H$21="Corrupción - LA/FT/FPADM",$H$21="Corrupción en Trámites, OPAs y Consultas de Acceso a la Información Pública"),"No Aplica",'5. Valoración de Controles'!U23))</f>
        <v/>
      </c>
      <c r="AH23" s="91"/>
      <c r="AI23" s="91"/>
      <c r="AJ23" s="91"/>
      <c r="AK23" s="91"/>
      <c r="AL23" s="91"/>
      <c r="AM23" s="91"/>
      <c r="AN23" s="91"/>
      <c r="AO23" s="91"/>
      <c r="AP23" s="91"/>
      <c r="AQ23" s="91"/>
      <c r="AR23" s="91"/>
      <c r="AS23" s="3"/>
      <c r="AT23" s="3"/>
      <c r="AU23" s="3"/>
      <c r="AV23" s="3"/>
      <c r="AW23" s="3"/>
      <c r="AX23" s="3"/>
      <c r="AY23" s="3"/>
      <c r="AZ23" s="3"/>
      <c r="BA23" s="3"/>
      <c r="BB23" s="3"/>
      <c r="BC23" s="3"/>
      <c r="BD23" s="3"/>
      <c r="BE23" s="3"/>
      <c r="BF23" s="3"/>
      <c r="BG23" s="3"/>
      <c r="BH23" s="3"/>
      <c r="BI23" s="3"/>
      <c r="BJ23" s="3"/>
      <c r="BK23" s="3"/>
      <c r="BL23" s="3"/>
    </row>
    <row r="24" spans="1:64" ht="31.5" customHeight="1" x14ac:dyDescent="0.3">
      <c r="A24" s="97">
        <v>6</v>
      </c>
      <c r="B24" s="92" t="str">
        <f>'2. Identificación del Riesgo'!B24:B26</f>
        <v>Gestión Contractual</v>
      </c>
      <c r="C24" s="92" t="str">
        <f>IF('2. Identificación del Riesgo'!C24:C26="","",'2. Identificación del Riesgo'!C24:C26)</f>
        <v>Contratación (Etapa Precontractual - Estructuración)</v>
      </c>
      <c r="D24" s="92" t="str">
        <f>IF('2. Identificación del Riesgo'!D24:D26="","",'2. Identificación del Riesgo'!D24:D26)</f>
        <v>Afectación Económica (o presupuestal) y Reputacional</v>
      </c>
      <c r="E24" s="92" t="str">
        <f>IF('2. Identificación del Riesgo'!E24:E26="","",'2. Identificación del Riesgo'!E24:E26)</f>
        <v>Recibir o solicitar dadivas o beneficios a nombre propio o para el favorecimiento de un tercero.</v>
      </c>
      <c r="F24" s="92" t="str">
        <f>IF('2. Identificación del Riesgo'!F24:F26="","",'2. Identificación del Riesgo'!F24:F26)</f>
        <v>Direccionamiento de los requisitos técnicos,por parte de la Dirección o nivel directivo durante la estructuración contractual.</v>
      </c>
      <c r="G24" s="92" t="str">
        <f>IF('2. Identificación del Riesgo'!G24:G26="","",'2. Identificación del Riesgo'!G24:G26)</f>
        <v>Posibilidad de afectación economica y reputacional al recibir o solicitar dadivas o beneficios a nombre propio o de terceros, mediante el direccionamiento de los requisitos técnicos, por parte del nivel directivo durante la estructuración contractual.</v>
      </c>
      <c r="H24" s="92" t="str">
        <f>IF('2. Identificación del Riesgo'!H24:H26="","",'2. Identificación del Riesgo'!H24:H26)</f>
        <v>Corrupción - LA/FT/FPADM</v>
      </c>
      <c r="I24" s="92" t="str">
        <f>IF('2. Identificación del Riesgo'!I24:I26="","",'2. Identificación del Riesgo'!I24:I26)</f>
        <v>Ejecución y Administración de procesos</v>
      </c>
      <c r="J24" s="92" t="str">
        <f>IF('2. Identificación del Riesgo'!J24:J26="","",'2. Identificación del Riesgo'!J24:J26)</f>
        <v>Rara vez: No se ha presentado en los últimos cinco años.</v>
      </c>
      <c r="K24" s="93" t="str">
        <f>'2. Identificación del Riesgo'!K24:K26</f>
        <v>Rara vez</v>
      </c>
      <c r="L24" s="94">
        <f>'2. Identificación del Riesgo'!L24:L26</f>
        <v>0.2</v>
      </c>
      <c r="M24" s="92"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
      </c>
      <c r="N24" s="93" t="str">
        <f>'2. Identificación del Riesgo'!N24:N26</f>
        <v>Mayor</v>
      </c>
      <c r="O24" s="94">
        <f>'2. Identificación del Riesgo'!O24:O26</f>
        <v>0.8</v>
      </c>
      <c r="P24" s="89" t="str">
        <f>'2. Identificación del Riesgo'!P24:P26</f>
        <v>Alto</v>
      </c>
      <c r="Q24" s="35" t="str">
        <f>IF($H$24="","",
IF(OR($H$24="Corrupción",$H$24="Corrupción - LA/FT/FPADM",$H$24="Corrupción - Conflictos de Interés",$H$24="Corrupción en Trámites, OPAs y Consultas de Acceso a la Información Pública",$H$24="Financiación de la Proliferación de Armas de Destrucción Masiva"),'6.Valoración Control Corrupción'!E24,'5. Valoración de Controles'!K24))</f>
        <v>El equipo técnico, equipó jurídico, subdirectores y jefes de oficina.</v>
      </c>
      <c r="R24" s="35" t="str">
        <f>IF($H$24="","",
IF(OR($H$24="Corrupción",$H$24="Corrupción - LA/FT/FPADM",$H$24="Corrupción - Conflictos de Interés",$H$24="Corrupción en Trámites, OPAs y Consultas de Acceso a la Información Pública"),'6.Valoración Control Corrupción'!E24,'5. Valoración de Controles'!E24))</f>
        <v>El equipo técnico, equipó jurídico, subdirectores y jefes de oficina.</v>
      </c>
      <c r="S24" s="35" t="str">
        <f>IF($H$24="","",
IF(OR($H$24="Corrupción",$H$24="Corrupción - LA/FT/FPADM",$H$24="Corrupción - Conflictos de Interés",$H$24="Corrupción en Trámites, OPAs y Consultas de Acceso a la Información Pública"),'6.Valoración Control Corrupción'!F24,'5. Valoración de Controles'!F24))</f>
        <v>a demanda, de acuerdo a las necesidades que la Entidad tenga de contratación.</v>
      </c>
      <c r="T24" s="35" t="str">
        <f>IF($H$24="","",
IF(OR($H$24="Corrupción",$H$24="Corrupción - LA/FT/FPADM",$H$24="Corrupción - Conflictos de Interés",$H$24="Corrupción en Trámites, OPAs y Consultas de Acceso a la Información Pública"),'6.Valoración Control Corrupción'!G24,'5. Valoración de Controles'!G24))</f>
        <v>evita el direccionamiento indebido de una necesidad de contratación (requisitos técnicos, jurídicos y financieros) para beneficio propio o de terceros.</v>
      </c>
      <c r="U24" s="35" t="str">
        <f>IF($H$24="","",
IF(OR($H$24="Corrupción",$H$24="Corrupción - LA/FT/FPADM",$H$24="Corrupción - Conflictos de Interés",$H$24="Corrupción en Trámites, OPAs y Consultas de Acceso a la Información Pública"),'6.Valoración Control Corrupción'!H24,'5. Valoración de Controles'!H24))</f>
        <v>A través de:
1) El equipo técnico elabora la necesidad de contratación y se articula con los componentes de las áreas funcionales externas asociadas a la misma.
2) Los estudios previos construidos por el equipo técnico designado, son revisados por el líder del grupo (Subdirectores o Jefes de Oficina), quien en caso de detectar inconsistencias, los regresa a los técnicos de la dependencia para su ajuste o debida justificación.
3) Una vez subsanadas las observaciones del líder de grupo, los estudios previos son enviados hacia las dependencias encargadas de definir los requisitos jurídicos y financieros, los cuales también son revisados por los lideres pertinentes, con el fin de continuar el proceso.
4) Previo a la publicación del proceso en SECOP, el comité de contratación realiza la revisión de los estudios previos con sus documentos anexos y emite sus recomendaciones.</v>
      </c>
      <c r="V24" s="35" t="str">
        <f>IF($H$24="","",
IF(OR($H$24="Corrupción",$H$24="Corrupción - LA/FT/FPADM",$H$24="Corrupción - Conflictos de Interés",$H$24="Corrupción en Trámites, OPAs y Consultas de Acceso a la Información Pública"),'6.Valoración Control Corrupción'!I24,'5. Valoración de Controles'!I24))</f>
        <v>1) En caso de que se identifiquen inconsistencias en alguna de las diferentes instancias de revisión que sufren los estudios previos, se realizan las observaciones y devoluciones correspondientes.
2) En caso de que persistan las inconsistencias en la estructuración de los estudios previos, a pesar de las observaciones emitidas por las diferentes instancias, se procederá a reasignar el equipo técnico para iniciar nuevamente la estructuración de los requisitos técnicos, jurídicos y financieros.</v>
      </c>
      <c r="W24" s="35" t="str">
        <f>IF($H$24="","",
IF(OR($H$24="Corrupción",$H$24="Corrupción - LA/FT/FPADM",$H$24="Corrupción - Conflictos de Interés",$H$24="Corrupción en Trámites, OPAs y Consultas de Acceso a la Información Pública"),'6.Valoración Control Corrupción'!J24,'5. Valoración de Controles'!J24))</f>
        <v>Evidencias:
1) Capturas de pantalla de la publicación final de los estudios previos en SECOP
2) Actas de Comité de Contratación con los procesos aprobados</v>
      </c>
      <c r="X24" s="29" t="str">
        <f>IF($H$24="","",
IF(OR($H$24="Corrupción",$H$24="Corrupción - LA/FT/FPADM",$H$24="Corrupción - LA/FT/FPADM",$H$24="Corrupción en Trámites, OPAs y Consultas de Acceso a la Información Pública"),"No Aplica",'5. Valoración de Controles'!L24))</f>
        <v>No Aplica</v>
      </c>
      <c r="Y24" s="29" t="str">
        <f>IF($H$24="","",
IF(OR($H$24="Corrupción",$H$24="Corrupción - LA/FT/FPADM",$H$24="Corrupción - LA/FT/FPADM",$H$24="Corrupción en Trámites, OPAs y Consultas de Acceso a la Información Pública"),"No Aplica",'5. Valoración de Controles'!M24))</f>
        <v>No Aplica</v>
      </c>
      <c r="Z24" s="29" t="str">
        <f>IF($H$24="","",
IF(OR($H$24="Corrupción",$H$24="Corrupción - LA/FT/FPADM",$H$24="Corrupción - LA/FT/FPADM",$H$24="Corrupción en Trámites, OPAs y Consultas de Acceso a la Información Pública"),"No Aplica",'5. Valoración de Controles'!N24))</f>
        <v>No Aplica</v>
      </c>
      <c r="AA24" s="29" t="str">
        <f>IF($H$24="","",
IF(OR($H$24="Corrupción",$H$24="Corrupción - LA/FT/FPADM",$H$24="Corrupción - LA/FT/FPADM",$H$24="Corrupción en Trámites, OPAs y Consultas de Acceso a la Información Pública"),"No Aplica",'5. Valoración de Controles'!O24))</f>
        <v>No Aplica</v>
      </c>
      <c r="AB24" s="29" t="str">
        <f>IF($H$24="","",
IF(OR($H$24="Corrupción",$H$24="Corrupción - LA/FT/FPADM",$H$24="Corrupción - LA/FT/FPADM",$H$24="Corrupción en Trámites, OPAs y Consultas de Acceso a la Información Pública"),"No Aplica",'5. Valoración de Controles'!P24))</f>
        <v>No Aplica</v>
      </c>
      <c r="AC24" s="29" t="str">
        <f>IF($H$24="","",
IF(OR($H$24="Corrupción",$H$24="Corrupción - LA/FT/FPADM",$H$24="Corrupción - LA/FT/FPADM",$H$24="Corrupción en Trámites, OPAs y Consultas de Acceso a la Información Pública"),"No Aplica",'5. Valoración de Controles'!Q24))</f>
        <v>No Aplica</v>
      </c>
      <c r="AD24" s="29" t="str">
        <f>IF($H$24="","",
IF(OR($H$24="Corrupción",$H$24="Corrupción - LA/FT/FPADM",$H$24="Corrupción - LA/FT/FPADM",$H$24="Corrupción en Trámites, OPAs y Consultas de Acceso a la Información Pública"),"No Aplica",'5. Valoración de Controles'!R24))</f>
        <v>No Aplica</v>
      </c>
      <c r="AE24" s="29" t="str">
        <f>IF($H$24="","",
IF(OR($H$24="Corrupción",$H$24="Corrupción - LA/FT/FPADM",$H$24="Corrupción - LA/FT/FPADM",$H$24="Corrupción en Trámites, OPAs y Consultas de Acceso a la Información Pública"),"No Aplica",'5. Valoración de Controles'!S24))</f>
        <v>No Aplica</v>
      </c>
      <c r="AF24" s="29" t="str">
        <f>IF($H$24="","",
IF(OR($H$24="Corrupción",$H$24="Corrupción - LA/FT/FPADM",$H$24="Corrupción - LA/FT/FPADM",$H$24="Corrupción en Trámites, OPAs y Consultas de Acceso a la Información Pública"),"No Aplica",'5. Valoración de Controles'!T24))</f>
        <v>No Aplica</v>
      </c>
      <c r="AG24" s="29" t="str">
        <f>IF($H$24="","",
IF(OR($H$24="Corrupción",$H$24="Corrupción - LA/FT/FPADM",$H$24="Corrupción - LA/FT/FPADM",$H$24="Corrupción en Trámites, OPAs y Consultas de Acceso a la Información Pública"),"No Aplica",'5. Valoración de Controles'!U24))</f>
        <v>No Aplica</v>
      </c>
      <c r="AH24" s="93"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Muy Baja</v>
      </c>
      <c r="AI24" s="128">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0.2</v>
      </c>
      <c r="AJ24" s="93"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Mayor</v>
      </c>
      <c r="AK24" s="128">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0.8</v>
      </c>
      <c r="AL24" s="89"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Alto</v>
      </c>
      <c r="AM24" s="95" t="s">
        <v>253</v>
      </c>
      <c r="AN24" s="113"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Debe establecer el plan de acción a implementar para mitigar el nivel del riesgo</v>
      </c>
      <c r="AO24" s="129" t="s">
        <v>476</v>
      </c>
      <c r="AP24" s="130" t="s">
        <v>477</v>
      </c>
      <c r="AQ24" s="127" t="str">
        <f>IF(AO24="","","∑ Peso porcentual de cada acción definida")</f>
        <v>∑ Peso porcentual de cada acción definida</v>
      </c>
      <c r="AR24" s="92" t="s">
        <v>6</v>
      </c>
      <c r="AS24" s="3"/>
      <c r="AT24" s="3"/>
      <c r="AU24" s="3"/>
      <c r="AV24" s="3"/>
      <c r="AW24" s="3"/>
      <c r="AX24" s="3"/>
      <c r="AY24" s="3"/>
      <c r="AZ24" s="3"/>
      <c r="BA24" s="3"/>
      <c r="BB24" s="3"/>
      <c r="BC24" s="3"/>
      <c r="BD24" s="3"/>
      <c r="BE24" s="3"/>
      <c r="BF24" s="3"/>
      <c r="BG24" s="3"/>
      <c r="BH24" s="3"/>
      <c r="BI24" s="3"/>
      <c r="BJ24" s="3"/>
      <c r="BK24" s="3"/>
      <c r="BL24" s="3"/>
    </row>
    <row r="25" spans="1:64" ht="31.5" customHeight="1" x14ac:dyDescent="0.3">
      <c r="A25" s="90"/>
      <c r="B25" s="90"/>
      <c r="C25" s="90"/>
      <c r="D25" s="90"/>
      <c r="E25" s="90"/>
      <c r="F25" s="90"/>
      <c r="G25" s="90"/>
      <c r="H25" s="90"/>
      <c r="I25" s="90"/>
      <c r="J25" s="90"/>
      <c r="K25" s="90"/>
      <c r="L25" s="90"/>
      <c r="M25" s="90"/>
      <c r="N25" s="90"/>
      <c r="O25" s="90"/>
      <c r="P25" s="90"/>
      <c r="Q25" s="35">
        <f>IF($H$24="","",
IF(OR($H$24="Corrupción",$H$24="Corrupción - LA/FT/FPADM",$H$24="Corrupción - Conflictos de Interés",$H$24="Corrupción en Trámites, OPAs y Consultas de Acceso a la Información Pública",$H$24="Financiación de la Proliferación de Armas de Destrucción Masiva"),'6.Valoración Control Corrupción'!E25,'5. Valoración de Controles'!K25))</f>
        <v>0</v>
      </c>
      <c r="R25" s="35">
        <f>IF($H$24="","",
IF(OR($H$24="Corrupción",$H$24="Corrupción - LA/FT/FPADM",$H$24="Corrupción - Conflictos de Interés",$H$24="Corrupción en Trámites, OPAs y Consultas de Acceso a la Información Pública"),'6.Valoración Control Corrupción'!E25,'5. Valoración de Controles'!E25))</f>
        <v>0</v>
      </c>
      <c r="S25" s="35">
        <f>IF($H$24="","",
IF(OR($H$24="Corrupción",$H$24="Corrupción - LA/FT/FPADM",$H$24="Corrupción - Conflictos de Interés",$H$24="Corrupción en Trámites, OPAs y Consultas de Acceso a la Información Pública"),'6.Valoración Control Corrupción'!F25,'5. Valoración de Controles'!F25))</f>
        <v>0</v>
      </c>
      <c r="T25" s="35">
        <f>IF($H$24="","",
IF(OR($H$24="Corrupción",$H$24="Corrupción - LA/FT/FPADM",$H$24="Corrupción - Conflictos de Interés",$H$24="Corrupción en Trámites, OPAs y Consultas de Acceso a la Información Pública"),'6.Valoración Control Corrupción'!G25,'5. Valoración de Controles'!G25))</f>
        <v>0</v>
      </c>
      <c r="U25" s="35">
        <f>IF($H$24="","",
IF(OR($H$24="Corrupción",$H$24="Corrupción - LA/FT/FPADM",$H$24="Corrupción - Conflictos de Interés",$H$24="Corrupción en Trámites, OPAs y Consultas de Acceso a la Información Pública"),'6.Valoración Control Corrupción'!H25,'5. Valoración de Controles'!H25))</f>
        <v>0</v>
      </c>
      <c r="V25" s="35">
        <f>IF($H$24="","",
IF(OR($H$24="Corrupción",$H$24="Corrupción - LA/FT/FPADM",$H$24="Corrupción - Conflictos de Interés",$H$24="Corrupción en Trámites, OPAs y Consultas de Acceso a la Información Pública"),'6.Valoración Control Corrupción'!I25,'5. Valoración de Controles'!I25))</f>
        <v>0</v>
      </c>
      <c r="W25" s="35">
        <f>IF($H$24="","",
IF(OR($H$24="Corrupción",$H$24="Corrupción - LA/FT/FPADM",$H$24="Corrupción - Conflictos de Interés",$H$24="Corrupción en Trámites, OPAs y Consultas de Acceso a la Información Pública"),'6.Valoración Control Corrupción'!J25,'5. Valoración de Controles'!J25))</f>
        <v>0</v>
      </c>
      <c r="X25" s="29" t="str">
        <f>IF($H$24="","",
IF(OR($H$24="Corrupción",$H$24="Corrupción - LA/FT/FPADM",$H$24="Corrupción - LA/FT/FPADM",$H$24="Corrupción en Trámites, OPAs y Consultas de Acceso a la Información Pública"),"No Aplica",'5. Valoración de Controles'!L25))</f>
        <v>No Aplica</v>
      </c>
      <c r="Y25" s="29" t="str">
        <f>IF($H$24="","",
IF(OR($H$24="Corrupción",$H$24="Corrupción - LA/FT/FPADM",$H$24="Corrupción - LA/FT/FPADM",$H$24="Corrupción en Trámites, OPAs y Consultas de Acceso a la Información Pública"),"No Aplica",'5. Valoración de Controles'!M25))</f>
        <v>No Aplica</v>
      </c>
      <c r="Z25" s="29" t="str">
        <f>IF($H$24="","",
IF(OR($H$24="Corrupción",$H$24="Corrupción - LA/FT/FPADM",$H$24="Corrupción - LA/FT/FPADM",$H$24="Corrupción en Trámites, OPAs y Consultas de Acceso a la Información Pública"),"No Aplica",'5. Valoración de Controles'!N25))</f>
        <v>No Aplica</v>
      </c>
      <c r="AA25" s="29" t="str">
        <f>IF($H$24="","",
IF(OR($H$24="Corrupción",$H$24="Corrupción - LA/FT/FPADM",$H$24="Corrupción - LA/FT/FPADM",$H$24="Corrupción en Trámites, OPAs y Consultas de Acceso a la Información Pública"),"No Aplica",'5. Valoración de Controles'!O25))</f>
        <v>No Aplica</v>
      </c>
      <c r="AB25" s="29" t="str">
        <f>IF($H$24="","",
IF(OR($H$24="Corrupción",$H$24="Corrupción - LA/FT/FPADM",$H$24="Corrupción - LA/FT/FPADM",$H$24="Corrupción en Trámites, OPAs y Consultas de Acceso a la Información Pública"),"No Aplica",'5. Valoración de Controles'!P25))</f>
        <v>No Aplica</v>
      </c>
      <c r="AC25" s="29" t="str">
        <f>IF($H$24="","",
IF(OR($H$24="Corrupción",$H$24="Corrupción - LA/FT/FPADM",$H$24="Corrupción - LA/FT/FPADM",$H$24="Corrupción en Trámites, OPAs y Consultas de Acceso a la Información Pública"),"No Aplica",'5. Valoración de Controles'!Q25))</f>
        <v>No Aplica</v>
      </c>
      <c r="AD25" s="29" t="str">
        <f>IF($H$24="","",
IF(OR($H$24="Corrupción",$H$24="Corrupción - LA/FT/FPADM",$H$24="Corrupción - LA/FT/FPADM",$H$24="Corrupción en Trámites, OPAs y Consultas de Acceso a la Información Pública"),"No Aplica",'5. Valoración de Controles'!R25))</f>
        <v>No Aplica</v>
      </c>
      <c r="AE25" s="29" t="str">
        <f>IF($H$24="","",
IF(OR($H$24="Corrupción",$H$24="Corrupción - LA/FT/FPADM",$H$24="Corrupción - LA/FT/FPADM",$H$24="Corrupción en Trámites, OPAs y Consultas de Acceso a la Información Pública"),"No Aplica",'5. Valoración de Controles'!S25))</f>
        <v>No Aplica</v>
      </c>
      <c r="AF25" s="29" t="str">
        <f>IF($H$24="","",
IF(OR($H$24="Corrupción",$H$24="Corrupción - LA/FT/FPADM",$H$24="Corrupción - LA/FT/FPADM",$H$24="Corrupción en Trámites, OPAs y Consultas de Acceso a la Información Pública"),"No Aplica",'5. Valoración de Controles'!T25))</f>
        <v>No Aplica</v>
      </c>
      <c r="AG25" s="29" t="str">
        <f>IF($H$24="","",
IF(OR($H$24="Corrupción",$H$24="Corrupción - LA/FT/FPADM",$H$24="Corrupción - LA/FT/FPADM",$H$24="Corrupción en Trámites, OPAs y Consultas de Acceso a la Información Pública"),"No Aplica",'5. Valoración de Controles'!U25))</f>
        <v>No Aplica</v>
      </c>
      <c r="AH25" s="90"/>
      <c r="AI25" s="90"/>
      <c r="AJ25" s="90"/>
      <c r="AK25" s="90"/>
      <c r="AL25" s="90"/>
      <c r="AM25" s="90"/>
      <c r="AN25" s="90"/>
      <c r="AO25" s="90"/>
      <c r="AP25" s="90"/>
      <c r="AQ25" s="90"/>
      <c r="AR25" s="90"/>
      <c r="AS25" s="3"/>
      <c r="AT25" s="3"/>
      <c r="AU25" s="3"/>
      <c r="AV25" s="3"/>
      <c r="AW25" s="3"/>
      <c r="AX25" s="3"/>
      <c r="AY25" s="3"/>
      <c r="AZ25" s="3"/>
      <c r="BA25" s="3"/>
      <c r="BB25" s="3"/>
      <c r="BC25" s="3"/>
      <c r="BD25" s="3"/>
      <c r="BE25" s="3"/>
      <c r="BF25" s="3"/>
      <c r="BG25" s="3"/>
      <c r="BH25" s="3"/>
      <c r="BI25" s="3"/>
      <c r="BJ25" s="3"/>
      <c r="BK25" s="3"/>
      <c r="BL25" s="3"/>
    </row>
    <row r="26" spans="1:64" ht="31.5" customHeight="1" x14ac:dyDescent="0.3">
      <c r="A26" s="91"/>
      <c r="B26" s="91"/>
      <c r="C26" s="91"/>
      <c r="D26" s="91"/>
      <c r="E26" s="91"/>
      <c r="F26" s="91"/>
      <c r="G26" s="91"/>
      <c r="H26" s="91"/>
      <c r="I26" s="91"/>
      <c r="J26" s="91"/>
      <c r="K26" s="91"/>
      <c r="L26" s="91"/>
      <c r="M26" s="91"/>
      <c r="N26" s="91"/>
      <c r="O26" s="91"/>
      <c r="P26" s="91"/>
      <c r="Q26" s="35">
        <f>IF($H$24="","",
IF(OR($H$24="Corrupción",$H$24="Corrupción - LA/FT/FPADM",$H$24="Corrupción - Conflictos de Interés",$H$24="Corrupción en Trámites, OPAs y Consultas de Acceso a la Información Pública",$H$24="Financiación de la Proliferación de Armas de Destrucción Masiva"),'6.Valoración Control Corrupción'!E26,'5. Valoración de Controles'!K26))</f>
        <v>0</v>
      </c>
      <c r="R26" s="35">
        <f>IF($H$24="","",
IF(OR($H$24="Corrupción",$H$24="Corrupción - LA/FT/FPADM",$H$24="Corrupción - Conflictos de Interés",$H$24="Corrupción en Trámites, OPAs y Consultas de Acceso a la Información Pública"),'6.Valoración Control Corrupción'!E26,'5. Valoración de Controles'!E26))</f>
        <v>0</v>
      </c>
      <c r="S26" s="35">
        <f>IF($H$24="","",
IF(OR($H$24="Corrupción",$H$24="Corrupción - LA/FT/FPADM",$H$24="Corrupción - Conflictos de Interés",$H$24="Corrupción en Trámites, OPAs y Consultas de Acceso a la Información Pública"),'6.Valoración Control Corrupción'!F26,'5. Valoración de Controles'!F26))</f>
        <v>0</v>
      </c>
      <c r="T26" s="35">
        <f>IF($H$24="","",
IF(OR($H$24="Corrupción",$H$24="Corrupción - LA/FT/FPADM",$H$24="Corrupción - Conflictos de Interés",$H$24="Corrupción en Trámites, OPAs y Consultas de Acceso a la Información Pública"),'6.Valoración Control Corrupción'!G26,'5. Valoración de Controles'!G26))</f>
        <v>0</v>
      </c>
      <c r="U26" s="35">
        <f>IF($H$24="","",
IF(OR($H$24="Corrupción",$H$24="Corrupción - LA/FT/FPADM",$H$24="Corrupción - Conflictos de Interés",$H$24="Corrupción en Trámites, OPAs y Consultas de Acceso a la Información Pública"),'6.Valoración Control Corrupción'!H26,'5. Valoración de Controles'!H26))</f>
        <v>0</v>
      </c>
      <c r="V26" s="35">
        <f>IF($H$24="","",
IF(OR($H$24="Corrupción",$H$24="Corrupción - LA/FT/FPADM",$H$24="Corrupción - Conflictos de Interés",$H$24="Corrupción en Trámites, OPAs y Consultas de Acceso a la Información Pública"),'6.Valoración Control Corrupción'!I26,'5. Valoración de Controles'!I26))</f>
        <v>0</v>
      </c>
      <c r="W26" s="35">
        <f>IF($H$24="","",
IF(OR($H$24="Corrupción",$H$24="Corrupción - LA/FT/FPADM",$H$24="Corrupción - Conflictos de Interés",$H$24="Corrupción en Trámites, OPAs y Consultas de Acceso a la Información Pública"),'6.Valoración Control Corrupción'!J26,'5. Valoración de Controles'!J26))</f>
        <v>0</v>
      </c>
      <c r="X26" s="29" t="str">
        <f>IF($H$24="","",
IF(OR($H$24="Corrupción",$H$24="Corrupción - LA/FT/FPADM",$H$24="Corrupción - LA/FT/FPADM",$H$24="Corrupción en Trámites, OPAs y Consultas de Acceso a la Información Pública"),"No Aplica",'5. Valoración de Controles'!L26))</f>
        <v>No Aplica</v>
      </c>
      <c r="Y26" s="29" t="str">
        <f>IF($H$24="","",
IF(OR($H$24="Corrupción",$H$24="Corrupción - LA/FT/FPADM",$H$24="Corrupción - LA/FT/FPADM",$H$24="Corrupción en Trámites, OPAs y Consultas de Acceso a la Información Pública"),"No Aplica",'5. Valoración de Controles'!M26))</f>
        <v>No Aplica</v>
      </c>
      <c r="Z26" s="29" t="str">
        <f>IF($H$24="","",
IF(OR($H$24="Corrupción",$H$24="Corrupción - LA/FT/FPADM",$H$24="Corrupción - LA/FT/FPADM",$H$24="Corrupción en Trámites, OPAs y Consultas de Acceso a la Información Pública"),"No Aplica",'5. Valoración de Controles'!N26))</f>
        <v>No Aplica</v>
      </c>
      <c r="AA26" s="29" t="str">
        <f>IF($H$24="","",
IF(OR($H$24="Corrupción",$H$24="Corrupción - LA/FT/FPADM",$H$24="Corrupción - LA/FT/FPADM",$H$24="Corrupción en Trámites, OPAs y Consultas de Acceso a la Información Pública"),"No Aplica",'5. Valoración de Controles'!O26))</f>
        <v>No Aplica</v>
      </c>
      <c r="AB26" s="29" t="str">
        <f>IF($H$24="","",
IF(OR($H$24="Corrupción",$H$24="Corrupción - LA/FT/FPADM",$H$24="Corrupción - LA/FT/FPADM",$H$24="Corrupción en Trámites, OPAs y Consultas de Acceso a la Información Pública"),"No Aplica",'5. Valoración de Controles'!P26))</f>
        <v>No Aplica</v>
      </c>
      <c r="AC26" s="29" t="str">
        <f>IF($H$24="","",
IF(OR($H$24="Corrupción",$H$24="Corrupción - LA/FT/FPADM",$H$24="Corrupción - LA/FT/FPADM",$H$24="Corrupción en Trámites, OPAs y Consultas de Acceso a la Información Pública"),"No Aplica",'5. Valoración de Controles'!Q26))</f>
        <v>No Aplica</v>
      </c>
      <c r="AD26" s="29" t="str">
        <f>IF($H$24="","",
IF(OR($H$24="Corrupción",$H$24="Corrupción - LA/FT/FPADM",$H$24="Corrupción - LA/FT/FPADM",$H$24="Corrupción en Trámites, OPAs y Consultas de Acceso a la Información Pública"),"No Aplica",'5. Valoración de Controles'!R26))</f>
        <v>No Aplica</v>
      </c>
      <c r="AE26" s="29" t="str">
        <f>IF($H$24="","",
IF(OR($H$24="Corrupción",$H$24="Corrupción - LA/FT/FPADM",$H$24="Corrupción - LA/FT/FPADM",$H$24="Corrupción en Trámites, OPAs y Consultas de Acceso a la Información Pública"),"No Aplica",'5. Valoración de Controles'!S26))</f>
        <v>No Aplica</v>
      </c>
      <c r="AF26" s="29" t="str">
        <f>IF($H$24="","",
IF(OR($H$24="Corrupción",$H$24="Corrupción - LA/FT/FPADM",$H$24="Corrupción - LA/FT/FPADM",$H$24="Corrupción en Trámites, OPAs y Consultas de Acceso a la Información Pública"),"No Aplica",'5. Valoración de Controles'!T26))</f>
        <v>No Aplica</v>
      </c>
      <c r="AG26" s="29" t="str">
        <f>IF($H$24="","",
IF(OR($H$24="Corrupción",$H$24="Corrupción - LA/FT/FPADM",$H$24="Corrupción - LA/FT/FPADM",$H$24="Corrupción en Trámites, OPAs y Consultas de Acceso a la Información Pública"),"No Aplica",'5. Valoración de Controles'!U26))</f>
        <v>No Aplica</v>
      </c>
      <c r="AH26" s="91"/>
      <c r="AI26" s="91"/>
      <c r="AJ26" s="91"/>
      <c r="AK26" s="91"/>
      <c r="AL26" s="91"/>
      <c r="AM26" s="91"/>
      <c r="AN26" s="91"/>
      <c r="AO26" s="91"/>
      <c r="AP26" s="91"/>
      <c r="AQ26" s="91"/>
      <c r="AR26" s="91"/>
      <c r="AS26" s="3"/>
      <c r="AT26" s="3"/>
      <c r="AU26" s="3"/>
      <c r="AV26" s="3"/>
      <c r="AW26" s="3"/>
      <c r="AX26" s="3"/>
      <c r="AY26" s="3"/>
      <c r="AZ26" s="3"/>
      <c r="BA26" s="3"/>
      <c r="BB26" s="3"/>
      <c r="BC26" s="3"/>
      <c r="BD26" s="3"/>
      <c r="BE26" s="3"/>
      <c r="BF26" s="3"/>
      <c r="BG26" s="3"/>
      <c r="BH26" s="3"/>
      <c r="BI26" s="3"/>
      <c r="BJ26" s="3"/>
      <c r="BK26" s="3"/>
      <c r="BL26" s="3"/>
    </row>
    <row r="27" spans="1:64" ht="31.5" customHeight="1" x14ac:dyDescent="0.3">
      <c r="A27" s="97">
        <v>7</v>
      </c>
      <c r="B27" s="92" t="str">
        <f>'2. Identificación del Riesgo'!B27:B29</f>
        <v>Gestión Contractual</v>
      </c>
      <c r="C27" s="92" t="str">
        <f>IF('2. Identificación del Riesgo'!C27:C29="","",'2. Identificación del Riesgo'!C27:C29)</f>
        <v>Contratación (Etapa Precontractual - Evaluación)</v>
      </c>
      <c r="D27" s="92" t="str">
        <f>IF('2. Identificación del Riesgo'!D27:D29="","",'2. Identificación del Riesgo'!D27:D29)</f>
        <v>Afectación Económica (o presupuestal) y Reputacional</v>
      </c>
      <c r="E27" s="92" t="str">
        <f>IF('2. Identificación del Riesgo'!E27:E29="","",'2. Identificación del Riesgo'!E27:E29)</f>
        <v>Recibir o solicitar dadivas o beneficios a nombre propio o para el favorecimiento de un tercero.</v>
      </c>
      <c r="F27" s="92" t="str">
        <f>IF('2. Identificación del Riesgo'!F27:F29="","",'2. Identificación del Riesgo'!F27:F29)</f>
        <v>Evaluación contractual direccionada y permisiva de los requisitos técnicos definidos por el nivel directivo</v>
      </c>
      <c r="G27" s="92" t="str">
        <f>IF('2. Identificación del Riesgo'!G27:G29="","",'2. Identificación del Riesgo'!G27:G29)</f>
        <v>Posibilidad de afectación economica y reputacional al recibir o solicitar dadivas o beneficios a nombre propio o de terceros, mediante la evaluación contractual direccionada y permisiva de los requisitos técnicos, definidos por el nivel directivo</v>
      </c>
      <c r="H27" s="92" t="str">
        <f>IF('2. Identificación del Riesgo'!H27:H29="","",'2. Identificación del Riesgo'!H27:H29)</f>
        <v>Corrupción - LA/FT/FPADM</v>
      </c>
      <c r="I27" s="92" t="str">
        <f>IF('2. Identificación del Riesgo'!I27:I29="","",'2. Identificación del Riesgo'!I27:I29)</f>
        <v>Ejecución y Administración de procesos</v>
      </c>
      <c r="J27" s="92" t="str">
        <f>IF('2. Identificación del Riesgo'!J27:J29="","",'2. Identificación del Riesgo'!J27:J29)</f>
        <v>Rara vez: No se ha presentado en los últimos cinco años.</v>
      </c>
      <c r="K27" s="93" t="str">
        <f>'2. Identificación del Riesgo'!K27:K29</f>
        <v>Rara vez</v>
      </c>
      <c r="L27" s="94">
        <f>'2. Identificación del Riesgo'!L27:L29</f>
        <v>0.2</v>
      </c>
      <c r="M27" s="92"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
      </c>
      <c r="N27" s="93" t="str">
        <f>'2. Identificación del Riesgo'!N27:N29</f>
        <v>Mayor</v>
      </c>
      <c r="O27" s="94">
        <f>'2. Identificación del Riesgo'!O27:O29</f>
        <v>0.8</v>
      </c>
      <c r="P27" s="89" t="str">
        <f>'2. Identificación del Riesgo'!P27:P29</f>
        <v>Alto</v>
      </c>
      <c r="Q27" s="35" t="str">
        <f>IF($H$27="","",
IF(OR($H$27="Corrupción",$H$27="Corrupción - LA/FT/FPADM",$H$27="Corrupción - Conflictos de Interés",$H$27="Corrupción en Trámites, OPAs y Consultas de Acceso a la Información Pública",$H$27="Financiación de la Proliferación de Armas de Destrucción Masiva"),'6.Valoración Control Corrupción'!E27,'5. Valoración de Controles'!K27))</f>
        <v>El equipo evaluador y los ordenadores del gasto.</v>
      </c>
      <c r="R27" s="35" t="str">
        <f>IF($H$27="","",
IF(OR($H$27="Corrupción",$H$27="Corrupción - LA/FT/FPADM",$H$27="Corrupción - Conflictos de Interés",$H$27="Corrupción en Trámites, OPAs y Consultas de Acceso a la Información Pública"),'6.Valoración Control Corrupción'!E27,'5. Valoración de Controles'!E27))</f>
        <v>El equipo evaluador y los ordenadores del gasto.</v>
      </c>
      <c r="S27" s="35" t="str">
        <f>IF($H$27="","",
IF(OR($H$27="Corrupción",$H$27="Corrupción - LA/FT/FPADM",$H$27="Corrupción - Conflictos de Interés",$H$27="Corrupción en Trámites, OPAs y Consultas de Acceso a la Información Pública"),'6.Valoración Control Corrupción'!F27,'5. Valoración de Controles'!F27))</f>
        <v>a demanda, de acuerdo a las necesidades que la Entidad tenga de contratación.</v>
      </c>
      <c r="T27" s="35" t="str">
        <f>IF($H$27="","",
IF(OR($H$27="Corrupción",$H$27="Corrupción - LA/FT/FPADM",$H$27="Corrupción - Conflictos de Interés",$H$27="Corrupción en Trámites, OPAs y Consultas de Acceso a la Información Pública"),'6.Valoración Control Corrupción'!G27,'5. Valoración de Controles'!G27))</f>
        <v>evita la evaluación contractual direccionada y permisiva de los requisitos técnicos, jurídicos y financieros para beneficio propio o de terceros.</v>
      </c>
      <c r="U27" s="35" t="str">
        <f>IF($H$27="","",
IF(OR($H$27="Corrupción",$H$27="Corrupción - LA/FT/FPADM",$H$27="Corrupción - Conflictos de Interés",$H$27="Corrupción en Trámites, OPAs y Consultas de Acceso a la Información Pública"),'6.Valoración Control Corrupción'!H27,'5. Valoración de Controles'!H27))</f>
        <v>A través de:
1) Se emite comunicado designando a los miembros del equipo evaluador.
2) Se realiza la revisión detallada de los resultados de la evaluación de ofertas, por todos los evaluadores técnicos responsables de cada uno de los procesos, identificando específicamente porque se asignan puntajes.</v>
      </c>
      <c r="V27" s="35" t="str">
        <f>IF($H$27="","",
IF(OR($H$27="Corrupción",$H$27="Corrupción - LA/FT/FPADM",$H$27="Corrupción - Conflictos de Interés",$H$27="Corrupción en Trámites, OPAs y Consultas de Acceso a la Información Pública"),'6.Valoración Control Corrupción'!I27,'5. Valoración de Controles'!I27))</f>
        <v>1) En caso de que se identifiquen inconsistencias, se solicita a los oferentes la subsanación de las observaciones identificadas por el equipo evaluador designado.</v>
      </c>
      <c r="W27" s="35" t="str">
        <f>IF($H$27="","",
IF(OR($H$27="Corrupción",$H$27="Corrupción - LA/FT/FPADM",$H$27="Corrupción - Conflictos de Interés",$H$27="Corrupción en Trámites, OPAs y Consultas de Acceso a la Información Pública"),'6.Valoración Control Corrupción'!J27,'5. Valoración de Controles'!J27))</f>
        <v xml:space="preserve">Evidencias:
1) Capturas de pantalla de la publicación preliminar y/o definitiva de los resultados de la evaluación.
2) Informes  de evaluación de procesos firmada (muestreo) </v>
      </c>
      <c r="X27" s="29" t="str">
        <f>IF($H$27="","",
IF(OR($H$27="Corrupción",$H$27="Corrupción - LA/FT/FPADM",$H$27="Corrupción - LA/FT/FPADM",$H$27="Corrupción en Trámites, OPAs y Consultas de Acceso a la Información Pública"),"No Aplica",'5. Valoración de Controles'!L27))</f>
        <v>No Aplica</v>
      </c>
      <c r="Y27" s="29" t="str">
        <f>IF($H$27="","",
IF(OR($H$27="Corrupción",$H$27="Corrupción - LA/FT/FPADM",$H$27="Corrupción - LA/FT/FPADM",$H$27="Corrupción en Trámites, OPAs y Consultas de Acceso a la Información Pública"),"No Aplica",'5. Valoración de Controles'!M27))</f>
        <v>No Aplica</v>
      </c>
      <c r="Z27" s="29" t="str">
        <f>IF($H$27="","",
IF(OR($H$27="Corrupción",$H$27="Corrupción - LA/FT/FPADM",$H$27="Corrupción - LA/FT/FPADM",$H$27="Corrupción en Trámites, OPAs y Consultas de Acceso a la Información Pública"),"No Aplica",'5. Valoración de Controles'!N27))</f>
        <v>No Aplica</v>
      </c>
      <c r="AA27" s="29" t="str">
        <f>IF($H$27="","",
IF(OR($H$27="Corrupción",$H$27="Corrupción - LA/FT/FPADM",$H$27="Corrupción - LA/FT/FPADM",$H$27="Corrupción en Trámites, OPAs y Consultas de Acceso a la Información Pública"),"No Aplica",'5. Valoración de Controles'!O27))</f>
        <v>No Aplica</v>
      </c>
      <c r="AB27" s="29" t="str">
        <f>IF($H$27="","",
IF(OR($H$27="Corrupción",$H$27="Corrupción - LA/FT/FPADM",$H$27="Corrupción - LA/FT/FPADM",$H$27="Corrupción en Trámites, OPAs y Consultas de Acceso a la Información Pública"),"No Aplica",'5. Valoración de Controles'!P27))</f>
        <v>No Aplica</v>
      </c>
      <c r="AC27" s="29" t="str">
        <f>IF($H$27="","",
IF(OR($H$27="Corrupción",$H$27="Corrupción - LA/FT/FPADM",$H$27="Corrupción - LA/FT/FPADM",$H$27="Corrupción en Trámites, OPAs y Consultas de Acceso a la Información Pública"),"No Aplica",'5. Valoración de Controles'!Q27))</f>
        <v>No Aplica</v>
      </c>
      <c r="AD27" s="29" t="str">
        <f>IF($H$27="","",
IF(OR($H$27="Corrupción",$H$27="Corrupción - LA/FT/FPADM",$H$27="Corrupción - LA/FT/FPADM",$H$27="Corrupción en Trámites, OPAs y Consultas de Acceso a la Información Pública"),"No Aplica",'5. Valoración de Controles'!R27))</f>
        <v>No Aplica</v>
      </c>
      <c r="AE27" s="29" t="str">
        <f>IF($H$27="","",
IF(OR($H$27="Corrupción",$H$27="Corrupción - LA/FT/FPADM",$H$27="Corrupción - LA/FT/FPADM",$H$27="Corrupción en Trámites, OPAs y Consultas de Acceso a la Información Pública"),"No Aplica",'5. Valoración de Controles'!S27))</f>
        <v>No Aplica</v>
      </c>
      <c r="AF27" s="29" t="str">
        <f>IF($H$27="","",
IF(OR($H$27="Corrupción",$H$27="Corrupción - LA/FT/FPADM",$H$27="Corrupción - LA/FT/FPADM",$H$27="Corrupción en Trámites, OPAs y Consultas de Acceso a la Información Pública"),"No Aplica",'5. Valoración de Controles'!T27))</f>
        <v>No Aplica</v>
      </c>
      <c r="AG27" s="29" t="str">
        <f>IF($H$27="","",
IF(OR($H$27="Corrupción",$H$27="Corrupción - LA/FT/FPADM",$H$27="Corrupción - LA/FT/FPADM",$H$27="Corrupción en Trámites, OPAs y Consultas de Acceso a la Información Pública"),"No Aplica",'5. Valoración de Controles'!U27))</f>
        <v>No Aplica</v>
      </c>
      <c r="AH27" s="93"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Muy Baja</v>
      </c>
      <c r="AI27" s="128">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0.2</v>
      </c>
      <c r="AJ27" s="93"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Mayor</v>
      </c>
      <c r="AK27" s="128">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0.8</v>
      </c>
      <c r="AL27" s="89"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Alto</v>
      </c>
      <c r="AM27" s="95" t="s">
        <v>253</v>
      </c>
      <c r="AN27" s="113"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Debe establecer el plan de acción a implementar para mitigar el nivel del riesgo</v>
      </c>
      <c r="AO27" s="129" t="s">
        <v>478</v>
      </c>
      <c r="AP27" s="131" t="s">
        <v>477</v>
      </c>
      <c r="AQ27" s="127" t="str">
        <f>IF(AO27="","","∑ Peso porcentual de cada acción definida")</f>
        <v>∑ Peso porcentual de cada acción definida</v>
      </c>
      <c r="AR27" s="92" t="s">
        <v>6</v>
      </c>
      <c r="AS27" s="3"/>
      <c r="AT27" s="3"/>
      <c r="AU27" s="3"/>
      <c r="AV27" s="3"/>
      <c r="AW27" s="3"/>
      <c r="AX27" s="3"/>
      <c r="AY27" s="3"/>
      <c r="AZ27" s="3"/>
      <c r="BA27" s="3"/>
      <c r="BB27" s="3"/>
      <c r="BC27" s="3"/>
      <c r="BD27" s="3"/>
      <c r="BE27" s="3"/>
      <c r="BF27" s="3"/>
      <c r="BG27" s="3"/>
      <c r="BH27" s="3"/>
      <c r="BI27" s="3"/>
      <c r="BJ27" s="3"/>
      <c r="BK27" s="3"/>
      <c r="BL27" s="3"/>
    </row>
    <row r="28" spans="1:64" ht="31.5" customHeight="1" x14ac:dyDescent="0.3">
      <c r="A28" s="90"/>
      <c r="B28" s="90"/>
      <c r="C28" s="90"/>
      <c r="D28" s="90"/>
      <c r="E28" s="90"/>
      <c r="F28" s="90"/>
      <c r="G28" s="90"/>
      <c r="H28" s="90"/>
      <c r="I28" s="90"/>
      <c r="J28" s="90"/>
      <c r="K28" s="90"/>
      <c r="L28" s="90"/>
      <c r="M28" s="90"/>
      <c r="N28" s="90"/>
      <c r="O28" s="90"/>
      <c r="P28" s="90"/>
      <c r="Q28" s="35">
        <f>IF($H$27="","",
IF(OR($H$27="Corrupción",$H$27="Corrupción - LA/FT/FPADM",$H$27="Corrupción - Conflictos de Interés",$H$27="Corrupción en Trámites, OPAs y Consultas de Acceso a la Información Pública",$H$27="Financiación de la Proliferación de Armas de Destrucción Masiva"),'6.Valoración Control Corrupción'!E28,'5. Valoración de Controles'!K28))</f>
        <v>0</v>
      </c>
      <c r="R28" s="35">
        <f>IF($H$27="","",
IF(OR($H$27="Corrupción",$H$27="Corrupción - LA/FT/FPADM",$H$27="Corrupción - Conflictos de Interés",$H$27="Corrupción en Trámites, OPAs y Consultas de Acceso a la Información Pública"),'6.Valoración Control Corrupción'!E28,'5. Valoración de Controles'!E28))</f>
        <v>0</v>
      </c>
      <c r="S28" s="35">
        <f>IF($H$27="","",
IF(OR($H$27="Corrupción",$H$27="Corrupción - LA/FT/FPADM",$H$27="Corrupción - Conflictos de Interés",$H$27="Corrupción en Trámites, OPAs y Consultas de Acceso a la Información Pública"),'6.Valoración Control Corrupción'!F28,'5. Valoración de Controles'!F28))</f>
        <v>0</v>
      </c>
      <c r="T28" s="35">
        <f>IF($H$27="","",
IF(OR($H$27="Corrupción",$H$27="Corrupción - LA/FT/FPADM",$H$27="Corrupción - Conflictos de Interés",$H$27="Corrupción en Trámites, OPAs y Consultas de Acceso a la Información Pública"),'6.Valoración Control Corrupción'!G28,'5. Valoración de Controles'!G28))</f>
        <v>0</v>
      </c>
      <c r="U28" s="35">
        <f>IF($H$27="","",
IF(OR($H$27="Corrupción",$H$27="Corrupción - LA/FT/FPADM",$H$27="Corrupción - Conflictos de Interés",$H$27="Corrupción en Trámites, OPAs y Consultas de Acceso a la Información Pública"),'6.Valoración Control Corrupción'!H28,'5. Valoración de Controles'!H28))</f>
        <v>0</v>
      </c>
      <c r="V28" s="35">
        <f>IF($H$27="","",
IF(OR($H$27="Corrupción",$H$27="Corrupción - LA/FT/FPADM",$H$27="Corrupción - Conflictos de Interés",$H$27="Corrupción en Trámites, OPAs y Consultas de Acceso a la Información Pública"),'6.Valoración Control Corrupción'!I28,'5. Valoración de Controles'!I28))</f>
        <v>0</v>
      </c>
      <c r="W28" s="35">
        <f>IF($H$27="","",
IF(OR($H$27="Corrupción",$H$27="Corrupción - LA/FT/FPADM",$H$27="Corrupción - Conflictos de Interés",$H$27="Corrupción en Trámites, OPAs y Consultas de Acceso a la Información Pública"),'6.Valoración Control Corrupción'!J28,'5. Valoración de Controles'!J28))</f>
        <v>0</v>
      </c>
      <c r="X28" s="29" t="str">
        <f>IF($H$27="","",
IF(OR($H$27="Corrupción",$H$27="Corrupción - LA/FT/FPADM",$H$27="Corrupción - LA/FT/FPADM",$H$27="Corrupción en Trámites, OPAs y Consultas de Acceso a la Información Pública"),"No Aplica",'5. Valoración de Controles'!L28))</f>
        <v>No Aplica</v>
      </c>
      <c r="Y28" s="29" t="str">
        <f>IF($H$27="","",
IF(OR($H$27="Corrupción",$H$27="Corrupción - LA/FT/FPADM",$H$27="Corrupción - LA/FT/FPADM",$H$27="Corrupción en Trámites, OPAs y Consultas de Acceso a la Información Pública"),"No Aplica",'5. Valoración de Controles'!M28))</f>
        <v>No Aplica</v>
      </c>
      <c r="Z28" s="29" t="str">
        <f>IF($H$27="","",
IF(OR($H$27="Corrupción",$H$27="Corrupción - LA/FT/FPADM",$H$27="Corrupción - LA/FT/FPADM",$H$27="Corrupción en Trámites, OPAs y Consultas de Acceso a la Información Pública"),"No Aplica",'5. Valoración de Controles'!N28))</f>
        <v>No Aplica</v>
      </c>
      <c r="AA28" s="29" t="str">
        <f>IF($H$27="","",
IF(OR($H$27="Corrupción",$H$27="Corrupción - LA/FT/FPADM",$H$27="Corrupción - LA/FT/FPADM",$H$27="Corrupción en Trámites, OPAs y Consultas de Acceso a la Información Pública"),"No Aplica",'5. Valoración de Controles'!O28))</f>
        <v>No Aplica</v>
      </c>
      <c r="AB28" s="29" t="str">
        <f>IF($H$27="","",
IF(OR($H$27="Corrupción",$H$27="Corrupción - LA/FT/FPADM",$H$27="Corrupción - LA/FT/FPADM",$H$27="Corrupción en Trámites, OPAs y Consultas de Acceso a la Información Pública"),"No Aplica",'5. Valoración de Controles'!P28))</f>
        <v>No Aplica</v>
      </c>
      <c r="AC28" s="29" t="str">
        <f>IF($H$27="","",
IF(OR($H$27="Corrupción",$H$27="Corrupción - LA/FT/FPADM",$H$27="Corrupción - LA/FT/FPADM",$H$27="Corrupción en Trámites, OPAs y Consultas de Acceso a la Información Pública"),"No Aplica",'5. Valoración de Controles'!Q28))</f>
        <v>No Aplica</v>
      </c>
      <c r="AD28" s="29" t="str">
        <f>IF($H$27="","",
IF(OR($H$27="Corrupción",$H$27="Corrupción - LA/FT/FPADM",$H$27="Corrupción - LA/FT/FPADM",$H$27="Corrupción en Trámites, OPAs y Consultas de Acceso a la Información Pública"),"No Aplica",'5. Valoración de Controles'!R28))</f>
        <v>No Aplica</v>
      </c>
      <c r="AE28" s="29" t="str">
        <f>IF($H$27="","",
IF(OR($H$27="Corrupción",$H$27="Corrupción - LA/FT/FPADM",$H$27="Corrupción - LA/FT/FPADM",$H$27="Corrupción en Trámites, OPAs y Consultas de Acceso a la Información Pública"),"No Aplica",'5. Valoración de Controles'!S28))</f>
        <v>No Aplica</v>
      </c>
      <c r="AF28" s="29" t="str">
        <f>IF($H$27="","",
IF(OR($H$27="Corrupción",$H$27="Corrupción - LA/FT/FPADM",$H$27="Corrupción - LA/FT/FPADM",$H$27="Corrupción en Trámites, OPAs y Consultas de Acceso a la Información Pública"),"No Aplica",'5. Valoración de Controles'!T28))</f>
        <v>No Aplica</v>
      </c>
      <c r="AG28" s="29" t="str">
        <f>IF($H$27="","",
IF(OR($H$27="Corrupción",$H$27="Corrupción - LA/FT/FPADM",$H$27="Corrupción - LA/FT/FPADM",$H$27="Corrupción en Trámites, OPAs y Consultas de Acceso a la Información Pública"),"No Aplica",'5. Valoración de Controles'!U28))</f>
        <v>No Aplica</v>
      </c>
      <c r="AH28" s="90"/>
      <c r="AI28" s="90"/>
      <c r="AJ28" s="90"/>
      <c r="AK28" s="90"/>
      <c r="AL28" s="90"/>
      <c r="AM28" s="90"/>
      <c r="AN28" s="90"/>
      <c r="AO28" s="90"/>
      <c r="AP28" s="90"/>
      <c r="AQ28" s="90"/>
      <c r="AR28" s="90"/>
      <c r="AS28" s="3"/>
      <c r="AT28" s="3"/>
      <c r="AU28" s="3"/>
      <c r="AV28" s="3"/>
      <c r="AW28" s="3"/>
      <c r="AX28" s="3"/>
      <c r="AY28" s="3"/>
      <c r="AZ28" s="3"/>
      <c r="BA28" s="3"/>
      <c r="BB28" s="3"/>
      <c r="BC28" s="3"/>
      <c r="BD28" s="3"/>
      <c r="BE28" s="3"/>
      <c r="BF28" s="3"/>
      <c r="BG28" s="3"/>
      <c r="BH28" s="3"/>
      <c r="BI28" s="3"/>
      <c r="BJ28" s="3"/>
      <c r="BK28" s="3"/>
      <c r="BL28" s="3"/>
    </row>
    <row r="29" spans="1:64" ht="31.5" customHeight="1" x14ac:dyDescent="0.3">
      <c r="A29" s="91"/>
      <c r="B29" s="91"/>
      <c r="C29" s="91"/>
      <c r="D29" s="91"/>
      <c r="E29" s="91"/>
      <c r="F29" s="91"/>
      <c r="G29" s="91"/>
      <c r="H29" s="91"/>
      <c r="I29" s="91"/>
      <c r="J29" s="91"/>
      <c r="K29" s="91"/>
      <c r="L29" s="91"/>
      <c r="M29" s="91"/>
      <c r="N29" s="91"/>
      <c r="O29" s="91"/>
      <c r="P29" s="91"/>
      <c r="Q29" s="35">
        <f>IF($H$27="","",
IF(OR($H$27="Corrupción",$H$27="Corrupción - LA/FT/FPADM",$H$27="Corrupción - Conflictos de Interés",$H$27="Corrupción en Trámites, OPAs y Consultas de Acceso a la Información Pública",$H$27="Financiación de la Proliferación de Armas de Destrucción Masiva"),'6.Valoración Control Corrupción'!E29,'5. Valoración de Controles'!K29))</f>
        <v>0</v>
      </c>
      <c r="R29" s="35">
        <f>IF($H$27="","",
IF(OR($H$27="Corrupción",$H$27="Corrupción - LA/FT/FPADM",$H$27="Corrupción - Conflictos de Interés",$H$27="Corrupción en Trámites, OPAs y Consultas de Acceso a la Información Pública"),'6.Valoración Control Corrupción'!E29,'5. Valoración de Controles'!E29))</f>
        <v>0</v>
      </c>
      <c r="S29" s="35">
        <f>IF($H$27="","",
IF(OR($H$27="Corrupción",$H$27="Corrupción - LA/FT/FPADM",$H$27="Corrupción - Conflictos de Interés",$H$27="Corrupción en Trámites, OPAs y Consultas de Acceso a la Información Pública"),'6.Valoración Control Corrupción'!F29,'5. Valoración de Controles'!F29))</f>
        <v>0</v>
      </c>
      <c r="T29" s="35">
        <f>IF($H$27="","",
IF(OR($H$27="Corrupción",$H$27="Corrupción - LA/FT/FPADM",$H$27="Corrupción - Conflictos de Interés",$H$27="Corrupción en Trámites, OPAs y Consultas de Acceso a la Información Pública"),'6.Valoración Control Corrupción'!G29,'5. Valoración de Controles'!G29))</f>
        <v>0</v>
      </c>
      <c r="U29" s="35">
        <f>IF($H$27="","",
IF(OR($H$27="Corrupción",$H$27="Corrupción - LA/FT/FPADM",$H$27="Corrupción - Conflictos de Interés",$H$27="Corrupción en Trámites, OPAs y Consultas de Acceso a la Información Pública"),'6.Valoración Control Corrupción'!H29,'5. Valoración de Controles'!H29))</f>
        <v>0</v>
      </c>
      <c r="V29" s="35">
        <f>IF($H$27="","",
IF(OR($H$27="Corrupción",$H$27="Corrupción - LA/FT/FPADM",$H$27="Corrupción - Conflictos de Interés",$H$27="Corrupción en Trámites, OPAs y Consultas de Acceso a la Información Pública"),'6.Valoración Control Corrupción'!I29,'5. Valoración de Controles'!I29))</f>
        <v>0</v>
      </c>
      <c r="W29" s="35">
        <f>IF($H$27="","",
IF(OR($H$27="Corrupción",$H$27="Corrupción - LA/FT/FPADM",$H$27="Corrupción - Conflictos de Interés",$H$27="Corrupción en Trámites, OPAs y Consultas de Acceso a la Información Pública"),'6.Valoración Control Corrupción'!J29,'5. Valoración de Controles'!J29))</f>
        <v>0</v>
      </c>
      <c r="X29" s="29" t="str">
        <f>IF($H$27="","",
IF(OR($H$27="Corrupción",$H$27="Corrupción - LA/FT/FPADM",$H$27="Corrupción - LA/FT/FPADM",$H$27="Corrupción en Trámites, OPAs y Consultas de Acceso a la Información Pública"),"No Aplica",'5. Valoración de Controles'!L29))</f>
        <v>No Aplica</v>
      </c>
      <c r="Y29" s="29" t="str">
        <f>IF($H$27="","",
IF(OR($H$27="Corrupción",$H$27="Corrupción - LA/FT/FPADM",$H$27="Corrupción - LA/FT/FPADM",$H$27="Corrupción en Trámites, OPAs y Consultas de Acceso a la Información Pública"),"No Aplica",'5. Valoración de Controles'!M29))</f>
        <v>No Aplica</v>
      </c>
      <c r="Z29" s="29" t="str">
        <f>IF($H$27="","",
IF(OR($H$27="Corrupción",$H$27="Corrupción - LA/FT/FPADM",$H$27="Corrupción - LA/FT/FPADM",$H$27="Corrupción en Trámites, OPAs y Consultas de Acceso a la Información Pública"),"No Aplica",'5. Valoración de Controles'!N29))</f>
        <v>No Aplica</v>
      </c>
      <c r="AA29" s="29" t="str">
        <f>IF($H$27="","",
IF(OR($H$27="Corrupción",$H$27="Corrupción - LA/FT/FPADM",$H$27="Corrupción - LA/FT/FPADM",$H$27="Corrupción en Trámites, OPAs y Consultas de Acceso a la Información Pública"),"No Aplica",'5. Valoración de Controles'!O29))</f>
        <v>No Aplica</v>
      </c>
      <c r="AB29" s="29" t="str">
        <f>IF($H$27="","",
IF(OR($H$27="Corrupción",$H$27="Corrupción - LA/FT/FPADM",$H$27="Corrupción - LA/FT/FPADM",$H$27="Corrupción en Trámites, OPAs y Consultas de Acceso a la Información Pública"),"No Aplica",'5. Valoración de Controles'!P29))</f>
        <v>No Aplica</v>
      </c>
      <c r="AC29" s="29" t="str">
        <f>IF($H$27="","",
IF(OR($H$27="Corrupción",$H$27="Corrupción - LA/FT/FPADM",$H$27="Corrupción - LA/FT/FPADM",$H$27="Corrupción en Trámites, OPAs y Consultas de Acceso a la Información Pública"),"No Aplica",'5. Valoración de Controles'!Q29))</f>
        <v>No Aplica</v>
      </c>
      <c r="AD29" s="29" t="str">
        <f>IF($H$27="","",
IF(OR($H$27="Corrupción",$H$27="Corrupción - LA/FT/FPADM",$H$27="Corrupción - LA/FT/FPADM",$H$27="Corrupción en Trámites, OPAs y Consultas de Acceso a la Información Pública"),"No Aplica",'5. Valoración de Controles'!R29))</f>
        <v>No Aplica</v>
      </c>
      <c r="AE29" s="29" t="str">
        <f>IF($H$27="","",
IF(OR($H$27="Corrupción",$H$27="Corrupción - LA/FT/FPADM",$H$27="Corrupción - LA/FT/FPADM",$H$27="Corrupción en Trámites, OPAs y Consultas de Acceso a la Información Pública"),"No Aplica",'5. Valoración de Controles'!S29))</f>
        <v>No Aplica</v>
      </c>
      <c r="AF29" s="29" t="str">
        <f>IF($H$27="","",
IF(OR($H$27="Corrupción",$H$27="Corrupción - LA/FT/FPADM",$H$27="Corrupción - LA/FT/FPADM",$H$27="Corrupción en Trámites, OPAs y Consultas de Acceso a la Información Pública"),"No Aplica",'5. Valoración de Controles'!T29))</f>
        <v>No Aplica</v>
      </c>
      <c r="AG29" s="29" t="str">
        <f>IF($H$27="","",
IF(OR($H$27="Corrupción",$H$27="Corrupción - LA/FT/FPADM",$H$27="Corrupción - LA/FT/FPADM",$H$27="Corrupción en Trámites, OPAs y Consultas de Acceso a la Información Pública"),"No Aplica",'5. Valoración de Controles'!U29))</f>
        <v>No Aplica</v>
      </c>
      <c r="AH29" s="91"/>
      <c r="AI29" s="91"/>
      <c r="AJ29" s="91"/>
      <c r="AK29" s="91"/>
      <c r="AL29" s="91"/>
      <c r="AM29" s="91"/>
      <c r="AN29" s="91"/>
      <c r="AO29" s="91"/>
      <c r="AP29" s="91"/>
      <c r="AQ29" s="91"/>
      <c r="AR29" s="91"/>
      <c r="AS29" s="3"/>
      <c r="AT29" s="3"/>
      <c r="AU29" s="3"/>
      <c r="AV29" s="3"/>
      <c r="AW29" s="3"/>
      <c r="AX29" s="3"/>
      <c r="AY29" s="3"/>
      <c r="AZ29" s="3"/>
      <c r="BA29" s="3"/>
      <c r="BB29" s="3"/>
      <c r="BC29" s="3"/>
      <c r="BD29" s="3"/>
      <c r="BE29" s="3"/>
      <c r="BF29" s="3"/>
      <c r="BG29" s="3"/>
      <c r="BH29" s="3"/>
      <c r="BI29" s="3"/>
      <c r="BJ29" s="3"/>
      <c r="BK29" s="3"/>
      <c r="BL29" s="3"/>
    </row>
    <row r="30" spans="1:64" ht="31.5" customHeight="1" x14ac:dyDescent="0.3">
      <c r="A30" s="97">
        <v>8</v>
      </c>
      <c r="B30" s="92" t="str">
        <f>'2. Identificación del Riesgo'!B30:B32</f>
        <v>Gestión Contractual</v>
      </c>
      <c r="C30" s="92" t="str">
        <f>IF('2. Identificación del Riesgo'!C30:C32="","",'2. Identificación del Riesgo'!C30:C32)</f>
        <v>Contratación (Etapa Contractual - Supervisión)</v>
      </c>
      <c r="D30" s="92" t="str">
        <f>IF('2. Identificación del Riesgo'!D30:D32="","",'2. Identificación del Riesgo'!D30:D32)</f>
        <v>Afectación Económica (o presupuestal) y Reputacional</v>
      </c>
      <c r="E30" s="92" t="str">
        <f>IF('2. Identificación del Riesgo'!E30:E32="","",'2. Identificación del Riesgo'!E30:E32)</f>
        <v>Recibir o solicitar dadivas o beneficios a nombre propio o para el favorecimiento de un tercero.</v>
      </c>
      <c r="F30" s="92" t="str">
        <f>IF('2. Identificación del Riesgo'!F30:F32="","",'2. Identificación del Riesgo'!F30:F32)</f>
        <v>Supervisión o interventoria que avale obligaciones contractuales incumplidas, mayores y menores cantidades, items no previstos, hechos cumplidos y requisitos técnicos incumplidos.</v>
      </c>
      <c r="G30" s="92" t="str">
        <f>IF('2. Identificación del Riesgo'!G30:G32="","",'2. Identificación del Riesgo'!G30:G32)</f>
        <v>Posibilidad de afectación economica y reputacional al recibir o solicitar dadivas o beneficios a nombre propio o de terceros, mediante una supervisión o interventoria que avale obligaciones contractuales incumplidas, mayores y menores cantidades, items no previstos, hechos cumplidos y requisitos técnicos incumplidos.</v>
      </c>
      <c r="H30" s="92" t="str">
        <f>IF('2. Identificación del Riesgo'!H30:H32="","",'2. Identificación del Riesgo'!H30:H32)</f>
        <v>Corrupción - LA/FT/FPADM</v>
      </c>
      <c r="I30" s="92" t="str">
        <f>IF('2. Identificación del Riesgo'!I30:I32="","",'2. Identificación del Riesgo'!I30:I32)</f>
        <v>Ejecución y Administración de procesos</v>
      </c>
      <c r="J30" s="92" t="str">
        <f>IF('2. Identificación del Riesgo'!J30:J32="","",'2. Identificación del Riesgo'!J30:J32)</f>
        <v>Rara vez: No se ha presentado en los últimos cinco años.</v>
      </c>
      <c r="K30" s="93" t="str">
        <f>'2. Identificación del Riesgo'!K30:K32</f>
        <v>Rara vez</v>
      </c>
      <c r="L30" s="94">
        <f>'2. Identificación del Riesgo'!L30:L32</f>
        <v>0.2</v>
      </c>
      <c r="M30" s="92"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
      </c>
      <c r="N30" s="93" t="str">
        <f>'2. Identificación del Riesgo'!N30:N32</f>
        <v>Catastrófico</v>
      </c>
      <c r="O30" s="94">
        <f>'2. Identificación del Riesgo'!O30:O32</f>
        <v>1</v>
      </c>
      <c r="P30" s="89" t="str">
        <f>'2. Identificación del Riesgo'!P30:P32</f>
        <v>Extremo</v>
      </c>
      <c r="Q30" s="35" t="str">
        <f>IF($H$30="","",
IF(OR($H$30="Corrupción",$H$30="Corrupción - LA/FT/FPADM",$H$30="Corrupción - Conflictos de Interés",$H$30="Corrupción en Trámites, OPAs y Consultas de Acceso a la Información Pública",$H$30="Financiación de la Proliferación de Armas de Destrucción Masiva"),'6.Valoración Control Corrupción'!E30,'5. Valoración de Controles'!K30))</f>
        <v>Supervisor del contrato / apoyo a la supervisión y Ordenadores del Gasto.</v>
      </c>
      <c r="R30" s="35" t="str">
        <f>IF($H$30="","",
IF(OR($H$30="Corrupción",$H$30="Corrupción - LA/FT/FPADM",$H$30="Corrupción - Conflictos de Interés",$H$30="Corrupción en Trámites, OPAs y Consultas de Acceso a la Información Pública"),'6.Valoración Control Corrupción'!E30,'5. Valoración de Controles'!E30))</f>
        <v>Supervisor del contrato / apoyo a la supervisión y Ordenadores del Gasto.</v>
      </c>
      <c r="S30" s="35" t="str">
        <f>IF($H$30="","",
IF(OR($H$30="Corrupción",$H$30="Corrupción - LA/FT/FPADM",$H$30="Corrupción - Conflictos de Interés",$H$30="Corrupción en Trámites, OPAs y Consultas de Acceso a la Información Pública"),'6.Valoración Control Corrupción'!F30,'5. Valoración de Controles'!F30))</f>
        <v>mensualmenteq</v>
      </c>
      <c r="T30" s="35" t="str">
        <f>IF($H$30="","",
IF(OR($H$30="Corrupción",$H$30="Corrupción - LA/FT/FPADM",$H$30="Corrupción - Conflictos de Interés",$H$30="Corrupción en Trámites, OPAs y Consultas de Acceso a la Información Pública"),'6.Valoración Control Corrupción'!G30,'5. Valoración de Controles'!G30))</f>
        <v>Identifica el posible incumplimiento del objeto, plazo, forma de pago y obligaciones contractuales, mayores y menores cantidades, ítems no previstos, hechos cumplidos y requisitos técnicos incumplidos, para beneficio propio de terceros.</v>
      </c>
      <c r="U30" s="35" t="str">
        <f>IF($H$30="","",
IF(OR($H$30="Corrupción",$H$30="Corrupción - LA/FT/FPADM",$H$30="Corrupción - Conflictos de Interés",$H$30="Corrupción en Trámites, OPAs y Consultas de Acceso a la Información Pública"),'6.Valoración Control Corrupción'!H30,'5. Valoración de Controles'!H30))</f>
        <v>A través de:
1) Realizar el seguimiento mensual detallado a la ejecución contractual, mediante la revisión de informes periódicos (incluso publicados en Secop), la revisión de evidencias entregadas y la verificación de las características técnicas de los productos contratados.</v>
      </c>
      <c r="V30" s="35" t="str">
        <f>IF($H$30="","",
IF(OR($H$30="Corrupción",$H$30="Corrupción - LA/FT/FPADM",$H$30="Corrupción - Conflictos de Interés",$H$30="Corrupción en Trámites, OPAs y Consultas de Acceso a la Información Pública"),'6.Valoración Control Corrupción'!I30,'5. Valoración de Controles'!I30))</f>
        <v>1) En caso de que se identifiquen inconsistencias asociadas al incumplimiento del objeto y obligaciones contractuales, se procede a iniciar el proceso de declaratoria de incumplimiento total o parcial del contrato.</v>
      </c>
      <c r="W30" s="35" t="str">
        <f>IF($H$30="","",
IF(OR($H$30="Corrupción",$H$30="Corrupción - LA/FT/FPADM",$H$30="Corrupción - Conflictos de Interés",$H$30="Corrupción en Trámites, OPAs y Consultas de Acceso a la Información Pública"),'6.Valoración Control Corrupción'!J30,'5. Valoración de Controles'!J30))</f>
        <v>Evidencias:
1) Informe de supervisión de contratos para proveedores o prestación de servicios (muestreo).</v>
      </c>
      <c r="X30" s="29" t="str">
        <f>IF($H$30="","",
IF(OR($H$30="Corrupción",$H$30="Corrupción - LA/FT/FPADM",$H$30="Corrupción - LA/FT/FPADM",$H$30="Corrupción en Trámites, OPAs y Consultas de Acceso a la Información Pública"),"No Aplica",'5. Valoración de Controles'!L30))</f>
        <v>No Aplica</v>
      </c>
      <c r="Y30" s="29" t="str">
        <f>IF($H$30="","",
IF(OR($H$30="Corrupción",$H$30="Corrupción - LA/FT/FPADM",$H$30="Corrupción - LA/FT/FPADM",$H$30="Corrupción en Trámites, OPAs y Consultas de Acceso a la Información Pública"),"No Aplica",'5. Valoración de Controles'!M30))</f>
        <v>No Aplica</v>
      </c>
      <c r="Z30" s="29" t="str">
        <f>IF($H$30="","",
IF(OR($H$30="Corrupción",$H$30="Corrupción - LA/FT/FPADM",$H$30="Corrupción - LA/FT/FPADM",$H$30="Corrupción en Trámites, OPAs y Consultas de Acceso a la Información Pública"),"No Aplica",'5. Valoración de Controles'!N30))</f>
        <v>No Aplica</v>
      </c>
      <c r="AA30" s="29" t="str">
        <f>IF($H$30="","",
IF(OR($H$30="Corrupción",$H$30="Corrupción - LA/FT/FPADM",$H$30="Corrupción - LA/FT/FPADM",$H$30="Corrupción en Trámites, OPAs y Consultas de Acceso a la Información Pública"),"No Aplica",'5. Valoración de Controles'!O30))</f>
        <v>No Aplica</v>
      </c>
      <c r="AB30" s="29" t="str">
        <f>IF($H$30="","",
IF(OR($H$30="Corrupción",$H$30="Corrupción - LA/FT/FPADM",$H$30="Corrupción - LA/FT/FPADM",$H$30="Corrupción en Trámites, OPAs y Consultas de Acceso a la Información Pública"),"No Aplica",'5. Valoración de Controles'!P30))</f>
        <v>No Aplica</v>
      </c>
      <c r="AC30" s="29" t="str">
        <f>IF($H$30="","",
IF(OR($H$30="Corrupción",$H$30="Corrupción - LA/FT/FPADM",$H$30="Corrupción - LA/FT/FPADM",$H$30="Corrupción en Trámites, OPAs y Consultas de Acceso a la Información Pública"),"No Aplica",'5. Valoración de Controles'!Q30))</f>
        <v>No Aplica</v>
      </c>
      <c r="AD30" s="29" t="str">
        <f>IF($H$30="","",
IF(OR($H$30="Corrupción",$H$30="Corrupción - LA/FT/FPADM",$H$30="Corrupción - LA/FT/FPADM",$H$30="Corrupción en Trámites, OPAs y Consultas de Acceso a la Información Pública"),"No Aplica",'5. Valoración de Controles'!R30))</f>
        <v>No Aplica</v>
      </c>
      <c r="AE30" s="29" t="str">
        <f>IF($H$30="","",
IF(OR($H$30="Corrupción",$H$30="Corrupción - LA/FT/FPADM",$H$30="Corrupción - LA/FT/FPADM",$H$30="Corrupción en Trámites, OPAs y Consultas de Acceso a la Información Pública"),"No Aplica",'5. Valoración de Controles'!S30))</f>
        <v>No Aplica</v>
      </c>
      <c r="AF30" s="29" t="str">
        <f>IF($H$30="","",
IF(OR($H$30="Corrupción",$H$30="Corrupción - LA/FT/FPADM",$H$30="Corrupción - LA/FT/FPADM",$H$30="Corrupción en Trámites, OPAs y Consultas de Acceso a la Información Pública"),"No Aplica",'5. Valoración de Controles'!T30))</f>
        <v>No Aplica</v>
      </c>
      <c r="AG30" s="29" t="str">
        <f>IF($H$30="","",
IF(OR($H$30="Corrupción",$H$30="Corrupción - LA/FT/FPADM",$H$30="Corrupción - LA/FT/FPADM",$H$30="Corrupción en Trámites, OPAs y Consultas de Acceso a la Información Pública"),"No Aplica",'5. Valoración de Controles'!U30))</f>
        <v>No Aplica</v>
      </c>
      <c r="AH30" s="93"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Muy Baja</v>
      </c>
      <c r="AI30" s="128">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0.2</v>
      </c>
      <c r="AJ30" s="93"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Catastrófico</v>
      </c>
      <c r="AK30" s="128">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1</v>
      </c>
      <c r="AL30" s="89"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Extremo</v>
      </c>
      <c r="AM30" s="95" t="s">
        <v>253</v>
      </c>
      <c r="AN30" s="113"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Debe establecer el plan de acción a implementar para mitigar el nivel del riesgo</v>
      </c>
      <c r="AO30" s="129" t="s">
        <v>479</v>
      </c>
      <c r="AP30" s="131" t="s">
        <v>480</v>
      </c>
      <c r="AQ30" s="127" t="str">
        <f>IF(AO30="","","∑ Peso porcentual de cada acción definida")</f>
        <v>∑ Peso porcentual de cada acción definida</v>
      </c>
      <c r="AR30" s="92" t="s">
        <v>6</v>
      </c>
      <c r="AS30" s="3"/>
      <c r="AT30" s="3"/>
      <c r="AU30" s="3"/>
      <c r="AV30" s="3"/>
      <c r="AW30" s="3"/>
      <c r="AX30" s="3"/>
      <c r="AY30" s="3"/>
      <c r="AZ30" s="3"/>
      <c r="BA30" s="3"/>
      <c r="BB30" s="3"/>
      <c r="BC30" s="3"/>
      <c r="BD30" s="3"/>
      <c r="BE30" s="3"/>
      <c r="BF30" s="3"/>
      <c r="BG30" s="3"/>
      <c r="BH30" s="3"/>
      <c r="BI30" s="3"/>
      <c r="BJ30" s="3"/>
      <c r="BK30" s="3"/>
      <c r="BL30" s="3"/>
    </row>
    <row r="31" spans="1:64" ht="31.5" customHeight="1" x14ac:dyDescent="0.3">
      <c r="A31" s="90"/>
      <c r="B31" s="90"/>
      <c r="C31" s="90"/>
      <c r="D31" s="90"/>
      <c r="E31" s="90"/>
      <c r="F31" s="90"/>
      <c r="G31" s="90"/>
      <c r="H31" s="90"/>
      <c r="I31" s="90"/>
      <c r="J31" s="90"/>
      <c r="K31" s="90"/>
      <c r="L31" s="90"/>
      <c r="M31" s="90"/>
      <c r="N31" s="90"/>
      <c r="O31" s="90"/>
      <c r="P31" s="90"/>
      <c r="Q31" s="35">
        <f>IF($H$30="","",
IF(OR($H$30="Corrupción",$H$30="Corrupción - LA/FT/FPADM",$H$30="Corrupción - Conflictos de Interés",$H$30="Corrupción en Trámites, OPAs y Consultas de Acceso a la Información Pública",$H$30="Financiación de la Proliferación de Armas de Destrucción Masiva"),'6.Valoración Control Corrupción'!E31,'5. Valoración de Controles'!K31))</f>
        <v>0</v>
      </c>
      <c r="R31" s="35">
        <f>IF($H$30="","",
IF(OR($H$30="Corrupción",$H$30="Corrupción - LA/FT/FPADM",$H$30="Corrupción - Conflictos de Interés",$H$30="Corrupción en Trámites, OPAs y Consultas de Acceso a la Información Pública"),'6.Valoración Control Corrupción'!E31,'5. Valoración de Controles'!E31))</f>
        <v>0</v>
      </c>
      <c r="S31" s="35">
        <f>IF($H$30="","",
IF(OR($H$30="Corrupción",$H$30="Corrupción - LA/FT/FPADM",$H$30="Corrupción - Conflictos de Interés",$H$30="Corrupción en Trámites, OPAs y Consultas de Acceso a la Información Pública"),'6.Valoración Control Corrupción'!F31,'5. Valoración de Controles'!F31))</f>
        <v>0</v>
      </c>
      <c r="T31" s="35">
        <f>IF($H$30="","",
IF(OR($H$30="Corrupción",$H$30="Corrupción - LA/FT/FPADM",$H$30="Corrupción - Conflictos de Interés",$H$30="Corrupción en Trámites, OPAs y Consultas de Acceso a la Información Pública"),'6.Valoración Control Corrupción'!G31,'5. Valoración de Controles'!G31))</f>
        <v>0</v>
      </c>
      <c r="U31" s="35">
        <f>IF($H$30="","",
IF(OR($H$30="Corrupción",$H$30="Corrupción - LA/FT/FPADM",$H$30="Corrupción - Conflictos de Interés",$H$30="Corrupción en Trámites, OPAs y Consultas de Acceso a la Información Pública"),'6.Valoración Control Corrupción'!H31,'5. Valoración de Controles'!H31))</f>
        <v>0</v>
      </c>
      <c r="V31" s="35">
        <f>IF($H$30="","",
IF(OR($H$30="Corrupción",$H$30="Corrupción - LA/FT/FPADM",$H$30="Corrupción - Conflictos de Interés",$H$30="Corrupción en Trámites, OPAs y Consultas de Acceso a la Información Pública"),'6.Valoración Control Corrupción'!I31,'5. Valoración de Controles'!I31))</f>
        <v>0</v>
      </c>
      <c r="W31" s="35">
        <f>IF($H$30="","",
IF(OR($H$30="Corrupción",$H$30="Corrupción - LA/FT/FPADM",$H$30="Corrupción - Conflictos de Interés",$H$30="Corrupción en Trámites, OPAs y Consultas de Acceso a la Información Pública"),'6.Valoración Control Corrupción'!J31,'5. Valoración de Controles'!J31))</f>
        <v>0</v>
      </c>
      <c r="X31" s="29" t="str">
        <f>IF($H$30="","",
IF(OR($H$30="Corrupción",$H$30="Corrupción - LA/FT/FPADM",$H$30="Corrupción - LA/FT/FPADM",$H$30="Corrupción en Trámites, OPAs y Consultas de Acceso a la Información Pública"),"No Aplica",'5. Valoración de Controles'!L31))</f>
        <v>No Aplica</v>
      </c>
      <c r="Y31" s="29" t="str">
        <f>IF($H$30="","",
IF(OR($H$30="Corrupción",$H$30="Corrupción - LA/FT/FPADM",$H$30="Corrupción - LA/FT/FPADM",$H$30="Corrupción en Trámites, OPAs y Consultas de Acceso a la Información Pública"),"No Aplica",'5. Valoración de Controles'!M31))</f>
        <v>No Aplica</v>
      </c>
      <c r="Z31" s="29" t="str">
        <f>IF($H$30="","",
IF(OR($H$30="Corrupción",$H$30="Corrupción - LA/FT/FPADM",$H$30="Corrupción - LA/FT/FPADM",$H$30="Corrupción en Trámites, OPAs y Consultas de Acceso a la Información Pública"),"No Aplica",'5. Valoración de Controles'!N31))</f>
        <v>No Aplica</v>
      </c>
      <c r="AA31" s="29" t="str">
        <f>IF($H$30="","",
IF(OR($H$30="Corrupción",$H$30="Corrupción - LA/FT/FPADM",$H$30="Corrupción - LA/FT/FPADM",$H$30="Corrupción en Trámites, OPAs y Consultas de Acceso a la Información Pública"),"No Aplica",'5. Valoración de Controles'!O31))</f>
        <v>No Aplica</v>
      </c>
      <c r="AB31" s="29" t="str">
        <f>IF($H$30="","",
IF(OR($H$30="Corrupción",$H$30="Corrupción - LA/FT/FPADM",$H$30="Corrupción - LA/FT/FPADM",$H$30="Corrupción en Trámites, OPAs y Consultas de Acceso a la Información Pública"),"No Aplica",'5. Valoración de Controles'!P31))</f>
        <v>No Aplica</v>
      </c>
      <c r="AC31" s="29" t="str">
        <f>IF($H$30="","",
IF(OR($H$30="Corrupción",$H$30="Corrupción - LA/FT/FPADM",$H$30="Corrupción - LA/FT/FPADM",$H$30="Corrupción en Trámites, OPAs y Consultas de Acceso a la Información Pública"),"No Aplica",'5. Valoración de Controles'!Q31))</f>
        <v>No Aplica</v>
      </c>
      <c r="AD31" s="29" t="str">
        <f>IF($H$30="","",
IF(OR($H$30="Corrupción",$H$30="Corrupción - LA/FT/FPADM",$H$30="Corrupción - LA/FT/FPADM",$H$30="Corrupción en Trámites, OPAs y Consultas de Acceso a la Información Pública"),"No Aplica",'5. Valoración de Controles'!R31))</f>
        <v>No Aplica</v>
      </c>
      <c r="AE31" s="29" t="str">
        <f>IF($H$30="","",
IF(OR($H$30="Corrupción",$H$30="Corrupción - LA/FT/FPADM",$H$30="Corrupción - LA/FT/FPADM",$H$30="Corrupción en Trámites, OPAs y Consultas de Acceso a la Información Pública"),"No Aplica",'5. Valoración de Controles'!S31))</f>
        <v>No Aplica</v>
      </c>
      <c r="AF31" s="29" t="str">
        <f>IF($H$30="","",
IF(OR($H$30="Corrupción",$H$30="Corrupción - LA/FT/FPADM",$H$30="Corrupción - LA/FT/FPADM",$H$30="Corrupción en Trámites, OPAs y Consultas de Acceso a la Información Pública"),"No Aplica",'5. Valoración de Controles'!T31))</f>
        <v>No Aplica</v>
      </c>
      <c r="AG31" s="29" t="str">
        <f>IF($H$30="","",
IF(OR($H$30="Corrupción",$H$30="Corrupción - LA/FT/FPADM",$H$30="Corrupción - LA/FT/FPADM",$H$30="Corrupción en Trámites, OPAs y Consultas de Acceso a la Información Pública"),"No Aplica",'5. Valoración de Controles'!U31))</f>
        <v>No Aplica</v>
      </c>
      <c r="AH31" s="90"/>
      <c r="AI31" s="90"/>
      <c r="AJ31" s="90"/>
      <c r="AK31" s="90"/>
      <c r="AL31" s="90"/>
      <c r="AM31" s="90"/>
      <c r="AN31" s="90"/>
      <c r="AO31" s="90"/>
      <c r="AP31" s="90"/>
      <c r="AQ31" s="90"/>
      <c r="AR31" s="90"/>
      <c r="AS31" s="3"/>
      <c r="AT31" s="3"/>
      <c r="AU31" s="3"/>
      <c r="AV31" s="3"/>
      <c r="AW31" s="3"/>
      <c r="AX31" s="3"/>
      <c r="AY31" s="3"/>
      <c r="AZ31" s="3"/>
      <c r="BA31" s="3"/>
      <c r="BB31" s="3"/>
      <c r="BC31" s="3"/>
      <c r="BD31" s="3"/>
      <c r="BE31" s="3"/>
      <c r="BF31" s="3"/>
      <c r="BG31" s="3"/>
      <c r="BH31" s="3"/>
      <c r="BI31" s="3"/>
      <c r="BJ31" s="3"/>
      <c r="BK31" s="3"/>
      <c r="BL31" s="3"/>
    </row>
    <row r="32" spans="1:64" ht="31.5" customHeight="1" x14ac:dyDescent="0.3">
      <c r="A32" s="91"/>
      <c r="B32" s="91"/>
      <c r="C32" s="91"/>
      <c r="D32" s="91"/>
      <c r="E32" s="91"/>
      <c r="F32" s="91"/>
      <c r="G32" s="91"/>
      <c r="H32" s="91"/>
      <c r="I32" s="91"/>
      <c r="J32" s="91"/>
      <c r="K32" s="91"/>
      <c r="L32" s="91"/>
      <c r="M32" s="91"/>
      <c r="N32" s="91"/>
      <c r="O32" s="91"/>
      <c r="P32" s="91"/>
      <c r="Q32" s="35">
        <f>IF($H$30="","",
IF(OR($H$30="Corrupción",$H$30="Corrupción - LA/FT/FPADM",$H$30="Corrupción - Conflictos de Interés",$H$30="Corrupción en Trámites, OPAs y Consultas de Acceso a la Información Pública",$H$30="Financiación de la Proliferación de Armas de Destrucción Masiva"),'6.Valoración Control Corrupción'!E32,'5. Valoración de Controles'!K32))</f>
        <v>0</v>
      </c>
      <c r="R32" s="35">
        <f>IF($H$30="","",
IF(OR($H$30="Corrupción",$H$30="Corrupción - LA/FT/FPADM",$H$30="Corrupción - Conflictos de Interés",$H$30="Corrupción en Trámites, OPAs y Consultas de Acceso a la Información Pública"),'6.Valoración Control Corrupción'!E32,'5. Valoración de Controles'!E32))</f>
        <v>0</v>
      </c>
      <c r="S32" s="35">
        <f>IF($H$30="","",
IF(OR($H$30="Corrupción",$H$30="Corrupción - LA/FT/FPADM",$H$30="Corrupción - Conflictos de Interés",$H$30="Corrupción en Trámites, OPAs y Consultas de Acceso a la Información Pública"),'6.Valoración Control Corrupción'!F32,'5. Valoración de Controles'!F32))</f>
        <v>0</v>
      </c>
      <c r="T32" s="35">
        <f>IF($H$30="","",
IF(OR($H$30="Corrupción",$H$30="Corrupción - LA/FT/FPADM",$H$30="Corrupción - Conflictos de Interés",$H$30="Corrupción en Trámites, OPAs y Consultas de Acceso a la Información Pública"),'6.Valoración Control Corrupción'!G32,'5. Valoración de Controles'!G32))</f>
        <v>0</v>
      </c>
      <c r="U32" s="35">
        <f>IF($H$30="","",
IF(OR($H$30="Corrupción",$H$30="Corrupción - LA/FT/FPADM",$H$30="Corrupción - Conflictos de Interés",$H$30="Corrupción en Trámites, OPAs y Consultas de Acceso a la Información Pública"),'6.Valoración Control Corrupción'!H32,'5. Valoración de Controles'!H32))</f>
        <v>0</v>
      </c>
      <c r="V32" s="35">
        <f>IF($H$30="","",
IF(OR($H$30="Corrupción",$H$30="Corrupción - LA/FT/FPADM",$H$30="Corrupción - Conflictos de Interés",$H$30="Corrupción en Trámites, OPAs y Consultas de Acceso a la Información Pública"),'6.Valoración Control Corrupción'!I32,'5. Valoración de Controles'!I32))</f>
        <v>0</v>
      </c>
      <c r="W32" s="35">
        <f>IF($H$30="","",
IF(OR($H$30="Corrupción",$H$30="Corrupción - LA/FT/FPADM",$H$30="Corrupción - Conflictos de Interés",$H$30="Corrupción en Trámites, OPAs y Consultas de Acceso a la Información Pública"),'6.Valoración Control Corrupción'!J32,'5. Valoración de Controles'!J32))</f>
        <v>0</v>
      </c>
      <c r="X32" s="29" t="str">
        <f>IF($H$30="","",
IF(OR($H$30="Corrupción",$H$30="Corrupción - LA/FT/FPADM",$H$30="Corrupción - LA/FT/FPADM",$H$30="Corrupción en Trámites, OPAs y Consultas de Acceso a la Información Pública"),"No Aplica",'5. Valoración de Controles'!L32))</f>
        <v>No Aplica</v>
      </c>
      <c r="Y32" s="29" t="str">
        <f>IF($H$30="","",
IF(OR($H$30="Corrupción",$H$30="Corrupción - LA/FT/FPADM",$H$30="Corrupción - LA/FT/FPADM",$H$30="Corrupción en Trámites, OPAs y Consultas de Acceso a la Información Pública"),"No Aplica",'5. Valoración de Controles'!M32))</f>
        <v>No Aplica</v>
      </c>
      <c r="Z32" s="29" t="str">
        <f>IF($H$30="","",
IF(OR($H$30="Corrupción",$H$30="Corrupción - LA/FT/FPADM",$H$30="Corrupción - LA/FT/FPADM",$H$30="Corrupción en Trámites, OPAs y Consultas de Acceso a la Información Pública"),"No Aplica",'5. Valoración de Controles'!N32))</f>
        <v>No Aplica</v>
      </c>
      <c r="AA32" s="29" t="str">
        <f>IF($H$30="","",
IF(OR($H$30="Corrupción",$H$30="Corrupción - LA/FT/FPADM",$H$30="Corrupción - LA/FT/FPADM",$H$30="Corrupción en Trámites, OPAs y Consultas de Acceso a la Información Pública"),"No Aplica",'5. Valoración de Controles'!O32))</f>
        <v>No Aplica</v>
      </c>
      <c r="AB32" s="29" t="str">
        <f>IF($H$30="","",
IF(OR($H$30="Corrupción",$H$30="Corrupción - LA/FT/FPADM",$H$30="Corrupción - LA/FT/FPADM",$H$30="Corrupción en Trámites, OPAs y Consultas de Acceso a la Información Pública"),"No Aplica",'5. Valoración de Controles'!P32))</f>
        <v>No Aplica</v>
      </c>
      <c r="AC32" s="29" t="str">
        <f>IF($H$30="","",
IF(OR($H$30="Corrupción",$H$30="Corrupción - LA/FT/FPADM",$H$30="Corrupción - LA/FT/FPADM",$H$30="Corrupción en Trámites, OPAs y Consultas de Acceso a la Información Pública"),"No Aplica",'5. Valoración de Controles'!Q32))</f>
        <v>No Aplica</v>
      </c>
      <c r="AD32" s="29" t="str">
        <f>IF($H$30="","",
IF(OR($H$30="Corrupción",$H$30="Corrupción - LA/FT/FPADM",$H$30="Corrupción - LA/FT/FPADM",$H$30="Corrupción en Trámites, OPAs y Consultas de Acceso a la Información Pública"),"No Aplica",'5. Valoración de Controles'!R32))</f>
        <v>No Aplica</v>
      </c>
      <c r="AE32" s="29" t="str">
        <f>IF($H$30="","",
IF(OR($H$30="Corrupción",$H$30="Corrupción - LA/FT/FPADM",$H$30="Corrupción - LA/FT/FPADM",$H$30="Corrupción en Trámites, OPAs y Consultas de Acceso a la Información Pública"),"No Aplica",'5. Valoración de Controles'!S32))</f>
        <v>No Aplica</v>
      </c>
      <c r="AF32" s="29" t="str">
        <f>IF($H$30="","",
IF(OR($H$30="Corrupción",$H$30="Corrupción - LA/FT/FPADM",$H$30="Corrupción - LA/FT/FPADM",$H$30="Corrupción en Trámites, OPAs y Consultas de Acceso a la Información Pública"),"No Aplica",'5. Valoración de Controles'!T32))</f>
        <v>No Aplica</v>
      </c>
      <c r="AG32" s="29" t="str">
        <f>IF($H$30="","",
IF(OR($H$30="Corrupción",$H$30="Corrupción - LA/FT/FPADM",$H$30="Corrupción - LA/FT/FPADM",$H$30="Corrupción en Trámites, OPAs y Consultas de Acceso a la Información Pública"),"No Aplica",'5. Valoración de Controles'!U32))</f>
        <v>No Aplica</v>
      </c>
      <c r="AH32" s="91"/>
      <c r="AI32" s="91"/>
      <c r="AJ32" s="91"/>
      <c r="AK32" s="91"/>
      <c r="AL32" s="91"/>
      <c r="AM32" s="91"/>
      <c r="AN32" s="91"/>
      <c r="AO32" s="91"/>
      <c r="AP32" s="91"/>
      <c r="AQ32" s="91"/>
      <c r="AR32" s="91"/>
      <c r="AS32" s="3"/>
      <c r="AT32" s="3"/>
      <c r="AU32" s="3"/>
      <c r="AV32" s="3"/>
      <c r="AW32" s="3"/>
      <c r="AX32" s="3"/>
      <c r="AY32" s="3"/>
      <c r="AZ32" s="3"/>
      <c r="BA32" s="3"/>
      <c r="BB32" s="3"/>
      <c r="BC32" s="3"/>
      <c r="BD32" s="3"/>
      <c r="BE32" s="3"/>
      <c r="BF32" s="3"/>
      <c r="BG32" s="3"/>
      <c r="BH32" s="3"/>
      <c r="BI32" s="3"/>
      <c r="BJ32" s="3"/>
      <c r="BK32" s="3"/>
      <c r="BL32" s="3"/>
    </row>
    <row r="33" spans="1:64" ht="31.5" customHeight="1" x14ac:dyDescent="0.3">
      <c r="A33" s="97">
        <v>9</v>
      </c>
      <c r="B33" s="92" t="str">
        <f>'2. Identificación del Riesgo'!B33:B35</f>
        <v>Gestión Contractual</v>
      </c>
      <c r="C33" s="92" t="str">
        <f>IF('2. Identificación del Riesgo'!C33:C35="","",'2. Identificación del Riesgo'!C33:C35)</f>
        <v>Contratación (Etapa Post-Contractual - Liquidación de contratos)</v>
      </c>
      <c r="D33" s="92" t="str">
        <f>IF('2. Identificación del Riesgo'!D33:D35="","",'2. Identificación del Riesgo'!D33:D35)</f>
        <v>Afectación Económica (o presupuestal) y Reputacional</v>
      </c>
      <c r="E33" s="92" t="str">
        <f>IF('2. Identificación del Riesgo'!E33:E35="","",'2. Identificación del Riesgo'!E33:E35)</f>
        <v>Recibir o solicitar dadivas o beneficios a nombre propio o para el favorecimiento de un tercero.</v>
      </c>
      <c r="F33" s="92" t="str">
        <f>IF('2. Identificación del Riesgo'!F33:F35="","",'2. Identificación del Riesgo'!F33:F35)</f>
        <v>Liquidación por parte de los interventores sin el cumplimiento de los requisitos establecidos contractualmente, asi como la liquidación permisiva de mayores y menores cantidades, items no previstos, hechos cumplidos y requisitos técnicos.</v>
      </c>
      <c r="G33" s="92" t="str">
        <f>IF('2. Identificación del Riesgo'!G33:G35="","",'2. Identificación del Riesgo'!G33:G35)</f>
        <v>Posibilidad de afectación economica y reputacional al recibir o solicitar dadivas o beneficios a nombre propio o de terceros,  parte de los interventores por la liquidación sin el cumplimiento de los requisitos establecidos contractualmente, asi como la liquidación permisiva de mayores y menores cantidades, items no previstos, hechos cumplidos y requisitos técnicos.</v>
      </c>
      <c r="H33" s="92" t="str">
        <f>IF('2. Identificación del Riesgo'!H33:H35="","",'2. Identificación del Riesgo'!H33:H35)</f>
        <v>Corrupción - LA/FT/FPADM</v>
      </c>
      <c r="I33" s="92" t="str">
        <f>IF('2. Identificación del Riesgo'!I33:I35="","",'2. Identificación del Riesgo'!I33:I35)</f>
        <v>Ejecución y Administración de procesos</v>
      </c>
      <c r="J33" s="92" t="str">
        <f>IF('2. Identificación del Riesgo'!J33:J35="","",'2. Identificación del Riesgo'!J33:J35)</f>
        <v>Rara vez: No se ha presentado en los últimos cinco años.</v>
      </c>
      <c r="K33" s="93" t="str">
        <f>'2. Identificación del Riesgo'!K33:K35</f>
        <v>Rara vez</v>
      </c>
      <c r="L33" s="94">
        <f>'2. Identificación del Riesgo'!L33:L35</f>
        <v>0.2</v>
      </c>
      <c r="M33" s="92"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93" t="str">
        <f>'2. Identificación del Riesgo'!N33:N35</f>
        <v>Catastrófico</v>
      </c>
      <c r="O33" s="94">
        <f>'2. Identificación del Riesgo'!O33:O35</f>
        <v>1</v>
      </c>
      <c r="P33" s="89" t="str">
        <f>'2. Identificación del Riesgo'!P33:P35</f>
        <v>Extremo</v>
      </c>
      <c r="Q33" s="35"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Supervisor del contrato / apoyo a la supervisión y Ordenadores del Gasto.</v>
      </c>
      <c r="R33" s="35" t="str">
        <f>IF($H$33="","",
IF(OR($H$33="Corrupción",$H$33="Corrupción - LA/FT/FPADM",$H$33="Corrupción - Conflictos de Interés",$H$33="Corrupción en Trámites, OPAs y Consultas de Acceso a la Información Pública"),'6.Valoración Control Corrupción'!E33,'5. Valoración de Controles'!E33))</f>
        <v>Supervisor del contrato / apoyo a la supervisión y Ordenadores del Gasto.</v>
      </c>
      <c r="S33" s="35" t="str">
        <f>IF($H$33="","",
IF(OR($H$33="Corrupción",$H$33="Corrupción - LA/FT/FPADM",$H$33="Corrupción - Conflictos de Interés",$H$33="Corrupción en Trámites, OPAs y Consultas de Acceso a la Información Pública"),'6.Valoración Control Corrupción'!F33,'5. Valoración de Controles'!F33))</f>
        <v>a demanda, de acuerdo a los términos legales para la liquidación de un contrato.</v>
      </c>
      <c r="T33" s="35" t="str">
        <f>IF($H$33="","",
IF(OR($H$33="Corrupción",$H$33="Corrupción - LA/FT/FPADM",$H$33="Corrupción - Conflictos de Interés",$H$33="Corrupción en Trámites, OPAs y Consultas de Acceso a la Información Pública"),'6.Valoración Control Corrupción'!G33,'5. Valoración de Controles'!G33))</f>
        <v>identifica el posible incumplimiento del objeto y obligaciones contractuales, mayores y menores cantidades, ítems no previstos, hechos cumplidos y requisitos técnicos incumplidos, para beneficio propio de terceros.</v>
      </c>
      <c r="U33" s="35" t="str">
        <f>IF($H$33="","",
IF(OR($H$33="Corrupción",$H$33="Corrupción - LA/FT/FPADM",$H$33="Corrupción - Conflictos de Interés",$H$33="Corrupción en Trámites, OPAs y Consultas de Acceso a la Información Pública"),'6.Valoración Control Corrupción'!H33,'5. Valoración de Controles'!H33))</f>
        <v>A través de:
1) Realizar la liquidación del contrato, identificando posibles incumplimientos al objeto y las obligaciones contractuales, mayores y menores cantidades, ítems no previstos, hechos cumplidos y requisitos técnicos incumplidos.</v>
      </c>
      <c r="V33" s="35" t="str">
        <f>IF($H$33="","",
IF(OR($H$33="Corrupción",$H$33="Corrupción - LA/FT/FPADM",$H$33="Corrupción - Conflictos de Interés",$H$33="Corrupción en Trámites, OPAs y Consultas de Acceso a la Información Pública"),'6.Valoración Control Corrupción'!I33,'5. Valoración de Controles'!I33))</f>
        <v>1) En caso de que se identifiquen inconsistencias asociadas al incumplimiento del objeto y obligaciones contractuales, se procede a iniciar el proceso de declaratoria de incumplimiento total o parcial del contrato.</v>
      </c>
      <c r="W33" s="35" t="str">
        <f>IF($H$33="","",
IF(OR($H$33="Corrupción",$H$33="Corrupción - LA/FT/FPADM",$H$33="Corrupción - Conflictos de Interés",$H$33="Corrupción en Trámites, OPAs y Consultas de Acceso a la Información Pública"),'6.Valoración Control Corrupción'!J33,'5. Valoración de Controles'!J33))</f>
        <v>Evidencias: 
1) Acta de liquidación firmada. (muestreo)</v>
      </c>
      <c r="X33" s="29" t="str">
        <f>IF($H$33="","",
IF(OR($H$33="Corrupción",$H$33="Corrupción - LA/FT/FPADM",$H$33="Corrupción - LA/FT/FPADM",$H$33="Corrupción en Trámites, OPAs y Consultas de Acceso a la Información Pública"),"No Aplica",'5. Valoración de Controles'!L33))</f>
        <v>No Aplica</v>
      </c>
      <c r="Y33" s="29" t="str">
        <f>IF($H$33="","",
IF(OR($H$33="Corrupción",$H$33="Corrupción - LA/FT/FPADM",$H$33="Corrupción - LA/FT/FPADM",$H$33="Corrupción en Trámites, OPAs y Consultas de Acceso a la Información Pública"),"No Aplica",'5. Valoración de Controles'!M33))</f>
        <v>No Aplica</v>
      </c>
      <c r="Z33" s="29" t="str">
        <f>IF($H$33="","",
IF(OR($H$33="Corrupción",$H$33="Corrupción - LA/FT/FPADM",$H$33="Corrupción - LA/FT/FPADM",$H$33="Corrupción en Trámites, OPAs y Consultas de Acceso a la Información Pública"),"No Aplica",'5. Valoración de Controles'!N33))</f>
        <v>No Aplica</v>
      </c>
      <c r="AA33" s="29" t="str">
        <f>IF($H$33="","",
IF(OR($H$33="Corrupción",$H$33="Corrupción - LA/FT/FPADM",$H$33="Corrupción - LA/FT/FPADM",$H$33="Corrupción en Trámites, OPAs y Consultas de Acceso a la Información Pública"),"No Aplica",'5. Valoración de Controles'!O33))</f>
        <v>No Aplica</v>
      </c>
      <c r="AB33" s="29" t="str">
        <f>IF($H$33="","",
IF(OR($H$33="Corrupción",$H$33="Corrupción - LA/FT/FPADM",$H$33="Corrupción - LA/FT/FPADM",$H$33="Corrupción en Trámites, OPAs y Consultas de Acceso a la Información Pública"),"No Aplica",'5. Valoración de Controles'!P33))</f>
        <v>No Aplica</v>
      </c>
      <c r="AC33" s="29" t="str">
        <f>IF($H$33="","",
IF(OR($H$33="Corrupción",$H$33="Corrupción - LA/FT/FPADM",$H$33="Corrupción - LA/FT/FPADM",$H$33="Corrupción en Trámites, OPAs y Consultas de Acceso a la Información Pública"),"No Aplica",'5. Valoración de Controles'!Q33))</f>
        <v>No Aplica</v>
      </c>
      <c r="AD33" s="29" t="str">
        <f>IF($H$33="","",
IF(OR($H$33="Corrupción",$H$33="Corrupción - LA/FT/FPADM",$H$33="Corrupción - LA/FT/FPADM",$H$33="Corrupción en Trámites, OPAs y Consultas de Acceso a la Información Pública"),"No Aplica",'5. Valoración de Controles'!R33))</f>
        <v>No Aplica</v>
      </c>
      <c r="AE33" s="29" t="str">
        <f>IF($H$33="","",
IF(OR($H$33="Corrupción",$H$33="Corrupción - LA/FT/FPADM",$H$33="Corrupción - LA/FT/FPADM",$H$33="Corrupción en Trámites, OPAs y Consultas de Acceso a la Información Pública"),"No Aplica",'5. Valoración de Controles'!S33))</f>
        <v>No Aplica</v>
      </c>
      <c r="AF33" s="29" t="str">
        <f>IF($H$33="","",
IF(OR($H$33="Corrupción",$H$33="Corrupción - LA/FT/FPADM",$H$33="Corrupción - LA/FT/FPADM",$H$33="Corrupción en Trámites, OPAs y Consultas de Acceso a la Información Pública"),"No Aplica",'5. Valoración de Controles'!T33))</f>
        <v>No Aplica</v>
      </c>
      <c r="AG33" s="29" t="str">
        <f>IF($H$33="","",
IF(OR($H$33="Corrupción",$H$33="Corrupción - LA/FT/FPADM",$H$33="Corrupción - LA/FT/FPADM",$H$33="Corrupción en Trámites, OPAs y Consultas de Acceso a la Información Pública"),"No Aplica",'5. Valoración de Controles'!U33))</f>
        <v>No Aplica</v>
      </c>
      <c r="AH33" s="93"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Muy Baja</v>
      </c>
      <c r="AI33" s="128">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0.2</v>
      </c>
      <c r="AJ33" s="93"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Catastrófico</v>
      </c>
      <c r="AK33" s="128">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1</v>
      </c>
      <c r="AL33" s="89"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Extremo</v>
      </c>
      <c r="AM33" s="95" t="s">
        <v>253</v>
      </c>
      <c r="AN33" s="113"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Debe establecer el plan de acción a implementar para mitigar el nivel del riesgo</v>
      </c>
      <c r="AO33" s="129" t="s">
        <v>481</v>
      </c>
      <c r="AP33" s="131" t="s">
        <v>477</v>
      </c>
      <c r="AQ33" s="127" t="str">
        <f>IF(AO33="","","∑ Peso porcentual de cada acción definida")</f>
        <v>∑ Peso porcentual de cada acción definida</v>
      </c>
      <c r="AR33" s="92" t="s">
        <v>6</v>
      </c>
      <c r="AS33" s="3"/>
      <c r="AT33" s="3"/>
      <c r="AU33" s="3"/>
      <c r="AV33" s="3"/>
      <c r="AW33" s="3"/>
      <c r="AX33" s="3"/>
      <c r="AY33" s="3"/>
      <c r="AZ33" s="3"/>
      <c r="BA33" s="3"/>
      <c r="BB33" s="3"/>
      <c r="BC33" s="3"/>
      <c r="BD33" s="3"/>
      <c r="BE33" s="3"/>
      <c r="BF33" s="3"/>
      <c r="BG33" s="3"/>
      <c r="BH33" s="3"/>
      <c r="BI33" s="3"/>
      <c r="BJ33" s="3"/>
      <c r="BK33" s="3"/>
      <c r="BL33" s="3"/>
    </row>
    <row r="34" spans="1:64" ht="31.5" customHeight="1" x14ac:dyDescent="0.3">
      <c r="A34" s="90"/>
      <c r="B34" s="90"/>
      <c r="C34" s="90"/>
      <c r="D34" s="90"/>
      <c r="E34" s="90"/>
      <c r="F34" s="90"/>
      <c r="G34" s="90"/>
      <c r="H34" s="90"/>
      <c r="I34" s="90"/>
      <c r="J34" s="90"/>
      <c r="K34" s="90"/>
      <c r="L34" s="90"/>
      <c r="M34" s="90"/>
      <c r="N34" s="90"/>
      <c r="O34" s="90"/>
      <c r="P34" s="90"/>
      <c r="Q34" s="35">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0</v>
      </c>
      <c r="R34" s="35">
        <f>IF($H$33="","",
IF(OR($H$33="Corrupción",$H$33="Corrupción - LA/FT/FPADM",$H$33="Corrupción - Conflictos de Interés",$H$33="Corrupción en Trámites, OPAs y Consultas de Acceso a la Información Pública"),'6.Valoración Control Corrupción'!E34,'5. Valoración de Controles'!E34))</f>
        <v>0</v>
      </c>
      <c r="S34" s="35">
        <f>IF($H$33="","",
IF(OR($H$33="Corrupción",$H$33="Corrupción - LA/FT/FPADM",$H$33="Corrupción - Conflictos de Interés",$H$33="Corrupción en Trámites, OPAs y Consultas de Acceso a la Información Pública"),'6.Valoración Control Corrupción'!F34,'5. Valoración de Controles'!F34))</f>
        <v>0</v>
      </c>
      <c r="T34" s="35">
        <f>IF($H$33="","",
IF(OR($H$33="Corrupción",$H$33="Corrupción - LA/FT/FPADM",$H$33="Corrupción - Conflictos de Interés",$H$33="Corrupción en Trámites, OPAs y Consultas de Acceso a la Información Pública"),'6.Valoración Control Corrupción'!G34,'5. Valoración de Controles'!G34))</f>
        <v>0</v>
      </c>
      <c r="U34" s="35">
        <f>IF($H$33="","",
IF(OR($H$33="Corrupción",$H$33="Corrupción - LA/FT/FPADM",$H$33="Corrupción - Conflictos de Interés",$H$33="Corrupción en Trámites, OPAs y Consultas de Acceso a la Información Pública"),'6.Valoración Control Corrupción'!H34,'5. Valoración de Controles'!H34))</f>
        <v>0</v>
      </c>
      <c r="V34" s="35">
        <f>IF($H$33="","",
IF(OR($H$33="Corrupción",$H$33="Corrupción - LA/FT/FPADM",$H$33="Corrupción - Conflictos de Interés",$H$33="Corrupción en Trámites, OPAs y Consultas de Acceso a la Información Pública"),'6.Valoración Control Corrupción'!I34,'5. Valoración de Controles'!I34))</f>
        <v>0</v>
      </c>
      <c r="W34" s="35">
        <f>IF($H$33="","",
IF(OR($H$33="Corrupción",$H$33="Corrupción - LA/FT/FPADM",$H$33="Corrupción - Conflictos de Interés",$H$33="Corrupción en Trámites, OPAs y Consultas de Acceso a la Información Pública"),'6.Valoración Control Corrupción'!J34,'5. Valoración de Controles'!J34))</f>
        <v>0</v>
      </c>
      <c r="X34" s="29" t="str">
        <f>IF($H$33="","",
IF(OR($H$33="Corrupción",$H$33="Corrupción - LA/FT/FPADM",$H$33="Corrupción - LA/FT/FPADM",$H$33="Corrupción en Trámites, OPAs y Consultas de Acceso a la Información Pública"),"No Aplica",'5. Valoración de Controles'!L34))</f>
        <v>No Aplica</v>
      </c>
      <c r="Y34" s="29" t="str">
        <f>IF($H$33="","",
IF(OR($H$33="Corrupción",$H$33="Corrupción - LA/FT/FPADM",$H$33="Corrupción - LA/FT/FPADM",$H$33="Corrupción en Trámites, OPAs y Consultas de Acceso a la Información Pública"),"No Aplica",'5. Valoración de Controles'!M34))</f>
        <v>No Aplica</v>
      </c>
      <c r="Z34" s="29" t="str">
        <f>IF($H$33="","",
IF(OR($H$33="Corrupción",$H$33="Corrupción - LA/FT/FPADM",$H$33="Corrupción - LA/FT/FPADM",$H$33="Corrupción en Trámites, OPAs y Consultas de Acceso a la Información Pública"),"No Aplica",'5. Valoración de Controles'!N34))</f>
        <v>No Aplica</v>
      </c>
      <c r="AA34" s="29" t="str">
        <f>IF($H$33="","",
IF(OR($H$33="Corrupción",$H$33="Corrupción - LA/FT/FPADM",$H$33="Corrupción - LA/FT/FPADM",$H$33="Corrupción en Trámites, OPAs y Consultas de Acceso a la Información Pública"),"No Aplica",'5. Valoración de Controles'!O34))</f>
        <v>No Aplica</v>
      </c>
      <c r="AB34" s="29" t="str">
        <f>IF($H$33="","",
IF(OR($H$33="Corrupción",$H$33="Corrupción - LA/FT/FPADM",$H$33="Corrupción - LA/FT/FPADM",$H$33="Corrupción en Trámites, OPAs y Consultas de Acceso a la Información Pública"),"No Aplica",'5. Valoración de Controles'!P34))</f>
        <v>No Aplica</v>
      </c>
      <c r="AC34" s="29" t="str">
        <f>IF($H$33="","",
IF(OR($H$33="Corrupción",$H$33="Corrupción - LA/FT/FPADM",$H$33="Corrupción - LA/FT/FPADM",$H$33="Corrupción en Trámites, OPAs y Consultas de Acceso a la Información Pública"),"No Aplica",'5. Valoración de Controles'!Q34))</f>
        <v>No Aplica</v>
      </c>
      <c r="AD34" s="29" t="str">
        <f>IF($H$33="","",
IF(OR($H$33="Corrupción",$H$33="Corrupción - LA/FT/FPADM",$H$33="Corrupción - LA/FT/FPADM",$H$33="Corrupción en Trámites, OPAs y Consultas de Acceso a la Información Pública"),"No Aplica",'5. Valoración de Controles'!R34))</f>
        <v>No Aplica</v>
      </c>
      <c r="AE34" s="29" t="str">
        <f>IF($H$33="","",
IF(OR($H$33="Corrupción",$H$33="Corrupción - LA/FT/FPADM",$H$33="Corrupción - LA/FT/FPADM",$H$33="Corrupción en Trámites, OPAs y Consultas de Acceso a la Información Pública"),"No Aplica",'5. Valoración de Controles'!S34))</f>
        <v>No Aplica</v>
      </c>
      <c r="AF34" s="29" t="str">
        <f>IF($H$33="","",
IF(OR($H$33="Corrupción",$H$33="Corrupción - LA/FT/FPADM",$H$33="Corrupción - LA/FT/FPADM",$H$33="Corrupción en Trámites, OPAs y Consultas de Acceso a la Información Pública"),"No Aplica",'5. Valoración de Controles'!T34))</f>
        <v>No Aplica</v>
      </c>
      <c r="AG34" s="29" t="str">
        <f>IF($H$33="","",
IF(OR($H$33="Corrupción",$H$33="Corrupción - LA/FT/FPADM",$H$33="Corrupción - LA/FT/FPADM",$H$33="Corrupción en Trámites, OPAs y Consultas de Acceso a la Información Pública"),"No Aplica",'5. Valoración de Controles'!U34))</f>
        <v>No Aplica</v>
      </c>
      <c r="AH34" s="90"/>
      <c r="AI34" s="90"/>
      <c r="AJ34" s="90"/>
      <c r="AK34" s="90"/>
      <c r="AL34" s="90"/>
      <c r="AM34" s="90"/>
      <c r="AN34" s="90"/>
      <c r="AO34" s="90"/>
      <c r="AP34" s="90"/>
      <c r="AQ34" s="90"/>
      <c r="AR34" s="90"/>
      <c r="AS34" s="3"/>
      <c r="AT34" s="3"/>
      <c r="AU34" s="3"/>
      <c r="AV34" s="3"/>
      <c r="AW34" s="3"/>
      <c r="AX34" s="3"/>
      <c r="AY34" s="3"/>
      <c r="AZ34" s="3"/>
      <c r="BA34" s="3"/>
      <c r="BB34" s="3"/>
      <c r="BC34" s="3"/>
      <c r="BD34" s="3"/>
      <c r="BE34" s="3"/>
      <c r="BF34" s="3"/>
      <c r="BG34" s="3"/>
      <c r="BH34" s="3"/>
      <c r="BI34" s="3"/>
      <c r="BJ34" s="3"/>
      <c r="BK34" s="3"/>
      <c r="BL34" s="3"/>
    </row>
    <row r="35" spans="1:64" ht="31.5" customHeight="1" x14ac:dyDescent="0.3">
      <c r="A35" s="91"/>
      <c r="B35" s="91"/>
      <c r="C35" s="91"/>
      <c r="D35" s="91"/>
      <c r="E35" s="91"/>
      <c r="F35" s="91"/>
      <c r="G35" s="91"/>
      <c r="H35" s="91"/>
      <c r="I35" s="91"/>
      <c r="J35" s="91"/>
      <c r="K35" s="91"/>
      <c r="L35" s="91"/>
      <c r="M35" s="91"/>
      <c r="N35" s="91"/>
      <c r="O35" s="91"/>
      <c r="P35" s="91"/>
      <c r="Q35" s="35">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0</v>
      </c>
      <c r="R35" s="35">
        <f>IF($H$33="","",
IF(OR($H$33="Corrupción",$H$33="Corrupción - LA/FT/FPADM",$H$33="Corrupción - Conflictos de Interés",$H$33="Corrupción en Trámites, OPAs y Consultas de Acceso a la Información Pública"),'6.Valoración Control Corrupción'!E35,'5. Valoración de Controles'!E35))</f>
        <v>0</v>
      </c>
      <c r="S35" s="35">
        <f>IF($H$33="","",
IF(OR($H$33="Corrupción",$H$33="Corrupción - LA/FT/FPADM",$H$33="Corrupción - Conflictos de Interés",$H$33="Corrupción en Trámites, OPAs y Consultas de Acceso a la Información Pública"),'6.Valoración Control Corrupción'!F35,'5. Valoración de Controles'!F35))</f>
        <v>0</v>
      </c>
      <c r="T35" s="35">
        <f>IF($H$33="","",
IF(OR($H$33="Corrupción",$H$33="Corrupción - LA/FT/FPADM",$H$33="Corrupción - Conflictos de Interés",$H$33="Corrupción en Trámites, OPAs y Consultas de Acceso a la Información Pública"),'6.Valoración Control Corrupción'!G35,'5. Valoración de Controles'!G35))</f>
        <v>0</v>
      </c>
      <c r="U35" s="35">
        <f>IF($H$33="","",
IF(OR($H$33="Corrupción",$H$33="Corrupción - LA/FT/FPADM",$H$33="Corrupción - Conflictos de Interés",$H$33="Corrupción en Trámites, OPAs y Consultas de Acceso a la Información Pública"),'6.Valoración Control Corrupción'!H35,'5. Valoración de Controles'!H35))</f>
        <v>0</v>
      </c>
      <c r="V35" s="35">
        <f>IF($H$33="","",
IF(OR($H$33="Corrupción",$H$33="Corrupción - LA/FT/FPADM",$H$33="Corrupción - Conflictos de Interés",$H$33="Corrupción en Trámites, OPAs y Consultas de Acceso a la Información Pública"),'6.Valoración Control Corrupción'!I35,'5. Valoración de Controles'!I35))</f>
        <v>0</v>
      </c>
      <c r="W35" s="35">
        <f>IF($H$33="","",
IF(OR($H$33="Corrupción",$H$33="Corrupción - LA/FT/FPADM",$H$33="Corrupción - Conflictos de Interés",$H$33="Corrupción en Trámites, OPAs y Consultas de Acceso a la Información Pública"),'6.Valoración Control Corrupción'!J35,'5. Valoración de Controles'!J35))</f>
        <v>0</v>
      </c>
      <c r="X35" s="29" t="str">
        <f>IF($H$33="","",
IF(OR($H$33="Corrupción",$H$33="Corrupción - LA/FT/FPADM",$H$33="Corrupción - LA/FT/FPADM",$H$33="Corrupción en Trámites, OPAs y Consultas de Acceso a la Información Pública"),"No Aplica",'5. Valoración de Controles'!L35))</f>
        <v>No Aplica</v>
      </c>
      <c r="Y35" s="29" t="str">
        <f>IF($H$33="","",
IF(OR($H$33="Corrupción",$H$33="Corrupción - LA/FT/FPADM",$H$33="Corrupción - LA/FT/FPADM",$H$33="Corrupción en Trámites, OPAs y Consultas de Acceso a la Información Pública"),"No Aplica",'5. Valoración de Controles'!M35))</f>
        <v>No Aplica</v>
      </c>
      <c r="Z35" s="29" t="str">
        <f>IF($H$33="","",
IF(OR($H$33="Corrupción",$H$33="Corrupción - LA/FT/FPADM",$H$33="Corrupción - LA/FT/FPADM",$H$33="Corrupción en Trámites, OPAs y Consultas de Acceso a la Información Pública"),"No Aplica",'5. Valoración de Controles'!N35))</f>
        <v>No Aplica</v>
      </c>
      <c r="AA35" s="29" t="str">
        <f>IF($H$33="","",
IF(OR($H$33="Corrupción",$H$33="Corrupción - LA/FT/FPADM",$H$33="Corrupción - LA/FT/FPADM",$H$33="Corrupción en Trámites, OPAs y Consultas de Acceso a la Información Pública"),"No Aplica",'5. Valoración de Controles'!O35))</f>
        <v>No Aplica</v>
      </c>
      <c r="AB35" s="29" t="str">
        <f>IF($H$33="","",
IF(OR($H$33="Corrupción",$H$33="Corrupción - LA/FT/FPADM",$H$33="Corrupción - LA/FT/FPADM",$H$33="Corrupción en Trámites, OPAs y Consultas de Acceso a la Información Pública"),"No Aplica",'5. Valoración de Controles'!P35))</f>
        <v>No Aplica</v>
      </c>
      <c r="AC35" s="29" t="str">
        <f>IF($H$33="","",
IF(OR($H$33="Corrupción",$H$33="Corrupción - LA/FT/FPADM",$H$33="Corrupción - LA/FT/FPADM",$H$33="Corrupción en Trámites, OPAs y Consultas de Acceso a la Información Pública"),"No Aplica",'5. Valoración de Controles'!Q35))</f>
        <v>No Aplica</v>
      </c>
      <c r="AD35" s="29" t="str">
        <f>IF($H$33="","",
IF(OR($H$33="Corrupción",$H$33="Corrupción - LA/FT/FPADM",$H$33="Corrupción - LA/FT/FPADM",$H$33="Corrupción en Trámites, OPAs y Consultas de Acceso a la Información Pública"),"No Aplica",'5. Valoración de Controles'!R35))</f>
        <v>No Aplica</v>
      </c>
      <c r="AE35" s="29" t="str">
        <f>IF($H$33="","",
IF(OR($H$33="Corrupción",$H$33="Corrupción - LA/FT/FPADM",$H$33="Corrupción - LA/FT/FPADM",$H$33="Corrupción en Trámites, OPAs y Consultas de Acceso a la Información Pública"),"No Aplica",'5. Valoración de Controles'!S35))</f>
        <v>No Aplica</v>
      </c>
      <c r="AF35" s="29" t="str">
        <f>IF($H$33="","",
IF(OR($H$33="Corrupción",$H$33="Corrupción - LA/FT/FPADM",$H$33="Corrupción - LA/FT/FPADM",$H$33="Corrupción en Trámites, OPAs y Consultas de Acceso a la Información Pública"),"No Aplica",'5. Valoración de Controles'!T35))</f>
        <v>No Aplica</v>
      </c>
      <c r="AG35" s="29" t="str">
        <f>IF($H$33="","",
IF(OR($H$33="Corrupción",$H$33="Corrupción - LA/FT/FPADM",$H$33="Corrupción - LA/FT/FPADM",$H$33="Corrupción en Trámites, OPAs y Consultas de Acceso a la Información Pública"),"No Aplica",'5. Valoración de Controles'!U35))</f>
        <v>No Aplica</v>
      </c>
      <c r="AH35" s="91"/>
      <c r="AI35" s="91"/>
      <c r="AJ35" s="91"/>
      <c r="AK35" s="91"/>
      <c r="AL35" s="91"/>
      <c r="AM35" s="91"/>
      <c r="AN35" s="91"/>
      <c r="AO35" s="91"/>
      <c r="AP35" s="91"/>
      <c r="AQ35" s="91"/>
      <c r="AR35" s="91"/>
      <c r="AS35" s="3"/>
      <c r="AT35" s="3"/>
      <c r="AU35" s="3"/>
      <c r="AV35" s="3"/>
      <c r="AW35" s="3"/>
      <c r="AX35" s="3"/>
      <c r="AY35" s="3"/>
      <c r="AZ35" s="3"/>
      <c r="BA35" s="3"/>
      <c r="BB35" s="3"/>
      <c r="BC35" s="3"/>
      <c r="BD35" s="3"/>
      <c r="BE35" s="3"/>
      <c r="BF35" s="3"/>
      <c r="BG35" s="3"/>
      <c r="BH35" s="3"/>
      <c r="BI35" s="3"/>
      <c r="BJ35" s="3"/>
      <c r="BK35" s="3"/>
      <c r="BL35" s="3"/>
    </row>
    <row r="36" spans="1:64" ht="31.5" customHeight="1" x14ac:dyDescent="0.3">
      <c r="A36" s="97">
        <v>10</v>
      </c>
      <c r="B36" s="92" t="str">
        <f>'2. Identificación del Riesgo'!B36:B38</f>
        <v>Gestión Contractual</v>
      </c>
      <c r="C36" s="92" t="str">
        <f>IF('2. Identificación del Riesgo'!C36:C38="","",'2. Identificación del Riesgo'!C36:C38)</f>
        <v>Etapa precontractual (Aprobación o no del Comité de Contratación)</v>
      </c>
      <c r="D36" s="92" t="str">
        <f>IF('2. Identificación del Riesgo'!D36:D38="","",'2. Identificación del Riesgo'!D36:D38)</f>
        <v>Afectación Económica o Presupuestal</v>
      </c>
      <c r="E36" s="92" t="str">
        <f>IF('2. Identificación del Riesgo'!E36:E38="","",'2. Identificación del Riesgo'!E36:E38)</f>
        <v>La intervención directa de figuras políticas en el proceso de toma de decisiones relacionado con la asignación de contratos en la Entidad
La desconexión entre las necesidades operativas reales de la entidad y las decisiones políticas que priorizan la lealtad política sobre la competencia técnica y operativa
La falta de una evaluación adecuada de los méritos técnicos y operativos de los contratistas durante el proceso de selección, lo que permite la asignación de contratos sin una consideración adecuada de la capacidad para realizar las actividades requeridas.</v>
      </c>
      <c r="F36" s="92" t="str">
        <f>IF('2. Identificación del Riesgo'!F36:F38="","",'2. Identificación del Riesgo'!F36:F38)</f>
        <v>La influencia de factores políticos en la toma de decisiones, posibles presiones externas, como compromisos políticos o influencias de terceros, que pueden incidir en la toma de decisiones de asignación de contratos
manipulación de la asignación de contratos sin la debida justificación basada en méritos técnicos y operativos
La ausencia de un sistema robusto y objetivo de evaluación y selección de contratistas de prestación de servicios profesionales y de apoyo a la gestión, lo que facilita la introducción de sesgos políticos en el proceso.
La falta de controles internos efectivos para garantizar que la asignación de contratos de prestación de servicios profesionales y de apoyo a la gestió,que se realice de manera justa y basada en criterios objetivos, permitiendo así la interferencia política</v>
      </c>
      <c r="G36" s="92" t="str">
        <f>IF('2. Identificación del Riesgo'!G36:G38="","",'2. Identificación del Riesgo'!G36:G38)</f>
        <v>Asignación de contratos de prestación de servicios profesionales y apoyo a la gestión basada en criterios políticos en lugar de méritos técnicos y operativos y disponiblidad de tiempo, generando productos sin calidad que no permitan dar respuesta de fondo a los tramites y solicitudes de las diferentes áreas de la Entidad, promoviendo retrocesos en general de diferentes equipos de trabajo generando falta de disponibilidad del personal contratado para realizar actividades en tiempos oportunos y creando mas carga laboral para los funcionarios de planta</v>
      </c>
      <c r="H36" s="92" t="str">
        <f>IF('2. Identificación del Riesgo'!H36:H38="","",'2. Identificación del Riesgo'!H36:H38)</f>
        <v>Corrupción</v>
      </c>
      <c r="I36" s="92" t="str">
        <f>IF('2. Identificación del Riesgo'!I36:I38="","",'2. Identificación del Riesgo'!I36:I38)</f>
        <v>Ejecución y Administración de procesos</v>
      </c>
      <c r="J36" s="92" t="str">
        <f>IF('2. Identificación del Riesgo'!J36:J38="","",'2. Identificación del Riesgo'!J36:J38)</f>
        <v>Casi seguro: Mas de una vez al año.</v>
      </c>
      <c r="K36" s="93" t="str">
        <f>'2. Identificación del Riesgo'!K36:K38</f>
        <v>Casi seguro</v>
      </c>
      <c r="L36" s="94">
        <f>'2. Identificación del Riesgo'!L36:L38</f>
        <v>1</v>
      </c>
      <c r="M36" s="92"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No Aplica</v>
      </c>
      <c r="N36" s="93" t="str">
        <f>'2. Identificación del Riesgo'!N36:N38</f>
        <v>Catastrófico</v>
      </c>
      <c r="O36" s="94">
        <f>'2. Identificación del Riesgo'!O36:O38</f>
        <v>1</v>
      </c>
      <c r="P36" s="89" t="str">
        <f>'2. Identificación del Riesgo'!P36:P38</f>
        <v>Extremo</v>
      </c>
      <c r="Q36" s="35"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Ordenadores de Gasto
Director General</v>
      </c>
      <c r="R36" s="35" t="str">
        <f>IF($H$36="","",
IF(OR($H$36="Corrupción",$H$36="Corrupción - LA/FT/FPADM",$H$36="Corrupción - Conflictos de Interés",$H$36="Corrupción en Trámites, OPAs y Consultas de Acceso a la Información Pública"),'6.Valoración Control Corrupción'!E36,'5. Valoración de Controles'!E36))</f>
        <v>Ordenadores de Gasto
Director General</v>
      </c>
      <c r="S36" s="35" t="str">
        <f>IF($H$36="","",
IF(OR($H$36="Corrupción",$H$36="Corrupción - LA/FT/FPADM",$H$36="Corrupción - Conflictos de Interés",$H$36="Corrupción en Trámites, OPAs y Consultas de Acceso a la Información Pública"),'6.Valoración Control Corrupción'!F36,'5. Valoración de Controles'!F36))</f>
        <v>a demanda, de acuerdo a las necesidades que la Entidad tenga de contratación.</v>
      </c>
      <c r="T36" s="35" t="str">
        <f>IF($H$36="","",
IF(OR($H$36="Corrupción",$H$36="Corrupción - LA/FT/FPADM",$H$36="Corrupción - Conflictos de Interés",$H$36="Corrupción en Trámites, OPAs y Consultas de Acceso a la Información Pública"),'6.Valoración Control Corrupción'!G36,'5. Valoración de Controles'!G36))</f>
        <v>garantizan el cumplimiento de personal que se requiere para las áreas especificas con el conocimiento y tiempo disponible para ejecutar las actividades sin generar sobrecarga laboral a las personas de planta y garantizar el apoyo a los procesos</v>
      </c>
      <c r="U36" s="35" t="str">
        <f>IF($H$36="","",
IF(OR($H$36="Corrupción",$H$36="Corrupción - LA/FT/FPADM",$H$36="Corrupción - Conflictos de Interés",$H$36="Corrupción en Trámites, OPAs y Consultas de Acceso a la Información Pública"),'6.Valoración Control Corrupción'!H36,'5. Valoración de Controles'!H36))</f>
        <v>A través de:
1. La jefe de la oficina jurídica realiza un seguimiento mensual a los contratos bajo su supervisión y diligencia la matriz de seguimiento
2. Los contratistas mensualmente reportan y guardan sus evidencias en  Drive que soporta el  cumplimiento de sus obligaciones contractuales</v>
      </c>
      <c r="V36" s="35">
        <f>IF($H$36="","",
IF(OR($H$36="Corrupción",$H$36="Corrupción - LA/FT/FPADM",$H$36="Corrupción - Conflictos de Interés",$H$36="Corrupción en Trámites, OPAs y Consultas de Acceso a la Información Pública"),'6.Valoración Control Corrupción'!I36,'5. Valoración de Controles'!I36))</f>
        <v>0</v>
      </c>
      <c r="W36" s="35">
        <f>IF($H$36="","",
IF(OR($H$36="Corrupción",$H$36="Corrupción - LA/FT/FPADM",$H$36="Corrupción - Conflictos de Interés",$H$36="Corrupción en Trámites, OPAs y Consultas de Acceso a la Información Pública"),'6.Valoración Control Corrupción'!J36,'5. Valoración de Controles'!J36))</f>
        <v>0</v>
      </c>
      <c r="X36" s="29" t="str">
        <f>IF($H$36="","",
IF(OR($H$36="Corrupción",$H$36="Corrupción - LA/FT/FPADM",$H$36="Corrupción - LA/FT/FPADM",$H$36="Corrupción en Trámites, OPAs y Consultas de Acceso a la Información Pública"),"No Aplica",'5. Valoración de Controles'!L36))</f>
        <v>No Aplica</v>
      </c>
      <c r="Y36" s="29" t="str">
        <f>IF($H$36="","",
IF(OR($H$36="Corrupción",$H$36="Corrupción - LA/FT/FPADM",$H$36="Corrupción - LA/FT/FPADM",$H$36="Corrupción en Trámites, OPAs y Consultas de Acceso a la Información Pública"),"No Aplica",'5. Valoración de Controles'!M36))</f>
        <v>No Aplica</v>
      </c>
      <c r="Z36" s="29" t="str">
        <f>IF($H$36="","",
IF(OR($H$36="Corrupción",$H$36="Corrupción - LA/FT/FPADM",$H$36="Corrupción - LA/FT/FPADM",$H$36="Corrupción en Trámites, OPAs y Consultas de Acceso a la Información Pública"),"No Aplica",'5. Valoración de Controles'!N36))</f>
        <v>No Aplica</v>
      </c>
      <c r="AA36" s="29" t="str">
        <f>IF($H$36="","",
IF(OR($H$36="Corrupción",$H$36="Corrupción - LA/FT/FPADM",$H$36="Corrupción - LA/FT/FPADM",$H$36="Corrupción en Trámites, OPAs y Consultas de Acceso a la Información Pública"),"No Aplica",'5. Valoración de Controles'!O36))</f>
        <v>No Aplica</v>
      </c>
      <c r="AB36" s="29" t="str">
        <f>IF($H$36="","",
IF(OR($H$36="Corrupción",$H$36="Corrupción - LA/FT/FPADM",$H$36="Corrupción - LA/FT/FPADM",$H$36="Corrupción en Trámites, OPAs y Consultas de Acceso a la Información Pública"),"No Aplica",'5. Valoración de Controles'!P36))</f>
        <v>No Aplica</v>
      </c>
      <c r="AC36" s="29" t="str">
        <f>IF($H$36="","",
IF(OR($H$36="Corrupción",$H$36="Corrupción - LA/FT/FPADM",$H$36="Corrupción - LA/FT/FPADM",$H$36="Corrupción en Trámites, OPAs y Consultas de Acceso a la Información Pública"),"No Aplica",'5. Valoración de Controles'!Q36))</f>
        <v>No Aplica</v>
      </c>
      <c r="AD36" s="29" t="str">
        <f>IF($H$36="","",
IF(OR($H$36="Corrupción",$H$36="Corrupción - LA/FT/FPADM",$H$36="Corrupción - LA/FT/FPADM",$H$36="Corrupción en Trámites, OPAs y Consultas de Acceso a la Información Pública"),"No Aplica",'5. Valoración de Controles'!R36))</f>
        <v>No Aplica</v>
      </c>
      <c r="AE36" s="29" t="str">
        <f>IF($H$36="","",
IF(OR($H$36="Corrupción",$H$36="Corrupción - LA/FT/FPADM",$H$36="Corrupción - LA/FT/FPADM",$H$36="Corrupción en Trámites, OPAs y Consultas de Acceso a la Información Pública"),"No Aplica",'5. Valoración de Controles'!S36))</f>
        <v>No Aplica</v>
      </c>
      <c r="AF36" s="29" t="str">
        <f>IF($H$36="","",
IF(OR($H$36="Corrupción",$H$36="Corrupción - LA/FT/FPADM",$H$36="Corrupción - LA/FT/FPADM",$H$36="Corrupción en Trámites, OPAs y Consultas de Acceso a la Información Pública"),"No Aplica",'5. Valoración de Controles'!T36))</f>
        <v>No Aplica</v>
      </c>
      <c r="AG36" s="29" t="str">
        <f>IF($H$36="","",
IF(OR($H$36="Corrupción",$H$36="Corrupción - LA/FT/FPADM",$H$36="Corrupción - LA/FT/FPADM",$H$36="Corrupción en Trámites, OPAs y Consultas de Acceso a la Información Pública"),"No Aplica",'5. Valoración de Controles'!U36))</f>
        <v>No Aplica</v>
      </c>
      <c r="AH36" s="93"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Probable</v>
      </c>
      <c r="AI36" s="128"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No aplica</v>
      </c>
      <c r="AJ36" s="93"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Catastrófico</v>
      </c>
      <c r="AK36" s="128"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No aplica</v>
      </c>
      <c r="AL36" s="89"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Extremo</v>
      </c>
      <c r="AM36" s="95" t="s">
        <v>253</v>
      </c>
      <c r="AN36" s="113"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Debe establecer el plan de acción a implementar para mitigar el nivel del riesgo</v>
      </c>
      <c r="AO36" s="129"/>
      <c r="AP36" s="130"/>
      <c r="AQ36" s="127" t="str">
        <f>IF(AO36="","","∑ Peso porcentual de cada acción definida")</f>
        <v/>
      </c>
      <c r="AR36" s="92" t="s">
        <v>6</v>
      </c>
      <c r="AS36" s="3"/>
      <c r="AT36" s="3"/>
      <c r="AU36" s="3"/>
      <c r="AV36" s="3"/>
      <c r="AW36" s="3"/>
      <c r="AX36" s="3"/>
      <c r="AY36" s="3"/>
      <c r="AZ36" s="3"/>
      <c r="BA36" s="3"/>
      <c r="BB36" s="3"/>
      <c r="BC36" s="3"/>
      <c r="BD36" s="3"/>
      <c r="BE36" s="3"/>
      <c r="BF36" s="3"/>
      <c r="BG36" s="3"/>
      <c r="BH36" s="3"/>
      <c r="BI36" s="3"/>
      <c r="BJ36" s="3"/>
      <c r="BK36" s="3"/>
      <c r="BL36" s="3"/>
    </row>
    <row r="37" spans="1:64" ht="31.5" customHeight="1" x14ac:dyDescent="0.3">
      <c r="A37" s="90"/>
      <c r="B37" s="90"/>
      <c r="C37" s="90"/>
      <c r="D37" s="90"/>
      <c r="E37" s="90"/>
      <c r="F37" s="90"/>
      <c r="G37" s="90"/>
      <c r="H37" s="90"/>
      <c r="I37" s="90"/>
      <c r="J37" s="90"/>
      <c r="K37" s="90"/>
      <c r="L37" s="90"/>
      <c r="M37" s="90"/>
      <c r="N37" s="90"/>
      <c r="O37" s="90"/>
      <c r="P37" s="90"/>
      <c r="Q37" s="35">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0</v>
      </c>
      <c r="R37" s="35">
        <f>IF($H$36="","",
IF(OR($H$36="Corrupción",$H$36="Corrupción - LA/FT/FPADM",$H$36="Corrupción - Conflictos de Interés",$H$36="Corrupción en Trámites, OPAs y Consultas de Acceso a la Información Pública"),'6.Valoración Control Corrupción'!E37,'5. Valoración de Controles'!E37))</f>
        <v>0</v>
      </c>
      <c r="S37" s="35">
        <f>IF($H$36="","",
IF(OR($H$36="Corrupción",$H$36="Corrupción - LA/FT/FPADM",$H$36="Corrupción - Conflictos de Interés",$H$36="Corrupción en Trámites, OPAs y Consultas de Acceso a la Información Pública"),'6.Valoración Control Corrupción'!F37,'5. Valoración de Controles'!F37))</f>
        <v>0</v>
      </c>
      <c r="T37" s="35">
        <f>IF($H$36="","",
IF(OR($H$36="Corrupción",$H$36="Corrupción - LA/FT/FPADM",$H$36="Corrupción - Conflictos de Interés",$H$36="Corrupción en Trámites, OPAs y Consultas de Acceso a la Información Pública"),'6.Valoración Control Corrupción'!G37,'5. Valoración de Controles'!G37))</f>
        <v>0</v>
      </c>
      <c r="U37" s="35">
        <f>IF($H$36="","",
IF(OR($H$36="Corrupción",$H$36="Corrupción - LA/FT/FPADM",$H$36="Corrupción - Conflictos de Interés",$H$36="Corrupción en Trámites, OPAs y Consultas de Acceso a la Información Pública"),'6.Valoración Control Corrupción'!H37,'5. Valoración de Controles'!H37))</f>
        <v>0</v>
      </c>
      <c r="V37" s="35">
        <f>IF($H$36="","",
IF(OR($H$36="Corrupción",$H$36="Corrupción - LA/FT/FPADM",$H$36="Corrupción - Conflictos de Interés",$H$36="Corrupción en Trámites, OPAs y Consultas de Acceso a la Información Pública"),'6.Valoración Control Corrupción'!I37,'5. Valoración de Controles'!I37))</f>
        <v>0</v>
      </c>
      <c r="W37" s="35">
        <f>IF($H$36="","",
IF(OR($H$36="Corrupción",$H$36="Corrupción - LA/FT/FPADM",$H$36="Corrupción - Conflictos de Interés",$H$36="Corrupción en Trámites, OPAs y Consultas de Acceso a la Información Pública"),'6.Valoración Control Corrupción'!J37,'5. Valoración de Controles'!J37))</f>
        <v>0</v>
      </c>
      <c r="X37" s="29" t="str">
        <f>IF($H$36="","",
IF(OR($H$36="Corrupción",$H$36="Corrupción - LA/FT/FPADM",$H$36="Corrupción - LA/FT/FPADM",$H$36="Corrupción en Trámites, OPAs y Consultas de Acceso a la Información Pública"),"No Aplica",'5. Valoración de Controles'!L37))</f>
        <v>No Aplica</v>
      </c>
      <c r="Y37" s="29" t="str">
        <f>IF($H$36="","",
IF(OR($H$36="Corrupción",$H$36="Corrupción - LA/FT/FPADM",$H$36="Corrupción - LA/FT/FPADM",$H$36="Corrupción en Trámites, OPAs y Consultas de Acceso a la Información Pública"),"No Aplica",'5. Valoración de Controles'!M37))</f>
        <v>No Aplica</v>
      </c>
      <c r="Z37" s="29" t="str">
        <f>IF($H$36="","",
IF(OR($H$36="Corrupción",$H$36="Corrupción - LA/FT/FPADM",$H$36="Corrupción - LA/FT/FPADM",$H$36="Corrupción en Trámites, OPAs y Consultas de Acceso a la Información Pública"),"No Aplica",'5. Valoración de Controles'!N37))</f>
        <v>No Aplica</v>
      </c>
      <c r="AA37" s="29" t="str">
        <f>IF($H$36="","",
IF(OR($H$36="Corrupción",$H$36="Corrupción - LA/FT/FPADM",$H$36="Corrupción - LA/FT/FPADM",$H$36="Corrupción en Trámites, OPAs y Consultas de Acceso a la Información Pública"),"No Aplica",'5. Valoración de Controles'!O37))</f>
        <v>No Aplica</v>
      </c>
      <c r="AB37" s="29" t="str">
        <f>IF($H$36="","",
IF(OR($H$36="Corrupción",$H$36="Corrupción - LA/FT/FPADM",$H$36="Corrupción - LA/FT/FPADM",$H$36="Corrupción en Trámites, OPAs y Consultas de Acceso a la Información Pública"),"No Aplica",'5. Valoración de Controles'!P37))</f>
        <v>No Aplica</v>
      </c>
      <c r="AC37" s="29" t="str">
        <f>IF($H$36="","",
IF(OR($H$36="Corrupción",$H$36="Corrupción - LA/FT/FPADM",$H$36="Corrupción - LA/FT/FPADM",$H$36="Corrupción en Trámites, OPAs y Consultas de Acceso a la Información Pública"),"No Aplica",'5. Valoración de Controles'!Q37))</f>
        <v>No Aplica</v>
      </c>
      <c r="AD37" s="29" t="str">
        <f>IF($H$36="","",
IF(OR($H$36="Corrupción",$H$36="Corrupción - LA/FT/FPADM",$H$36="Corrupción - LA/FT/FPADM",$H$36="Corrupción en Trámites, OPAs y Consultas de Acceso a la Información Pública"),"No Aplica",'5. Valoración de Controles'!R37))</f>
        <v>No Aplica</v>
      </c>
      <c r="AE37" s="29" t="str">
        <f>IF($H$36="","",
IF(OR($H$36="Corrupción",$H$36="Corrupción - LA/FT/FPADM",$H$36="Corrupción - LA/FT/FPADM",$H$36="Corrupción en Trámites, OPAs y Consultas de Acceso a la Información Pública"),"No Aplica",'5. Valoración de Controles'!S37))</f>
        <v>No Aplica</v>
      </c>
      <c r="AF37" s="29" t="str">
        <f>IF($H$36="","",
IF(OR($H$36="Corrupción",$H$36="Corrupción - LA/FT/FPADM",$H$36="Corrupción - LA/FT/FPADM",$H$36="Corrupción en Trámites, OPAs y Consultas de Acceso a la Información Pública"),"No Aplica",'5. Valoración de Controles'!T37))</f>
        <v>No Aplica</v>
      </c>
      <c r="AG37" s="29" t="str">
        <f>IF($H$36="","",
IF(OR($H$36="Corrupción",$H$36="Corrupción - LA/FT/FPADM",$H$36="Corrupción - LA/FT/FPADM",$H$36="Corrupción en Trámites, OPAs y Consultas de Acceso a la Información Pública"),"No Aplica",'5. Valoración de Controles'!U37))</f>
        <v>No Aplica</v>
      </c>
      <c r="AH37" s="90"/>
      <c r="AI37" s="90"/>
      <c r="AJ37" s="90"/>
      <c r="AK37" s="90"/>
      <c r="AL37" s="90"/>
      <c r="AM37" s="90"/>
      <c r="AN37" s="90"/>
      <c r="AO37" s="90"/>
      <c r="AP37" s="90"/>
      <c r="AQ37" s="90"/>
      <c r="AR37" s="90"/>
      <c r="AS37" s="2"/>
      <c r="AT37" s="2"/>
      <c r="AU37" s="2"/>
      <c r="AV37" s="2"/>
      <c r="AW37" s="2"/>
      <c r="AX37" s="2"/>
      <c r="AY37" s="2"/>
      <c r="AZ37" s="2"/>
      <c r="BA37" s="2"/>
      <c r="BB37" s="2"/>
      <c r="BC37" s="2"/>
      <c r="BD37" s="2"/>
      <c r="BE37" s="2"/>
      <c r="BF37" s="2"/>
      <c r="BG37" s="2"/>
      <c r="BH37" s="2"/>
      <c r="BI37" s="2"/>
      <c r="BJ37" s="2"/>
      <c r="BK37" s="2"/>
      <c r="BL37" s="2"/>
    </row>
    <row r="38" spans="1:64" ht="31.5" customHeight="1" x14ac:dyDescent="0.3">
      <c r="A38" s="91"/>
      <c r="B38" s="91"/>
      <c r="C38" s="91"/>
      <c r="D38" s="91"/>
      <c r="E38" s="91"/>
      <c r="F38" s="91"/>
      <c r="G38" s="91"/>
      <c r="H38" s="91"/>
      <c r="I38" s="91"/>
      <c r="J38" s="91"/>
      <c r="K38" s="91"/>
      <c r="L38" s="91"/>
      <c r="M38" s="91"/>
      <c r="N38" s="91"/>
      <c r="O38" s="91"/>
      <c r="P38" s="91"/>
      <c r="Q38" s="35">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0</v>
      </c>
      <c r="R38" s="35">
        <f>IF($H$36="","",
IF(OR($H$36="Corrupción",$H$36="Corrupción - LA/FT/FPADM",$H$36="Corrupción - Conflictos de Interés",$H$36="Corrupción en Trámites, OPAs y Consultas de Acceso a la Información Pública"),'6.Valoración Control Corrupción'!E38,'5. Valoración de Controles'!E38))</f>
        <v>0</v>
      </c>
      <c r="S38" s="35">
        <f>IF($H$36="","",
IF(OR($H$36="Corrupción",$H$36="Corrupción - LA/FT/FPADM",$H$36="Corrupción - Conflictos de Interés",$H$36="Corrupción en Trámites, OPAs y Consultas de Acceso a la Información Pública"),'6.Valoración Control Corrupción'!F38,'5. Valoración de Controles'!F38))</f>
        <v>0</v>
      </c>
      <c r="T38" s="35">
        <f>IF($H$36="","",
IF(OR($H$36="Corrupción",$H$36="Corrupción - LA/FT/FPADM",$H$36="Corrupción - Conflictos de Interés",$H$36="Corrupción en Trámites, OPAs y Consultas de Acceso a la Información Pública"),'6.Valoración Control Corrupción'!G38,'5. Valoración de Controles'!G38))</f>
        <v>0</v>
      </c>
      <c r="U38" s="35">
        <f>IF($H$36="","",
IF(OR($H$36="Corrupción",$H$36="Corrupción - LA/FT/FPADM",$H$36="Corrupción - Conflictos de Interés",$H$36="Corrupción en Trámites, OPAs y Consultas de Acceso a la Información Pública"),'6.Valoración Control Corrupción'!H38,'5. Valoración de Controles'!H38))</f>
        <v>0</v>
      </c>
      <c r="V38" s="35">
        <f>IF($H$36="","",
IF(OR($H$36="Corrupción",$H$36="Corrupción - LA/FT/FPADM",$H$36="Corrupción - Conflictos de Interés",$H$36="Corrupción en Trámites, OPAs y Consultas de Acceso a la Información Pública"),'6.Valoración Control Corrupción'!I38,'5. Valoración de Controles'!I38))</f>
        <v>0</v>
      </c>
      <c r="W38" s="35">
        <f>IF($H$36="","",
IF(OR($H$36="Corrupción",$H$36="Corrupción - LA/FT/FPADM",$H$36="Corrupción - Conflictos de Interés",$H$36="Corrupción en Trámites, OPAs y Consultas de Acceso a la Información Pública"),'6.Valoración Control Corrupción'!J38,'5. Valoración de Controles'!J38))</f>
        <v>0</v>
      </c>
      <c r="X38" s="29" t="str">
        <f>IF($H$36="","",
IF(OR($H$36="Corrupción",$H$36="Corrupción - LA/FT/FPADM",$H$36="Corrupción - LA/FT/FPADM",$H$36="Corrupción en Trámites, OPAs y Consultas de Acceso a la Información Pública"),"No Aplica",'5. Valoración de Controles'!L38))</f>
        <v>No Aplica</v>
      </c>
      <c r="Y38" s="29" t="str">
        <f>IF($H$36="","",
IF(OR($H$36="Corrupción",$H$36="Corrupción - LA/FT/FPADM",$H$36="Corrupción - LA/FT/FPADM",$H$36="Corrupción en Trámites, OPAs y Consultas de Acceso a la Información Pública"),"No Aplica",'5. Valoración de Controles'!M38))</f>
        <v>No Aplica</v>
      </c>
      <c r="Z38" s="29" t="str">
        <f>IF($H$36="","",
IF(OR($H$36="Corrupción",$H$36="Corrupción - LA/FT/FPADM",$H$36="Corrupción - LA/FT/FPADM",$H$36="Corrupción en Trámites, OPAs y Consultas de Acceso a la Información Pública"),"No Aplica",'5. Valoración de Controles'!N38))</f>
        <v>No Aplica</v>
      </c>
      <c r="AA38" s="29" t="str">
        <f>IF($H$36="","",
IF(OR($H$36="Corrupción",$H$36="Corrupción - LA/FT/FPADM",$H$36="Corrupción - LA/FT/FPADM",$H$36="Corrupción en Trámites, OPAs y Consultas de Acceso a la Información Pública"),"No Aplica",'5. Valoración de Controles'!O38))</f>
        <v>No Aplica</v>
      </c>
      <c r="AB38" s="29" t="str">
        <f>IF($H$36="","",
IF(OR($H$36="Corrupción",$H$36="Corrupción - LA/FT/FPADM",$H$36="Corrupción - LA/FT/FPADM",$H$36="Corrupción en Trámites, OPAs y Consultas de Acceso a la Información Pública"),"No Aplica",'5. Valoración de Controles'!P38))</f>
        <v>No Aplica</v>
      </c>
      <c r="AC38" s="29" t="str">
        <f>IF($H$36="","",
IF(OR($H$36="Corrupción",$H$36="Corrupción - LA/FT/FPADM",$H$36="Corrupción - LA/FT/FPADM",$H$36="Corrupción en Trámites, OPAs y Consultas de Acceso a la Información Pública"),"No Aplica",'5. Valoración de Controles'!Q38))</f>
        <v>No Aplica</v>
      </c>
      <c r="AD38" s="29" t="str">
        <f>IF($H$36="","",
IF(OR($H$36="Corrupción",$H$36="Corrupción - LA/FT/FPADM",$H$36="Corrupción - LA/FT/FPADM",$H$36="Corrupción en Trámites, OPAs y Consultas de Acceso a la Información Pública"),"No Aplica",'5. Valoración de Controles'!R38))</f>
        <v>No Aplica</v>
      </c>
      <c r="AE38" s="29" t="str">
        <f>IF($H$36="","",
IF(OR($H$36="Corrupción",$H$36="Corrupción - LA/FT/FPADM",$H$36="Corrupción - LA/FT/FPADM",$H$36="Corrupción en Trámites, OPAs y Consultas de Acceso a la Información Pública"),"No Aplica",'5. Valoración de Controles'!S38))</f>
        <v>No Aplica</v>
      </c>
      <c r="AF38" s="29" t="str">
        <f>IF($H$36="","",
IF(OR($H$36="Corrupción",$H$36="Corrupción - LA/FT/FPADM",$H$36="Corrupción - LA/FT/FPADM",$H$36="Corrupción en Trámites, OPAs y Consultas de Acceso a la Información Pública"),"No Aplica",'5. Valoración de Controles'!T38))</f>
        <v>No Aplica</v>
      </c>
      <c r="AG38" s="29" t="str">
        <f>IF($H$36="","",
IF(OR($H$36="Corrupción",$H$36="Corrupción - LA/FT/FPADM",$H$36="Corrupción - LA/FT/FPADM",$H$36="Corrupción en Trámites, OPAs y Consultas de Acceso a la Información Pública"),"No Aplica",'5. Valoración de Controles'!U38))</f>
        <v>No Aplica</v>
      </c>
      <c r="AH38" s="91"/>
      <c r="AI38" s="91"/>
      <c r="AJ38" s="91"/>
      <c r="AK38" s="91"/>
      <c r="AL38" s="91"/>
      <c r="AM38" s="91"/>
      <c r="AN38" s="91"/>
      <c r="AO38" s="91"/>
      <c r="AP38" s="91"/>
      <c r="AQ38" s="91"/>
      <c r="AR38" s="91"/>
      <c r="AS38" s="2"/>
      <c r="AT38" s="2"/>
      <c r="AU38" s="2"/>
      <c r="AV38" s="2"/>
      <c r="AW38" s="2"/>
      <c r="AX38" s="2"/>
      <c r="AY38" s="2"/>
      <c r="AZ38" s="2"/>
      <c r="BA38" s="2"/>
      <c r="BB38" s="2"/>
      <c r="BC38" s="2"/>
      <c r="BD38" s="2"/>
      <c r="BE38" s="2"/>
      <c r="BF38" s="2"/>
      <c r="BG38" s="2"/>
      <c r="BH38" s="2"/>
      <c r="BI38" s="2"/>
      <c r="BJ38" s="2"/>
      <c r="BK38" s="2"/>
      <c r="BL38" s="2"/>
    </row>
    <row r="39" spans="1:64" ht="31.5" customHeight="1" x14ac:dyDescent="0.3">
      <c r="A39" s="97">
        <v>11</v>
      </c>
      <c r="B39" s="92" t="str">
        <f>'2. Identificación del Riesgo'!B39:B41</f>
        <v/>
      </c>
      <c r="C39" s="92" t="str">
        <f>IF('2. Identificación del Riesgo'!C39:C41="","",'2. Identificación del Riesgo'!C39:C41)</f>
        <v/>
      </c>
      <c r="D39" s="92" t="str">
        <f>IF('2. Identificación del Riesgo'!D39:D41="","",'2. Identificación del Riesgo'!D39:D41)</f>
        <v/>
      </c>
      <c r="E39" s="92" t="str">
        <f>IF('2. Identificación del Riesgo'!E39:E41="","",'2. Identificación del Riesgo'!E39:E41)</f>
        <v/>
      </c>
      <c r="F39" s="92" t="str">
        <f>IF('2. Identificación del Riesgo'!F39:F41="","",'2. Identificación del Riesgo'!F39:F41)</f>
        <v/>
      </c>
      <c r="G39" s="92" t="str">
        <f>IF('2. Identificación del Riesgo'!G39:G41="","",'2. Identificación del Riesgo'!G39:G41)</f>
        <v/>
      </c>
      <c r="H39" s="92" t="str">
        <f>IF('2. Identificación del Riesgo'!H39:H41="","",'2. Identificación del Riesgo'!H39:H41)</f>
        <v/>
      </c>
      <c r="I39" s="92" t="str">
        <f>IF('2. Identificación del Riesgo'!I39:I41="","",'2. Identificación del Riesgo'!I39:I41)</f>
        <v/>
      </c>
      <c r="J39" s="92" t="str">
        <f>IF('2. Identificación del Riesgo'!J39:J41="","",'2. Identificación del Riesgo'!J39:J41)</f>
        <v/>
      </c>
      <c r="K39" s="93" t="str">
        <f>'2. Identificación del Riesgo'!K39:K41</f>
        <v/>
      </c>
      <c r="L39" s="94" t="str">
        <f>'2. Identificación del Riesgo'!L39:L41</f>
        <v/>
      </c>
      <c r="M39" s="92"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93" t="str">
        <f>'2. Identificación del Riesgo'!N39:N41</f>
        <v/>
      </c>
      <c r="O39" s="94" t="str">
        <f>'2. Identificación del Riesgo'!O39:O41</f>
        <v/>
      </c>
      <c r="P39" s="89" t="str">
        <f>'2. Identificación del Riesgo'!P39:P41</f>
        <v/>
      </c>
      <c r="Q39" s="35"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35" t="str">
        <f>IF($H$39="","",
IF(OR($H$39="Corrupción",$H$39="Corrupción - LA/FT/FPADM",$H$39="Corrupción - Conflictos de Interés",$H$39="Corrupción en Trámites, OPAs y Consultas de Acceso a la Información Pública"),'6.Valoración Control Corrupción'!E39,'5. Valoración de Controles'!E39))</f>
        <v/>
      </c>
      <c r="S39" s="35" t="str">
        <f>IF($H$39="","",
IF(OR($H$39="Corrupción",$H$39="Corrupción - LA/FT/FPADM",$H$39="Corrupción - Conflictos de Interés",$H$39="Corrupción en Trámites, OPAs y Consultas de Acceso a la Información Pública"),'6.Valoración Control Corrupción'!F39,'5. Valoración de Controles'!F39))</f>
        <v/>
      </c>
      <c r="T39" s="35" t="str">
        <f>IF($H$39="","",
IF(OR($H$39="Corrupción",$H$39="Corrupción - LA/FT/FPADM",$H$39="Corrupción - Conflictos de Interés",$H$39="Corrupción en Trámites, OPAs y Consultas de Acceso a la Información Pública"),'6.Valoración Control Corrupción'!G39,'5. Valoración de Controles'!G39))</f>
        <v/>
      </c>
      <c r="U39" s="35" t="str">
        <f>IF($H$39="","",
IF(OR($H$39="Corrupción",$H$39="Corrupción - LA/FT/FPADM",$H$39="Corrupción - Conflictos de Interés",$H$39="Corrupción en Trámites, OPAs y Consultas de Acceso a la Información Pública"),'6.Valoración Control Corrupción'!H39,'5. Valoración de Controles'!H39))</f>
        <v/>
      </c>
      <c r="V39" s="35" t="str">
        <f>IF($H$39="","",
IF(OR($H$39="Corrupción",$H$39="Corrupción - LA/FT/FPADM",$H$39="Corrupción - Conflictos de Interés",$H$39="Corrupción en Trámites, OPAs y Consultas de Acceso a la Información Pública"),'6.Valoración Control Corrupción'!I39,'5. Valoración de Controles'!I39))</f>
        <v/>
      </c>
      <c r="W39" s="35" t="str">
        <f>IF($H$39="","",
IF(OR($H$39="Corrupción",$H$39="Corrupción - LA/FT/FPADM",$H$39="Corrupción - Conflictos de Interés",$H$39="Corrupción en Trámites, OPAs y Consultas de Acceso a la Información Pública"),'6.Valoración Control Corrupción'!J39,'5. Valoración de Controles'!J39))</f>
        <v/>
      </c>
      <c r="X39" s="29" t="str">
        <f>IF($H$39="","",
IF(OR($H$39="Corrupción",$H$39="Corrupción - LA/FT/FPADM",$H$39="Corrupción - LA/FT/FPADM",$H$39="Corrupción en Trámites, OPAs y Consultas de Acceso a la Información Pública"),"No Aplica",'5. Valoración de Controles'!L39))</f>
        <v/>
      </c>
      <c r="Y39" s="29" t="str">
        <f>IF($H$39="","",
IF(OR($H$39="Corrupción",$H$39="Corrupción - LA/FT/FPADM",$H$39="Corrupción - LA/FT/FPADM",$H$39="Corrupción en Trámites, OPAs y Consultas de Acceso a la Información Pública"),"No Aplica",'5. Valoración de Controles'!M39))</f>
        <v/>
      </c>
      <c r="Z39" s="29" t="str">
        <f>IF($H$39="","",
IF(OR($H$39="Corrupción",$H$39="Corrupción - LA/FT/FPADM",$H$39="Corrupción - LA/FT/FPADM",$H$39="Corrupción en Trámites, OPAs y Consultas de Acceso a la Información Pública"),"No Aplica",'5. Valoración de Controles'!N39))</f>
        <v/>
      </c>
      <c r="AA39" s="29" t="str">
        <f>IF($H$39="","",
IF(OR($H$39="Corrupción",$H$39="Corrupción - LA/FT/FPADM",$H$39="Corrupción - LA/FT/FPADM",$H$39="Corrupción en Trámites, OPAs y Consultas de Acceso a la Información Pública"),"No Aplica",'5. Valoración de Controles'!O39))</f>
        <v/>
      </c>
      <c r="AB39" s="29" t="str">
        <f>IF($H$39="","",
IF(OR($H$39="Corrupción",$H$39="Corrupción - LA/FT/FPADM",$H$39="Corrupción - LA/FT/FPADM",$H$39="Corrupción en Trámites, OPAs y Consultas de Acceso a la Información Pública"),"No Aplica",'5. Valoración de Controles'!P39))</f>
        <v/>
      </c>
      <c r="AC39" s="29" t="str">
        <f>IF($H$39="","",
IF(OR($H$39="Corrupción",$H$39="Corrupción - LA/FT/FPADM",$H$39="Corrupción - LA/FT/FPADM",$H$39="Corrupción en Trámites, OPAs y Consultas de Acceso a la Información Pública"),"No Aplica",'5. Valoración de Controles'!Q39))</f>
        <v/>
      </c>
      <c r="AD39" s="29" t="str">
        <f>IF($H$39="","",
IF(OR($H$39="Corrupción",$H$39="Corrupción - LA/FT/FPADM",$H$39="Corrupción - LA/FT/FPADM",$H$39="Corrupción en Trámites, OPAs y Consultas de Acceso a la Información Pública"),"No Aplica",'5. Valoración de Controles'!R39))</f>
        <v/>
      </c>
      <c r="AE39" s="29" t="str">
        <f>IF($H$39="","",
IF(OR($H$39="Corrupción",$H$39="Corrupción - LA/FT/FPADM",$H$39="Corrupción - LA/FT/FPADM",$H$39="Corrupción en Trámites, OPAs y Consultas de Acceso a la Información Pública"),"No Aplica",'5. Valoración de Controles'!S39))</f>
        <v/>
      </c>
      <c r="AF39" s="29" t="str">
        <f>IF($H$39="","",
IF(OR($H$39="Corrupción",$H$39="Corrupción - LA/FT/FPADM",$H$39="Corrupción - LA/FT/FPADM",$H$39="Corrupción en Trámites, OPAs y Consultas de Acceso a la Información Pública"),"No Aplica",'5. Valoración de Controles'!T39))</f>
        <v/>
      </c>
      <c r="AG39" s="29" t="str">
        <f>IF($H$39="","",
IF(OR($H$39="Corrupción",$H$39="Corrupción - LA/FT/FPADM",$H$39="Corrupción - LA/FT/FPADM",$H$39="Corrupción en Trámites, OPAs y Consultas de Acceso a la Información Pública"),"No Aplica",'5. Valoración de Controles'!U39))</f>
        <v/>
      </c>
      <c r="AH39" s="93"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28"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93"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28"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89"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5"/>
      <c r="AN39" s="113"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7"/>
      <c r="AP39" s="127"/>
      <c r="AQ39" s="127" t="str">
        <f>IF(AO39="","","∑ Peso porcentual de cada acción definida")</f>
        <v/>
      </c>
      <c r="AR39" s="92"/>
      <c r="AS39" s="3"/>
      <c r="AT39" s="3"/>
      <c r="AU39" s="3"/>
      <c r="AV39" s="3"/>
      <c r="AW39" s="3"/>
      <c r="AX39" s="3"/>
      <c r="AY39" s="3"/>
      <c r="AZ39" s="3"/>
      <c r="BA39" s="3"/>
      <c r="BB39" s="3"/>
      <c r="BC39" s="3"/>
      <c r="BD39" s="3"/>
      <c r="BE39" s="3"/>
      <c r="BF39" s="3"/>
      <c r="BG39" s="3"/>
      <c r="BH39" s="3"/>
      <c r="BI39" s="3"/>
      <c r="BJ39" s="3"/>
      <c r="BK39" s="3"/>
      <c r="BL39" s="3"/>
    </row>
    <row r="40" spans="1:64" ht="31.5" customHeight="1" x14ac:dyDescent="0.3">
      <c r="A40" s="90"/>
      <c r="B40" s="90"/>
      <c r="C40" s="90"/>
      <c r="D40" s="90"/>
      <c r="E40" s="90"/>
      <c r="F40" s="90"/>
      <c r="G40" s="90"/>
      <c r="H40" s="90"/>
      <c r="I40" s="90"/>
      <c r="J40" s="90"/>
      <c r="K40" s="90"/>
      <c r="L40" s="90"/>
      <c r="M40" s="90"/>
      <c r="N40" s="90"/>
      <c r="O40" s="90"/>
      <c r="P40" s="90"/>
      <c r="Q40" s="35"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35" t="str">
        <f>IF($H$39="","",
IF(OR($H$39="Corrupción",$H$39="Corrupción - LA/FT/FPADM",$H$39="Corrupción - Conflictos de Interés",$H$39="Corrupción en Trámites, OPAs y Consultas de Acceso a la Información Pública"),'6.Valoración Control Corrupción'!E40,'5. Valoración de Controles'!E40))</f>
        <v/>
      </c>
      <c r="S40" s="35" t="str">
        <f>IF($H$39="","",
IF(OR($H$39="Corrupción",$H$39="Corrupción - LA/FT/FPADM",$H$39="Corrupción - Conflictos de Interés",$H$39="Corrupción en Trámites, OPAs y Consultas de Acceso a la Información Pública"),'6.Valoración Control Corrupción'!F40,'5. Valoración de Controles'!F40))</f>
        <v/>
      </c>
      <c r="T40" s="35" t="str">
        <f>IF($H$39="","",
IF(OR($H$39="Corrupción",$H$39="Corrupción - LA/FT/FPADM",$H$39="Corrupción - Conflictos de Interés",$H$39="Corrupción en Trámites, OPAs y Consultas de Acceso a la Información Pública"),'6.Valoración Control Corrupción'!G40,'5. Valoración de Controles'!G40))</f>
        <v/>
      </c>
      <c r="U40" s="35" t="str">
        <f>IF($H$39="","",
IF(OR($H$39="Corrupción",$H$39="Corrupción - LA/FT/FPADM",$H$39="Corrupción - Conflictos de Interés",$H$39="Corrupción en Trámites, OPAs y Consultas de Acceso a la Información Pública"),'6.Valoración Control Corrupción'!H40,'5. Valoración de Controles'!H40))</f>
        <v/>
      </c>
      <c r="V40" s="35" t="str">
        <f>IF($H$39="","",
IF(OR($H$39="Corrupción",$H$39="Corrupción - LA/FT/FPADM",$H$39="Corrupción - Conflictos de Interés",$H$39="Corrupción en Trámites, OPAs y Consultas de Acceso a la Información Pública"),'6.Valoración Control Corrupción'!I40,'5. Valoración de Controles'!I40))</f>
        <v/>
      </c>
      <c r="W40" s="35" t="str">
        <f>IF($H$39="","",
IF(OR($H$39="Corrupción",$H$39="Corrupción - LA/FT/FPADM",$H$39="Corrupción - Conflictos de Interés",$H$39="Corrupción en Trámites, OPAs y Consultas de Acceso a la Información Pública"),'6.Valoración Control Corrupción'!J40,'5. Valoración de Controles'!J40))</f>
        <v/>
      </c>
      <c r="X40" s="29" t="str">
        <f>IF($H$39="","",
IF(OR($H$39="Corrupción",$H$39="Corrupción - LA/FT/FPADM",$H$39="Corrupción - LA/FT/FPADM",$H$39="Corrupción en Trámites, OPAs y Consultas de Acceso a la Información Pública"),"No Aplica",'5. Valoración de Controles'!L40))</f>
        <v/>
      </c>
      <c r="Y40" s="29" t="str">
        <f>IF($H$39="","",
IF(OR($H$39="Corrupción",$H$39="Corrupción - LA/FT/FPADM",$H$39="Corrupción - LA/FT/FPADM",$H$39="Corrupción en Trámites, OPAs y Consultas de Acceso a la Información Pública"),"No Aplica",'5. Valoración de Controles'!M40))</f>
        <v/>
      </c>
      <c r="Z40" s="29" t="str">
        <f>IF($H$39="","",
IF(OR($H$39="Corrupción",$H$39="Corrupción - LA/FT/FPADM",$H$39="Corrupción - LA/FT/FPADM",$H$39="Corrupción en Trámites, OPAs y Consultas de Acceso a la Información Pública"),"No Aplica",'5. Valoración de Controles'!N40))</f>
        <v/>
      </c>
      <c r="AA40" s="29" t="str">
        <f>IF($H$39="","",
IF(OR($H$39="Corrupción",$H$39="Corrupción - LA/FT/FPADM",$H$39="Corrupción - LA/FT/FPADM",$H$39="Corrupción en Trámites, OPAs y Consultas de Acceso a la Información Pública"),"No Aplica",'5. Valoración de Controles'!O40))</f>
        <v/>
      </c>
      <c r="AB40" s="29" t="str">
        <f>IF($H$39="","",
IF(OR($H$39="Corrupción",$H$39="Corrupción - LA/FT/FPADM",$H$39="Corrupción - LA/FT/FPADM",$H$39="Corrupción en Trámites, OPAs y Consultas de Acceso a la Información Pública"),"No Aplica",'5. Valoración de Controles'!P40))</f>
        <v/>
      </c>
      <c r="AC40" s="29" t="str">
        <f>IF($H$39="","",
IF(OR($H$39="Corrupción",$H$39="Corrupción - LA/FT/FPADM",$H$39="Corrupción - LA/FT/FPADM",$H$39="Corrupción en Trámites, OPAs y Consultas de Acceso a la Información Pública"),"No Aplica",'5. Valoración de Controles'!Q40))</f>
        <v/>
      </c>
      <c r="AD40" s="29" t="str">
        <f>IF($H$39="","",
IF(OR($H$39="Corrupción",$H$39="Corrupción - LA/FT/FPADM",$H$39="Corrupción - LA/FT/FPADM",$H$39="Corrupción en Trámites, OPAs y Consultas de Acceso a la Información Pública"),"No Aplica",'5. Valoración de Controles'!R40))</f>
        <v/>
      </c>
      <c r="AE40" s="29" t="str">
        <f>IF($H$39="","",
IF(OR($H$39="Corrupción",$H$39="Corrupción - LA/FT/FPADM",$H$39="Corrupción - LA/FT/FPADM",$H$39="Corrupción en Trámites, OPAs y Consultas de Acceso a la Información Pública"),"No Aplica",'5. Valoración de Controles'!S40))</f>
        <v/>
      </c>
      <c r="AF40" s="29" t="str">
        <f>IF($H$39="","",
IF(OR($H$39="Corrupción",$H$39="Corrupción - LA/FT/FPADM",$H$39="Corrupción - LA/FT/FPADM",$H$39="Corrupción en Trámites, OPAs y Consultas de Acceso a la Información Pública"),"No Aplica",'5. Valoración de Controles'!T40))</f>
        <v/>
      </c>
      <c r="AG40" s="29" t="str">
        <f>IF($H$39="","",
IF(OR($H$39="Corrupción",$H$39="Corrupción - LA/FT/FPADM",$H$39="Corrupción - LA/FT/FPADM",$H$39="Corrupción en Trámites, OPAs y Consultas de Acceso a la Información Pública"),"No Aplica",'5. Valoración de Controles'!U40))</f>
        <v/>
      </c>
      <c r="AH40" s="90"/>
      <c r="AI40" s="90"/>
      <c r="AJ40" s="90"/>
      <c r="AK40" s="90"/>
      <c r="AL40" s="90"/>
      <c r="AM40" s="90"/>
      <c r="AN40" s="90"/>
      <c r="AO40" s="90"/>
      <c r="AP40" s="90"/>
      <c r="AQ40" s="90"/>
      <c r="AR40" s="90"/>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91"/>
      <c r="B41" s="91"/>
      <c r="C41" s="91"/>
      <c r="D41" s="91"/>
      <c r="E41" s="91"/>
      <c r="F41" s="91"/>
      <c r="G41" s="91"/>
      <c r="H41" s="91"/>
      <c r="I41" s="91"/>
      <c r="J41" s="91"/>
      <c r="K41" s="91"/>
      <c r="L41" s="91"/>
      <c r="M41" s="91"/>
      <c r="N41" s="91"/>
      <c r="O41" s="91"/>
      <c r="P41" s="91"/>
      <c r="Q41" s="35"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35" t="str">
        <f>IF($H$39="","",
IF(OR($H$39="Corrupción",$H$39="Corrupción - LA/FT/FPADM",$H$39="Corrupción - Conflictos de Interés",$H$39="Corrupción en Trámites, OPAs y Consultas de Acceso a la Información Pública"),'6.Valoración Control Corrupción'!E41,'5. Valoración de Controles'!E41))</f>
        <v/>
      </c>
      <c r="S41" s="35" t="str">
        <f>IF($H$39="","",
IF(OR($H$39="Corrupción",$H$39="Corrupción - LA/FT/FPADM",$H$39="Corrupción - Conflictos de Interés",$H$39="Corrupción en Trámites, OPAs y Consultas de Acceso a la Información Pública"),'6.Valoración Control Corrupción'!F41,'5. Valoración de Controles'!F41))</f>
        <v/>
      </c>
      <c r="T41" s="35" t="str">
        <f>IF($H$39="","",
IF(OR($H$39="Corrupción",$H$39="Corrupción - LA/FT/FPADM",$H$39="Corrupción - Conflictos de Interés",$H$39="Corrupción en Trámites, OPAs y Consultas de Acceso a la Información Pública"),'6.Valoración Control Corrupción'!G41,'5. Valoración de Controles'!G41))</f>
        <v/>
      </c>
      <c r="U41" s="35" t="str">
        <f>IF($H$39="","",
IF(OR($H$39="Corrupción",$H$39="Corrupción - LA/FT/FPADM",$H$39="Corrupción - Conflictos de Interés",$H$39="Corrupción en Trámites, OPAs y Consultas de Acceso a la Información Pública"),'6.Valoración Control Corrupción'!H41,'5. Valoración de Controles'!H41))</f>
        <v/>
      </c>
      <c r="V41" s="35" t="str">
        <f>IF($H$39="","",
IF(OR($H$39="Corrupción",$H$39="Corrupción - LA/FT/FPADM",$H$39="Corrupción - Conflictos de Interés",$H$39="Corrupción en Trámites, OPAs y Consultas de Acceso a la Información Pública"),'6.Valoración Control Corrupción'!I41,'5. Valoración de Controles'!I41))</f>
        <v/>
      </c>
      <c r="W41" s="35" t="str">
        <f>IF($H$39="","",
IF(OR($H$39="Corrupción",$H$39="Corrupción - LA/FT/FPADM",$H$39="Corrupción - Conflictos de Interés",$H$39="Corrupción en Trámites, OPAs y Consultas de Acceso a la Información Pública"),'6.Valoración Control Corrupción'!J41,'5. Valoración de Controles'!J41))</f>
        <v/>
      </c>
      <c r="X41" s="29" t="str">
        <f>IF($H$39="","",
IF(OR($H$39="Corrupción",$H$39="Corrupción - LA/FT/FPADM",$H$39="Corrupción - LA/FT/FPADM",$H$39="Corrupción en Trámites, OPAs y Consultas de Acceso a la Información Pública"),"No Aplica",'5. Valoración de Controles'!L41))</f>
        <v/>
      </c>
      <c r="Y41" s="29" t="str">
        <f>IF($H$39="","",
IF(OR($H$39="Corrupción",$H$39="Corrupción - LA/FT/FPADM",$H$39="Corrupción - LA/FT/FPADM",$H$39="Corrupción en Trámites, OPAs y Consultas de Acceso a la Información Pública"),"No Aplica",'5. Valoración de Controles'!M41))</f>
        <v/>
      </c>
      <c r="Z41" s="29" t="str">
        <f>IF($H$39="","",
IF(OR($H$39="Corrupción",$H$39="Corrupción - LA/FT/FPADM",$H$39="Corrupción - LA/FT/FPADM",$H$39="Corrupción en Trámites, OPAs y Consultas de Acceso a la Información Pública"),"No Aplica",'5. Valoración de Controles'!N41))</f>
        <v/>
      </c>
      <c r="AA41" s="29" t="str">
        <f>IF($H$39="","",
IF(OR($H$39="Corrupción",$H$39="Corrupción - LA/FT/FPADM",$H$39="Corrupción - LA/FT/FPADM",$H$39="Corrupción en Trámites, OPAs y Consultas de Acceso a la Información Pública"),"No Aplica",'5. Valoración de Controles'!O41))</f>
        <v/>
      </c>
      <c r="AB41" s="29" t="str">
        <f>IF($H$39="","",
IF(OR($H$39="Corrupción",$H$39="Corrupción - LA/FT/FPADM",$H$39="Corrupción - LA/FT/FPADM",$H$39="Corrupción en Trámites, OPAs y Consultas de Acceso a la Información Pública"),"No Aplica",'5. Valoración de Controles'!P41))</f>
        <v/>
      </c>
      <c r="AC41" s="29" t="str">
        <f>IF($H$39="","",
IF(OR($H$39="Corrupción",$H$39="Corrupción - LA/FT/FPADM",$H$39="Corrupción - LA/FT/FPADM",$H$39="Corrupción en Trámites, OPAs y Consultas de Acceso a la Información Pública"),"No Aplica",'5. Valoración de Controles'!Q41))</f>
        <v/>
      </c>
      <c r="AD41" s="29" t="str">
        <f>IF($H$39="","",
IF(OR($H$39="Corrupción",$H$39="Corrupción - LA/FT/FPADM",$H$39="Corrupción - LA/FT/FPADM",$H$39="Corrupción en Trámites, OPAs y Consultas de Acceso a la Información Pública"),"No Aplica",'5. Valoración de Controles'!R41))</f>
        <v/>
      </c>
      <c r="AE41" s="29" t="str">
        <f>IF($H$39="","",
IF(OR($H$39="Corrupción",$H$39="Corrupción - LA/FT/FPADM",$H$39="Corrupción - LA/FT/FPADM",$H$39="Corrupción en Trámites, OPAs y Consultas de Acceso a la Información Pública"),"No Aplica",'5. Valoración de Controles'!S41))</f>
        <v/>
      </c>
      <c r="AF41" s="29" t="str">
        <f>IF($H$39="","",
IF(OR($H$39="Corrupción",$H$39="Corrupción - LA/FT/FPADM",$H$39="Corrupción - LA/FT/FPADM",$H$39="Corrupción en Trámites, OPAs y Consultas de Acceso a la Información Pública"),"No Aplica",'5. Valoración de Controles'!T41))</f>
        <v/>
      </c>
      <c r="AG41" s="29" t="str">
        <f>IF($H$39="","",
IF(OR($H$39="Corrupción",$H$39="Corrupción - LA/FT/FPADM",$H$39="Corrupción - LA/FT/FPADM",$H$39="Corrupción en Trámites, OPAs y Consultas de Acceso a la Información Pública"),"No Aplica",'5. Valoración de Controles'!U41))</f>
        <v/>
      </c>
      <c r="AH41" s="91"/>
      <c r="AI41" s="91"/>
      <c r="AJ41" s="91"/>
      <c r="AK41" s="91"/>
      <c r="AL41" s="91"/>
      <c r="AM41" s="91"/>
      <c r="AN41" s="91"/>
      <c r="AO41" s="91"/>
      <c r="AP41" s="91"/>
      <c r="AQ41" s="91"/>
      <c r="AR41" s="91"/>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97">
        <v>12</v>
      </c>
      <c r="B42" s="92">
        <f>'2. Identificación del Riesgo'!B42:B44</f>
        <v>0</v>
      </c>
      <c r="C42" s="92" t="str">
        <f>IF('2. Identificación del Riesgo'!C42:C44="","",'2. Identificación del Riesgo'!C42:C44)</f>
        <v/>
      </c>
      <c r="D42" s="92" t="str">
        <f>IF('2. Identificación del Riesgo'!D42:D44="","",'2. Identificación del Riesgo'!D42:D44)</f>
        <v/>
      </c>
      <c r="E42" s="92" t="str">
        <f>IF('2. Identificación del Riesgo'!E42:E44="","",'2. Identificación del Riesgo'!E42:E44)</f>
        <v/>
      </c>
      <c r="F42" s="92" t="str">
        <f>IF('2. Identificación del Riesgo'!F42:F44="","",'2. Identificación del Riesgo'!F42:F44)</f>
        <v/>
      </c>
      <c r="G42" s="92" t="str">
        <f>IF('2. Identificación del Riesgo'!G42:G44="","",'2. Identificación del Riesgo'!G42:G44)</f>
        <v/>
      </c>
      <c r="H42" s="92" t="str">
        <f>IF('2. Identificación del Riesgo'!H42:H44="","",'2. Identificación del Riesgo'!H42:H44)</f>
        <v/>
      </c>
      <c r="I42" s="92" t="str">
        <f>IF('2. Identificación del Riesgo'!I42:I44="","",'2. Identificación del Riesgo'!I42:I44)</f>
        <v/>
      </c>
      <c r="J42" s="92" t="str">
        <f>IF('2. Identificación del Riesgo'!J42:J44="","",'2. Identificación del Riesgo'!J42:J44)</f>
        <v/>
      </c>
      <c r="K42" s="93" t="str">
        <f>'2. Identificación del Riesgo'!K42:K44</f>
        <v/>
      </c>
      <c r="L42" s="94" t="str">
        <f>'2. Identificación del Riesgo'!L42:L44</f>
        <v/>
      </c>
      <c r="M42" s="92"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93" t="str">
        <f>'2. Identificación del Riesgo'!N42:N44</f>
        <v/>
      </c>
      <c r="O42" s="94" t="str">
        <f>'2. Identificación del Riesgo'!O42:O44</f>
        <v/>
      </c>
      <c r="P42" s="89" t="str">
        <f>'2. Identificación del Riesgo'!P42:P44</f>
        <v/>
      </c>
      <c r="Q42" s="35"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35" t="str">
        <f>IF($H$42="","",
IF(OR($H$42="Corrupción",$H$42="Corrupción - LA/FT/FPADM",$H$42="Corrupción - Conflictos de Interés",$H$42="Corrupción en Trámites, OPAs y Consultas de Acceso a la Información Pública"),'6.Valoración Control Corrupción'!E42,'5. Valoración de Controles'!E42))</f>
        <v/>
      </c>
      <c r="S42" s="35" t="str">
        <f>IF($H$42="","",
IF(OR($H$42="Corrupción",$H$42="Corrupción - LA/FT/FPADM",$H$42="Corrupción - Conflictos de Interés",$H$42="Corrupción en Trámites, OPAs y Consultas de Acceso a la Información Pública"),'6.Valoración Control Corrupción'!F42,'5. Valoración de Controles'!F42))</f>
        <v/>
      </c>
      <c r="T42" s="35" t="str">
        <f>IF($H$42="","",
IF(OR($H$42="Corrupción",$H$42="Corrupción - LA/FT/FPADM",$H$42="Corrupción - Conflictos de Interés",$H$42="Corrupción en Trámites, OPAs y Consultas de Acceso a la Información Pública"),'6.Valoración Control Corrupción'!G42,'5. Valoración de Controles'!G42))</f>
        <v/>
      </c>
      <c r="U42" s="35" t="str">
        <f>IF($H$42="","",
IF(OR($H$42="Corrupción",$H$42="Corrupción - LA/FT/FPADM",$H$42="Corrupción - Conflictos de Interés",$H$42="Corrupción en Trámites, OPAs y Consultas de Acceso a la Información Pública"),'6.Valoración Control Corrupción'!H42,'5. Valoración de Controles'!H42))</f>
        <v/>
      </c>
      <c r="V42" s="35" t="str">
        <f>IF($H$42="","",
IF(OR($H$42="Corrupción",$H$42="Corrupción - LA/FT/FPADM",$H$42="Corrupción - Conflictos de Interés",$H$42="Corrupción en Trámites, OPAs y Consultas de Acceso a la Información Pública"),'6.Valoración Control Corrupción'!I42,'5. Valoración de Controles'!I42))</f>
        <v/>
      </c>
      <c r="W42" s="35" t="str">
        <f>IF($H$42="","",
IF(OR($H$42="Corrupción",$H$42="Corrupción - LA/FT/FPADM",$H$42="Corrupción - Conflictos de Interés",$H$42="Corrupción en Trámites, OPAs y Consultas de Acceso a la Información Pública"),'6.Valoración Control Corrupción'!J42,'5. Valoración de Controles'!J42))</f>
        <v/>
      </c>
      <c r="X42" s="29" t="str">
        <f>IF($H$42="","",
IF(OR($H$42="Corrupción",$H$42="Corrupción - LA/FT/FPADM",$H$42="Corrupción - LA/FT/FPADM",$H$42="Corrupción en Trámites, OPAs y Consultas de Acceso a la Información Pública"),"No Aplica",'5. Valoración de Controles'!L42))</f>
        <v/>
      </c>
      <c r="Y42" s="29" t="str">
        <f>IF($H$42="","",
IF(OR($H$42="Corrupción",$H$42="Corrupción - LA/FT/FPADM",$H$42="Corrupción - LA/FT/FPADM",$H$42="Corrupción en Trámites, OPAs y Consultas de Acceso a la Información Pública"),"No Aplica",'5. Valoración de Controles'!M42))</f>
        <v/>
      </c>
      <c r="Z42" s="29" t="str">
        <f>IF($H$42="","",
IF(OR($H$42="Corrupción",$H$42="Corrupción - LA/FT/FPADM",$H$42="Corrupción - LA/FT/FPADM",$H$42="Corrupción en Trámites, OPAs y Consultas de Acceso a la Información Pública"),"No Aplica",'5. Valoración de Controles'!N42))</f>
        <v/>
      </c>
      <c r="AA42" s="29" t="str">
        <f>IF($H$42="","",
IF(OR($H$42="Corrupción",$H$42="Corrupción - LA/FT/FPADM",$H$42="Corrupción - LA/FT/FPADM",$H$42="Corrupción en Trámites, OPAs y Consultas de Acceso a la Información Pública"),"No Aplica",'5. Valoración de Controles'!O42))</f>
        <v/>
      </c>
      <c r="AB42" s="29" t="str">
        <f>IF($H$42="","",
IF(OR($H$42="Corrupción",$H$42="Corrupción - LA/FT/FPADM",$H$42="Corrupción - LA/FT/FPADM",$H$42="Corrupción en Trámites, OPAs y Consultas de Acceso a la Información Pública"),"No Aplica",'5. Valoración de Controles'!P42))</f>
        <v/>
      </c>
      <c r="AC42" s="29" t="str">
        <f>IF($H$42="","",
IF(OR($H$42="Corrupción",$H$42="Corrupción - LA/FT/FPADM",$H$42="Corrupción - LA/FT/FPADM",$H$42="Corrupción en Trámites, OPAs y Consultas de Acceso a la Información Pública"),"No Aplica",'5. Valoración de Controles'!Q42))</f>
        <v/>
      </c>
      <c r="AD42" s="29" t="str">
        <f>IF($H$42="","",
IF(OR($H$42="Corrupción",$H$42="Corrupción - LA/FT/FPADM",$H$42="Corrupción - LA/FT/FPADM",$H$42="Corrupción en Trámites, OPAs y Consultas de Acceso a la Información Pública"),"No Aplica",'5. Valoración de Controles'!R42))</f>
        <v/>
      </c>
      <c r="AE42" s="29" t="str">
        <f>IF($H$42="","",
IF(OR($H$42="Corrupción",$H$42="Corrupción - LA/FT/FPADM",$H$42="Corrupción - LA/FT/FPADM",$H$42="Corrupción en Trámites, OPAs y Consultas de Acceso a la Información Pública"),"No Aplica",'5. Valoración de Controles'!S42))</f>
        <v/>
      </c>
      <c r="AF42" s="29" t="str">
        <f>IF($H$42="","",
IF(OR($H$42="Corrupción",$H$42="Corrupción - LA/FT/FPADM",$H$42="Corrupción - LA/FT/FPADM",$H$42="Corrupción en Trámites, OPAs y Consultas de Acceso a la Información Pública"),"No Aplica",'5. Valoración de Controles'!T42))</f>
        <v/>
      </c>
      <c r="AG42" s="29" t="str">
        <f>IF($H$42="","",
IF(OR($H$42="Corrupción",$H$42="Corrupción - LA/FT/FPADM",$H$42="Corrupción - LA/FT/FPADM",$H$42="Corrupción en Trámites, OPAs y Consultas de Acceso a la Información Pública"),"No Aplica",'5. Valoración de Controles'!U42))</f>
        <v/>
      </c>
      <c r="AH42" s="93"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28"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93"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28"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89"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5"/>
      <c r="AN42" s="113"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7"/>
      <c r="AP42" s="127"/>
      <c r="AQ42" s="127" t="str">
        <f>IF(AO42="","","∑ Peso porcentual de cada acción definida")</f>
        <v/>
      </c>
      <c r="AR42" s="92"/>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90"/>
      <c r="B43" s="90"/>
      <c r="C43" s="90"/>
      <c r="D43" s="90"/>
      <c r="E43" s="90"/>
      <c r="F43" s="90"/>
      <c r="G43" s="90"/>
      <c r="H43" s="90"/>
      <c r="I43" s="90"/>
      <c r="J43" s="90"/>
      <c r="K43" s="90"/>
      <c r="L43" s="90"/>
      <c r="M43" s="90"/>
      <c r="N43" s="90"/>
      <c r="O43" s="90"/>
      <c r="P43" s="90"/>
      <c r="Q43" s="35"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35" t="str">
        <f>IF($H$42="","",
IF(OR($H$42="Corrupción",$H$42="Corrupción - LA/FT/FPADM",$H$42="Corrupción - Conflictos de Interés",$H$42="Corrupción en Trámites, OPAs y Consultas de Acceso a la Información Pública"),'6.Valoración Control Corrupción'!E43,'5. Valoración de Controles'!E43))</f>
        <v/>
      </c>
      <c r="S43" s="35" t="str">
        <f>IF($H$42="","",
IF(OR($H$42="Corrupción",$H$42="Corrupción - LA/FT/FPADM",$H$42="Corrupción - Conflictos de Interés",$H$42="Corrupción en Trámites, OPAs y Consultas de Acceso a la Información Pública"),'6.Valoración Control Corrupción'!F43,'5. Valoración de Controles'!F43))</f>
        <v/>
      </c>
      <c r="T43" s="35" t="str">
        <f>IF($H$42="","",
IF(OR($H$42="Corrupción",$H$42="Corrupción - LA/FT/FPADM",$H$42="Corrupción - Conflictos de Interés",$H$42="Corrupción en Trámites, OPAs y Consultas de Acceso a la Información Pública"),'6.Valoración Control Corrupción'!G43,'5. Valoración de Controles'!G43))</f>
        <v/>
      </c>
      <c r="U43" s="35" t="str">
        <f>IF($H$42="","",
IF(OR($H$42="Corrupción",$H$42="Corrupción - LA/FT/FPADM",$H$42="Corrupción - Conflictos de Interés",$H$42="Corrupción en Trámites, OPAs y Consultas de Acceso a la Información Pública"),'6.Valoración Control Corrupción'!H43,'5. Valoración de Controles'!H43))</f>
        <v/>
      </c>
      <c r="V43" s="35" t="str">
        <f>IF($H$42="","",
IF(OR($H$42="Corrupción",$H$42="Corrupción - LA/FT/FPADM",$H$42="Corrupción - Conflictos de Interés",$H$42="Corrupción en Trámites, OPAs y Consultas de Acceso a la Información Pública"),'6.Valoración Control Corrupción'!I43,'5. Valoración de Controles'!I43))</f>
        <v/>
      </c>
      <c r="W43" s="35" t="str">
        <f>IF($H$42="","",
IF(OR($H$42="Corrupción",$H$42="Corrupción - LA/FT/FPADM",$H$42="Corrupción - Conflictos de Interés",$H$42="Corrupción en Trámites, OPAs y Consultas de Acceso a la Información Pública"),'6.Valoración Control Corrupción'!J43,'5. Valoración de Controles'!J43))</f>
        <v/>
      </c>
      <c r="X43" s="29" t="str">
        <f>IF($H$42="","",
IF(OR($H$42="Corrupción",$H$42="Corrupción - LA/FT/FPADM",$H$42="Corrupción - LA/FT/FPADM",$H$42="Corrupción en Trámites, OPAs y Consultas de Acceso a la Información Pública"),"No Aplica",'5. Valoración de Controles'!L43))</f>
        <v/>
      </c>
      <c r="Y43" s="29" t="str">
        <f>IF($H$42="","",
IF(OR($H$42="Corrupción",$H$42="Corrupción - LA/FT/FPADM",$H$42="Corrupción - LA/FT/FPADM",$H$42="Corrupción en Trámites, OPAs y Consultas de Acceso a la Información Pública"),"No Aplica",'5. Valoración de Controles'!M43))</f>
        <v/>
      </c>
      <c r="Z43" s="29" t="str">
        <f>IF($H$42="","",
IF(OR($H$42="Corrupción",$H$42="Corrupción - LA/FT/FPADM",$H$42="Corrupción - LA/FT/FPADM",$H$42="Corrupción en Trámites, OPAs y Consultas de Acceso a la Información Pública"),"No Aplica",'5. Valoración de Controles'!N43))</f>
        <v/>
      </c>
      <c r="AA43" s="29" t="str">
        <f>IF($H$42="","",
IF(OR($H$42="Corrupción",$H$42="Corrupción - LA/FT/FPADM",$H$42="Corrupción - LA/FT/FPADM",$H$42="Corrupción en Trámites, OPAs y Consultas de Acceso a la Información Pública"),"No Aplica",'5. Valoración de Controles'!O43))</f>
        <v/>
      </c>
      <c r="AB43" s="29" t="str">
        <f>IF($H$42="","",
IF(OR($H$42="Corrupción",$H$42="Corrupción - LA/FT/FPADM",$H$42="Corrupción - LA/FT/FPADM",$H$42="Corrupción en Trámites, OPAs y Consultas de Acceso a la Información Pública"),"No Aplica",'5. Valoración de Controles'!P43))</f>
        <v/>
      </c>
      <c r="AC43" s="29" t="str">
        <f>IF($H$42="","",
IF(OR($H$42="Corrupción",$H$42="Corrupción - LA/FT/FPADM",$H$42="Corrupción - LA/FT/FPADM",$H$42="Corrupción en Trámites, OPAs y Consultas de Acceso a la Información Pública"),"No Aplica",'5. Valoración de Controles'!Q43))</f>
        <v/>
      </c>
      <c r="AD43" s="29" t="str">
        <f>IF($H$42="","",
IF(OR($H$42="Corrupción",$H$42="Corrupción - LA/FT/FPADM",$H$42="Corrupción - LA/FT/FPADM",$H$42="Corrupción en Trámites, OPAs y Consultas de Acceso a la Información Pública"),"No Aplica",'5. Valoración de Controles'!R43))</f>
        <v/>
      </c>
      <c r="AE43" s="29" t="str">
        <f>IF($H$42="","",
IF(OR($H$42="Corrupción",$H$42="Corrupción - LA/FT/FPADM",$H$42="Corrupción - LA/FT/FPADM",$H$42="Corrupción en Trámites, OPAs y Consultas de Acceso a la Información Pública"),"No Aplica",'5. Valoración de Controles'!S43))</f>
        <v/>
      </c>
      <c r="AF43" s="29" t="str">
        <f>IF($H$42="","",
IF(OR($H$42="Corrupción",$H$42="Corrupción - LA/FT/FPADM",$H$42="Corrupción - LA/FT/FPADM",$H$42="Corrupción en Trámites, OPAs y Consultas de Acceso a la Información Pública"),"No Aplica",'5. Valoración de Controles'!T43))</f>
        <v/>
      </c>
      <c r="AG43" s="29" t="str">
        <f>IF($H$42="","",
IF(OR($H$42="Corrupción",$H$42="Corrupción - LA/FT/FPADM",$H$42="Corrupción - LA/FT/FPADM",$H$42="Corrupción en Trámites, OPAs y Consultas de Acceso a la Información Pública"),"No Aplica",'5. Valoración de Controles'!U43))</f>
        <v/>
      </c>
      <c r="AH43" s="90"/>
      <c r="AI43" s="90"/>
      <c r="AJ43" s="90"/>
      <c r="AK43" s="90"/>
      <c r="AL43" s="90"/>
      <c r="AM43" s="90"/>
      <c r="AN43" s="90"/>
      <c r="AO43" s="90"/>
      <c r="AP43" s="90"/>
      <c r="AQ43" s="90"/>
      <c r="AR43" s="90"/>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91"/>
      <c r="B44" s="91"/>
      <c r="C44" s="91"/>
      <c r="D44" s="91"/>
      <c r="E44" s="91"/>
      <c r="F44" s="91"/>
      <c r="G44" s="91"/>
      <c r="H44" s="91"/>
      <c r="I44" s="91"/>
      <c r="J44" s="91"/>
      <c r="K44" s="91"/>
      <c r="L44" s="91"/>
      <c r="M44" s="91"/>
      <c r="N44" s="91"/>
      <c r="O44" s="91"/>
      <c r="P44" s="91"/>
      <c r="Q44" s="35"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35" t="str">
        <f>IF($H$42="","",
IF(OR($H$42="Corrupción",$H$42="Corrupción - LA/FT/FPADM",$H$42="Corrupción - Conflictos de Interés",$H$42="Corrupción en Trámites, OPAs y Consultas de Acceso a la Información Pública"),'6.Valoración Control Corrupción'!E44,'5. Valoración de Controles'!E44))</f>
        <v/>
      </c>
      <c r="S44" s="35" t="str">
        <f>IF($H$42="","",
IF(OR($H$42="Corrupción",$H$42="Corrupción - LA/FT/FPADM",$H$42="Corrupción - Conflictos de Interés",$H$42="Corrupción en Trámites, OPAs y Consultas de Acceso a la Información Pública"),'6.Valoración Control Corrupción'!F44,'5. Valoración de Controles'!F44))</f>
        <v/>
      </c>
      <c r="T44" s="35" t="str">
        <f>IF($H$42="","",
IF(OR($H$42="Corrupción",$H$42="Corrupción - LA/FT/FPADM",$H$42="Corrupción - Conflictos de Interés",$H$42="Corrupción en Trámites, OPAs y Consultas de Acceso a la Información Pública"),'6.Valoración Control Corrupción'!G44,'5. Valoración de Controles'!G44))</f>
        <v/>
      </c>
      <c r="U44" s="35" t="str">
        <f>IF($H$42="","",
IF(OR($H$42="Corrupción",$H$42="Corrupción - LA/FT/FPADM",$H$42="Corrupción - Conflictos de Interés",$H$42="Corrupción en Trámites, OPAs y Consultas de Acceso a la Información Pública"),'6.Valoración Control Corrupción'!H44,'5. Valoración de Controles'!H44))</f>
        <v/>
      </c>
      <c r="V44" s="35" t="str">
        <f>IF($H$42="","",
IF(OR($H$42="Corrupción",$H$42="Corrupción - LA/FT/FPADM",$H$42="Corrupción - Conflictos de Interés",$H$42="Corrupción en Trámites, OPAs y Consultas de Acceso a la Información Pública"),'6.Valoración Control Corrupción'!I44,'5. Valoración de Controles'!I44))</f>
        <v/>
      </c>
      <c r="W44" s="35" t="str">
        <f>IF($H$42="","",
IF(OR($H$42="Corrupción",$H$42="Corrupción - LA/FT/FPADM",$H$42="Corrupción - Conflictos de Interés",$H$42="Corrupción en Trámites, OPAs y Consultas de Acceso a la Información Pública"),'6.Valoración Control Corrupción'!J44,'5. Valoración de Controles'!J44))</f>
        <v/>
      </c>
      <c r="X44" s="29" t="str">
        <f>IF($H$42="","",
IF(OR($H$42="Corrupción",$H$42="Corrupción - LA/FT/FPADM",$H$42="Corrupción - LA/FT/FPADM",$H$42="Corrupción en Trámites, OPAs y Consultas de Acceso a la Información Pública"),"No Aplica",'5. Valoración de Controles'!L44))</f>
        <v/>
      </c>
      <c r="Y44" s="29" t="str">
        <f>IF($H$42="","",
IF(OR($H$42="Corrupción",$H$42="Corrupción - LA/FT/FPADM",$H$42="Corrupción - LA/FT/FPADM",$H$42="Corrupción en Trámites, OPAs y Consultas de Acceso a la Información Pública"),"No Aplica",'5. Valoración de Controles'!M44))</f>
        <v/>
      </c>
      <c r="Z44" s="29" t="str">
        <f>IF($H$42="","",
IF(OR($H$42="Corrupción",$H$42="Corrupción - LA/FT/FPADM",$H$42="Corrupción - LA/FT/FPADM",$H$42="Corrupción en Trámites, OPAs y Consultas de Acceso a la Información Pública"),"No Aplica",'5. Valoración de Controles'!N44))</f>
        <v/>
      </c>
      <c r="AA44" s="29" t="str">
        <f>IF($H$42="","",
IF(OR($H$42="Corrupción",$H$42="Corrupción - LA/FT/FPADM",$H$42="Corrupción - LA/FT/FPADM",$H$42="Corrupción en Trámites, OPAs y Consultas de Acceso a la Información Pública"),"No Aplica",'5. Valoración de Controles'!O44))</f>
        <v/>
      </c>
      <c r="AB44" s="29" t="str">
        <f>IF($H$42="","",
IF(OR($H$42="Corrupción",$H$42="Corrupción - LA/FT/FPADM",$H$42="Corrupción - LA/FT/FPADM",$H$42="Corrupción en Trámites, OPAs y Consultas de Acceso a la Información Pública"),"No Aplica",'5. Valoración de Controles'!P44))</f>
        <v/>
      </c>
      <c r="AC44" s="29" t="str">
        <f>IF($H$42="","",
IF(OR($H$42="Corrupción",$H$42="Corrupción - LA/FT/FPADM",$H$42="Corrupción - LA/FT/FPADM",$H$42="Corrupción en Trámites, OPAs y Consultas de Acceso a la Información Pública"),"No Aplica",'5. Valoración de Controles'!Q44))</f>
        <v/>
      </c>
      <c r="AD44" s="29" t="str">
        <f>IF($H$42="","",
IF(OR($H$42="Corrupción",$H$42="Corrupción - LA/FT/FPADM",$H$42="Corrupción - LA/FT/FPADM",$H$42="Corrupción en Trámites, OPAs y Consultas de Acceso a la Información Pública"),"No Aplica",'5. Valoración de Controles'!R44))</f>
        <v/>
      </c>
      <c r="AE44" s="29" t="str">
        <f>IF($H$42="","",
IF(OR($H$42="Corrupción",$H$42="Corrupción - LA/FT/FPADM",$H$42="Corrupción - LA/FT/FPADM",$H$42="Corrupción en Trámites, OPAs y Consultas de Acceso a la Información Pública"),"No Aplica",'5. Valoración de Controles'!S44))</f>
        <v/>
      </c>
      <c r="AF44" s="29" t="str">
        <f>IF($H$42="","",
IF(OR($H$42="Corrupción",$H$42="Corrupción - LA/FT/FPADM",$H$42="Corrupción - LA/FT/FPADM",$H$42="Corrupción en Trámites, OPAs y Consultas de Acceso a la Información Pública"),"No Aplica",'5. Valoración de Controles'!T44))</f>
        <v/>
      </c>
      <c r="AG44" s="29" t="str">
        <f>IF($H$42="","",
IF(OR($H$42="Corrupción",$H$42="Corrupción - LA/FT/FPADM",$H$42="Corrupción - LA/FT/FPADM",$H$42="Corrupción en Trámites, OPAs y Consultas de Acceso a la Información Pública"),"No Aplica",'5. Valoración de Controles'!U44))</f>
        <v/>
      </c>
      <c r="AH44" s="91"/>
      <c r="AI44" s="91"/>
      <c r="AJ44" s="91"/>
      <c r="AK44" s="91"/>
      <c r="AL44" s="91"/>
      <c r="AM44" s="91"/>
      <c r="AN44" s="91"/>
      <c r="AO44" s="91"/>
      <c r="AP44" s="91"/>
      <c r="AQ44" s="91"/>
      <c r="AR44" s="91"/>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97">
        <v>13</v>
      </c>
      <c r="B45" s="92">
        <f>'2. Identificación del Riesgo'!B45:B47</f>
        <v>0</v>
      </c>
      <c r="C45" s="92" t="str">
        <f>IF('2. Identificación del Riesgo'!C45:C47="","",'2. Identificación del Riesgo'!C45:C47)</f>
        <v/>
      </c>
      <c r="D45" s="92" t="str">
        <f>IF('2. Identificación del Riesgo'!D45:D47="","",'2. Identificación del Riesgo'!D45:D47)</f>
        <v/>
      </c>
      <c r="E45" s="92" t="str">
        <f>IF('2. Identificación del Riesgo'!E45:E47="","",'2. Identificación del Riesgo'!E45:E47)</f>
        <v/>
      </c>
      <c r="F45" s="92" t="str">
        <f>IF('2. Identificación del Riesgo'!F45:F47="","",'2. Identificación del Riesgo'!F45:F47)</f>
        <v/>
      </c>
      <c r="G45" s="92" t="str">
        <f>IF('2. Identificación del Riesgo'!G45:G47="","",'2. Identificación del Riesgo'!G45:G47)</f>
        <v/>
      </c>
      <c r="H45" s="92" t="str">
        <f>IF('2. Identificación del Riesgo'!H45:H47="","",'2. Identificación del Riesgo'!H45:H47)</f>
        <v/>
      </c>
      <c r="I45" s="92" t="str">
        <f>IF('2. Identificación del Riesgo'!I45:I47="","",'2. Identificación del Riesgo'!I45:I47)</f>
        <v/>
      </c>
      <c r="J45" s="92" t="str">
        <f>IF('2. Identificación del Riesgo'!J45:J47="","",'2. Identificación del Riesgo'!J45:J47)</f>
        <v/>
      </c>
      <c r="K45" s="93" t="str">
        <f>'2. Identificación del Riesgo'!K45:K47</f>
        <v/>
      </c>
      <c r="L45" s="94" t="str">
        <f>'2. Identificación del Riesgo'!L45:L47</f>
        <v/>
      </c>
      <c r="M45" s="92"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93" t="str">
        <f>'2. Identificación del Riesgo'!N45:N47</f>
        <v/>
      </c>
      <c r="O45" s="94" t="str">
        <f>'2. Identificación del Riesgo'!O45:O47</f>
        <v/>
      </c>
      <c r="P45" s="89" t="str">
        <f>'2. Identificación del Riesgo'!P45:P47</f>
        <v/>
      </c>
      <c r="Q45" s="35"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35" t="str">
        <f>IF($H$45="","",
IF(OR($H$45="Corrupción",$H$45="Corrupción - LA/FT/FPADM",$H$45="Corrupción - Conflictos de Interés",$H$45="Corrupción en Trámites, OPAs y Consultas de Acceso a la Información Pública"),'6.Valoración Control Corrupción'!E45,'5. Valoración de Controles'!E45))</f>
        <v/>
      </c>
      <c r="S45" s="35" t="str">
        <f>IF($H$45="","",
IF(OR($H$45="Corrupción",$H$45="Corrupción - LA/FT/FPADM",$H$45="Corrupción - Conflictos de Interés",$H$45="Corrupción en Trámites, OPAs y Consultas de Acceso a la Información Pública"),'6.Valoración Control Corrupción'!F45,'5. Valoración de Controles'!F45))</f>
        <v/>
      </c>
      <c r="T45" s="35" t="str">
        <f>IF($H$45="","",
IF(OR($H$45="Corrupción",$H$45="Corrupción - LA/FT/FPADM",$H$45="Corrupción - Conflictos de Interés",$H$45="Corrupción en Trámites, OPAs y Consultas de Acceso a la Información Pública"),'6.Valoración Control Corrupción'!G45,'5. Valoración de Controles'!G45))</f>
        <v/>
      </c>
      <c r="U45" s="35" t="str">
        <f>IF($H$45="","",
IF(OR($H$45="Corrupción",$H$45="Corrupción - LA/FT/FPADM",$H$45="Corrupción - Conflictos de Interés",$H$45="Corrupción en Trámites, OPAs y Consultas de Acceso a la Información Pública"),'6.Valoración Control Corrupción'!H45,'5. Valoración de Controles'!H45))</f>
        <v/>
      </c>
      <c r="V45" s="35" t="str">
        <f>IF($H$45="","",
IF(OR($H$45="Corrupción",$H$45="Corrupción - LA/FT/FPADM",$H$45="Corrupción - Conflictos de Interés",$H$45="Corrupción en Trámites, OPAs y Consultas de Acceso a la Información Pública"),'6.Valoración Control Corrupción'!I45,'5. Valoración de Controles'!I45))</f>
        <v/>
      </c>
      <c r="W45" s="35" t="str">
        <f>IF($H$45="","",
IF(OR($H$45="Corrupción",$H$45="Corrupción - LA/FT/FPADM",$H$45="Corrupción - Conflictos de Interés",$H$45="Corrupción en Trámites, OPAs y Consultas de Acceso a la Información Pública"),'6.Valoración Control Corrupción'!J45,'5. Valoración de Controles'!J45))</f>
        <v/>
      </c>
      <c r="X45" s="29" t="str">
        <f>IF($H$45="","",
IF(OR($H$45="Corrupción",$H$45="Corrupción - LA/FT/FPADM",$H$45="Corrupción - LA/FT/FPADM",$H$45="Corrupción en Trámites, OPAs y Consultas de Acceso a la Información Pública"),"No Aplica",'5. Valoración de Controles'!L45))</f>
        <v/>
      </c>
      <c r="Y45" s="29" t="str">
        <f>IF($H$45="","",
IF(OR($H$45="Corrupción",$H$45="Corrupción - LA/FT/FPADM",$H$45="Corrupción - LA/FT/FPADM",$H$45="Corrupción en Trámites, OPAs y Consultas de Acceso a la Información Pública"),"No Aplica",'5. Valoración de Controles'!M45))</f>
        <v/>
      </c>
      <c r="Z45" s="29" t="str">
        <f>IF($H$45="","",
IF(OR($H$45="Corrupción",$H$45="Corrupción - LA/FT/FPADM",$H$45="Corrupción - LA/FT/FPADM",$H$45="Corrupción en Trámites, OPAs y Consultas de Acceso a la Información Pública"),"No Aplica",'5. Valoración de Controles'!N45))</f>
        <v/>
      </c>
      <c r="AA45" s="29" t="str">
        <f>IF($H$45="","",
IF(OR($H$45="Corrupción",$H$45="Corrupción - LA/FT/FPADM",$H$45="Corrupción - LA/FT/FPADM",$H$45="Corrupción en Trámites, OPAs y Consultas de Acceso a la Información Pública"),"No Aplica",'5. Valoración de Controles'!O45))</f>
        <v/>
      </c>
      <c r="AB45" s="29" t="str">
        <f>IF($H$45="","",
IF(OR($H$45="Corrupción",$H$45="Corrupción - LA/FT/FPADM",$H$45="Corrupción - LA/FT/FPADM",$H$45="Corrupción en Trámites, OPAs y Consultas de Acceso a la Información Pública"),"No Aplica",'5. Valoración de Controles'!P45))</f>
        <v/>
      </c>
      <c r="AC45" s="29" t="str">
        <f>IF($H$45="","",
IF(OR($H$45="Corrupción",$H$45="Corrupción - LA/FT/FPADM",$H$45="Corrupción - LA/FT/FPADM",$H$45="Corrupción en Trámites, OPAs y Consultas de Acceso a la Información Pública"),"No Aplica",'5. Valoración de Controles'!Q45))</f>
        <v/>
      </c>
      <c r="AD45" s="29" t="str">
        <f>IF($H$45="","",
IF(OR($H$45="Corrupción",$H$45="Corrupción - LA/FT/FPADM",$H$45="Corrupción - LA/FT/FPADM",$H$45="Corrupción en Trámites, OPAs y Consultas de Acceso a la Información Pública"),"No Aplica",'5. Valoración de Controles'!R45))</f>
        <v/>
      </c>
      <c r="AE45" s="29" t="str">
        <f>IF($H$45="","",
IF(OR($H$45="Corrupción",$H$45="Corrupción - LA/FT/FPADM",$H$45="Corrupción - LA/FT/FPADM",$H$45="Corrupción en Trámites, OPAs y Consultas de Acceso a la Información Pública"),"No Aplica",'5. Valoración de Controles'!S45))</f>
        <v/>
      </c>
      <c r="AF45" s="29" t="str">
        <f>IF($H$45="","",
IF(OR($H$45="Corrupción",$H$45="Corrupción - LA/FT/FPADM",$H$45="Corrupción - LA/FT/FPADM",$H$45="Corrupción en Trámites, OPAs y Consultas de Acceso a la Información Pública"),"No Aplica",'5. Valoración de Controles'!T45))</f>
        <v/>
      </c>
      <c r="AG45" s="29" t="str">
        <f>IF($H$45="","",
IF(OR($H$45="Corrupción",$H$45="Corrupción - LA/FT/FPADM",$H$45="Corrupción - LA/FT/FPADM",$H$45="Corrupción en Trámites, OPAs y Consultas de Acceso a la Información Pública"),"No Aplica",'5. Valoración de Controles'!U45))</f>
        <v/>
      </c>
      <c r="AH45" s="93"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28"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93"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28"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89"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5"/>
      <c r="AN45" s="113"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7"/>
      <c r="AP45" s="127"/>
      <c r="AQ45" s="127" t="str">
        <f>IF(AO45="","","∑ Peso porcentual de cada acción definida")</f>
        <v/>
      </c>
      <c r="AR45" s="92"/>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90"/>
      <c r="B46" s="90"/>
      <c r="C46" s="90"/>
      <c r="D46" s="90"/>
      <c r="E46" s="90"/>
      <c r="F46" s="90"/>
      <c r="G46" s="90"/>
      <c r="H46" s="90"/>
      <c r="I46" s="90"/>
      <c r="J46" s="90"/>
      <c r="K46" s="90"/>
      <c r="L46" s="90"/>
      <c r="M46" s="90"/>
      <c r="N46" s="90"/>
      <c r="O46" s="90"/>
      <c r="P46" s="90"/>
      <c r="Q46" s="35"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35" t="str">
        <f>IF($H$45="","",
IF(OR($H$45="Corrupción",$H$45="Corrupción - LA/FT/FPADM",$H$45="Corrupción - Conflictos de Interés",$H$45="Corrupción en Trámites, OPAs y Consultas de Acceso a la Información Pública"),'6.Valoración Control Corrupción'!E46,'5. Valoración de Controles'!E46))</f>
        <v/>
      </c>
      <c r="S46" s="35" t="str">
        <f>IF($H$45="","",
IF(OR($H$45="Corrupción",$H$45="Corrupción - LA/FT/FPADM",$H$45="Corrupción - Conflictos de Interés",$H$45="Corrupción en Trámites, OPAs y Consultas de Acceso a la Información Pública"),'6.Valoración Control Corrupción'!F46,'5. Valoración de Controles'!F46))</f>
        <v/>
      </c>
      <c r="T46" s="35" t="str">
        <f>IF($H$45="","",
IF(OR($H$45="Corrupción",$H$45="Corrupción - LA/FT/FPADM",$H$45="Corrupción - Conflictos de Interés",$H$45="Corrupción en Trámites, OPAs y Consultas de Acceso a la Información Pública"),'6.Valoración Control Corrupción'!G46,'5. Valoración de Controles'!G46))</f>
        <v/>
      </c>
      <c r="U46" s="35" t="str">
        <f>IF($H$45="","",
IF(OR($H$45="Corrupción",$H$45="Corrupción - LA/FT/FPADM",$H$45="Corrupción - Conflictos de Interés",$H$45="Corrupción en Trámites, OPAs y Consultas de Acceso a la Información Pública"),'6.Valoración Control Corrupción'!H46,'5. Valoración de Controles'!H46))</f>
        <v/>
      </c>
      <c r="V46" s="35" t="str">
        <f>IF($H$45="","",
IF(OR($H$45="Corrupción",$H$45="Corrupción - LA/FT/FPADM",$H$45="Corrupción - Conflictos de Interés",$H$45="Corrupción en Trámites, OPAs y Consultas de Acceso a la Información Pública"),'6.Valoración Control Corrupción'!I46,'5. Valoración de Controles'!I46))</f>
        <v/>
      </c>
      <c r="W46" s="35" t="str">
        <f>IF($H$45="","",
IF(OR($H$45="Corrupción",$H$45="Corrupción - LA/FT/FPADM",$H$45="Corrupción - Conflictos de Interés",$H$45="Corrupción en Trámites, OPAs y Consultas de Acceso a la Información Pública"),'6.Valoración Control Corrupción'!J46,'5. Valoración de Controles'!J46))</f>
        <v/>
      </c>
      <c r="X46" s="29" t="str">
        <f>IF($H$45="","",
IF(OR($H$45="Corrupción",$H$45="Corrupción - LA/FT/FPADM",$H$45="Corrupción - LA/FT/FPADM",$H$45="Corrupción en Trámites, OPAs y Consultas de Acceso a la Información Pública"),"No Aplica",'5. Valoración de Controles'!L46))</f>
        <v/>
      </c>
      <c r="Y46" s="29" t="str">
        <f>IF($H$45="","",
IF(OR($H$45="Corrupción",$H$45="Corrupción - LA/FT/FPADM",$H$45="Corrupción - LA/FT/FPADM",$H$45="Corrupción en Trámites, OPAs y Consultas de Acceso a la Información Pública"),"No Aplica",'5. Valoración de Controles'!M46))</f>
        <v/>
      </c>
      <c r="Z46" s="29" t="str">
        <f>IF($H$45="","",
IF(OR($H$45="Corrupción",$H$45="Corrupción - LA/FT/FPADM",$H$45="Corrupción - LA/FT/FPADM",$H$45="Corrupción en Trámites, OPAs y Consultas de Acceso a la Información Pública"),"No Aplica",'5. Valoración de Controles'!N46))</f>
        <v/>
      </c>
      <c r="AA46" s="29" t="str">
        <f>IF($H$45="","",
IF(OR($H$45="Corrupción",$H$45="Corrupción - LA/FT/FPADM",$H$45="Corrupción - LA/FT/FPADM",$H$45="Corrupción en Trámites, OPAs y Consultas de Acceso a la Información Pública"),"No Aplica",'5. Valoración de Controles'!O46))</f>
        <v/>
      </c>
      <c r="AB46" s="29" t="str">
        <f>IF($H$45="","",
IF(OR($H$45="Corrupción",$H$45="Corrupción - LA/FT/FPADM",$H$45="Corrupción - LA/FT/FPADM",$H$45="Corrupción en Trámites, OPAs y Consultas de Acceso a la Información Pública"),"No Aplica",'5. Valoración de Controles'!P46))</f>
        <v/>
      </c>
      <c r="AC46" s="29" t="str">
        <f>IF($H$45="","",
IF(OR($H$45="Corrupción",$H$45="Corrupción - LA/FT/FPADM",$H$45="Corrupción - LA/FT/FPADM",$H$45="Corrupción en Trámites, OPAs y Consultas de Acceso a la Información Pública"),"No Aplica",'5. Valoración de Controles'!Q46))</f>
        <v/>
      </c>
      <c r="AD46" s="29" t="str">
        <f>IF($H$45="","",
IF(OR($H$45="Corrupción",$H$45="Corrupción - LA/FT/FPADM",$H$45="Corrupción - LA/FT/FPADM",$H$45="Corrupción en Trámites, OPAs y Consultas de Acceso a la Información Pública"),"No Aplica",'5. Valoración de Controles'!R46))</f>
        <v/>
      </c>
      <c r="AE46" s="29" t="str">
        <f>IF($H$45="","",
IF(OR($H$45="Corrupción",$H$45="Corrupción - LA/FT/FPADM",$H$45="Corrupción - LA/FT/FPADM",$H$45="Corrupción en Trámites, OPAs y Consultas de Acceso a la Información Pública"),"No Aplica",'5. Valoración de Controles'!S46))</f>
        <v/>
      </c>
      <c r="AF46" s="29" t="str">
        <f>IF($H$45="","",
IF(OR($H$45="Corrupción",$H$45="Corrupción - LA/FT/FPADM",$H$45="Corrupción - LA/FT/FPADM",$H$45="Corrupción en Trámites, OPAs y Consultas de Acceso a la Información Pública"),"No Aplica",'5. Valoración de Controles'!T46))</f>
        <v/>
      </c>
      <c r="AG46" s="29" t="str">
        <f>IF($H$45="","",
IF(OR($H$45="Corrupción",$H$45="Corrupción - LA/FT/FPADM",$H$45="Corrupción - LA/FT/FPADM",$H$45="Corrupción en Trámites, OPAs y Consultas de Acceso a la Información Pública"),"No Aplica",'5. Valoración de Controles'!U46))</f>
        <v/>
      </c>
      <c r="AH46" s="90"/>
      <c r="AI46" s="90"/>
      <c r="AJ46" s="90"/>
      <c r="AK46" s="90"/>
      <c r="AL46" s="90"/>
      <c r="AM46" s="90"/>
      <c r="AN46" s="90"/>
      <c r="AO46" s="90"/>
      <c r="AP46" s="90"/>
      <c r="AQ46" s="90"/>
      <c r="AR46" s="90"/>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91"/>
      <c r="B47" s="91"/>
      <c r="C47" s="91"/>
      <c r="D47" s="91"/>
      <c r="E47" s="91"/>
      <c r="F47" s="91"/>
      <c r="G47" s="91"/>
      <c r="H47" s="91"/>
      <c r="I47" s="91"/>
      <c r="J47" s="91"/>
      <c r="K47" s="91"/>
      <c r="L47" s="91"/>
      <c r="M47" s="91"/>
      <c r="N47" s="91"/>
      <c r="O47" s="91"/>
      <c r="P47" s="91"/>
      <c r="Q47" s="35"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35" t="str">
        <f>IF($H$45="","",
IF(OR($H$45="Corrupción",$H$45="Corrupción - LA/FT/FPADM",$H$45="Corrupción - Conflictos de Interés",$H$45="Corrupción en Trámites, OPAs y Consultas de Acceso a la Información Pública"),'6.Valoración Control Corrupción'!E47,'5. Valoración de Controles'!E47))</f>
        <v/>
      </c>
      <c r="S47" s="35" t="str">
        <f>IF($H$45="","",
IF(OR($H$45="Corrupción",$H$45="Corrupción - LA/FT/FPADM",$H$45="Corrupción - Conflictos de Interés",$H$45="Corrupción en Trámites, OPAs y Consultas de Acceso a la Información Pública"),'6.Valoración Control Corrupción'!F47,'5. Valoración de Controles'!F47))</f>
        <v/>
      </c>
      <c r="T47" s="35" t="str">
        <f>IF($H$45="","",
IF(OR($H$45="Corrupción",$H$45="Corrupción - LA/FT/FPADM",$H$45="Corrupción - Conflictos de Interés",$H$45="Corrupción en Trámites, OPAs y Consultas de Acceso a la Información Pública"),'6.Valoración Control Corrupción'!G47,'5. Valoración de Controles'!G47))</f>
        <v/>
      </c>
      <c r="U47" s="35" t="str">
        <f>IF($H$45="","",
IF(OR($H$45="Corrupción",$H$45="Corrupción - LA/FT/FPADM",$H$45="Corrupción - Conflictos de Interés",$H$45="Corrupción en Trámites, OPAs y Consultas de Acceso a la Información Pública"),'6.Valoración Control Corrupción'!H47,'5. Valoración de Controles'!H47))</f>
        <v/>
      </c>
      <c r="V47" s="35" t="str">
        <f>IF($H$45="","",
IF(OR($H$45="Corrupción",$H$45="Corrupción - LA/FT/FPADM",$H$45="Corrupción - Conflictos de Interés",$H$45="Corrupción en Trámites, OPAs y Consultas de Acceso a la Información Pública"),'6.Valoración Control Corrupción'!I47,'5. Valoración de Controles'!I47))</f>
        <v/>
      </c>
      <c r="W47" s="35" t="str">
        <f>IF($H$45="","",
IF(OR($H$45="Corrupción",$H$45="Corrupción - LA/FT/FPADM",$H$45="Corrupción - Conflictos de Interés",$H$45="Corrupción en Trámites, OPAs y Consultas de Acceso a la Información Pública"),'6.Valoración Control Corrupción'!J47,'5. Valoración de Controles'!J47))</f>
        <v/>
      </c>
      <c r="X47" s="29" t="str">
        <f>IF($H$45="","",
IF(OR($H$45="Corrupción",$H$45="Corrupción - LA/FT/FPADM",$H$45="Corrupción - LA/FT/FPADM",$H$45="Corrupción en Trámites, OPAs y Consultas de Acceso a la Información Pública"),"No Aplica",'5. Valoración de Controles'!L47))</f>
        <v/>
      </c>
      <c r="Y47" s="29" t="str">
        <f>IF($H$45="","",
IF(OR($H$45="Corrupción",$H$45="Corrupción - LA/FT/FPADM",$H$45="Corrupción - LA/FT/FPADM",$H$45="Corrupción en Trámites, OPAs y Consultas de Acceso a la Información Pública"),"No Aplica",'5. Valoración de Controles'!M47))</f>
        <v/>
      </c>
      <c r="Z47" s="29" t="str">
        <f>IF($H$45="","",
IF(OR($H$45="Corrupción",$H$45="Corrupción - LA/FT/FPADM",$H$45="Corrupción - LA/FT/FPADM",$H$45="Corrupción en Trámites, OPAs y Consultas de Acceso a la Información Pública"),"No Aplica",'5. Valoración de Controles'!N47))</f>
        <v/>
      </c>
      <c r="AA47" s="29" t="str">
        <f>IF($H$45="","",
IF(OR($H$45="Corrupción",$H$45="Corrupción - LA/FT/FPADM",$H$45="Corrupción - LA/FT/FPADM",$H$45="Corrupción en Trámites, OPAs y Consultas de Acceso a la Información Pública"),"No Aplica",'5. Valoración de Controles'!O47))</f>
        <v/>
      </c>
      <c r="AB47" s="29" t="str">
        <f>IF($H$45="","",
IF(OR($H$45="Corrupción",$H$45="Corrupción - LA/FT/FPADM",$H$45="Corrupción - LA/FT/FPADM",$H$45="Corrupción en Trámites, OPAs y Consultas de Acceso a la Información Pública"),"No Aplica",'5. Valoración de Controles'!P47))</f>
        <v/>
      </c>
      <c r="AC47" s="29" t="str">
        <f>IF($H$45="","",
IF(OR($H$45="Corrupción",$H$45="Corrupción - LA/FT/FPADM",$H$45="Corrupción - LA/FT/FPADM",$H$45="Corrupción en Trámites, OPAs y Consultas de Acceso a la Información Pública"),"No Aplica",'5. Valoración de Controles'!Q47))</f>
        <v/>
      </c>
      <c r="AD47" s="29" t="str">
        <f>IF($H$45="","",
IF(OR($H$45="Corrupción",$H$45="Corrupción - LA/FT/FPADM",$H$45="Corrupción - LA/FT/FPADM",$H$45="Corrupción en Trámites, OPAs y Consultas de Acceso a la Información Pública"),"No Aplica",'5. Valoración de Controles'!R47))</f>
        <v/>
      </c>
      <c r="AE47" s="29" t="str">
        <f>IF($H$45="","",
IF(OR($H$45="Corrupción",$H$45="Corrupción - LA/FT/FPADM",$H$45="Corrupción - LA/FT/FPADM",$H$45="Corrupción en Trámites, OPAs y Consultas de Acceso a la Información Pública"),"No Aplica",'5. Valoración de Controles'!S47))</f>
        <v/>
      </c>
      <c r="AF47" s="29" t="str">
        <f>IF($H$45="","",
IF(OR($H$45="Corrupción",$H$45="Corrupción - LA/FT/FPADM",$H$45="Corrupción - LA/FT/FPADM",$H$45="Corrupción en Trámites, OPAs y Consultas de Acceso a la Información Pública"),"No Aplica",'5. Valoración de Controles'!T47))</f>
        <v/>
      </c>
      <c r="AG47" s="29" t="str">
        <f>IF($H$45="","",
IF(OR($H$45="Corrupción",$H$45="Corrupción - LA/FT/FPADM",$H$45="Corrupción - LA/FT/FPADM",$H$45="Corrupción en Trámites, OPAs y Consultas de Acceso a la Información Pública"),"No Aplica",'5. Valoración de Controles'!U47))</f>
        <v/>
      </c>
      <c r="AH47" s="91"/>
      <c r="AI47" s="91"/>
      <c r="AJ47" s="91"/>
      <c r="AK47" s="91"/>
      <c r="AL47" s="91"/>
      <c r="AM47" s="91"/>
      <c r="AN47" s="91"/>
      <c r="AO47" s="91"/>
      <c r="AP47" s="91"/>
      <c r="AQ47" s="91"/>
      <c r="AR47" s="91"/>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97">
        <v>14</v>
      </c>
      <c r="B48" s="92">
        <f>'2. Identificación del Riesgo'!B48:B50</f>
        <v>0</v>
      </c>
      <c r="C48" s="92" t="str">
        <f>IF('2. Identificación del Riesgo'!C48:C50="","",'2. Identificación del Riesgo'!C48:C50)</f>
        <v/>
      </c>
      <c r="D48" s="92" t="str">
        <f>IF('2. Identificación del Riesgo'!D48:D50="","",'2. Identificación del Riesgo'!D48:D50)</f>
        <v/>
      </c>
      <c r="E48" s="92" t="str">
        <f>IF('2. Identificación del Riesgo'!E48:E50="","",'2. Identificación del Riesgo'!E48:E50)</f>
        <v/>
      </c>
      <c r="F48" s="92" t="str">
        <f>IF('2. Identificación del Riesgo'!F48:F50="","",'2. Identificación del Riesgo'!F48:F50)</f>
        <v/>
      </c>
      <c r="G48" s="92" t="str">
        <f>IF('2. Identificación del Riesgo'!G48:G50="","",'2. Identificación del Riesgo'!G48:G50)</f>
        <v/>
      </c>
      <c r="H48" s="92" t="str">
        <f>IF('2. Identificación del Riesgo'!H48:H50="","",'2. Identificación del Riesgo'!H48:H50)</f>
        <v/>
      </c>
      <c r="I48" s="92" t="str">
        <f>IF('2. Identificación del Riesgo'!I48:I50="","",'2. Identificación del Riesgo'!I48:I50)</f>
        <v/>
      </c>
      <c r="J48" s="92" t="str">
        <f>IF('2. Identificación del Riesgo'!J48:J50="","",'2. Identificación del Riesgo'!J48:J50)</f>
        <v/>
      </c>
      <c r="K48" s="93" t="str">
        <f>'2. Identificación del Riesgo'!K48:K50</f>
        <v/>
      </c>
      <c r="L48" s="94" t="str">
        <f>'2. Identificación del Riesgo'!L48:L50</f>
        <v/>
      </c>
      <c r="M48" s="92"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93" t="str">
        <f>'2. Identificación del Riesgo'!N48:N50</f>
        <v/>
      </c>
      <c r="O48" s="94" t="str">
        <f>'2. Identificación del Riesgo'!O48:O50</f>
        <v/>
      </c>
      <c r="P48" s="89" t="str">
        <f>'2. Identificación del Riesgo'!P48:P50</f>
        <v/>
      </c>
      <c r="Q48" s="35"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35" t="str">
        <f>IF($H$48="","",
IF(OR($H$48="Corrupción",$H$48="Corrupción - LA/FT/FPADM",$H$48="Corrupción - Conflictos de Interés",$H$48="Corrupción en Trámites, OPAs y Consultas de Acceso a la Información Pública"),'6.Valoración Control Corrupción'!E48,'5. Valoración de Controles'!E48))</f>
        <v/>
      </c>
      <c r="S48" s="35" t="str">
        <f>IF($H$48="","",
IF(OR($H$48="Corrupción",$H$48="Corrupción - LA/FT/FPADM",$H$48="Corrupción - Conflictos de Interés",$H$48="Corrupción en Trámites, OPAs y Consultas de Acceso a la Información Pública"),'6.Valoración Control Corrupción'!F48,'5. Valoración de Controles'!F48))</f>
        <v/>
      </c>
      <c r="T48" s="35" t="str">
        <f>IF($H$48="","",
IF(OR($H$48="Corrupción",$H$48="Corrupción - LA/FT/FPADM",$H$48="Corrupción - Conflictos de Interés",$H$48="Corrupción en Trámites, OPAs y Consultas de Acceso a la Información Pública"),'6.Valoración Control Corrupción'!G48,'5. Valoración de Controles'!G48))</f>
        <v/>
      </c>
      <c r="U48" s="35" t="str">
        <f>IF($H$48="","",
IF(OR($H$48="Corrupción",$H$48="Corrupción - LA/FT/FPADM",$H$48="Corrupción - Conflictos de Interés",$H$48="Corrupción en Trámites, OPAs y Consultas de Acceso a la Información Pública"),'6.Valoración Control Corrupción'!H48,'5. Valoración de Controles'!H48))</f>
        <v/>
      </c>
      <c r="V48" s="35" t="str">
        <f>IF($H$48="","",
IF(OR($H$48="Corrupción",$H$48="Corrupción - LA/FT/FPADM",$H$48="Corrupción - Conflictos de Interés",$H$48="Corrupción en Trámites, OPAs y Consultas de Acceso a la Información Pública"),'6.Valoración Control Corrupción'!I48,'5. Valoración de Controles'!I48))</f>
        <v/>
      </c>
      <c r="W48" s="35" t="str">
        <f>IF($H$48="","",
IF(OR($H$48="Corrupción",$H$48="Corrupción - LA/FT/FPADM",$H$48="Corrupción - Conflictos de Interés",$H$48="Corrupción en Trámites, OPAs y Consultas de Acceso a la Información Pública"),'6.Valoración Control Corrupción'!J48,'5. Valoración de Controles'!J48))</f>
        <v/>
      </c>
      <c r="X48" s="29" t="str">
        <f>IF($H$48="","",
IF(OR($H$48="Corrupción",$H$48="Corrupción - LA/FT/FPADM",$H$48="Corrupción - LA/FT/FPADM",$H$48="Corrupción en Trámites, OPAs y Consultas de Acceso a la Información Pública"),"No Aplica",'5. Valoración de Controles'!L48))</f>
        <v/>
      </c>
      <c r="Y48" s="29" t="str">
        <f>IF($H$48="","",
IF(OR($H$48="Corrupción",$H$48="Corrupción - LA/FT/FPADM",$H$48="Corrupción - LA/FT/FPADM",$H$48="Corrupción en Trámites, OPAs y Consultas de Acceso a la Información Pública"),"No Aplica",'5. Valoración de Controles'!M48))</f>
        <v/>
      </c>
      <c r="Z48" s="29" t="str">
        <f>IF($H$48="","",
IF(OR($H$48="Corrupción",$H$48="Corrupción - LA/FT/FPADM",$H$48="Corrupción - LA/FT/FPADM",$H$48="Corrupción en Trámites, OPAs y Consultas de Acceso a la Información Pública"),"No Aplica",'5. Valoración de Controles'!N48))</f>
        <v/>
      </c>
      <c r="AA48" s="29" t="str">
        <f>IF($H$48="","",
IF(OR($H$48="Corrupción",$H$48="Corrupción - LA/FT/FPADM",$H$48="Corrupción - LA/FT/FPADM",$H$48="Corrupción en Trámites, OPAs y Consultas de Acceso a la Información Pública"),"No Aplica",'5. Valoración de Controles'!O48))</f>
        <v/>
      </c>
      <c r="AB48" s="29" t="str">
        <f>IF($H$48="","",
IF(OR($H$48="Corrupción",$H$48="Corrupción - LA/FT/FPADM",$H$48="Corrupción - LA/FT/FPADM",$H$48="Corrupción en Trámites, OPAs y Consultas de Acceso a la Información Pública"),"No Aplica",'5. Valoración de Controles'!P48))</f>
        <v/>
      </c>
      <c r="AC48" s="29" t="str">
        <f>IF($H$48="","",
IF(OR($H$48="Corrupción",$H$48="Corrupción - LA/FT/FPADM",$H$48="Corrupción - LA/FT/FPADM",$H$48="Corrupción en Trámites, OPAs y Consultas de Acceso a la Información Pública"),"No Aplica",'5. Valoración de Controles'!Q48))</f>
        <v/>
      </c>
      <c r="AD48" s="29" t="str">
        <f>IF($H$48="","",
IF(OR($H$48="Corrupción",$H$48="Corrupción - LA/FT/FPADM",$H$48="Corrupción - LA/FT/FPADM",$H$48="Corrupción en Trámites, OPAs y Consultas de Acceso a la Información Pública"),"No Aplica",'5. Valoración de Controles'!R48))</f>
        <v/>
      </c>
      <c r="AE48" s="29" t="str">
        <f>IF($H$48="","",
IF(OR($H$48="Corrupción",$H$48="Corrupción - LA/FT/FPADM",$H$48="Corrupción - LA/FT/FPADM",$H$48="Corrupción en Trámites, OPAs y Consultas de Acceso a la Información Pública"),"No Aplica",'5. Valoración de Controles'!S48))</f>
        <v/>
      </c>
      <c r="AF48" s="29" t="str">
        <f>IF($H$48="","",
IF(OR($H$48="Corrupción",$H$48="Corrupción - LA/FT/FPADM",$H$48="Corrupción - LA/FT/FPADM",$H$48="Corrupción en Trámites, OPAs y Consultas de Acceso a la Información Pública"),"No Aplica",'5. Valoración de Controles'!T48))</f>
        <v/>
      </c>
      <c r="AG48" s="29" t="str">
        <f>IF($H$48="","",
IF(OR($H$48="Corrupción",$H$48="Corrupción - LA/FT/FPADM",$H$48="Corrupción - LA/FT/FPADM",$H$48="Corrupción en Trámites, OPAs y Consultas de Acceso a la Información Pública"),"No Aplica",'5. Valoración de Controles'!U48))</f>
        <v/>
      </c>
      <c r="AH48" s="93"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28"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93"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28"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89"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5"/>
      <c r="AN48" s="113"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7"/>
      <c r="AP48" s="127"/>
      <c r="AQ48" s="127" t="str">
        <f>IF(AO48="","","∑ Peso porcentual de cada acción definida")</f>
        <v/>
      </c>
      <c r="AR48" s="92"/>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90"/>
      <c r="B49" s="90"/>
      <c r="C49" s="90"/>
      <c r="D49" s="90"/>
      <c r="E49" s="90"/>
      <c r="F49" s="90"/>
      <c r="G49" s="90"/>
      <c r="H49" s="90"/>
      <c r="I49" s="90"/>
      <c r="J49" s="90"/>
      <c r="K49" s="90"/>
      <c r="L49" s="90"/>
      <c r="M49" s="90"/>
      <c r="N49" s="90"/>
      <c r="O49" s="90"/>
      <c r="P49" s="90"/>
      <c r="Q49" s="35"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35" t="str">
        <f>IF($H$48="","",
IF(OR($H$48="Corrupción",$H$48="Corrupción - LA/FT/FPADM",$H$48="Corrupción - Conflictos de Interés",$H$48="Corrupción en Trámites, OPAs y Consultas de Acceso a la Información Pública"),'6.Valoración Control Corrupción'!E49,'5. Valoración de Controles'!E49))</f>
        <v/>
      </c>
      <c r="S49" s="35" t="str">
        <f>IF($H$48="","",
IF(OR($H$48="Corrupción",$H$48="Corrupción - LA/FT/FPADM",$H$48="Corrupción - Conflictos de Interés",$H$48="Corrupción en Trámites, OPAs y Consultas de Acceso a la Información Pública"),'6.Valoración Control Corrupción'!F49,'5. Valoración de Controles'!F49))</f>
        <v/>
      </c>
      <c r="T49" s="35" t="str">
        <f>IF($H$48="","",
IF(OR($H$48="Corrupción",$H$48="Corrupción - LA/FT/FPADM",$H$48="Corrupción - Conflictos de Interés",$H$48="Corrupción en Trámites, OPAs y Consultas de Acceso a la Información Pública"),'6.Valoración Control Corrupción'!G49,'5. Valoración de Controles'!G49))</f>
        <v/>
      </c>
      <c r="U49" s="35" t="str">
        <f>IF($H$48="","",
IF(OR($H$48="Corrupción",$H$48="Corrupción - LA/FT/FPADM",$H$48="Corrupción - Conflictos de Interés",$H$48="Corrupción en Trámites, OPAs y Consultas de Acceso a la Información Pública"),'6.Valoración Control Corrupción'!H49,'5. Valoración de Controles'!H49))</f>
        <v/>
      </c>
      <c r="V49" s="35" t="str">
        <f>IF($H$48="","",
IF(OR($H$48="Corrupción",$H$48="Corrupción - LA/FT/FPADM",$H$48="Corrupción - Conflictos de Interés",$H$48="Corrupción en Trámites, OPAs y Consultas de Acceso a la Información Pública"),'6.Valoración Control Corrupción'!I49,'5. Valoración de Controles'!I49))</f>
        <v/>
      </c>
      <c r="W49" s="35" t="str">
        <f>IF($H$48="","",
IF(OR($H$48="Corrupción",$H$48="Corrupción - LA/FT/FPADM",$H$48="Corrupción - Conflictos de Interés",$H$48="Corrupción en Trámites, OPAs y Consultas de Acceso a la Información Pública"),'6.Valoración Control Corrupción'!J49,'5. Valoración de Controles'!J49))</f>
        <v/>
      </c>
      <c r="X49" s="29" t="str">
        <f>IF($H$48="","",
IF(OR($H$48="Corrupción",$H$48="Corrupción - LA/FT/FPADM",$H$48="Corrupción - LA/FT/FPADM",$H$48="Corrupción en Trámites, OPAs y Consultas de Acceso a la Información Pública"),"No Aplica",'5. Valoración de Controles'!L49))</f>
        <v/>
      </c>
      <c r="Y49" s="29" t="str">
        <f>IF($H$48="","",
IF(OR($H$48="Corrupción",$H$48="Corrupción - LA/FT/FPADM",$H$48="Corrupción - LA/FT/FPADM",$H$48="Corrupción en Trámites, OPAs y Consultas de Acceso a la Información Pública"),"No Aplica",'5. Valoración de Controles'!M49))</f>
        <v/>
      </c>
      <c r="Z49" s="29" t="str">
        <f>IF($H$48="","",
IF(OR($H$48="Corrupción",$H$48="Corrupción - LA/FT/FPADM",$H$48="Corrupción - LA/FT/FPADM",$H$48="Corrupción en Trámites, OPAs y Consultas de Acceso a la Información Pública"),"No Aplica",'5. Valoración de Controles'!N49))</f>
        <v/>
      </c>
      <c r="AA49" s="29" t="str">
        <f>IF($H$48="","",
IF(OR($H$48="Corrupción",$H$48="Corrupción - LA/FT/FPADM",$H$48="Corrupción - LA/FT/FPADM",$H$48="Corrupción en Trámites, OPAs y Consultas de Acceso a la Información Pública"),"No Aplica",'5. Valoración de Controles'!O49))</f>
        <v/>
      </c>
      <c r="AB49" s="29" t="str">
        <f>IF($H$48="","",
IF(OR($H$48="Corrupción",$H$48="Corrupción - LA/FT/FPADM",$H$48="Corrupción - LA/FT/FPADM",$H$48="Corrupción en Trámites, OPAs y Consultas de Acceso a la Información Pública"),"No Aplica",'5. Valoración de Controles'!P49))</f>
        <v/>
      </c>
      <c r="AC49" s="29" t="str">
        <f>IF($H$48="","",
IF(OR($H$48="Corrupción",$H$48="Corrupción - LA/FT/FPADM",$H$48="Corrupción - LA/FT/FPADM",$H$48="Corrupción en Trámites, OPAs y Consultas de Acceso a la Información Pública"),"No Aplica",'5. Valoración de Controles'!Q49))</f>
        <v/>
      </c>
      <c r="AD49" s="29" t="str">
        <f>IF($H$48="","",
IF(OR($H$48="Corrupción",$H$48="Corrupción - LA/FT/FPADM",$H$48="Corrupción - LA/FT/FPADM",$H$48="Corrupción en Trámites, OPAs y Consultas de Acceso a la Información Pública"),"No Aplica",'5. Valoración de Controles'!R49))</f>
        <v/>
      </c>
      <c r="AE49" s="29" t="str">
        <f>IF($H$48="","",
IF(OR($H$48="Corrupción",$H$48="Corrupción - LA/FT/FPADM",$H$48="Corrupción - LA/FT/FPADM",$H$48="Corrupción en Trámites, OPAs y Consultas de Acceso a la Información Pública"),"No Aplica",'5. Valoración de Controles'!S49))</f>
        <v/>
      </c>
      <c r="AF49" s="29" t="str">
        <f>IF($H$48="","",
IF(OR($H$48="Corrupción",$H$48="Corrupción - LA/FT/FPADM",$H$48="Corrupción - LA/FT/FPADM",$H$48="Corrupción en Trámites, OPAs y Consultas de Acceso a la Información Pública"),"No Aplica",'5. Valoración de Controles'!T49))</f>
        <v/>
      </c>
      <c r="AG49" s="29" t="str">
        <f>IF($H$48="","",
IF(OR($H$48="Corrupción",$H$48="Corrupción - LA/FT/FPADM",$H$48="Corrupción - LA/FT/FPADM",$H$48="Corrupción en Trámites, OPAs y Consultas de Acceso a la Información Pública"),"No Aplica",'5. Valoración de Controles'!U49))</f>
        <v/>
      </c>
      <c r="AH49" s="90"/>
      <c r="AI49" s="90"/>
      <c r="AJ49" s="90"/>
      <c r="AK49" s="90"/>
      <c r="AL49" s="90"/>
      <c r="AM49" s="90"/>
      <c r="AN49" s="90"/>
      <c r="AO49" s="90"/>
      <c r="AP49" s="90"/>
      <c r="AQ49" s="90"/>
      <c r="AR49" s="90"/>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91"/>
      <c r="B50" s="91"/>
      <c r="C50" s="91"/>
      <c r="D50" s="91"/>
      <c r="E50" s="91"/>
      <c r="F50" s="91"/>
      <c r="G50" s="91"/>
      <c r="H50" s="91"/>
      <c r="I50" s="91"/>
      <c r="J50" s="91"/>
      <c r="K50" s="91"/>
      <c r="L50" s="91"/>
      <c r="M50" s="91"/>
      <c r="N50" s="91"/>
      <c r="O50" s="91"/>
      <c r="P50" s="91"/>
      <c r="Q50" s="35"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35" t="str">
        <f>IF($H$48="","",
IF(OR($H$48="Corrupción",$H$48="Corrupción - LA/FT/FPADM",$H$48="Corrupción - Conflictos de Interés",$H$48="Corrupción en Trámites, OPAs y Consultas de Acceso a la Información Pública"),'6.Valoración Control Corrupción'!E50,'5. Valoración de Controles'!E50))</f>
        <v/>
      </c>
      <c r="S50" s="35" t="str">
        <f>IF($H$48="","",
IF(OR($H$48="Corrupción",$H$48="Corrupción - LA/FT/FPADM",$H$48="Corrupción - Conflictos de Interés",$H$48="Corrupción en Trámites, OPAs y Consultas de Acceso a la Información Pública"),'6.Valoración Control Corrupción'!F50,'5. Valoración de Controles'!F50))</f>
        <v/>
      </c>
      <c r="T50" s="35" t="str">
        <f>IF($H$48="","",
IF(OR($H$48="Corrupción",$H$48="Corrupción - LA/FT/FPADM",$H$48="Corrupción - Conflictos de Interés",$H$48="Corrupción en Trámites, OPAs y Consultas de Acceso a la Información Pública"),'6.Valoración Control Corrupción'!G50,'5. Valoración de Controles'!G50))</f>
        <v/>
      </c>
      <c r="U50" s="35" t="str">
        <f>IF($H$48="","",
IF(OR($H$48="Corrupción",$H$48="Corrupción - LA/FT/FPADM",$H$48="Corrupción - Conflictos de Interés",$H$48="Corrupción en Trámites, OPAs y Consultas de Acceso a la Información Pública"),'6.Valoración Control Corrupción'!H50,'5. Valoración de Controles'!H50))</f>
        <v/>
      </c>
      <c r="V50" s="35" t="str">
        <f>IF($H$48="","",
IF(OR($H$48="Corrupción",$H$48="Corrupción - LA/FT/FPADM",$H$48="Corrupción - Conflictos de Interés",$H$48="Corrupción en Trámites, OPAs y Consultas de Acceso a la Información Pública"),'6.Valoración Control Corrupción'!I50,'5. Valoración de Controles'!I50))</f>
        <v/>
      </c>
      <c r="W50" s="35" t="str">
        <f>IF($H$48="","",
IF(OR($H$48="Corrupción",$H$48="Corrupción - LA/FT/FPADM",$H$48="Corrupción - Conflictos de Interés",$H$48="Corrupción en Trámites, OPAs y Consultas de Acceso a la Información Pública"),'6.Valoración Control Corrupción'!J50,'5. Valoración de Controles'!J50))</f>
        <v/>
      </c>
      <c r="X50" s="29" t="str">
        <f>IF($H$48="","",
IF(OR($H$48="Corrupción",$H$48="Corrupción - LA/FT/FPADM",$H$48="Corrupción - LA/FT/FPADM",$H$48="Corrupción en Trámites, OPAs y Consultas de Acceso a la Información Pública"),"No Aplica",'5. Valoración de Controles'!L50))</f>
        <v/>
      </c>
      <c r="Y50" s="29" t="str">
        <f>IF($H$48="","",
IF(OR($H$48="Corrupción",$H$48="Corrupción - LA/FT/FPADM",$H$48="Corrupción - LA/FT/FPADM",$H$48="Corrupción en Trámites, OPAs y Consultas de Acceso a la Información Pública"),"No Aplica",'5. Valoración de Controles'!M50))</f>
        <v/>
      </c>
      <c r="Z50" s="29" t="str">
        <f>IF($H$48="","",
IF(OR($H$48="Corrupción",$H$48="Corrupción - LA/FT/FPADM",$H$48="Corrupción - LA/FT/FPADM",$H$48="Corrupción en Trámites, OPAs y Consultas de Acceso a la Información Pública"),"No Aplica",'5. Valoración de Controles'!N50))</f>
        <v/>
      </c>
      <c r="AA50" s="29" t="str">
        <f>IF($H$48="","",
IF(OR($H$48="Corrupción",$H$48="Corrupción - LA/FT/FPADM",$H$48="Corrupción - LA/FT/FPADM",$H$48="Corrupción en Trámites, OPAs y Consultas de Acceso a la Información Pública"),"No Aplica",'5. Valoración de Controles'!O50))</f>
        <v/>
      </c>
      <c r="AB50" s="29" t="str">
        <f>IF($H$48="","",
IF(OR($H$48="Corrupción",$H$48="Corrupción - LA/FT/FPADM",$H$48="Corrupción - LA/FT/FPADM",$H$48="Corrupción en Trámites, OPAs y Consultas de Acceso a la Información Pública"),"No Aplica",'5. Valoración de Controles'!P50))</f>
        <v/>
      </c>
      <c r="AC50" s="29" t="str">
        <f>IF($H$48="","",
IF(OR($H$48="Corrupción",$H$48="Corrupción - LA/FT/FPADM",$H$48="Corrupción - LA/FT/FPADM",$H$48="Corrupción en Trámites, OPAs y Consultas de Acceso a la Información Pública"),"No Aplica",'5. Valoración de Controles'!Q50))</f>
        <v/>
      </c>
      <c r="AD50" s="29" t="str">
        <f>IF($H$48="","",
IF(OR($H$48="Corrupción",$H$48="Corrupción - LA/FT/FPADM",$H$48="Corrupción - LA/FT/FPADM",$H$48="Corrupción en Trámites, OPAs y Consultas de Acceso a la Información Pública"),"No Aplica",'5. Valoración de Controles'!R50))</f>
        <v/>
      </c>
      <c r="AE50" s="29" t="str">
        <f>IF($H$48="","",
IF(OR($H$48="Corrupción",$H$48="Corrupción - LA/FT/FPADM",$H$48="Corrupción - LA/FT/FPADM",$H$48="Corrupción en Trámites, OPAs y Consultas de Acceso a la Información Pública"),"No Aplica",'5. Valoración de Controles'!S50))</f>
        <v/>
      </c>
      <c r="AF50" s="29" t="str">
        <f>IF($H$48="","",
IF(OR($H$48="Corrupción",$H$48="Corrupción - LA/FT/FPADM",$H$48="Corrupción - LA/FT/FPADM",$H$48="Corrupción en Trámites, OPAs y Consultas de Acceso a la Información Pública"),"No Aplica",'5. Valoración de Controles'!T50))</f>
        <v/>
      </c>
      <c r="AG50" s="29" t="str">
        <f>IF($H$48="","",
IF(OR($H$48="Corrupción",$H$48="Corrupción - LA/FT/FPADM",$H$48="Corrupción - LA/FT/FPADM",$H$48="Corrupción en Trámites, OPAs y Consultas de Acceso a la Información Pública"),"No Aplica",'5. Valoración de Controles'!U50))</f>
        <v/>
      </c>
      <c r="AH50" s="91"/>
      <c r="AI50" s="91"/>
      <c r="AJ50" s="91"/>
      <c r="AK50" s="91"/>
      <c r="AL50" s="91"/>
      <c r="AM50" s="91"/>
      <c r="AN50" s="91"/>
      <c r="AO50" s="91"/>
      <c r="AP50" s="91"/>
      <c r="AQ50" s="91"/>
      <c r="AR50" s="91"/>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97">
        <v>15</v>
      </c>
      <c r="B51" s="92">
        <f>'2. Identificación del Riesgo'!B51:B53</f>
        <v>0</v>
      </c>
      <c r="C51" s="92" t="str">
        <f>IF('2. Identificación del Riesgo'!C51:C53="","",'2. Identificación del Riesgo'!C51:C53)</f>
        <v/>
      </c>
      <c r="D51" s="92" t="str">
        <f>IF('2. Identificación del Riesgo'!D51:D53="","",'2. Identificación del Riesgo'!D51:D53)</f>
        <v/>
      </c>
      <c r="E51" s="92" t="str">
        <f>IF('2. Identificación del Riesgo'!E51:E53="","",'2. Identificación del Riesgo'!E51:E53)</f>
        <v/>
      </c>
      <c r="F51" s="92" t="str">
        <f>IF('2. Identificación del Riesgo'!F51:F53="","",'2. Identificación del Riesgo'!F51:F53)</f>
        <v/>
      </c>
      <c r="G51" s="92" t="str">
        <f>IF('2. Identificación del Riesgo'!G51:G53="","",'2. Identificación del Riesgo'!G51:G53)</f>
        <v/>
      </c>
      <c r="H51" s="92" t="str">
        <f>IF('2. Identificación del Riesgo'!H51:H53="","",'2. Identificación del Riesgo'!H51:H53)</f>
        <v/>
      </c>
      <c r="I51" s="92" t="str">
        <f>IF('2. Identificación del Riesgo'!I51:I53="","",'2. Identificación del Riesgo'!I51:I53)</f>
        <v/>
      </c>
      <c r="J51" s="92" t="str">
        <f>IF('2. Identificación del Riesgo'!J51:J53="","",'2. Identificación del Riesgo'!J51:J53)</f>
        <v/>
      </c>
      <c r="K51" s="93" t="str">
        <f>'2. Identificación del Riesgo'!K51:K53</f>
        <v/>
      </c>
      <c r="L51" s="94" t="str">
        <f>'2. Identificación del Riesgo'!L51:L53</f>
        <v/>
      </c>
      <c r="M51" s="92"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93" t="str">
        <f>'2. Identificación del Riesgo'!N51:N53</f>
        <v/>
      </c>
      <c r="O51" s="94" t="str">
        <f>'2. Identificación del Riesgo'!O51:O53</f>
        <v/>
      </c>
      <c r="P51" s="89" t="str">
        <f>'2. Identificación del Riesgo'!P51:P53</f>
        <v/>
      </c>
      <c r="Q51" s="35"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35" t="str">
        <f>IF($H$51="","",
IF(OR($H$51="Corrupción",$H$51="Corrupción - LA/FT/FPADM",$H$951="Corrupción - Conflictos de Interés",$H$51="Corrupción en Trámites, OPAs y Consultas de Acceso a la Información Pública"),'6.Valoración Control Corrupción'!E51,'5. Valoración de Controles'!E51))</f>
        <v/>
      </c>
      <c r="S51" s="35" t="str">
        <f>IF($H$51="","",
IF(OR($H$51="Corrupción",$H$51="Corrupción - LA/FT/FPADM",$H$951="Corrupción - Conflictos de Interés",$H$51="Corrupción en Trámites, OPAs y Consultas de Acceso a la Información Pública"),'6.Valoración Control Corrupción'!F51,'5. Valoración de Controles'!F51))</f>
        <v/>
      </c>
      <c r="T51" s="35" t="str">
        <f>IF($H$51="","",
IF(OR($H$51="Corrupción",$H$51="Corrupción - LA/FT/FPADM",$H$951="Corrupción - Conflictos de Interés",$H$51="Corrupción en Trámites, OPAs y Consultas de Acceso a la Información Pública"),'6.Valoración Control Corrupción'!G51,'5. Valoración de Controles'!G51))</f>
        <v/>
      </c>
      <c r="U51" s="35" t="str">
        <f>IF($H$51="","",
IF(OR($H$51="Corrupción",$H$51="Corrupción - LA/FT/FPADM",$H$951="Corrupción - Conflictos de Interés",$H$51="Corrupción en Trámites, OPAs y Consultas de Acceso a la Información Pública"),'6.Valoración Control Corrupción'!H51,'5. Valoración de Controles'!H51))</f>
        <v/>
      </c>
      <c r="V51" s="35" t="str">
        <f>IF($H$51="","",
IF(OR($H$51="Corrupción",$H$51="Corrupción - LA/FT/FPADM",$H$951="Corrupción - Conflictos de Interés",$H$51="Corrupción en Trámites, OPAs y Consultas de Acceso a la Información Pública"),'6.Valoración Control Corrupción'!I51,'5. Valoración de Controles'!I51))</f>
        <v/>
      </c>
      <c r="W51" s="35" t="str">
        <f>IF($H$51="","",
IF(OR($H$51="Corrupción",$H$51="Corrupción - LA/FT/FPADM",$H$951="Corrupción - Conflictos de Interés",$H$51="Corrupción en Trámites, OPAs y Consultas de Acceso a la Información Pública"),'6.Valoración Control Corrupción'!J51,'5. Valoración de Controles'!J51))</f>
        <v/>
      </c>
      <c r="X51" s="29" t="str">
        <f>IF($H$51="","",
IF(OR($H$51="Corrupción",$H$51="Corrupción - LA/FT/FPADM",$H$51="Corrupción - LA/FT/FPADM",$H$51="Corrupción en Trámites, OPAs y Consultas de Acceso a la Información Pública"),"No Aplica",'5. Valoración de Controles'!L51))</f>
        <v/>
      </c>
      <c r="Y51" s="29" t="str">
        <f>IF($H$51="","",
IF(OR($H$51="Corrupción",$H$51="Corrupción - LA/FT/FPADM",$H$51="Corrupción - LA/FT/FPADM",$H$51="Corrupción en Trámites, OPAs y Consultas de Acceso a la Información Pública"),"No Aplica",'5. Valoración de Controles'!M51))</f>
        <v/>
      </c>
      <c r="Z51" s="29" t="str">
        <f>IF($H$51="","",
IF(OR($H$51="Corrupción",$H$51="Corrupción - LA/FT/FPADM",$H$51="Corrupción - LA/FT/FPADM",$H$51="Corrupción en Trámites, OPAs y Consultas de Acceso a la Información Pública"),"No Aplica",'5. Valoración de Controles'!N51))</f>
        <v/>
      </c>
      <c r="AA51" s="29" t="str">
        <f>IF($H$51="","",
IF(OR($H$51="Corrupción",$H$51="Corrupción - LA/FT/FPADM",$H$51="Corrupción - LA/FT/FPADM",$H$51="Corrupción en Trámites, OPAs y Consultas de Acceso a la Información Pública"),"No Aplica",'5. Valoración de Controles'!O51))</f>
        <v/>
      </c>
      <c r="AB51" s="29" t="str">
        <f>IF($H$51="","",
IF(OR($H$51="Corrupción",$H$51="Corrupción - LA/FT/FPADM",$H$51="Corrupción - LA/FT/FPADM",$H$51="Corrupción en Trámites, OPAs y Consultas de Acceso a la Información Pública"),"No Aplica",'5. Valoración de Controles'!P51))</f>
        <v/>
      </c>
      <c r="AC51" s="29" t="str">
        <f>IF($H$51="","",
IF(OR($H$51="Corrupción",$H$51="Corrupción - LA/FT/FPADM",$H$51="Corrupción - LA/FT/FPADM",$H$51="Corrupción en Trámites, OPAs y Consultas de Acceso a la Información Pública"),"No Aplica",'5. Valoración de Controles'!Q51))</f>
        <v/>
      </c>
      <c r="AD51" s="29" t="str">
        <f>IF($H$51="","",
IF(OR($H$51="Corrupción",$H$51="Corrupción - LA/FT/FPADM",$H$51="Corrupción - LA/FT/FPADM",$H$51="Corrupción en Trámites, OPAs y Consultas de Acceso a la Información Pública"),"No Aplica",'5. Valoración de Controles'!R51))</f>
        <v/>
      </c>
      <c r="AE51" s="29" t="str">
        <f>IF($H$51="","",
IF(OR($H$51="Corrupción",$H$51="Corrupción - LA/FT/FPADM",$H$51="Corrupción - LA/FT/FPADM",$H$51="Corrupción en Trámites, OPAs y Consultas de Acceso a la Información Pública"),"No Aplica",'5. Valoración de Controles'!S51))</f>
        <v/>
      </c>
      <c r="AF51" s="29" t="str">
        <f>IF($H$51="","",
IF(OR($H$51="Corrupción",$H$51="Corrupción - LA/FT/FPADM",$H$51="Corrupción - LA/FT/FPADM",$H$51="Corrupción en Trámites, OPAs y Consultas de Acceso a la Información Pública"),"No Aplica",'5. Valoración de Controles'!T51))</f>
        <v/>
      </c>
      <c r="AG51" s="29" t="str">
        <f>IF($H$51="","",
IF(OR($H$51="Corrupción",$H$51="Corrupción - LA/FT/FPADM",$H$51="Corrupción - LA/FT/FPADM",$H$51="Corrupción en Trámites, OPAs y Consultas de Acceso a la Información Pública"),"No Aplica",'5. Valoración de Controles'!U51))</f>
        <v/>
      </c>
      <c r="AH51" s="93"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28"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93"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28"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89"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5"/>
      <c r="AN51" s="113"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7"/>
      <c r="AP51" s="127"/>
      <c r="AQ51" s="127" t="str">
        <f>IF(AO51="","","∑ Peso porcentual de cada acción definida")</f>
        <v/>
      </c>
      <c r="AR51" s="92"/>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90"/>
      <c r="B52" s="90"/>
      <c r="C52" s="90"/>
      <c r="D52" s="90"/>
      <c r="E52" s="90"/>
      <c r="F52" s="90"/>
      <c r="G52" s="90"/>
      <c r="H52" s="90"/>
      <c r="I52" s="90"/>
      <c r="J52" s="90"/>
      <c r="K52" s="90"/>
      <c r="L52" s="90"/>
      <c r="M52" s="90"/>
      <c r="N52" s="90"/>
      <c r="O52" s="90"/>
      <c r="P52" s="90"/>
      <c r="Q52" s="35"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35" t="str">
        <f>IF($H$51="","",
IF(OR($H$51="Corrupción",$H$51="Corrupción - LA/FT/FPADM",$H$951="Corrupción - Conflictos de Interés",$H$51="Corrupción en Trámites, OPAs y Consultas de Acceso a la Información Pública"),'6.Valoración Control Corrupción'!E52,'5. Valoración de Controles'!E52))</f>
        <v/>
      </c>
      <c r="S52" s="35" t="str">
        <f>IF($H$51="","",
IF(OR($H$51="Corrupción",$H$51="Corrupción - LA/FT/FPADM",$H$951="Corrupción - Conflictos de Interés",$H$51="Corrupción en Trámites, OPAs y Consultas de Acceso a la Información Pública"),'6.Valoración Control Corrupción'!F52,'5. Valoración de Controles'!F52))</f>
        <v/>
      </c>
      <c r="T52" s="35" t="str">
        <f>IF($H$51="","",
IF(OR($H$51="Corrupción",$H$51="Corrupción - LA/FT/FPADM",$H$951="Corrupción - Conflictos de Interés",$H$51="Corrupción en Trámites, OPAs y Consultas de Acceso a la Información Pública"),'6.Valoración Control Corrupción'!G52,'5. Valoración de Controles'!G52))</f>
        <v/>
      </c>
      <c r="U52" s="35" t="str">
        <f>IF($H$51="","",
IF(OR($H$51="Corrupción",$H$51="Corrupción - LA/FT/FPADM",$H$951="Corrupción - Conflictos de Interés",$H$51="Corrupción en Trámites, OPAs y Consultas de Acceso a la Información Pública"),'6.Valoración Control Corrupción'!H52,'5. Valoración de Controles'!H52))</f>
        <v/>
      </c>
      <c r="V52" s="35" t="str">
        <f>IF($H$51="","",
IF(OR($H$51="Corrupción",$H$51="Corrupción - LA/FT/FPADM",$H$951="Corrupción - Conflictos de Interés",$H$51="Corrupción en Trámites, OPAs y Consultas de Acceso a la Información Pública"),'6.Valoración Control Corrupción'!I52,'5. Valoración de Controles'!I52))</f>
        <v/>
      </c>
      <c r="W52" s="35" t="str">
        <f>IF($H$51="","",
IF(OR($H$51="Corrupción",$H$51="Corrupción - LA/FT/FPADM",$H$951="Corrupción - Conflictos de Interés",$H$51="Corrupción en Trámites, OPAs y Consultas de Acceso a la Información Pública"),'6.Valoración Control Corrupción'!J52,'5. Valoración de Controles'!J52))</f>
        <v/>
      </c>
      <c r="X52" s="29" t="str">
        <f>IF($H$51="","",
IF(OR($H$51="Corrupción",$H$51="Corrupción - LA/FT/FPADM",$H$51="Corrupción - LA/FT/FPADM",$H$51="Corrupción en Trámites, OPAs y Consultas de Acceso a la Información Pública"),"No Aplica",'5. Valoración de Controles'!L52))</f>
        <v/>
      </c>
      <c r="Y52" s="29" t="str">
        <f>IF($H$51="","",
IF(OR($H$51="Corrupción",$H$51="Corrupción - LA/FT/FPADM",$H$51="Corrupción - LA/FT/FPADM",$H$51="Corrupción en Trámites, OPAs y Consultas de Acceso a la Información Pública"),"No Aplica",'5. Valoración de Controles'!M52))</f>
        <v/>
      </c>
      <c r="Z52" s="29" t="str">
        <f>IF($H$51="","",
IF(OR($H$51="Corrupción",$H$51="Corrupción - LA/FT/FPADM",$H$51="Corrupción - LA/FT/FPADM",$H$51="Corrupción en Trámites, OPAs y Consultas de Acceso a la Información Pública"),"No Aplica",'5. Valoración de Controles'!N52))</f>
        <v/>
      </c>
      <c r="AA52" s="29" t="str">
        <f>IF($H$51="","",
IF(OR($H$51="Corrupción",$H$51="Corrupción - LA/FT/FPADM",$H$51="Corrupción - LA/FT/FPADM",$H$51="Corrupción en Trámites, OPAs y Consultas de Acceso a la Información Pública"),"No Aplica",'5. Valoración de Controles'!O52))</f>
        <v/>
      </c>
      <c r="AB52" s="29" t="str">
        <f>IF($H$51="","",
IF(OR($H$51="Corrupción",$H$51="Corrupción - LA/FT/FPADM",$H$51="Corrupción - LA/FT/FPADM",$H$51="Corrupción en Trámites, OPAs y Consultas de Acceso a la Información Pública"),"No Aplica",'5. Valoración de Controles'!P52))</f>
        <v/>
      </c>
      <c r="AC52" s="29" t="str">
        <f>IF($H$51="","",
IF(OR($H$51="Corrupción",$H$51="Corrupción - LA/FT/FPADM",$H$51="Corrupción - LA/FT/FPADM",$H$51="Corrupción en Trámites, OPAs y Consultas de Acceso a la Información Pública"),"No Aplica",'5. Valoración de Controles'!Q52))</f>
        <v/>
      </c>
      <c r="AD52" s="29" t="str">
        <f>IF($H$51="","",
IF(OR($H$51="Corrupción",$H$51="Corrupción - LA/FT/FPADM",$H$51="Corrupción - LA/FT/FPADM",$H$51="Corrupción en Trámites, OPAs y Consultas de Acceso a la Información Pública"),"No Aplica",'5. Valoración de Controles'!R52))</f>
        <v/>
      </c>
      <c r="AE52" s="29" t="str">
        <f>IF($H$51="","",
IF(OR($H$51="Corrupción",$H$51="Corrupción - LA/FT/FPADM",$H$51="Corrupción - LA/FT/FPADM",$H$51="Corrupción en Trámites, OPAs y Consultas de Acceso a la Información Pública"),"No Aplica",'5. Valoración de Controles'!S52))</f>
        <v/>
      </c>
      <c r="AF52" s="29" t="str">
        <f>IF($H$51="","",
IF(OR($H$51="Corrupción",$H$51="Corrupción - LA/FT/FPADM",$H$51="Corrupción - LA/FT/FPADM",$H$51="Corrupción en Trámites, OPAs y Consultas de Acceso a la Información Pública"),"No Aplica",'5. Valoración de Controles'!T52))</f>
        <v/>
      </c>
      <c r="AG52" s="29" t="str">
        <f>IF($H$51="","",
IF(OR($H$51="Corrupción",$H$51="Corrupción - LA/FT/FPADM",$H$51="Corrupción - LA/FT/FPADM",$H$51="Corrupción en Trámites, OPAs y Consultas de Acceso a la Información Pública"),"No Aplica",'5. Valoración de Controles'!U52))</f>
        <v/>
      </c>
      <c r="AH52" s="90"/>
      <c r="AI52" s="90"/>
      <c r="AJ52" s="90"/>
      <c r="AK52" s="90"/>
      <c r="AL52" s="90"/>
      <c r="AM52" s="90"/>
      <c r="AN52" s="90"/>
      <c r="AO52" s="90"/>
      <c r="AP52" s="90"/>
      <c r="AQ52" s="90"/>
      <c r="AR52" s="90"/>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91"/>
      <c r="B53" s="91"/>
      <c r="C53" s="91"/>
      <c r="D53" s="91"/>
      <c r="E53" s="91"/>
      <c r="F53" s="91"/>
      <c r="G53" s="91"/>
      <c r="H53" s="91"/>
      <c r="I53" s="91"/>
      <c r="J53" s="91"/>
      <c r="K53" s="91"/>
      <c r="L53" s="91"/>
      <c r="M53" s="91"/>
      <c r="N53" s="91"/>
      <c r="O53" s="91"/>
      <c r="P53" s="91"/>
      <c r="Q53" s="35"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35" t="str">
        <f>IF($H$51="","",
IF(OR($H$51="Corrupción",$H$51="Corrupción - LA/FT/FPADM",$H$951="Corrupción - Conflictos de Interés",$H$51="Corrupción en Trámites, OPAs y Consultas de Acceso a la Información Pública"),'6.Valoración Control Corrupción'!E53,'5. Valoración de Controles'!E53))</f>
        <v/>
      </c>
      <c r="S53" s="35" t="str">
        <f>IF($H$51="","",
IF(OR($H$51="Corrupción",$H$51="Corrupción - LA/FT/FPADM",$H$951="Corrupción - Conflictos de Interés",$H$51="Corrupción en Trámites, OPAs y Consultas de Acceso a la Información Pública"),'6.Valoración Control Corrupción'!F53,'5. Valoración de Controles'!F53))</f>
        <v/>
      </c>
      <c r="T53" s="35" t="str">
        <f>IF($H$51="","",
IF(OR($H$51="Corrupción",$H$51="Corrupción - LA/FT/FPADM",$H$951="Corrupción - Conflictos de Interés",$H$51="Corrupción en Trámites, OPAs y Consultas de Acceso a la Información Pública"),'6.Valoración Control Corrupción'!G53,'5. Valoración de Controles'!G53))</f>
        <v/>
      </c>
      <c r="U53" s="35" t="str">
        <f>IF($H$51="","",
IF(OR($H$51="Corrupción",$H$51="Corrupción - LA/FT/FPADM",$H$951="Corrupción - Conflictos de Interés",$H$51="Corrupción en Trámites, OPAs y Consultas de Acceso a la Información Pública"),'6.Valoración Control Corrupción'!H53,'5. Valoración de Controles'!H53))</f>
        <v/>
      </c>
      <c r="V53" s="35" t="str">
        <f>IF($H$51="","",
IF(OR($H$51="Corrupción",$H$51="Corrupción - LA/FT/FPADM",$H$951="Corrupción - Conflictos de Interés",$H$51="Corrupción en Trámites, OPAs y Consultas de Acceso a la Información Pública"),'6.Valoración Control Corrupción'!I53,'5. Valoración de Controles'!I53))</f>
        <v/>
      </c>
      <c r="W53" s="35" t="str">
        <f>IF($H$51="","",
IF(OR($H$51="Corrupción",$H$51="Corrupción - LA/FT/FPADM",$H$951="Corrupción - Conflictos de Interés",$H$51="Corrupción en Trámites, OPAs y Consultas de Acceso a la Información Pública"),'6.Valoración Control Corrupción'!J53,'5. Valoración de Controles'!J53))</f>
        <v/>
      </c>
      <c r="X53" s="29" t="str">
        <f>IF($H$51="","",
IF(OR($H$51="Corrupción",$H$51="Corrupción - LA/FT/FPADM",$H$51="Corrupción - LA/FT/FPADM",$H$51="Corrupción en Trámites, OPAs y Consultas de Acceso a la Información Pública"),"No Aplica",'5. Valoración de Controles'!L53))</f>
        <v/>
      </c>
      <c r="Y53" s="29" t="str">
        <f>IF($H$51="","",
IF(OR($H$51="Corrupción",$H$51="Corrupción - LA/FT/FPADM",$H$51="Corrupción - LA/FT/FPADM",$H$51="Corrupción en Trámites, OPAs y Consultas de Acceso a la Información Pública"),"No Aplica",'5. Valoración de Controles'!M53))</f>
        <v/>
      </c>
      <c r="Z53" s="29" t="str">
        <f>IF($H$51="","",
IF(OR($H$51="Corrupción",$H$51="Corrupción - LA/FT/FPADM",$H$51="Corrupción - LA/FT/FPADM",$H$51="Corrupción en Trámites, OPAs y Consultas de Acceso a la Información Pública"),"No Aplica",'5. Valoración de Controles'!N53))</f>
        <v/>
      </c>
      <c r="AA53" s="29" t="str">
        <f>IF($H$51="","",
IF(OR($H$51="Corrupción",$H$51="Corrupción - LA/FT/FPADM",$H$51="Corrupción - LA/FT/FPADM",$H$51="Corrupción en Trámites, OPAs y Consultas de Acceso a la Información Pública"),"No Aplica",'5. Valoración de Controles'!O53))</f>
        <v/>
      </c>
      <c r="AB53" s="29" t="str">
        <f>IF($H$51="","",
IF(OR($H$51="Corrupción",$H$51="Corrupción - LA/FT/FPADM",$H$51="Corrupción - LA/FT/FPADM",$H$51="Corrupción en Trámites, OPAs y Consultas de Acceso a la Información Pública"),"No Aplica",'5. Valoración de Controles'!P53))</f>
        <v/>
      </c>
      <c r="AC53" s="29" t="str">
        <f>IF($H$51="","",
IF(OR($H$51="Corrupción",$H$51="Corrupción - LA/FT/FPADM",$H$51="Corrupción - LA/FT/FPADM",$H$51="Corrupción en Trámites, OPAs y Consultas de Acceso a la Información Pública"),"No Aplica",'5. Valoración de Controles'!Q53))</f>
        <v/>
      </c>
      <c r="AD53" s="29" t="str">
        <f>IF($H$51="","",
IF(OR($H$51="Corrupción",$H$51="Corrupción - LA/FT/FPADM",$H$51="Corrupción - LA/FT/FPADM",$H$51="Corrupción en Trámites, OPAs y Consultas de Acceso a la Información Pública"),"No Aplica",'5. Valoración de Controles'!R53))</f>
        <v/>
      </c>
      <c r="AE53" s="29" t="str">
        <f>IF($H$51="","",
IF(OR($H$51="Corrupción",$H$51="Corrupción - LA/FT/FPADM",$H$51="Corrupción - LA/FT/FPADM",$H$51="Corrupción en Trámites, OPAs y Consultas de Acceso a la Información Pública"),"No Aplica",'5. Valoración de Controles'!S53))</f>
        <v/>
      </c>
      <c r="AF53" s="29" t="str">
        <f>IF($H$51="","",
IF(OR($H$51="Corrupción",$H$51="Corrupción - LA/FT/FPADM",$H$51="Corrupción - LA/FT/FPADM",$H$51="Corrupción en Trámites, OPAs y Consultas de Acceso a la Información Pública"),"No Aplica",'5. Valoración de Controles'!T53))</f>
        <v/>
      </c>
      <c r="AG53" s="29" t="str">
        <f>IF($H$51="","",
IF(OR($H$51="Corrupción",$H$51="Corrupción - LA/FT/FPADM",$H$51="Corrupción - LA/FT/FPADM",$H$51="Corrupción en Trámites, OPAs y Consultas de Acceso a la Información Pública"),"No Aplica",'5. Valoración de Controles'!U53))</f>
        <v/>
      </c>
      <c r="AH53" s="91"/>
      <c r="AI53" s="91"/>
      <c r="AJ53" s="91"/>
      <c r="AK53" s="91"/>
      <c r="AL53" s="91"/>
      <c r="AM53" s="91"/>
      <c r="AN53" s="91"/>
      <c r="AO53" s="91"/>
      <c r="AP53" s="91"/>
      <c r="AQ53" s="91"/>
      <c r="AR53" s="91"/>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97">
        <v>16</v>
      </c>
      <c r="B54" s="92">
        <f>'2. Identificación del Riesgo'!B54:B56</f>
        <v>0</v>
      </c>
      <c r="C54" s="92" t="str">
        <f>IF('2. Identificación del Riesgo'!C54:C56="","",'2. Identificación del Riesgo'!C54:C56)</f>
        <v/>
      </c>
      <c r="D54" s="92" t="str">
        <f>IF('2. Identificación del Riesgo'!D54:D56="","",'2. Identificación del Riesgo'!D54:D56)</f>
        <v/>
      </c>
      <c r="E54" s="92" t="str">
        <f>IF('2. Identificación del Riesgo'!E54:E56="","",'2. Identificación del Riesgo'!E54:E56)</f>
        <v/>
      </c>
      <c r="F54" s="92" t="str">
        <f>IF('2. Identificación del Riesgo'!F54:F56="","",'2. Identificación del Riesgo'!F54:F56)</f>
        <v/>
      </c>
      <c r="G54" s="92" t="str">
        <f>IF('2. Identificación del Riesgo'!G54:G56="","",'2. Identificación del Riesgo'!G54:G56)</f>
        <v/>
      </c>
      <c r="H54" s="92" t="str">
        <f>IF('2. Identificación del Riesgo'!H54:H56="","",'2. Identificación del Riesgo'!H54:H56)</f>
        <v/>
      </c>
      <c r="I54" s="92" t="str">
        <f>IF('2. Identificación del Riesgo'!I54:I56="","",'2. Identificación del Riesgo'!I54:I56)</f>
        <v/>
      </c>
      <c r="J54" s="92" t="str">
        <f>IF('2. Identificación del Riesgo'!J54:J56="","",'2. Identificación del Riesgo'!J54:J56)</f>
        <v/>
      </c>
      <c r="K54" s="93" t="str">
        <f>'2. Identificación del Riesgo'!K54:K56</f>
        <v/>
      </c>
      <c r="L54" s="94" t="str">
        <f>'2. Identificación del Riesgo'!L54:L56</f>
        <v/>
      </c>
      <c r="M54" s="92"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93" t="str">
        <f>'2. Identificación del Riesgo'!N54:N56</f>
        <v/>
      </c>
      <c r="O54" s="94" t="str">
        <f>'2. Identificación del Riesgo'!O54:O56</f>
        <v/>
      </c>
      <c r="P54" s="89" t="str">
        <f>'2. Identificación del Riesgo'!P54:P56</f>
        <v/>
      </c>
      <c r="Q54" s="35" t="str">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 xml:space="preserve">     </v>
      </c>
      <c r="R54" s="35">
        <f>IF($H$9="","",
IF(OR($H$9="Corrupción",$H$9="Corrupción - LA/FT/FPADM",$H$9="Corrupción - Conflictos de Interés",$H$9="Corrupción en Trámites, OPAs y Consultas de Acceso a la Información Pública"),'6.Valoración Control Corrupción'!E54,'5. Valoración de Controles'!E54))</f>
        <v>0</v>
      </c>
      <c r="S54" s="35">
        <f>IF($H$9="","",
IF(OR($H$9="Corrupción",$H$9="Corrupción - LA/FT/FPADM",$H$9="Corrupción - Conflictos de Interés",$H$9="Corrupción en Trámites, OPAs y Consultas de Acceso a la Información Pública"),'6.Valoración Control Corrupción'!F54,'5. Valoración de Controles'!F54))</f>
        <v>0</v>
      </c>
      <c r="T54" s="35">
        <f>IF($H$9="","",
IF(OR($H$9="Corrupción",$H$9="Corrupción - LA/FT/FPADM",$H$9="Corrupción - Conflictos de Interés",$H$9="Corrupción en Trámites, OPAs y Consultas de Acceso a la Información Pública"),'6.Valoración Control Corrupción'!G54,'5. Valoración de Controles'!G54))</f>
        <v>0</v>
      </c>
      <c r="U54" s="35">
        <f>IF($H$9="","",
IF(OR($H$9="Corrupción",$H$9="Corrupción - LA/FT/FPADM",$H$9="Corrupción - Conflictos de Interés",$H$9="Corrupción en Trámites, OPAs y Consultas de Acceso a la Información Pública"),'6.Valoración Control Corrupción'!H54,'5. Valoración de Controles'!H54))</f>
        <v>0</v>
      </c>
      <c r="V54" s="35">
        <f>IF($H$9="","",
IF(OR($H$9="Corrupción",$H$9="Corrupción - LA/FT/FPADM",$H$9="Corrupción - Conflictos de Interés",$H$9="Corrupción en Trámites, OPAs y Consultas de Acceso a la Información Pública"),'6.Valoración Control Corrupción'!I54,'5. Valoración de Controles'!I54))</f>
        <v>0</v>
      </c>
      <c r="W54" s="35">
        <f>IF($H$9="","",
IF(OR($H$9="Corrupción",$H$9="Corrupción - LA/FT/FPADM",$H$9="Corrupción - Conflictos de Interés",$H$9="Corrupción en Trámites, OPAs y Consultas de Acceso a la Información Pública"),'6.Valoración Control Corrupción'!J54,'5. Valoración de Controles'!J54))</f>
        <v>0</v>
      </c>
      <c r="X54" s="29">
        <f>IF($H$9="","",
IF(OR($H$9="Corrupción",$H$9="Corrupción - LA/FT/FPADM",$H$9="Corrupción - LA/FT/FPADM",$H$9="Corrupción en Trámites, OPAs y Consultas de Acceso a la Información Pública"),"No Aplica",'5. Valoración de Controles'!L54))</f>
        <v>0</v>
      </c>
      <c r="Y54" s="29" t="str">
        <f>IF($H$9="","",
IF(OR($H$9="Corrupción",$H$9="Corrupción - LA/FT/FPADM",$H$9="Corrupción - LA/FT/FPADM",$H$9="Corrupción en Trámites, OPAs y Consultas de Acceso a la Información Pública"),"No Aplica",'5. Valoración de Controles'!M54))</f>
        <v/>
      </c>
      <c r="Z54" s="29">
        <f>IF($H$9="","",
IF(OR($H$9="Corrupción",$H$9="Corrupción - LA/FT/FPADM",$H$9="Corrupción - LA/FT/FPADM",$H$9="Corrupción en Trámites, OPAs y Consultas de Acceso a la Información Pública"),"No Aplica",'5. Valoración de Controles'!N54))</f>
        <v>0</v>
      </c>
      <c r="AA54" s="29">
        <f>IF($H$9="","",
IF(OR($H$9="Corrupción",$H$9="Corrupción - LA/FT/FPADM",$H$9="Corrupción - LA/FT/FPADM",$H$9="Corrupción en Trámites, OPAs y Consultas de Acceso a la Información Pública"),"No Aplica",'5. Valoración de Controles'!O54))</f>
        <v>0</v>
      </c>
      <c r="AB54" s="29">
        <f>IF($H$9="","",
IF(OR($H$9="Corrupción",$H$9="Corrupción - LA/FT/FPADM",$H$9="Corrupción - LA/FT/FPADM",$H$9="Corrupción en Trámites, OPAs y Consultas de Acceso a la Información Pública"),"No Aplica",'5. Valoración de Controles'!P54))</f>
        <v>0</v>
      </c>
      <c r="AC54" s="29">
        <f>IF($H$9="","",
IF(OR($H$9="Corrupción",$H$9="Corrupción - LA/FT/FPADM",$H$9="Corrupción - LA/FT/FPADM",$H$9="Corrupción en Trámites, OPAs y Consultas de Acceso a la Información Pública"),"No Aplica",'5. Valoración de Controles'!Q54))</f>
        <v>0</v>
      </c>
      <c r="AD54" s="29">
        <f>IF($H$9="","",
IF(OR($H$9="Corrupción",$H$9="Corrupción - LA/FT/FPADM",$H$9="Corrupción - LA/FT/FPADM",$H$9="Corrupción en Trámites, OPAs y Consultas de Acceso a la Información Pública"),"No Aplica",'5. Valoración de Controles'!R54))</f>
        <v>0</v>
      </c>
      <c r="AE54" s="29">
        <f>IF($H$9="","",
IF(OR($H$9="Corrupción",$H$9="Corrupción - LA/FT/FPADM",$H$9="Corrupción - LA/FT/FPADM",$H$9="Corrupción en Trámites, OPAs y Consultas de Acceso a la Información Pública"),"No Aplica",'5. Valoración de Controles'!S54))</f>
        <v>0</v>
      </c>
      <c r="AF54" s="29">
        <f>IF($H$9="","",
IF(OR($H$9="Corrupción",$H$9="Corrupción - LA/FT/FPADM",$H$9="Corrupción - LA/FT/FPADM",$H$9="Corrupción en Trámites, OPAs y Consultas de Acceso a la Información Pública"),"No Aplica",'5. Valoración de Controles'!T54))</f>
        <v>0</v>
      </c>
      <c r="AG54" s="30" t="str">
        <f>IF($H$9="","",
IF(OR($H$9="Corrupción",$H$9="Corrupción - LA/FT/FPADM",$H$9="Corrupción - LA/FT/FPADM",$H$9="Corrupción en Trámites, OPAs y Consultas de Acceso a la Información Pública"),"No Aplica",'5. Valoración de Controles'!U54))</f>
        <v/>
      </c>
      <c r="AH54" s="93"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28"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93"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28"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89"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5"/>
      <c r="AN54" s="113"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7"/>
      <c r="AP54" s="127"/>
      <c r="AQ54" s="127" t="str">
        <f>IF(AO54="","","∑ Peso porcentual de cada acción definida")</f>
        <v/>
      </c>
      <c r="AR54" s="92"/>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90"/>
      <c r="B55" s="90"/>
      <c r="C55" s="90"/>
      <c r="D55" s="90"/>
      <c r="E55" s="90"/>
      <c r="F55" s="90"/>
      <c r="G55" s="90"/>
      <c r="H55" s="90"/>
      <c r="I55" s="90"/>
      <c r="J55" s="90"/>
      <c r="K55" s="90"/>
      <c r="L55" s="90"/>
      <c r="M55" s="90"/>
      <c r="N55" s="90"/>
      <c r="O55" s="90"/>
      <c r="P55" s="90"/>
      <c r="Q55" s="35" t="str">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 xml:space="preserve">     </v>
      </c>
      <c r="R55" s="35">
        <f>IF($H$9="","",
IF(OR($H$9="Corrupción",$H$9="Corrupción - LA/FT/FPADM",$H$9="Corrupción - Conflictos de Interés",$H$9="Corrupción en Trámites, OPAs y Consultas de Acceso a la Información Pública"),'6.Valoración Control Corrupción'!E55,'5. Valoración de Controles'!E55))</f>
        <v>0</v>
      </c>
      <c r="S55" s="35">
        <f>IF($H$9="","",
IF(OR($H$9="Corrupción",$H$9="Corrupción - LA/FT/FPADM",$H$9="Corrupción - Conflictos de Interés",$H$9="Corrupción en Trámites, OPAs y Consultas de Acceso a la Información Pública"),'6.Valoración Control Corrupción'!F55,'5. Valoración de Controles'!F55))</f>
        <v>0</v>
      </c>
      <c r="T55" s="35">
        <f>IF($H$9="","",
IF(OR($H$9="Corrupción",$H$9="Corrupción - LA/FT/FPADM",$H$9="Corrupción - Conflictos de Interés",$H$9="Corrupción en Trámites, OPAs y Consultas de Acceso a la Información Pública"),'6.Valoración Control Corrupción'!G55,'5. Valoración de Controles'!G55))</f>
        <v>0</v>
      </c>
      <c r="U55" s="35">
        <f>IF($H$9="","",
IF(OR($H$9="Corrupción",$H$9="Corrupción - LA/FT/FPADM",$H$9="Corrupción - Conflictos de Interés",$H$9="Corrupción en Trámites, OPAs y Consultas de Acceso a la Información Pública"),'6.Valoración Control Corrupción'!H55,'5. Valoración de Controles'!H55))</f>
        <v>0</v>
      </c>
      <c r="V55" s="35">
        <f>IF($H$9="","",
IF(OR($H$9="Corrupción",$H$9="Corrupción - LA/FT/FPADM",$H$9="Corrupción - Conflictos de Interés",$H$9="Corrupción en Trámites, OPAs y Consultas de Acceso a la Información Pública"),'6.Valoración Control Corrupción'!I55,'5. Valoración de Controles'!I55))</f>
        <v>0</v>
      </c>
      <c r="W55" s="35">
        <f>IF($H$9="","",
IF(OR($H$9="Corrupción",$H$9="Corrupción - LA/FT/FPADM",$H$9="Corrupción - Conflictos de Interés",$H$9="Corrupción en Trámites, OPAs y Consultas de Acceso a la Información Pública"),'6.Valoración Control Corrupción'!J55,'5. Valoración de Controles'!J55))</f>
        <v>0</v>
      </c>
      <c r="X55" s="29">
        <f>IF($H$9="","",
IF(OR($H$9="Corrupción",$H$9="Corrupción - LA/FT/FPADM",$H$9="Corrupción - LA/FT/FPADM",$H$9="Corrupción en Trámites, OPAs y Consultas de Acceso a la Información Pública"),"No Aplica",'5. Valoración de Controles'!L55))</f>
        <v>0</v>
      </c>
      <c r="Y55" s="29" t="str">
        <f>IF($H$9="","",
IF(OR($H$9="Corrupción",$H$9="Corrupción - LA/FT/FPADM",$H$9="Corrupción - LA/FT/FPADM",$H$9="Corrupción en Trámites, OPAs y Consultas de Acceso a la Información Pública"),"No Aplica",'5. Valoración de Controles'!M55))</f>
        <v/>
      </c>
      <c r="Z55" s="29">
        <f>IF($H$9="","",
IF(OR($H$9="Corrupción",$H$9="Corrupción - LA/FT/FPADM",$H$9="Corrupción - LA/FT/FPADM",$H$9="Corrupción en Trámites, OPAs y Consultas de Acceso a la Información Pública"),"No Aplica",'5. Valoración de Controles'!N55))</f>
        <v>0</v>
      </c>
      <c r="AA55" s="29">
        <f>IF($H$9="","",
IF(OR($H$9="Corrupción",$H$9="Corrupción - LA/FT/FPADM",$H$9="Corrupción - LA/FT/FPADM",$H$9="Corrupción en Trámites, OPAs y Consultas de Acceso a la Información Pública"),"No Aplica",'5. Valoración de Controles'!O55))</f>
        <v>0</v>
      </c>
      <c r="AB55" s="29">
        <f>IF($H$9="","",
IF(OR($H$9="Corrupción",$H$9="Corrupción - LA/FT/FPADM",$H$9="Corrupción - LA/FT/FPADM",$H$9="Corrupción en Trámites, OPAs y Consultas de Acceso a la Información Pública"),"No Aplica",'5. Valoración de Controles'!P55))</f>
        <v>0</v>
      </c>
      <c r="AC55" s="29">
        <f>IF($H$9="","",
IF(OR($H$9="Corrupción",$H$9="Corrupción - LA/FT/FPADM",$H$9="Corrupción - LA/FT/FPADM",$H$9="Corrupción en Trámites, OPAs y Consultas de Acceso a la Información Pública"),"No Aplica",'5. Valoración de Controles'!Q55))</f>
        <v>0</v>
      </c>
      <c r="AD55" s="29">
        <f>IF($H$9="","",
IF(OR($H$9="Corrupción",$H$9="Corrupción - LA/FT/FPADM",$H$9="Corrupción - LA/FT/FPADM",$H$9="Corrupción en Trámites, OPAs y Consultas de Acceso a la Información Pública"),"No Aplica",'5. Valoración de Controles'!R55))</f>
        <v>0</v>
      </c>
      <c r="AE55" s="29">
        <f>IF($H$9="","",
IF(OR($H$9="Corrupción",$H$9="Corrupción - LA/FT/FPADM",$H$9="Corrupción - LA/FT/FPADM",$H$9="Corrupción en Trámites, OPAs y Consultas de Acceso a la Información Pública"),"No Aplica",'5. Valoración de Controles'!S55))</f>
        <v>0</v>
      </c>
      <c r="AF55" s="29">
        <f>IF($H$9="","",
IF(OR($H$9="Corrupción",$H$9="Corrupción - LA/FT/FPADM",$H$9="Corrupción - LA/FT/FPADM",$H$9="Corrupción en Trámites, OPAs y Consultas de Acceso a la Información Pública"),"No Aplica",'5. Valoración de Controles'!T55))</f>
        <v>0</v>
      </c>
      <c r="AG55" s="30" t="str">
        <f>IF($H$9="","",
IF(OR($H$9="Corrupción",$H$9="Corrupción - LA/FT/FPADM",$H$9="Corrupción - LA/FT/FPADM",$H$9="Corrupción en Trámites, OPAs y Consultas de Acceso a la Información Pública"),"No Aplica",'5. Valoración de Controles'!U55))</f>
        <v/>
      </c>
      <c r="AH55" s="90"/>
      <c r="AI55" s="90"/>
      <c r="AJ55" s="90"/>
      <c r="AK55" s="90"/>
      <c r="AL55" s="90"/>
      <c r="AM55" s="90"/>
      <c r="AN55" s="90"/>
      <c r="AO55" s="90"/>
      <c r="AP55" s="90"/>
      <c r="AQ55" s="90"/>
      <c r="AR55" s="90"/>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91"/>
      <c r="B56" s="91"/>
      <c r="C56" s="91"/>
      <c r="D56" s="91"/>
      <c r="E56" s="91"/>
      <c r="F56" s="91"/>
      <c r="G56" s="91"/>
      <c r="H56" s="91"/>
      <c r="I56" s="91"/>
      <c r="J56" s="91"/>
      <c r="K56" s="91"/>
      <c r="L56" s="91"/>
      <c r="M56" s="91"/>
      <c r="N56" s="91"/>
      <c r="O56" s="91"/>
      <c r="P56" s="91"/>
      <c r="Q56" s="35" t="str">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 xml:space="preserve">     </v>
      </c>
      <c r="R56" s="35">
        <f>IF($H$9="","",
IF(OR($H$9="Corrupción",$H$9="Corrupción - LA/FT/FPADM",$H$9="Corrupción - Conflictos de Interés",$H$9="Corrupción en Trámites, OPAs y Consultas de Acceso a la Información Pública"),'6.Valoración Control Corrupción'!E56,'5. Valoración de Controles'!E56))</f>
        <v>0</v>
      </c>
      <c r="S56" s="35">
        <f>IF($H$9="","",
IF(OR($H$9="Corrupción",$H$9="Corrupción - LA/FT/FPADM",$H$9="Corrupción - Conflictos de Interés",$H$9="Corrupción en Trámites, OPAs y Consultas de Acceso a la Información Pública"),'6.Valoración Control Corrupción'!F56,'5. Valoración de Controles'!F56))</f>
        <v>0</v>
      </c>
      <c r="T56" s="35">
        <f>IF($H$9="","",
IF(OR($H$9="Corrupción",$H$9="Corrupción - LA/FT/FPADM",$H$9="Corrupción - Conflictos de Interés",$H$9="Corrupción en Trámites, OPAs y Consultas de Acceso a la Información Pública"),'6.Valoración Control Corrupción'!G56,'5. Valoración de Controles'!G56))</f>
        <v>0</v>
      </c>
      <c r="U56" s="35">
        <f>IF($H$9="","",
IF(OR($H$9="Corrupción",$H$9="Corrupción - LA/FT/FPADM",$H$9="Corrupción - Conflictos de Interés",$H$9="Corrupción en Trámites, OPAs y Consultas de Acceso a la Información Pública"),'6.Valoración Control Corrupción'!H56,'5. Valoración de Controles'!H56))</f>
        <v>0</v>
      </c>
      <c r="V56" s="35">
        <f>IF($H$9="","",
IF(OR($H$9="Corrupción",$H$9="Corrupción - LA/FT/FPADM",$H$9="Corrupción - Conflictos de Interés",$H$9="Corrupción en Trámites, OPAs y Consultas de Acceso a la Información Pública"),'6.Valoración Control Corrupción'!I56,'5. Valoración de Controles'!I56))</f>
        <v>0</v>
      </c>
      <c r="W56" s="35">
        <f>IF($H$9="","",
IF(OR($H$9="Corrupción",$H$9="Corrupción - LA/FT/FPADM",$H$9="Corrupción - Conflictos de Interés",$H$9="Corrupción en Trámites, OPAs y Consultas de Acceso a la Información Pública"),'6.Valoración Control Corrupción'!J56,'5. Valoración de Controles'!J56))</f>
        <v>0</v>
      </c>
      <c r="X56" s="29">
        <f>IF($H$9="","",
IF(OR($H$9="Corrupción",$H$9="Corrupción - LA/FT/FPADM",$H$9="Corrupción - LA/FT/FPADM",$H$9="Corrupción en Trámites, OPAs y Consultas de Acceso a la Información Pública"),"No Aplica",'5. Valoración de Controles'!L56))</f>
        <v>0</v>
      </c>
      <c r="Y56" s="29" t="str">
        <f>IF($H$9="","",
IF(OR($H$9="Corrupción",$H$9="Corrupción - LA/FT/FPADM",$H$9="Corrupción - LA/FT/FPADM",$H$9="Corrupción en Trámites, OPAs y Consultas de Acceso a la Información Pública"),"No Aplica",'5. Valoración de Controles'!M56))</f>
        <v/>
      </c>
      <c r="Z56" s="29">
        <f>IF($H$9="","",
IF(OR($H$9="Corrupción",$H$9="Corrupción - LA/FT/FPADM",$H$9="Corrupción - LA/FT/FPADM",$H$9="Corrupción en Trámites, OPAs y Consultas de Acceso a la Información Pública"),"No Aplica",'5. Valoración de Controles'!N56))</f>
        <v>0</v>
      </c>
      <c r="AA56" s="29">
        <f>IF($H$9="","",
IF(OR($H$9="Corrupción",$H$9="Corrupción - LA/FT/FPADM",$H$9="Corrupción - LA/FT/FPADM",$H$9="Corrupción en Trámites, OPAs y Consultas de Acceso a la Información Pública"),"No Aplica",'5. Valoración de Controles'!O56))</f>
        <v>0</v>
      </c>
      <c r="AB56" s="29">
        <f>IF($H$9="","",
IF(OR($H$9="Corrupción",$H$9="Corrupción - LA/FT/FPADM",$H$9="Corrupción - LA/FT/FPADM",$H$9="Corrupción en Trámites, OPAs y Consultas de Acceso a la Información Pública"),"No Aplica",'5. Valoración de Controles'!P56))</f>
        <v>0</v>
      </c>
      <c r="AC56" s="29">
        <f>IF($H$9="","",
IF(OR($H$9="Corrupción",$H$9="Corrupción - LA/FT/FPADM",$H$9="Corrupción - LA/FT/FPADM",$H$9="Corrupción en Trámites, OPAs y Consultas de Acceso a la Información Pública"),"No Aplica",'5. Valoración de Controles'!Q56))</f>
        <v>0</v>
      </c>
      <c r="AD56" s="29">
        <f>IF($H$9="","",
IF(OR($H$9="Corrupción",$H$9="Corrupción - LA/FT/FPADM",$H$9="Corrupción - LA/FT/FPADM",$H$9="Corrupción en Trámites, OPAs y Consultas de Acceso a la Información Pública"),"No Aplica",'5. Valoración de Controles'!R56))</f>
        <v>0</v>
      </c>
      <c r="AE56" s="29">
        <f>IF($H$9="","",
IF(OR($H$9="Corrupción",$H$9="Corrupción - LA/FT/FPADM",$H$9="Corrupción - LA/FT/FPADM",$H$9="Corrupción en Trámites, OPAs y Consultas de Acceso a la Información Pública"),"No Aplica",'5. Valoración de Controles'!S56))</f>
        <v>0</v>
      </c>
      <c r="AF56" s="29">
        <f>IF($H$9="","",
IF(OR($H$9="Corrupción",$H$9="Corrupción - LA/FT/FPADM",$H$9="Corrupción - LA/FT/FPADM",$H$9="Corrupción en Trámites, OPAs y Consultas de Acceso a la Información Pública"),"No Aplica",'5. Valoración de Controles'!T56))</f>
        <v>0</v>
      </c>
      <c r="AG56" s="30" t="str">
        <f>IF($H$9="","",
IF(OR($H$9="Corrupción",$H$9="Corrupción - LA/FT/FPADM",$H$9="Corrupción - LA/FT/FPADM",$H$9="Corrupción en Trámites, OPAs y Consultas de Acceso a la Información Pública"),"No Aplica",'5. Valoración de Controles'!U56))</f>
        <v/>
      </c>
      <c r="AH56" s="91"/>
      <c r="AI56" s="91"/>
      <c r="AJ56" s="91"/>
      <c r="AK56" s="91"/>
      <c r="AL56" s="91"/>
      <c r="AM56" s="91"/>
      <c r="AN56" s="91"/>
      <c r="AO56" s="91"/>
      <c r="AP56" s="91"/>
      <c r="AQ56" s="91"/>
      <c r="AR56" s="91"/>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97">
        <v>17</v>
      </c>
      <c r="B57" s="92">
        <f>'2. Identificación del Riesgo'!B57:B59</f>
        <v>0</v>
      </c>
      <c r="C57" s="92" t="str">
        <f>IF('2. Identificación del Riesgo'!C57:C59="","",'2. Identificación del Riesgo'!C57:C59)</f>
        <v/>
      </c>
      <c r="D57" s="92" t="str">
        <f>IF('2. Identificación del Riesgo'!D57:D59="","",'2. Identificación del Riesgo'!D57:D59)</f>
        <v/>
      </c>
      <c r="E57" s="92" t="str">
        <f>IF('2. Identificación del Riesgo'!E57:E59="","",'2. Identificación del Riesgo'!E57:E59)</f>
        <v/>
      </c>
      <c r="F57" s="92" t="str">
        <f>IF('2. Identificación del Riesgo'!F57:F59="","",'2. Identificación del Riesgo'!F57:F59)</f>
        <v/>
      </c>
      <c r="G57" s="92" t="str">
        <f>IF('2. Identificación del Riesgo'!G57:G59="","",'2. Identificación del Riesgo'!G57:G59)</f>
        <v/>
      </c>
      <c r="H57" s="92" t="str">
        <f>IF('2. Identificación del Riesgo'!H57:H59="","",'2. Identificación del Riesgo'!H57:H59)</f>
        <v/>
      </c>
      <c r="I57" s="92" t="str">
        <f>IF('2. Identificación del Riesgo'!I57:I59="","",'2. Identificación del Riesgo'!I57:I59)</f>
        <v/>
      </c>
      <c r="J57" s="92" t="str">
        <f>IF('2. Identificación del Riesgo'!J57:J59="","",'2. Identificación del Riesgo'!J57:J59)</f>
        <v/>
      </c>
      <c r="K57" s="93" t="str">
        <f>'2. Identificación del Riesgo'!K57:K59</f>
        <v/>
      </c>
      <c r="L57" s="94" t="str">
        <f>'2. Identificación del Riesgo'!L57:L59</f>
        <v/>
      </c>
      <c r="M57" s="92"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93" t="str">
        <f>'2. Identificación del Riesgo'!N57:N59</f>
        <v/>
      </c>
      <c r="O57" s="94" t="str">
        <f>'2. Identificación del Riesgo'!O57:O59</f>
        <v/>
      </c>
      <c r="P57" s="89" t="str">
        <f>'2. Identificación del Riesgo'!P57:P59</f>
        <v/>
      </c>
      <c r="Q57" s="35" t="str">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 xml:space="preserve">     </v>
      </c>
      <c r="R57" s="35">
        <f>IF($H$9="","",
IF(OR($H$9="Corrupción",$H$9="Corrupción - LA/FT/FPADM",$H$9="Corrupción - Conflictos de Interés",$H$9="Corrupción en Trámites, OPAs y Consultas de Acceso a la Información Pública"),'6.Valoración Control Corrupción'!E57,'5. Valoración de Controles'!E57))</f>
        <v>0</v>
      </c>
      <c r="S57" s="35">
        <f>IF($H$9="","",
IF(OR($H$9="Corrupción",$H$9="Corrupción - LA/FT/FPADM",$H$9="Corrupción - Conflictos de Interés",$H$9="Corrupción en Trámites, OPAs y Consultas de Acceso a la Información Pública"),'6.Valoración Control Corrupción'!F57,'5. Valoración de Controles'!F57))</f>
        <v>0</v>
      </c>
      <c r="T57" s="35">
        <f>IF($H$9="","",
IF(OR($H$9="Corrupción",$H$9="Corrupción - LA/FT/FPADM",$H$9="Corrupción - Conflictos de Interés",$H$9="Corrupción en Trámites, OPAs y Consultas de Acceso a la Información Pública"),'6.Valoración Control Corrupción'!G57,'5. Valoración de Controles'!G57))</f>
        <v>0</v>
      </c>
      <c r="U57" s="35">
        <f>IF($H$9="","",
IF(OR($H$9="Corrupción",$H$9="Corrupción - LA/FT/FPADM",$H$9="Corrupción - Conflictos de Interés",$H$9="Corrupción en Trámites, OPAs y Consultas de Acceso a la Información Pública"),'6.Valoración Control Corrupción'!H57,'5. Valoración de Controles'!H57))</f>
        <v>0</v>
      </c>
      <c r="V57" s="35">
        <f>IF($H$9="","",
IF(OR($H$9="Corrupción",$H$9="Corrupción - LA/FT/FPADM",$H$9="Corrupción - Conflictos de Interés",$H$9="Corrupción en Trámites, OPAs y Consultas de Acceso a la Información Pública"),'6.Valoración Control Corrupción'!I57,'5. Valoración de Controles'!I57))</f>
        <v>0</v>
      </c>
      <c r="W57" s="35">
        <f>IF($H$9="","",
IF(OR($H$9="Corrupción",$H$9="Corrupción - LA/FT/FPADM",$H$9="Corrupción - Conflictos de Interés",$H$9="Corrupción en Trámites, OPAs y Consultas de Acceso a la Información Pública"),'6.Valoración Control Corrupción'!J57,'5. Valoración de Controles'!J57))</f>
        <v>0</v>
      </c>
      <c r="X57" s="29">
        <f>IF($H$9="","",
IF(OR($H$9="Corrupción",$H$9="Corrupción - LA/FT/FPADM",$H$9="Corrupción - LA/FT/FPADM",$H$9="Corrupción en Trámites, OPAs y Consultas de Acceso a la Información Pública"),"No Aplica",'5. Valoración de Controles'!L57))</f>
        <v>0</v>
      </c>
      <c r="Y57" s="29" t="str">
        <f>IF($H$9="","",
IF(OR($H$9="Corrupción",$H$9="Corrupción - LA/FT/FPADM",$H$9="Corrupción - LA/FT/FPADM",$H$9="Corrupción en Trámites, OPAs y Consultas de Acceso a la Información Pública"),"No Aplica",'5. Valoración de Controles'!M57))</f>
        <v/>
      </c>
      <c r="Z57" s="29">
        <f>IF($H$9="","",
IF(OR($H$9="Corrupción",$H$9="Corrupción - LA/FT/FPADM",$H$9="Corrupción - LA/FT/FPADM",$H$9="Corrupción en Trámites, OPAs y Consultas de Acceso a la Información Pública"),"No Aplica",'5. Valoración de Controles'!N57))</f>
        <v>0</v>
      </c>
      <c r="AA57" s="29">
        <f>IF($H$9="","",
IF(OR($H$9="Corrupción",$H$9="Corrupción - LA/FT/FPADM",$H$9="Corrupción - LA/FT/FPADM",$H$9="Corrupción en Trámites, OPAs y Consultas de Acceso a la Información Pública"),"No Aplica",'5. Valoración de Controles'!O57))</f>
        <v>0</v>
      </c>
      <c r="AB57" s="29">
        <f>IF($H$9="","",
IF(OR($H$9="Corrupción",$H$9="Corrupción - LA/FT/FPADM",$H$9="Corrupción - LA/FT/FPADM",$H$9="Corrupción en Trámites, OPAs y Consultas de Acceso a la Información Pública"),"No Aplica",'5. Valoración de Controles'!P57))</f>
        <v>0</v>
      </c>
      <c r="AC57" s="29">
        <f>IF($H$9="","",
IF(OR($H$9="Corrupción",$H$9="Corrupción - LA/FT/FPADM",$H$9="Corrupción - LA/FT/FPADM",$H$9="Corrupción en Trámites, OPAs y Consultas de Acceso a la Información Pública"),"No Aplica",'5. Valoración de Controles'!Q57))</f>
        <v>0</v>
      </c>
      <c r="AD57" s="29">
        <f>IF($H$9="","",
IF(OR($H$9="Corrupción",$H$9="Corrupción - LA/FT/FPADM",$H$9="Corrupción - LA/FT/FPADM",$H$9="Corrupción en Trámites, OPAs y Consultas de Acceso a la Información Pública"),"No Aplica",'5. Valoración de Controles'!R57))</f>
        <v>0</v>
      </c>
      <c r="AE57" s="29">
        <f>IF($H$9="","",
IF(OR($H$9="Corrupción",$H$9="Corrupción - LA/FT/FPADM",$H$9="Corrupción - LA/FT/FPADM",$H$9="Corrupción en Trámites, OPAs y Consultas de Acceso a la Información Pública"),"No Aplica",'5. Valoración de Controles'!S57))</f>
        <v>0</v>
      </c>
      <c r="AF57" s="29">
        <f>IF($H$9="","",
IF(OR($H$9="Corrupción",$H$9="Corrupción - LA/FT/FPADM",$H$9="Corrupción - LA/FT/FPADM",$H$9="Corrupción en Trámites, OPAs y Consultas de Acceso a la Información Pública"),"No Aplica",'5. Valoración de Controles'!T57))</f>
        <v>0</v>
      </c>
      <c r="AG57" s="30" t="str">
        <f>IF($H$9="","",
IF(OR($H$9="Corrupción",$H$9="Corrupción - LA/FT/FPADM",$H$9="Corrupción - LA/FT/FPADM",$H$9="Corrupción en Trámites, OPAs y Consultas de Acceso a la Información Pública"),"No Aplica",'5. Valoración de Controles'!U57))</f>
        <v/>
      </c>
      <c r="AH57" s="93"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28"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93"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28"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89"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5"/>
      <c r="AN57" s="113"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7"/>
      <c r="AP57" s="127"/>
      <c r="AQ57" s="127" t="str">
        <f>IF(AO57="","","∑ Peso porcentual de cada acción definida")</f>
        <v/>
      </c>
      <c r="AR57" s="92"/>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90"/>
      <c r="B58" s="90"/>
      <c r="C58" s="90"/>
      <c r="D58" s="90"/>
      <c r="E58" s="90"/>
      <c r="F58" s="90"/>
      <c r="G58" s="90"/>
      <c r="H58" s="90"/>
      <c r="I58" s="90"/>
      <c r="J58" s="90"/>
      <c r="K58" s="90"/>
      <c r="L58" s="90"/>
      <c r="M58" s="90"/>
      <c r="N58" s="90"/>
      <c r="O58" s="90"/>
      <c r="P58" s="90"/>
      <c r="Q58" s="35" t="str">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 xml:space="preserve">     </v>
      </c>
      <c r="R58" s="35">
        <f>IF($H$9="","",
IF(OR($H$9="Corrupción",$H$9="Corrupción - LA/FT/FPADM",$H$9="Corrupción - Conflictos de Interés",$H$9="Corrupción en Trámites, OPAs y Consultas de Acceso a la Información Pública"),'6.Valoración Control Corrupción'!E58,'5. Valoración de Controles'!E58))</f>
        <v>0</v>
      </c>
      <c r="S58" s="35">
        <f>IF($H$9="","",
IF(OR($H$9="Corrupción",$H$9="Corrupción - LA/FT/FPADM",$H$9="Corrupción - Conflictos de Interés",$H$9="Corrupción en Trámites, OPAs y Consultas de Acceso a la Información Pública"),'6.Valoración Control Corrupción'!F58,'5. Valoración de Controles'!F58))</f>
        <v>0</v>
      </c>
      <c r="T58" s="35">
        <f>IF($H$9="","",
IF(OR($H$9="Corrupción",$H$9="Corrupción - LA/FT/FPADM",$H$9="Corrupción - Conflictos de Interés",$H$9="Corrupción en Trámites, OPAs y Consultas de Acceso a la Información Pública"),'6.Valoración Control Corrupción'!G58,'5. Valoración de Controles'!G58))</f>
        <v>0</v>
      </c>
      <c r="U58" s="35">
        <f>IF($H$9="","",
IF(OR($H$9="Corrupción",$H$9="Corrupción - LA/FT/FPADM",$H$9="Corrupción - Conflictos de Interés",$H$9="Corrupción en Trámites, OPAs y Consultas de Acceso a la Información Pública"),'6.Valoración Control Corrupción'!H58,'5. Valoración de Controles'!H58))</f>
        <v>0</v>
      </c>
      <c r="V58" s="35">
        <f>IF($H$9="","",
IF(OR($H$9="Corrupción",$H$9="Corrupción - LA/FT/FPADM",$H$9="Corrupción - Conflictos de Interés",$H$9="Corrupción en Trámites, OPAs y Consultas de Acceso a la Información Pública"),'6.Valoración Control Corrupción'!I58,'5. Valoración de Controles'!I58))</f>
        <v>0</v>
      </c>
      <c r="W58" s="35">
        <f>IF($H$9="","",
IF(OR($H$9="Corrupción",$H$9="Corrupción - LA/FT/FPADM",$H$9="Corrupción - Conflictos de Interés",$H$9="Corrupción en Trámites, OPAs y Consultas de Acceso a la Información Pública"),'6.Valoración Control Corrupción'!J58,'5. Valoración de Controles'!J58))</f>
        <v>0</v>
      </c>
      <c r="X58" s="29">
        <f>IF($H$9="","",
IF(OR($H$9="Corrupción",$H$9="Corrupción - LA/FT/FPADM",$H$9="Corrupción - LA/FT/FPADM",$H$9="Corrupción en Trámites, OPAs y Consultas de Acceso a la Información Pública"),"No Aplica",'5. Valoración de Controles'!L58))</f>
        <v>0</v>
      </c>
      <c r="Y58" s="29" t="str">
        <f>IF($H$9="","",
IF(OR($H$9="Corrupción",$H$9="Corrupción - LA/FT/FPADM",$H$9="Corrupción - LA/FT/FPADM",$H$9="Corrupción en Trámites, OPAs y Consultas de Acceso a la Información Pública"),"No Aplica",'5. Valoración de Controles'!M58))</f>
        <v/>
      </c>
      <c r="Z58" s="29">
        <f>IF($H$9="","",
IF(OR($H$9="Corrupción",$H$9="Corrupción - LA/FT/FPADM",$H$9="Corrupción - LA/FT/FPADM",$H$9="Corrupción en Trámites, OPAs y Consultas de Acceso a la Información Pública"),"No Aplica",'5. Valoración de Controles'!N58))</f>
        <v>0</v>
      </c>
      <c r="AA58" s="29">
        <f>IF($H$9="","",
IF(OR($H$9="Corrupción",$H$9="Corrupción - LA/FT/FPADM",$H$9="Corrupción - LA/FT/FPADM",$H$9="Corrupción en Trámites, OPAs y Consultas de Acceso a la Información Pública"),"No Aplica",'5. Valoración de Controles'!O58))</f>
        <v>0</v>
      </c>
      <c r="AB58" s="29">
        <f>IF($H$9="","",
IF(OR($H$9="Corrupción",$H$9="Corrupción - LA/FT/FPADM",$H$9="Corrupción - LA/FT/FPADM",$H$9="Corrupción en Trámites, OPAs y Consultas de Acceso a la Información Pública"),"No Aplica",'5. Valoración de Controles'!P58))</f>
        <v>0</v>
      </c>
      <c r="AC58" s="29">
        <f>IF($H$9="","",
IF(OR($H$9="Corrupción",$H$9="Corrupción - LA/FT/FPADM",$H$9="Corrupción - LA/FT/FPADM",$H$9="Corrupción en Trámites, OPAs y Consultas de Acceso a la Información Pública"),"No Aplica",'5. Valoración de Controles'!Q58))</f>
        <v>0</v>
      </c>
      <c r="AD58" s="29">
        <f>IF($H$9="","",
IF(OR($H$9="Corrupción",$H$9="Corrupción - LA/FT/FPADM",$H$9="Corrupción - LA/FT/FPADM",$H$9="Corrupción en Trámites, OPAs y Consultas de Acceso a la Información Pública"),"No Aplica",'5. Valoración de Controles'!R58))</f>
        <v>0</v>
      </c>
      <c r="AE58" s="29">
        <f>IF($H$9="","",
IF(OR($H$9="Corrupción",$H$9="Corrupción - LA/FT/FPADM",$H$9="Corrupción - LA/FT/FPADM",$H$9="Corrupción en Trámites, OPAs y Consultas de Acceso a la Información Pública"),"No Aplica",'5. Valoración de Controles'!S58))</f>
        <v>0</v>
      </c>
      <c r="AF58" s="29">
        <f>IF($H$9="","",
IF(OR($H$9="Corrupción",$H$9="Corrupción - LA/FT/FPADM",$H$9="Corrupción - LA/FT/FPADM",$H$9="Corrupción en Trámites, OPAs y Consultas de Acceso a la Información Pública"),"No Aplica",'5. Valoración de Controles'!T58))</f>
        <v>0</v>
      </c>
      <c r="AG58" s="30" t="str">
        <f>IF($H$9="","",
IF(OR($H$9="Corrupción",$H$9="Corrupción - LA/FT/FPADM",$H$9="Corrupción - LA/FT/FPADM",$H$9="Corrupción en Trámites, OPAs y Consultas de Acceso a la Información Pública"),"No Aplica",'5. Valoración de Controles'!U58))</f>
        <v/>
      </c>
      <c r="AH58" s="90"/>
      <c r="AI58" s="90"/>
      <c r="AJ58" s="90"/>
      <c r="AK58" s="90"/>
      <c r="AL58" s="90"/>
      <c r="AM58" s="90"/>
      <c r="AN58" s="90"/>
      <c r="AO58" s="90"/>
      <c r="AP58" s="90"/>
      <c r="AQ58" s="90"/>
      <c r="AR58" s="90"/>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91"/>
      <c r="B59" s="91"/>
      <c r="C59" s="91"/>
      <c r="D59" s="91"/>
      <c r="E59" s="91"/>
      <c r="F59" s="91"/>
      <c r="G59" s="91"/>
      <c r="H59" s="91"/>
      <c r="I59" s="91"/>
      <c r="J59" s="91"/>
      <c r="K59" s="91"/>
      <c r="L59" s="91"/>
      <c r="M59" s="91"/>
      <c r="N59" s="91"/>
      <c r="O59" s="91"/>
      <c r="P59" s="91"/>
      <c r="Q59" s="35" t="str">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 xml:space="preserve">     </v>
      </c>
      <c r="R59" s="35">
        <f>IF($H$9="","",
IF(OR($H$9="Corrupción",$H$9="Corrupción - LA/FT/FPADM",$H$9="Corrupción - Conflictos de Interés",$H$9="Corrupción en Trámites, OPAs y Consultas de Acceso a la Información Pública"),'6.Valoración Control Corrupción'!E59,'5. Valoración de Controles'!E59))</f>
        <v>0</v>
      </c>
      <c r="S59" s="35">
        <f>IF($H$9="","",
IF(OR($H$9="Corrupción",$H$9="Corrupción - LA/FT/FPADM",$H$9="Corrupción - Conflictos de Interés",$H$9="Corrupción en Trámites, OPAs y Consultas de Acceso a la Información Pública"),'6.Valoración Control Corrupción'!F59,'5. Valoración de Controles'!F59))</f>
        <v>0</v>
      </c>
      <c r="T59" s="35">
        <f>IF($H$9="","",
IF(OR($H$9="Corrupción",$H$9="Corrupción - LA/FT/FPADM",$H$9="Corrupción - Conflictos de Interés",$H$9="Corrupción en Trámites, OPAs y Consultas de Acceso a la Información Pública"),'6.Valoración Control Corrupción'!G59,'5. Valoración de Controles'!G59))</f>
        <v>0</v>
      </c>
      <c r="U59" s="35">
        <f>IF($H$9="","",
IF(OR($H$9="Corrupción",$H$9="Corrupción - LA/FT/FPADM",$H$9="Corrupción - Conflictos de Interés",$H$9="Corrupción en Trámites, OPAs y Consultas de Acceso a la Información Pública"),'6.Valoración Control Corrupción'!H59,'5. Valoración de Controles'!H59))</f>
        <v>0</v>
      </c>
      <c r="V59" s="35">
        <f>IF($H$9="","",
IF(OR($H$9="Corrupción",$H$9="Corrupción - LA/FT/FPADM",$H$9="Corrupción - Conflictos de Interés",$H$9="Corrupción en Trámites, OPAs y Consultas de Acceso a la Información Pública"),'6.Valoración Control Corrupción'!I59,'5. Valoración de Controles'!I59))</f>
        <v>0</v>
      </c>
      <c r="W59" s="35">
        <f>IF($H$9="","",
IF(OR($H$9="Corrupción",$H$9="Corrupción - LA/FT/FPADM",$H$9="Corrupción - Conflictos de Interés",$H$9="Corrupción en Trámites, OPAs y Consultas de Acceso a la Información Pública"),'6.Valoración Control Corrupción'!J59,'5. Valoración de Controles'!J59))</f>
        <v>0</v>
      </c>
      <c r="X59" s="29">
        <f>IF($H$9="","",
IF(OR($H$9="Corrupción",$H$9="Corrupción - LA/FT/FPADM",$H$9="Corrupción - LA/FT/FPADM",$H$9="Corrupción en Trámites, OPAs y Consultas de Acceso a la Información Pública"),"No Aplica",'5. Valoración de Controles'!L59))</f>
        <v>0</v>
      </c>
      <c r="Y59" s="29" t="str">
        <f>IF($H$9="","",
IF(OR($H$9="Corrupción",$H$9="Corrupción - LA/FT/FPADM",$H$9="Corrupción - LA/FT/FPADM",$H$9="Corrupción en Trámites, OPAs y Consultas de Acceso a la Información Pública"),"No Aplica",'5. Valoración de Controles'!M59))</f>
        <v/>
      </c>
      <c r="Z59" s="29">
        <f>IF($H$9="","",
IF(OR($H$9="Corrupción",$H$9="Corrupción - LA/FT/FPADM",$H$9="Corrupción - LA/FT/FPADM",$H$9="Corrupción en Trámites, OPAs y Consultas de Acceso a la Información Pública"),"No Aplica",'5. Valoración de Controles'!N59))</f>
        <v>0</v>
      </c>
      <c r="AA59" s="29">
        <f>IF($H$9="","",
IF(OR($H$9="Corrupción",$H$9="Corrupción - LA/FT/FPADM",$H$9="Corrupción - LA/FT/FPADM",$H$9="Corrupción en Trámites, OPAs y Consultas de Acceso a la Información Pública"),"No Aplica",'5. Valoración de Controles'!O59))</f>
        <v>0</v>
      </c>
      <c r="AB59" s="29">
        <f>IF($H$9="","",
IF(OR($H$9="Corrupción",$H$9="Corrupción - LA/FT/FPADM",$H$9="Corrupción - LA/FT/FPADM",$H$9="Corrupción en Trámites, OPAs y Consultas de Acceso a la Información Pública"),"No Aplica",'5. Valoración de Controles'!P59))</f>
        <v>0</v>
      </c>
      <c r="AC59" s="29">
        <f>IF($H$9="","",
IF(OR($H$9="Corrupción",$H$9="Corrupción - LA/FT/FPADM",$H$9="Corrupción - LA/FT/FPADM",$H$9="Corrupción en Trámites, OPAs y Consultas de Acceso a la Información Pública"),"No Aplica",'5. Valoración de Controles'!Q59))</f>
        <v>0</v>
      </c>
      <c r="AD59" s="29">
        <f>IF($H$9="","",
IF(OR($H$9="Corrupción",$H$9="Corrupción - LA/FT/FPADM",$H$9="Corrupción - LA/FT/FPADM",$H$9="Corrupción en Trámites, OPAs y Consultas de Acceso a la Información Pública"),"No Aplica",'5. Valoración de Controles'!R59))</f>
        <v>0</v>
      </c>
      <c r="AE59" s="29">
        <f>IF($H$9="","",
IF(OR($H$9="Corrupción",$H$9="Corrupción - LA/FT/FPADM",$H$9="Corrupción - LA/FT/FPADM",$H$9="Corrupción en Trámites, OPAs y Consultas de Acceso a la Información Pública"),"No Aplica",'5. Valoración de Controles'!S59))</f>
        <v>0</v>
      </c>
      <c r="AF59" s="29">
        <f>IF($H$9="","",
IF(OR($H$9="Corrupción",$H$9="Corrupción - LA/FT/FPADM",$H$9="Corrupción - LA/FT/FPADM",$H$9="Corrupción en Trámites, OPAs y Consultas de Acceso a la Información Pública"),"No Aplica",'5. Valoración de Controles'!T59))</f>
        <v>0</v>
      </c>
      <c r="AG59" s="30" t="str">
        <f>IF($H$9="","",
IF(OR($H$9="Corrupción",$H$9="Corrupción - LA/FT/FPADM",$H$9="Corrupción - LA/FT/FPADM",$H$9="Corrupción en Trámites, OPAs y Consultas de Acceso a la Información Pública"),"No Aplica",'5. Valoración de Controles'!U59))</f>
        <v/>
      </c>
      <c r="AH59" s="91"/>
      <c r="AI59" s="91"/>
      <c r="AJ59" s="91"/>
      <c r="AK59" s="91"/>
      <c r="AL59" s="91"/>
      <c r="AM59" s="91"/>
      <c r="AN59" s="91"/>
      <c r="AO59" s="91"/>
      <c r="AP59" s="91"/>
      <c r="AQ59" s="91"/>
      <c r="AR59" s="91"/>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97">
        <v>18</v>
      </c>
      <c r="B60" s="92">
        <f>'2. Identificación del Riesgo'!B60:B62</f>
        <v>0</v>
      </c>
      <c r="C60" s="92" t="str">
        <f>IF('2. Identificación del Riesgo'!C60:C62="","",'2. Identificación del Riesgo'!C60:C62)</f>
        <v/>
      </c>
      <c r="D60" s="92" t="str">
        <f>IF('2. Identificación del Riesgo'!D60:D62="","",'2. Identificación del Riesgo'!D60:D62)</f>
        <v/>
      </c>
      <c r="E60" s="92" t="str">
        <f>IF('2. Identificación del Riesgo'!E60:E62="","",'2. Identificación del Riesgo'!E60:E62)</f>
        <v/>
      </c>
      <c r="F60" s="92" t="str">
        <f>IF('2. Identificación del Riesgo'!F60:F62="","",'2. Identificación del Riesgo'!F60:F62)</f>
        <v/>
      </c>
      <c r="G60" s="92" t="str">
        <f>IF('2. Identificación del Riesgo'!G60:G62="","",'2. Identificación del Riesgo'!G60:G62)</f>
        <v/>
      </c>
      <c r="H60" s="92" t="str">
        <f>IF('2. Identificación del Riesgo'!H60:H62="","",'2. Identificación del Riesgo'!H60:H62)</f>
        <v/>
      </c>
      <c r="I60" s="92" t="str">
        <f>IF('2. Identificación del Riesgo'!I60:I62="","",'2. Identificación del Riesgo'!I60:I62)</f>
        <v/>
      </c>
      <c r="J60" s="92" t="str">
        <f>IF('2. Identificación del Riesgo'!J60:J62="","",'2. Identificación del Riesgo'!J60:J62)</f>
        <v/>
      </c>
      <c r="K60" s="93" t="str">
        <f>'2. Identificación del Riesgo'!K60:K62</f>
        <v/>
      </c>
      <c r="L60" s="94" t="str">
        <f>'2. Identificación del Riesgo'!L60:L62</f>
        <v/>
      </c>
      <c r="M60" s="92"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93" t="str">
        <f>'2. Identificación del Riesgo'!N60:N62</f>
        <v/>
      </c>
      <c r="O60" s="94" t="str">
        <f>'2. Identificación del Riesgo'!O60:O62</f>
        <v/>
      </c>
      <c r="P60" s="89" t="str">
        <f>'2. Identificación del Riesgo'!P60:P62</f>
        <v/>
      </c>
      <c r="Q60" s="35" t="str">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 xml:space="preserve">     </v>
      </c>
      <c r="R60" s="35">
        <f>IF($H$9="","",
IF(OR($H$9="Corrupción",$H$9="Corrupción - LA/FT/FPADM",$H$9="Corrupción - Conflictos de Interés",$H$9="Corrupción en Trámites, OPAs y Consultas de Acceso a la Información Pública"),'6.Valoración Control Corrupción'!E60,'5. Valoración de Controles'!E60))</f>
        <v>0</v>
      </c>
      <c r="S60" s="35">
        <f>IF($H$9="","",
IF(OR($H$9="Corrupción",$H$9="Corrupción - LA/FT/FPADM",$H$9="Corrupción - Conflictos de Interés",$H$9="Corrupción en Trámites, OPAs y Consultas de Acceso a la Información Pública"),'6.Valoración Control Corrupción'!F60,'5. Valoración de Controles'!F60))</f>
        <v>0</v>
      </c>
      <c r="T60" s="35">
        <f>IF($H$9="","",
IF(OR($H$9="Corrupción",$H$9="Corrupción - LA/FT/FPADM",$H$9="Corrupción - Conflictos de Interés",$H$9="Corrupción en Trámites, OPAs y Consultas de Acceso a la Información Pública"),'6.Valoración Control Corrupción'!G60,'5. Valoración de Controles'!G60))</f>
        <v>0</v>
      </c>
      <c r="U60" s="35">
        <f>IF($H$9="","",
IF(OR($H$9="Corrupción",$H$9="Corrupción - LA/FT/FPADM",$H$9="Corrupción - Conflictos de Interés",$H$9="Corrupción en Trámites, OPAs y Consultas de Acceso a la Información Pública"),'6.Valoración Control Corrupción'!H60,'5. Valoración de Controles'!H60))</f>
        <v>0</v>
      </c>
      <c r="V60" s="35">
        <f>IF($H$9="","",
IF(OR($H$9="Corrupción",$H$9="Corrupción - LA/FT/FPADM",$H$9="Corrupción - Conflictos de Interés",$H$9="Corrupción en Trámites, OPAs y Consultas de Acceso a la Información Pública"),'6.Valoración Control Corrupción'!I60,'5. Valoración de Controles'!I60))</f>
        <v>0</v>
      </c>
      <c r="W60" s="35">
        <f>IF($H$9="","",
IF(OR($H$9="Corrupción",$H$9="Corrupción - LA/FT/FPADM",$H$9="Corrupción - Conflictos de Interés",$H$9="Corrupción en Trámites, OPAs y Consultas de Acceso a la Información Pública"),'6.Valoración Control Corrupción'!J60,'5. Valoración de Controles'!J60))</f>
        <v>0</v>
      </c>
      <c r="X60" s="29">
        <f>IF($H$9="","",
IF(OR($H$9="Corrupción",$H$9="Corrupción - LA/FT/FPADM",$H$9="Corrupción - LA/FT/FPADM",$H$9="Corrupción en Trámites, OPAs y Consultas de Acceso a la Información Pública"),"No Aplica",'5. Valoración de Controles'!L60))</f>
        <v>0</v>
      </c>
      <c r="Y60" s="29" t="str">
        <f>IF($H$9="","",
IF(OR($H$9="Corrupción",$H$9="Corrupción - LA/FT/FPADM",$H$9="Corrupción - LA/FT/FPADM",$H$9="Corrupción en Trámites, OPAs y Consultas de Acceso a la Información Pública"),"No Aplica",'5. Valoración de Controles'!M60))</f>
        <v/>
      </c>
      <c r="Z60" s="29">
        <f>IF($H$9="","",
IF(OR($H$9="Corrupción",$H$9="Corrupción - LA/FT/FPADM",$H$9="Corrupción - LA/FT/FPADM",$H$9="Corrupción en Trámites, OPAs y Consultas de Acceso a la Información Pública"),"No Aplica",'5. Valoración de Controles'!N60))</f>
        <v>0</v>
      </c>
      <c r="AA60" s="29">
        <f>IF($H$9="","",
IF(OR($H$9="Corrupción",$H$9="Corrupción - LA/FT/FPADM",$H$9="Corrupción - LA/FT/FPADM",$H$9="Corrupción en Trámites, OPAs y Consultas de Acceso a la Información Pública"),"No Aplica",'5. Valoración de Controles'!O60))</f>
        <v>0</v>
      </c>
      <c r="AB60" s="29">
        <f>IF($H$9="","",
IF(OR($H$9="Corrupción",$H$9="Corrupción - LA/FT/FPADM",$H$9="Corrupción - LA/FT/FPADM",$H$9="Corrupción en Trámites, OPAs y Consultas de Acceso a la Información Pública"),"No Aplica",'5. Valoración de Controles'!P60))</f>
        <v>0</v>
      </c>
      <c r="AC60" s="29">
        <f>IF($H$9="","",
IF(OR($H$9="Corrupción",$H$9="Corrupción - LA/FT/FPADM",$H$9="Corrupción - LA/FT/FPADM",$H$9="Corrupción en Trámites, OPAs y Consultas de Acceso a la Información Pública"),"No Aplica",'5. Valoración de Controles'!Q60))</f>
        <v>0</v>
      </c>
      <c r="AD60" s="29">
        <f>IF($H$9="","",
IF(OR($H$9="Corrupción",$H$9="Corrupción - LA/FT/FPADM",$H$9="Corrupción - LA/FT/FPADM",$H$9="Corrupción en Trámites, OPAs y Consultas de Acceso a la Información Pública"),"No Aplica",'5. Valoración de Controles'!R60))</f>
        <v>0</v>
      </c>
      <c r="AE60" s="29">
        <f>IF($H$9="","",
IF(OR($H$9="Corrupción",$H$9="Corrupción - LA/FT/FPADM",$H$9="Corrupción - LA/FT/FPADM",$H$9="Corrupción en Trámites, OPAs y Consultas de Acceso a la Información Pública"),"No Aplica",'5. Valoración de Controles'!S60))</f>
        <v>0</v>
      </c>
      <c r="AF60" s="29">
        <f>IF($H$9="","",
IF(OR($H$9="Corrupción",$H$9="Corrupción - LA/FT/FPADM",$H$9="Corrupción - LA/FT/FPADM",$H$9="Corrupción en Trámites, OPAs y Consultas de Acceso a la Información Pública"),"No Aplica",'5. Valoración de Controles'!T60))</f>
        <v>0</v>
      </c>
      <c r="AG60" s="30" t="str">
        <f>IF($H$9="","",
IF(OR($H$9="Corrupción",$H$9="Corrupción - LA/FT/FPADM",$H$9="Corrupción - LA/FT/FPADM",$H$9="Corrupción en Trámites, OPAs y Consultas de Acceso a la Información Pública"),"No Aplica",'5. Valoración de Controles'!U60))</f>
        <v/>
      </c>
      <c r="AH60" s="93"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28"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93"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28"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89"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5"/>
      <c r="AN60" s="113"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7"/>
      <c r="AP60" s="127"/>
      <c r="AQ60" s="127" t="str">
        <f>IF(AO60="","","∑ Peso porcentual de cada acción definida")</f>
        <v/>
      </c>
      <c r="AR60" s="92"/>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90"/>
      <c r="B61" s="90"/>
      <c r="C61" s="90"/>
      <c r="D61" s="90"/>
      <c r="E61" s="90"/>
      <c r="F61" s="90"/>
      <c r="G61" s="90"/>
      <c r="H61" s="90"/>
      <c r="I61" s="90"/>
      <c r="J61" s="90"/>
      <c r="K61" s="90"/>
      <c r="L61" s="90"/>
      <c r="M61" s="90"/>
      <c r="N61" s="90"/>
      <c r="O61" s="90"/>
      <c r="P61" s="90"/>
      <c r="Q61" s="35" t="str">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 xml:space="preserve">     </v>
      </c>
      <c r="R61" s="35">
        <f>IF($H$9="","",
IF(OR($H$9="Corrupción",$H$9="Corrupción - LA/FT/FPADM",$H$9="Corrupción - Conflictos de Interés",$H$9="Corrupción en Trámites, OPAs y Consultas de Acceso a la Información Pública"),'6.Valoración Control Corrupción'!E61,'5. Valoración de Controles'!E61))</f>
        <v>0</v>
      </c>
      <c r="S61" s="35">
        <f>IF($H$9="","",
IF(OR($H$9="Corrupción",$H$9="Corrupción - LA/FT/FPADM",$H$9="Corrupción - Conflictos de Interés",$H$9="Corrupción en Trámites, OPAs y Consultas de Acceso a la Información Pública"),'6.Valoración Control Corrupción'!F61,'5. Valoración de Controles'!F61))</f>
        <v>0</v>
      </c>
      <c r="T61" s="35">
        <f>IF($H$9="","",
IF(OR($H$9="Corrupción",$H$9="Corrupción - LA/FT/FPADM",$H$9="Corrupción - Conflictos de Interés",$H$9="Corrupción en Trámites, OPAs y Consultas de Acceso a la Información Pública"),'6.Valoración Control Corrupción'!G61,'5. Valoración de Controles'!G61))</f>
        <v>0</v>
      </c>
      <c r="U61" s="35">
        <f>IF($H$9="","",
IF(OR($H$9="Corrupción",$H$9="Corrupción - LA/FT/FPADM",$H$9="Corrupción - Conflictos de Interés",$H$9="Corrupción en Trámites, OPAs y Consultas de Acceso a la Información Pública"),'6.Valoración Control Corrupción'!H61,'5. Valoración de Controles'!H61))</f>
        <v>0</v>
      </c>
      <c r="V61" s="35">
        <f>IF($H$9="","",
IF(OR($H$9="Corrupción",$H$9="Corrupción - LA/FT/FPADM",$H$9="Corrupción - Conflictos de Interés",$H$9="Corrupción en Trámites, OPAs y Consultas de Acceso a la Información Pública"),'6.Valoración Control Corrupción'!I61,'5. Valoración de Controles'!I61))</f>
        <v>0</v>
      </c>
      <c r="W61" s="35">
        <f>IF($H$9="","",
IF(OR($H$9="Corrupción",$H$9="Corrupción - LA/FT/FPADM",$H$9="Corrupción - Conflictos de Interés",$H$9="Corrupción en Trámites, OPAs y Consultas de Acceso a la Información Pública"),'6.Valoración Control Corrupción'!J61,'5. Valoración de Controles'!J61))</f>
        <v>0</v>
      </c>
      <c r="X61" s="29">
        <f>IF($H$9="","",
IF(OR($H$9="Corrupción",$H$9="Corrupción - LA/FT/FPADM",$H$9="Corrupción - LA/FT/FPADM",$H$9="Corrupción en Trámites, OPAs y Consultas de Acceso a la Información Pública"),"No Aplica",'5. Valoración de Controles'!L61))</f>
        <v>0</v>
      </c>
      <c r="Y61" s="29" t="str">
        <f>IF($H$9="","",
IF(OR($H$9="Corrupción",$H$9="Corrupción - LA/FT/FPADM",$H$9="Corrupción - LA/FT/FPADM",$H$9="Corrupción en Trámites, OPAs y Consultas de Acceso a la Información Pública"),"No Aplica",'5. Valoración de Controles'!M61))</f>
        <v/>
      </c>
      <c r="Z61" s="29">
        <f>IF($H$9="","",
IF(OR($H$9="Corrupción",$H$9="Corrupción - LA/FT/FPADM",$H$9="Corrupción - LA/FT/FPADM",$H$9="Corrupción en Trámites, OPAs y Consultas de Acceso a la Información Pública"),"No Aplica",'5. Valoración de Controles'!N61))</f>
        <v>0</v>
      </c>
      <c r="AA61" s="29">
        <f>IF($H$9="","",
IF(OR($H$9="Corrupción",$H$9="Corrupción - LA/FT/FPADM",$H$9="Corrupción - LA/FT/FPADM",$H$9="Corrupción en Trámites, OPAs y Consultas de Acceso a la Información Pública"),"No Aplica",'5. Valoración de Controles'!O61))</f>
        <v>0</v>
      </c>
      <c r="AB61" s="29">
        <f>IF($H$9="","",
IF(OR($H$9="Corrupción",$H$9="Corrupción - LA/FT/FPADM",$H$9="Corrupción - LA/FT/FPADM",$H$9="Corrupción en Trámites, OPAs y Consultas de Acceso a la Información Pública"),"No Aplica",'5. Valoración de Controles'!P61))</f>
        <v>0</v>
      </c>
      <c r="AC61" s="29">
        <f>IF($H$9="","",
IF(OR($H$9="Corrupción",$H$9="Corrupción - LA/FT/FPADM",$H$9="Corrupción - LA/FT/FPADM",$H$9="Corrupción en Trámites, OPAs y Consultas de Acceso a la Información Pública"),"No Aplica",'5. Valoración de Controles'!Q61))</f>
        <v>0</v>
      </c>
      <c r="AD61" s="29">
        <f>IF($H$9="","",
IF(OR($H$9="Corrupción",$H$9="Corrupción - LA/FT/FPADM",$H$9="Corrupción - LA/FT/FPADM",$H$9="Corrupción en Trámites, OPAs y Consultas de Acceso a la Información Pública"),"No Aplica",'5. Valoración de Controles'!R61))</f>
        <v>0</v>
      </c>
      <c r="AE61" s="29">
        <f>IF($H$9="","",
IF(OR($H$9="Corrupción",$H$9="Corrupción - LA/FT/FPADM",$H$9="Corrupción - LA/FT/FPADM",$H$9="Corrupción en Trámites, OPAs y Consultas de Acceso a la Información Pública"),"No Aplica",'5. Valoración de Controles'!S61))</f>
        <v>0</v>
      </c>
      <c r="AF61" s="29">
        <f>IF($H$9="","",
IF(OR($H$9="Corrupción",$H$9="Corrupción - LA/FT/FPADM",$H$9="Corrupción - LA/FT/FPADM",$H$9="Corrupción en Trámites, OPAs y Consultas de Acceso a la Información Pública"),"No Aplica",'5. Valoración de Controles'!T61))</f>
        <v>0</v>
      </c>
      <c r="AG61" s="30" t="str">
        <f>IF($H$9="","",
IF(OR($H$9="Corrupción",$H$9="Corrupción - LA/FT/FPADM",$H$9="Corrupción - LA/FT/FPADM",$H$9="Corrupción en Trámites, OPAs y Consultas de Acceso a la Información Pública"),"No Aplica",'5. Valoración de Controles'!U61))</f>
        <v/>
      </c>
      <c r="AH61" s="90"/>
      <c r="AI61" s="90"/>
      <c r="AJ61" s="90"/>
      <c r="AK61" s="90"/>
      <c r="AL61" s="90"/>
      <c r="AM61" s="90"/>
      <c r="AN61" s="90"/>
      <c r="AO61" s="90"/>
      <c r="AP61" s="90"/>
      <c r="AQ61" s="90"/>
      <c r="AR61" s="90"/>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91"/>
      <c r="B62" s="91"/>
      <c r="C62" s="91"/>
      <c r="D62" s="91"/>
      <c r="E62" s="91"/>
      <c r="F62" s="91"/>
      <c r="G62" s="91"/>
      <c r="H62" s="91"/>
      <c r="I62" s="91"/>
      <c r="J62" s="91"/>
      <c r="K62" s="91"/>
      <c r="L62" s="91"/>
      <c r="M62" s="91"/>
      <c r="N62" s="91"/>
      <c r="O62" s="91"/>
      <c r="P62" s="91"/>
      <c r="Q62" s="35" t="str">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 xml:space="preserve">     </v>
      </c>
      <c r="R62" s="35">
        <f>IF($H$9="","",
IF(OR($H$9="Corrupción",$H$9="Corrupción - LA/FT/FPADM",$H$9="Corrupción - Conflictos de Interés",$H$9="Corrupción en Trámites, OPAs y Consultas de Acceso a la Información Pública"),'6.Valoración Control Corrupción'!E62,'5. Valoración de Controles'!E62))</f>
        <v>0</v>
      </c>
      <c r="S62" s="35">
        <f>IF($H$9="","",
IF(OR($H$9="Corrupción",$H$9="Corrupción - LA/FT/FPADM",$H$9="Corrupción - Conflictos de Interés",$H$9="Corrupción en Trámites, OPAs y Consultas de Acceso a la Información Pública"),'6.Valoración Control Corrupción'!F62,'5. Valoración de Controles'!F62))</f>
        <v>0</v>
      </c>
      <c r="T62" s="35">
        <f>IF($H$9="","",
IF(OR($H$9="Corrupción",$H$9="Corrupción - LA/FT/FPADM",$H$9="Corrupción - Conflictos de Interés",$H$9="Corrupción en Trámites, OPAs y Consultas de Acceso a la Información Pública"),'6.Valoración Control Corrupción'!G62,'5. Valoración de Controles'!G62))</f>
        <v>0</v>
      </c>
      <c r="U62" s="35">
        <f>IF($H$9="","",
IF(OR($H$9="Corrupción",$H$9="Corrupción - LA/FT/FPADM",$H$9="Corrupción - Conflictos de Interés",$H$9="Corrupción en Trámites, OPAs y Consultas de Acceso a la Información Pública"),'6.Valoración Control Corrupción'!H62,'5. Valoración de Controles'!H62))</f>
        <v>0</v>
      </c>
      <c r="V62" s="35">
        <f>IF($H$9="","",
IF(OR($H$9="Corrupción",$H$9="Corrupción - LA/FT/FPADM",$H$9="Corrupción - Conflictos de Interés",$H$9="Corrupción en Trámites, OPAs y Consultas de Acceso a la Información Pública"),'6.Valoración Control Corrupción'!I62,'5. Valoración de Controles'!I62))</f>
        <v>0</v>
      </c>
      <c r="W62" s="35">
        <f>IF($H$9="","",
IF(OR($H$9="Corrupción",$H$9="Corrupción - LA/FT/FPADM",$H$9="Corrupción - Conflictos de Interés",$H$9="Corrupción en Trámites, OPAs y Consultas de Acceso a la Información Pública"),'6.Valoración Control Corrupción'!J62,'5. Valoración de Controles'!J62))</f>
        <v>0</v>
      </c>
      <c r="X62" s="29">
        <f>IF($H$9="","",
IF(OR($H$9="Corrupción",$H$9="Corrupción - LA/FT/FPADM",$H$9="Corrupción - LA/FT/FPADM",$H$9="Corrupción en Trámites, OPAs y Consultas de Acceso a la Información Pública"),"No Aplica",'5. Valoración de Controles'!L62))</f>
        <v>0</v>
      </c>
      <c r="Y62" s="29" t="str">
        <f>IF($H$9="","",
IF(OR($H$9="Corrupción",$H$9="Corrupción - LA/FT/FPADM",$H$9="Corrupción - LA/FT/FPADM",$H$9="Corrupción en Trámites, OPAs y Consultas de Acceso a la Información Pública"),"No Aplica",'5. Valoración de Controles'!M62))</f>
        <v/>
      </c>
      <c r="Z62" s="29">
        <f>IF($H$9="","",
IF(OR($H$9="Corrupción",$H$9="Corrupción - LA/FT/FPADM",$H$9="Corrupción - LA/FT/FPADM",$H$9="Corrupción en Trámites, OPAs y Consultas de Acceso a la Información Pública"),"No Aplica",'5. Valoración de Controles'!N62))</f>
        <v>0</v>
      </c>
      <c r="AA62" s="29">
        <f>IF($H$9="","",
IF(OR($H$9="Corrupción",$H$9="Corrupción - LA/FT/FPADM",$H$9="Corrupción - LA/FT/FPADM",$H$9="Corrupción en Trámites, OPAs y Consultas de Acceso a la Información Pública"),"No Aplica",'5. Valoración de Controles'!O62))</f>
        <v>0</v>
      </c>
      <c r="AB62" s="29">
        <f>IF($H$9="","",
IF(OR($H$9="Corrupción",$H$9="Corrupción - LA/FT/FPADM",$H$9="Corrupción - LA/FT/FPADM",$H$9="Corrupción en Trámites, OPAs y Consultas de Acceso a la Información Pública"),"No Aplica",'5. Valoración de Controles'!P62))</f>
        <v>0</v>
      </c>
      <c r="AC62" s="29">
        <f>IF($H$9="","",
IF(OR($H$9="Corrupción",$H$9="Corrupción - LA/FT/FPADM",$H$9="Corrupción - LA/FT/FPADM",$H$9="Corrupción en Trámites, OPAs y Consultas de Acceso a la Información Pública"),"No Aplica",'5. Valoración de Controles'!Q62))</f>
        <v>0</v>
      </c>
      <c r="AD62" s="29">
        <f>IF($H$9="","",
IF(OR($H$9="Corrupción",$H$9="Corrupción - LA/FT/FPADM",$H$9="Corrupción - LA/FT/FPADM",$H$9="Corrupción en Trámites, OPAs y Consultas de Acceso a la Información Pública"),"No Aplica",'5. Valoración de Controles'!R62))</f>
        <v>0</v>
      </c>
      <c r="AE62" s="29">
        <f>IF($H$9="","",
IF(OR($H$9="Corrupción",$H$9="Corrupción - LA/FT/FPADM",$H$9="Corrupción - LA/FT/FPADM",$H$9="Corrupción en Trámites, OPAs y Consultas de Acceso a la Información Pública"),"No Aplica",'5. Valoración de Controles'!S62))</f>
        <v>0</v>
      </c>
      <c r="AF62" s="29">
        <f>IF($H$9="","",
IF(OR($H$9="Corrupción",$H$9="Corrupción - LA/FT/FPADM",$H$9="Corrupción - LA/FT/FPADM",$H$9="Corrupción en Trámites, OPAs y Consultas de Acceso a la Información Pública"),"No Aplica",'5. Valoración de Controles'!T62))</f>
        <v>0</v>
      </c>
      <c r="AG62" s="30" t="str">
        <f>IF($H$9="","",
IF(OR($H$9="Corrupción",$H$9="Corrupción - LA/FT/FPADM",$H$9="Corrupción - LA/FT/FPADM",$H$9="Corrupción en Trámites, OPAs y Consultas de Acceso a la Información Pública"),"No Aplica",'5. Valoración de Controles'!U62))</f>
        <v/>
      </c>
      <c r="AH62" s="91"/>
      <c r="AI62" s="91"/>
      <c r="AJ62" s="91"/>
      <c r="AK62" s="91"/>
      <c r="AL62" s="91"/>
      <c r="AM62" s="91"/>
      <c r="AN62" s="91"/>
      <c r="AO62" s="91"/>
      <c r="AP62" s="91"/>
      <c r="AQ62" s="91"/>
      <c r="AR62" s="91"/>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97">
        <v>19</v>
      </c>
      <c r="B63" s="92">
        <f>'2. Identificación del Riesgo'!B63:B65</f>
        <v>0</v>
      </c>
      <c r="C63" s="92" t="str">
        <f>IF('2. Identificación del Riesgo'!C63:C65="","",'2. Identificación del Riesgo'!C63:C65)</f>
        <v/>
      </c>
      <c r="D63" s="92" t="str">
        <f>IF('2. Identificación del Riesgo'!D63:D65="","",'2. Identificación del Riesgo'!D63:D65)</f>
        <v/>
      </c>
      <c r="E63" s="92" t="str">
        <f>IF('2. Identificación del Riesgo'!E63:E65="","",'2. Identificación del Riesgo'!E63:E65)</f>
        <v/>
      </c>
      <c r="F63" s="92" t="str">
        <f>IF('2. Identificación del Riesgo'!F63:F65="","",'2. Identificación del Riesgo'!F63:F65)</f>
        <v/>
      </c>
      <c r="G63" s="92" t="str">
        <f>IF('2. Identificación del Riesgo'!G63:G65="","",'2. Identificación del Riesgo'!G63:G65)</f>
        <v/>
      </c>
      <c r="H63" s="92" t="str">
        <f>IF('2. Identificación del Riesgo'!H63:H65="","",'2. Identificación del Riesgo'!H63:H65)</f>
        <v/>
      </c>
      <c r="I63" s="92" t="str">
        <f>IF('2. Identificación del Riesgo'!I63:I65="","",'2. Identificación del Riesgo'!I63:I65)</f>
        <v/>
      </c>
      <c r="J63" s="92" t="str">
        <f>IF('2. Identificación del Riesgo'!J63:J65="","",'2. Identificación del Riesgo'!J63:J65)</f>
        <v/>
      </c>
      <c r="K63" s="93" t="str">
        <f>'2. Identificación del Riesgo'!K63:K65</f>
        <v/>
      </c>
      <c r="L63" s="94" t="str">
        <f>'2. Identificación del Riesgo'!L63:L65</f>
        <v/>
      </c>
      <c r="M63" s="92"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93" t="str">
        <f>'2. Identificación del Riesgo'!N63:N65</f>
        <v/>
      </c>
      <c r="O63" s="94" t="str">
        <f>'2. Identificación del Riesgo'!O63:O65</f>
        <v/>
      </c>
      <c r="P63" s="89" t="str">
        <f>'2. Identificación del Riesgo'!P63:P65</f>
        <v/>
      </c>
      <c r="Q63" s="35" t="str">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 xml:space="preserve">     </v>
      </c>
      <c r="R63" s="35">
        <f>IF($H$9="","",
IF(OR($H$9="Corrupción",$H$9="Corrupción - LA/FT/FPADM",$H$9="Corrupción - Conflictos de Interés",$H$9="Corrupción en Trámites, OPAs y Consultas de Acceso a la Información Pública"),'6.Valoración Control Corrupción'!E63,'5. Valoración de Controles'!E63))</f>
        <v>0</v>
      </c>
      <c r="S63" s="35">
        <f>IF($H$9="","",
IF(OR($H$9="Corrupción",$H$9="Corrupción - LA/FT/FPADM",$H$9="Corrupción - Conflictos de Interés",$H$9="Corrupción en Trámites, OPAs y Consultas de Acceso a la Información Pública"),'6.Valoración Control Corrupción'!F63,'5. Valoración de Controles'!F63))</f>
        <v>0</v>
      </c>
      <c r="T63" s="35">
        <f>IF($H$9="","",
IF(OR($H$9="Corrupción",$H$9="Corrupción - LA/FT/FPADM",$H$9="Corrupción - Conflictos de Interés",$H$9="Corrupción en Trámites, OPAs y Consultas de Acceso a la Información Pública"),'6.Valoración Control Corrupción'!G63,'5. Valoración de Controles'!G63))</f>
        <v>0</v>
      </c>
      <c r="U63" s="35">
        <f>IF($H$9="","",
IF(OR($H$9="Corrupción",$H$9="Corrupción - LA/FT/FPADM",$H$9="Corrupción - Conflictos de Interés",$H$9="Corrupción en Trámites, OPAs y Consultas de Acceso a la Información Pública"),'6.Valoración Control Corrupción'!H63,'5. Valoración de Controles'!H63))</f>
        <v>0</v>
      </c>
      <c r="V63" s="35">
        <f>IF($H$9="","",
IF(OR($H$9="Corrupción",$H$9="Corrupción - LA/FT/FPADM",$H$9="Corrupción - Conflictos de Interés",$H$9="Corrupción en Trámites, OPAs y Consultas de Acceso a la Información Pública"),'6.Valoración Control Corrupción'!I63,'5. Valoración de Controles'!I63))</f>
        <v>0</v>
      </c>
      <c r="W63" s="35">
        <f>IF($H$9="","",
IF(OR($H$9="Corrupción",$H$9="Corrupción - LA/FT/FPADM",$H$9="Corrupción - Conflictos de Interés",$H$9="Corrupción en Trámites, OPAs y Consultas de Acceso a la Información Pública"),'6.Valoración Control Corrupción'!J63,'5. Valoración de Controles'!J63))</f>
        <v>0</v>
      </c>
      <c r="X63" s="29">
        <f>IF($H$9="","",
IF(OR($H$9="Corrupción",$H$9="Corrupción - LA/FT/FPADM",$H$9="Corrupción - LA/FT/FPADM",$H$9="Corrupción en Trámites, OPAs y Consultas de Acceso a la Información Pública"),"No Aplica",'5. Valoración de Controles'!L63))</f>
        <v>0</v>
      </c>
      <c r="Y63" s="29" t="str">
        <f>IF($H$9="","",
IF(OR($H$9="Corrupción",$H$9="Corrupción - LA/FT/FPADM",$H$9="Corrupción - LA/FT/FPADM",$H$9="Corrupción en Trámites, OPAs y Consultas de Acceso a la Información Pública"),"No Aplica",'5. Valoración de Controles'!M63))</f>
        <v/>
      </c>
      <c r="Z63" s="29">
        <f>IF($H$9="","",
IF(OR($H$9="Corrupción",$H$9="Corrupción - LA/FT/FPADM",$H$9="Corrupción - LA/FT/FPADM",$H$9="Corrupción en Trámites, OPAs y Consultas de Acceso a la Información Pública"),"No Aplica",'5. Valoración de Controles'!N63))</f>
        <v>0</v>
      </c>
      <c r="AA63" s="29">
        <f>IF($H$9="","",
IF(OR($H$9="Corrupción",$H$9="Corrupción - LA/FT/FPADM",$H$9="Corrupción - LA/FT/FPADM",$H$9="Corrupción en Trámites, OPAs y Consultas de Acceso a la Información Pública"),"No Aplica",'5. Valoración de Controles'!O63))</f>
        <v>0</v>
      </c>
      <c r="AB63" s="29">
        <f>IF($H$9="","",
IF(OR($H$9="Corrupción",$H$9="Corrupción - LA/FT/FPADM",$H$9="Corrupción - LA/FT/FPADM",$H$9="Corrupción en Trámites, OPAs y Consultas de Acceso a la Información Pública"),"No Aplica",'5. Valoración de Controles'!P63))</f>
        <v>0</v>
      </c>
      <c r="AC63" s="29">
        <f>IF($H$9="","",
IF(OR($H$9="Corrupción",$H$9="Corrupción - LA/FT/FPADM",$H$9="Corrupción - LA/FT/FPADM",$H$9="Corrupción en Trámites, OPAs y Consultas de Acceso a la Información Pública"),"No Aplica",'5. Valoración de Controles'!Q63))</f>
        <v>0</v>
      </c>
      <c r="AD63" s="29">
        <f>IF($H$9="","",
IF(OR($H$9="Corrupción",$H$9="Corrupción - LA/FT/FPADM",$H$9="Corrupción - LA/FT/FPADM",$H$9="Corrupción en Trámites, OPAs y Consultas de Acceso a la Información Pública"),"No Aplica",'5. Valoración de Controles'!R63))</f>
        <v>0</v>
      </c>
      <c r="AE63" s="29">
        <f>IF($H$9="","",
IF(OR($H$9="Corrupción",$H$9="Corrupción - LA/FT/FPADM",$H$9="Corrupción - LA/FT/FPADM",$H$9="Corrupción en Trámites, OPAs y Consultas de Acceso a la Información Pública"),"No Aplica",'5. Valoración de Controles'!S63))</f>
        <v>0</v>
      </c>
      <c r="AF63" s="29">
        <f>IF($H$9="","",
IF(OR($H$9="Corrupción",$H$9="Corrupción - LA/FT/FPADM",$H$9="Corrupción - LA/FT/FPADM",$H$9="Corrupción en Trámites, OPAs y Consultas de Acceso a la Información Pública"),"No Aplica",'5. Valoración de Controles'!T63))</f>
        <v>0</v>
      </c>
      <c r="AG63" s="30" t="str">
        <f>IF($H$9="","",
IF(OR($H$9="Corrupción",$H$9="Corrupción - LA/FT/FPADM",$H$9="Corrupción - LA/FT/FPADM",$H$9="Corrupción en Trámites, OPAs y Consultas de Acceso a la Información Pública"),"No Aplica",'5. Valoración de Controles'!U63))</f>
        <v/>
      </c>
      <c r="AH63" s="93"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28"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93"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28"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89"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5"/>
      <c r="AN63" s="113"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7"/>
      <c r="AP63" s="127"/>
      <c r="AQ63" s="127" t="str">
        <f>IF(AO63="","","∑ Peso porcentual de cada acción definida")</f>
        <v/>
      </c>
      <c r="AR63" s="92"/>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90"/>
      <c r="B64" s="90"/>
      <c r="C64" s="90"/>
      <c r="D64" s="90"/>
      <c r="E64" s="90"/>
      <c r="F64" s="90"/>
      <c r="G64" s="90"/>
      <c r="H64" s="90"/>
      <c r="I64" s="90"/>
      <c r="J64" s="90"/>
      <c r="K64" s="90"/>
      <c r="L64" s="90"/>
      <c r="M64" s="90"/>
      <c r="N64" s="90"/>
      <c r="O64" s="90"/>
      <c r="P64" s="90"/>
      <c r="Q64" s="35" t="str">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 xml:space="preserve">     </v>
      </c>
      <c r="R64" s="35">
        <f>IF($H$9="","",
IF(OR($H$9="Corrupción",$H$9="Corrupción - LA/FT/FPADM",$H$9="Corrupción - Conflictos de Interés",$H$9="Corrupción en Trámites, OPAs y Consultas de Acceso a la Información Pública"),'6.Valoración Control Corrupción'!E64,'5. Valoración de Controles'!E64))</f>
        <v>0</v>
      </c>
      <c r="S64" s="35">
        <f>IF($H$9="","",
IF(OR($H$9="Corrupción",$H$9="Corrupción - LA/FT/FPADM",$H$9="Corrupción - Conflictos de Interés",$H$9="Corrupción en Trámites, OPAs y Consultas de Acceso a la Información Pública"),'6.Valoración Control Corrupción'!F64,'5. Valoración de Controles'!F64))</f>
        <v>0</v>
      </c>
      <c r="T64" s="35">
        <f>IF($H$9="","",
IF(OR($H$9="Corrupción",$H$9="Corrupción - LA/FT/FPADM",$H$9="Corrupción - Conflictos de Interés",$H$9="Corrupción en Trámites, OPAs y Consultas de Acceso a la Información Pública"),'6.Valoración Control Corrupción'!G64,'5. Valoración de Controles'!G64))</f>
        <v>0</v>
      </c>
      <c r="U64" s="35">
        <f>IF($H$9="","",
IF(OR($H$9="Corrupción",$H$9="Corrupción - LA/FT/FPADM",$H$9="Corrupción - Conflictos de Interés",$H$9="Corrupción en Trámites, OPAs y Consultas de Acceso a la Información Pública"),'6.Valoración Control Corrupción'!H64,'5. Valoración de Controles'!H64))</f>
        <v>0</v>
      </c>
      <c r="V64" s="35">
        <f>IF($H$9="","",
IF(OR($H$9="Corrupción",$H$9="Corrupción - LA/FT/FPADM",$H$9="Corrupción - Conflictos de Interés",$H$9="Corrupción en Trámites, OPAs y Consultas de Acceso a la Información Pública"),'6.Valoración Control Corrupción'!I64,'5. Valoración de Controles'!I64))</f>
        <v>0</v>
      </c>
      <c r="W64" s="35">
        <f>IF($H$9="","",
IF(OR($H$9="Corrupción",$H$9="Corrupción - LA/FT/FPADM",$H$9="Corrupción - Conflictos de Interés",$H$9="Corrupción en Trámites, OPAs y Consultas de Acceso a la Información Pública"),'6.Valoración Control Corrupción'!J64,'5. Valoración de Controles'!J64))</f>
        <v>0</v>
      </c>
      <c r="X64" s="29">
        <f>IF($H$9="","",
IF(OR($H$9="Corrupción",$H$9="Corrupción - LA/FT/FPADM",$H$9="Corrupción - LA/FT/FPADM",$H$9="Corrupción en Trámites, OPAs y Consultas de Acceso a la Información Pública"),"No Aplica",'5. Valoración de Controles'!L64))</f>
        <v>0</v>
      </c>
      <c r="Y64" s="29" t="str">
        <f>IF($H$9="","",
IF(OR($H$9="Corrupción",$H$9="Corrupción - LA/FT/FPADM",$H$9="Corrupción - LA/FT/FPADM",$H$9="Corrupción en Trámites, OPAs y Consultas de Acceso a la Información Pública"),"No Aplica",'5. Valoración de Controles'!M64))</f>
        <v/>
      </c>
      <c r="Z64" s="29">
        <f>IF($H$9="","",
IF(OR($H$9="Corrupción",$H$9="Corrupción - LA/FT/FPADM",$H$9="Corrupción - LA/FT/FPADM",$H$9="Corrupción en Trámites, OPAs y Consultas de Acceso a la Información Pública"),"No Aplica",'5. Valoración de Controles'!N64))</f>
        <v>0</v>
      </c>
      <c r="AA64" s="29">
        <f>IF($H$9="","",
IF(OR($H$9="Corrupción",$H$9="Corrupción - LA/FT/FPADM",$H$9="Corrupción - LA/FT/FPADM",$H$9="Corrupción en Trámites, OPAs y Consultas de Acceso a la Información Pública"),"No Aplica",'5. Valoración de Controles'!O64))</f>
        <v>0</v>
      </c>
      <c r="AB64" s="29">
        <f>IF($H$9="","",
IF(OR($H$9="Corrupción",$H$9="Corrupción - LA/FT/FPADM",$H$9="Corrupción - LA/FT/FPADM",$H$9="Corrupción en Trámites, OPAs y Consultas de Acceso a la Información Pública"),"No Aplica",'5. Valoración de Controles'!P64))</f>
        <v>0</v>
      </c>
      <c r="AC64" s="29">
        <f>IF($H$9="","",
IF(OR($H$9="Corrupción",$H$9="Corrupción - LA/FT/FPADM",$H$9="Corrupción - LA/FT/FPADM",$H$9="Corrupción en Trámites, OPAs y Consultas de Acceso a la Información Pública"),"No Aplica",'5. Valoración de Controles'!Q64))</f>
        <v>0</v>
      </c>
      <c r="AD64" s="29">
        <f>IF($H$9="","",
IF(OR($H$9="Corrupción",$H$9="Corrupción - LA/FT/FPADM",$H$9="Corrupción - LA/FT/FPADM",$H$9="Corrupción en Trámites, OPAs y Consultas de Acceso a la Información Pública"),"No Aplica",'5. Valoración de Controles'!R64))</f>
        <v>0</v>
      </c>
      <c r="AE64" s="29">
        <f>IF($H$9="","",
IF(OR($H$9="Corrupción",$H$9="Corrupción - LA/FT/FPADM",$H$9="Corrupción - LA/FT/FPADM",$H$9="Corrupción en Trámites, OPAs y Consultas de Acceso a la Información Pública"),"No Aplica",'5. Valoración de Controles'!S64))</f>
        <v>0</v>
      </c>
      <c r="AF64" s="29">
        <f>IF($H$9="","",
IF(OR($H$9="Corrupción",$H$9="Corrupción - LA/FT/FPADM",$H$9="Corrupción - LA/FT/FPADM",$H$9="Corrupción en Trámites, OPAs y Consultas de Acceso a la Información Pública"),"No Aplica",'5. Valoración de Controles'!T64))</f>
        <v>0</v>
      </c>
      <c r="AG64" s="30" t="str">
        <f>IF($H$9="","",
IF(OR($H$9="Corrupción",$H$9="Corrupción - LA/FT/FPADM",$H$9="Corrupción - LA/FT/FPADM",$H$9="Corrupción en Trámites, OPAs y Consultas de Acceso a la Información Pública"),"No Aplica",'5. Valoración de Controles'!U64))</f>
        <v/>
      </c>
      <c r="AH64" s="90"/>
      <c r="AI64" s="90"/>
      <c r="AJ64" s="90"/>
      <c r="AK64" s="90"/>
      <c r="AL64" s="90"/>
      <c r="AM64" s="90"/>
      <c r="AN64" s="90"/>
      <c r="AO64" s="90"/>
      <c r="AP64" s="90"/>
      <c r="AQ64" s="90"/>
      <c r="AR64" s="90"/>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91"/>
      <c r="B65" s="91"/>
      <c r="C65" s="91"/>
      <c r="D65" s="91"/>
      <c r="E65" s="91"/>
      <c r="F65" s="91"/>
      <c r="G65" s="91"/>
      <c r="H65" s="91"/>
      <c r="I65" s="91"/>
      <c r="J65" s="91"/>
      <c r="K65" s="91"/>
      <c r="L65" s="91"/>
      <c r="M65" s="91"/>
      <c r="N65" s="91"/>
      <c r="O65" s="91"/>
      <c r="P65" s="91"/>
      <c r="Q65" s="35" t="str">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 xml:space="preserve">     </v>
      </c>
      <c r="R65" s="35">
        <f>IF($H$9="","",
IF(OR($H$9="Corrupción",$H$9="Corrupción - LA/FT/FPADM",$H$9="Corrupción - Conflictos de Interés",$H$9="Corrupción en Trámites, OPAs y Consultas de Acceso a la Información Pública"),'6.Valoración Control Corrupción'!E65,'5. Valoración de Controles'!E65))</f>
        <v>0</v>
      </c>
      <c r="S65" s="35">
        <f>IF($H$9="","",
IF(OR($H$9="Corrupción",$H$9="Corrupción - LA/FT/FPADM",$H$9="Corrupción - Conflictos de Interés",$H$9="Corrupción en Trámites, OPAs y Consultas de Acceso a la Información Pública"),'6.Valoración Control Corrupción'!F65,'5. Valoración de Controles'!F65))</f>
        <v>0</v>
      </c>
      <c r="T65" s="35">
        <f>IF($H$9="","",
IF(OR($H$9="Corrupción",$H$9="Corrupción - LA/FT/FPADM",$H$9="Corrupción - Conflictos de Interés",$H$9="Corrupción en Trámites, OPAs y Consultas de Acceso a la Información Pública"),'6.Valoración Control Corrupción'!G65,'5. Valoración de Controles'!G65))</f>
        <v>0</v>
      </c>
      <c r="U65" s="35">
        <f>IF($H$9="","",
IF(OR($H$9="Corrupción",$H$9="Corrupción - LA/FT/FPADM",$H$9="Corrupción - Conflictos de Interés",$H$9="Corrupción en Trámites, OPAs y Consultas de Acceso a la Información Pública"),'6.Valoración Control Corrupción'!H65,'5. Valoración de Controles'!H65))</f>
        <v>0</v>
      </c>
      <c r="V65" s="35">
        <f>IF($H$9="","",
IF(OR($H$9="Corrupción",$H$9="Corrupción - LA/FT/FPADM",$H$9="Corrupción - Conflictos de Interés",$H$9="Corrupción en Trámites, OPAs y Consultas de Acceso a la Información Pública"),'6.Valoración Control Corrupción'!I65,'5. Valoración de Controles'!I65))</f>
        <v>0</v>
      </c>
      <c r="W65" s="35">
        <f>IF($H$9="","",
IF(OR($H$9="Corrupción",$H$9="Corrupción - LA/FT/FPADM",$H$9="Corrupción - Conflictos de Interés",$H$9="Corrupción en Trámites, OPAs y Consultas de Acceso a la Información Pública"),'6.Valoración Control Corrupción'!J65,'5. Valoración de Controles'!J65))</f>
        <v>0</v>
      </c>
      <c r="X65" s="29">
        <f>IF($H$9="","",
IF(OR($H$9="Corrupción",$H$9="Corrupción - LA/FT/FPADM",$H$9="Corrupción - LA/FT/FPADM",$H$9="Corrupción en Trámites, OPAs y Consultas de Acceso a la Información Pública"),"No Aplica",'5. Valoración de Controles'!L65))</f>
        <v>0</v>
      </c>
      <c r="Y65" s="29" t="str">
        <f>IF($H$9="","",
IF(OR($H$9="Corrupción",$H$9="Corrupción - LA/FT/FPADM",$H$9="Corrupción - LA/FT/FPADM",$H$9="Corrupción en Trámites, OPAs y Consultas de Acceso a la Información Pública"),"No Aplica",'5. Valoración de Controles'!M65))</f>
        <v/>
      </c>
      <c r="Z65" s="29">
        <f>IF($H$9="","",
IF(OR($H$9="Corrupción",$H$9="Corrupción - LA/FT/FPADM",$H$9="Corrupción - LA/FT/FPADM",$H$9="Corrupción en Trámites, OPAs y Consultas de Acceso a la Información Pública"),"No Aplica",'5. Valoración de Controles'!N65))</f>
        <v>0</v>
      </c>
      <c r="AA65" s="29">
        <f>IF($H$9="","",
IF(OR($H$9="Corrupción",$H$9="Corrupción - LA/FT/FPADM",$H$9="Corrupción - LA/FT/FPADM",$H$9="Corrupción en Trámites, OPAs y Consultas de Acceso a la Información Pública"),"No Aplica",'5. Valoración de Controles'!O65))</f>
        <v>0</v>
      </c>
      <c r="AB65" s="29">
        <f>IF($H$9="","",
IF(OR($H$9="Corrupción",$H$9="Corrupción - LA/FT/FPADM",$H$9="Corrupción - LA/FT/FPADM",$H$9="Corrupción en Trámites, OPAs y Consultas de Acceso a la Información Pública"),"No Aplica",'5. Valoración de Controles'!P65))</f>
        <v>0</v>
      </c>
      <c r="AC65" s="29">
        <f>IF($H$9="","",
IF(OR($H$9="Corrupción",$H$9="Corrupción - LA/FT/FPADM",$H$9="Corrupción - LA/FT/FPADM",$H$9="Corrupción en Trámites, OPAs y Consultas de Acceso a la Información Pública"),"No Aplica",'5. Valoración de Controles'!Q65))</f>
        <v>0</v>
      </c>
      <c r="AD65" s="29">
        <f>IF($H$9="","",
IF(OR($H$9="Corrupción",$H$9="Corrupción - LA/FT/FPADM",$H$9="Corrupción - LA/FT/FPADM",$H$9="Corrupción en Trámites, OPAs y Consultas de Acceso a la Información Pública"),"No Aplica",'5. Valoración de Controles'!R65))</f>
        <v>0</v>
      </c>
      <c r="AE65" s="29">
        <f>IF($H$9="","",
IF(OR($H$9="Corrupción",$H$9="Corrupción - LA/FT/FPADM",$H$9="Corrupción - LA/FT/FPADM",$H$9="Corrupción en Trámites, OPAs y Consultas de Acceso a la Información Pública"),"No Aplica",'5. Valoración de Controles'!S65))</f>
        <v>0</v>
      </c>
      <c r="AF65" s="29">
        <f>IF($H$9="","",
IF(OR($H$9="Corrupción",$H$9="Corrupción - LA/FT/FPADM",$H$9="Corrupción - LA/FT/FPADM",$H$9="Corrupción en Trámites, OPAs y Consultas de Acceso a la Información Pública"),"No Aplica",'5. Valoración de Controles'!T65))</f>
        <v>0</v>
      </c>
      <c r="AG65" s="30" t="str">
        <f>IF($H$9="","",
IF(OR($H$9="Corrupción",$H$9="Corrupción - LA/FT/FPADM",$H$9="Corrupción - LA/FT/FPADM",$H$9="Corrupción en Trámites, OPAs y Consultas de Acceso a la Información Pública"),"No Aplica",'5. Valoración de Controles'!U65))</f>
        <v/>
      </c>
      <c r="AH65" s="91"/>
      <c r="AI65" s="91"/>
      <c r="AJ65" s="91"/>
      <c r="AK65" s="91"/>
      <c r="AL65" s="91"/>
      <c r="AM65" s="91"/>
      <c r="AN65" s="91"/>
      <c r="AO65" s="91"/>
      <c r="AP65" s="91"/>
      <c r="AQ65" s="91"/>
      <c r="AR65" s="91"/>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97">
        <v>20</v>
      </c>
      <c r="B66" s="92">
        <f>'2. Identificación del Riesgo'!B66:B68</f>
        <v>0</v>
      </c>
      <c r="C66" s="92" t="str">
        <f>IF('2. Identificación del Riesgo'!C66:C68="","",'2. Identificación del Riesgo'!C66:C68)</f>
        <v/>
      </c>
      <c r="D66" s="92" t="str">
        <f>IF('2. Identificación del Riesgo'!D66:D68="","",'2. Identificación del Riesgo'!D66:D68)</f>
        <v/>
      </c>
      <c r="E66" s="92" t="str">
        <f>IF('2. Identificación del Riesgo'!E66:E68="","",'2. Identificación del Riesgo'!E66:E68)</f>
        <v/>
      </c>
      <c r="F66" s="92" t="str">
        <f>IF('2. Identificación del Riesgo'!F66:F68="","",'2. Identificación del Riesgo'!F66:F68)</f>
        <v/>
      </c>
      <c r="G66" s="92" t="str">
        <f>IF('2. Identificación del Riesgo'!G66:G68="","",'2. Identificación del Riesgo'!G66:G68)</f>
        <v/>
      </c>
      <c r="H66" s="92" t="str">
        <f>IF('2. Identificación del Riesgo'!H66:H68="","",'2. Identificación del Riesgo'!H66:H68)</f>
        <v/>
      </c>
      <c r="I66" s="92" t="str">
        <f>IF('2. Identificación del Riesgo'!I66:I68="","",'2. Identificación del Riesgo'!I66:I68)</f>
        <v/>
      </c>
      <c r="J66" s="92" t="str">
        <f>IF('2. Identificación del Riesgo'!J66:J68="","",'2. Identificación del Riesgo'!J66:J68)</f>
        <v/>
      </c>
      <c r="K66" s="93" t="str">
        <f>'2. Identificación del Riesgo'!K66:K68</f>
        <v/>
      </c>
      <c r="L66" s="94" t="str">
        <f>'2. Identificación del Riesgo'!L66:L68</f>
        <v/>
      </c>
      <c r="M66" s="92"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93" t="str">
        <f>'2. Identificación del Riesgo'!N66:N68</f>
        <v/>
      </c>
      <c r="O66" s="94" t="str">
        <f>'2. Identificación del Riesgo'!O66:O68</f>
        <v/>
      </c>
      <c r="P66" s="89" t="str">
        <f>'2. Identificación del Riesgo'!P66:P68</f>
        <v/>
      </c>
      <c r="Q66" s="35" t="str">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 xml:space="preserve">     </v>
      </c>
      <c r="R66" s="35">
        <f>IF($H$9="","",
IF(OR($H$9="Corrupción",$H$9="Corrupción - LA/FT/FPADM",$H$9="Corrupción - Conflictos de Interés",$H$9="Corrupción en Trámites, OPAs y Consultas de Acceso a la Información Pública"),'6.Valoración Control Corrupción'!E66,'5. Valoración de Controles'!E66))</f>
        <v>0</v>
      </c>
      <c r="S66" s="35">
        <f>IF($H$9="","",
IF(OR($H$9="Corrupción",$H$9="Corrupción - LA/FT/FPADM",$H$9="Corrupción - Conflictos de Interés",$H$9="Corrupción en Trámites, OPAs y Consultas de Acceso a la Información Pública"),'6.Valoración Control Corrupción'!F66,'5. Valoración de Controles'!F66))</f>
        <v>0</v>
      </c>
      <c r="T66" s="35">
        <f>IF($H$9="","",
IF(OR($H$9="Corrupción",$H$9="Corrupción - LA/FT/FPADM",$H$9="Corrupción - Conflictos de Interés",$H$9="Corrupción en Trámites, OPAs y Consultas de Acceso a la Información Pública"),'6.Valoración Control Corrupción'!G66,'5. Valoración de Controles'!G66))</f>
        <v>0</v>
      </c>
      <c r="U66" s="35">
        <f>IF($H$9="","",
IF(OR($H$9="Corrupción",$H$9="Corrupción - LA/FT/FPADM",$H$9="Corrupción - Conflictos de Interés",$H$9="Corrupción en Trámites, OPAs y Consultas de Acceso a la Información Pública"),'6.Valoración Control Corrupción'!H66,'5. Valoración de Controles'!H66))</f>
        <v>0</v>
      </c>
      <c r="V66" s="35">
        <f>IF($H$9="","",
IF(OR($H$9="Corrupción",$H$9="Corrupción - LA/FT/FPADM",$H$9="Corrupción - Conflictos de Interés",$H$9="Corrupción en Trámites, OPAs y Consultas de Acceso a la Información Pública"),'6.Valoración Control Corrupción'!I66,'5. Valoración de Controles'!I66))</f>
        <v>0</v>
      </c>
      <c r="W66" s="35">
        <f>IF($H$9="","",
IF(OR($H$9="Corrupción",$H$9="Corrupción - LA/FT/FPADM",$H$9="Corrupción - Conflictos de Interés",$H$9="Corrupción en Trámites, OPAs y Consultas de Acceso a la Información Pública"),'6.Valoración Control Corrupción'!J66,'5. Valoración de Controles'!J66))</f>
        <v>0</v>
      </c>
      <c r="X66" s="29">
        <f>IF($H$9="","",
IF(OR($H$9="Corrupción",$H$9="Corrupción - LA/FT/FPADM",$H$9="Corrupción - LA/FT/FPADM",$H$9="Corrupción en Trámites, OPAs y Consultas de Acceso a la Información Pública"),"No Aplica",'5. Valoración de Controles'!L66))</f>
        <v>0</v>
      </c>
      <c r="Y66" s="29" t="str">
        <f>IF($H$9="","",
IF(OR($H$9="Corrupción",$H$9="Corrupción - LA/FT/FPADM",$H$9="Corrupción - LA/FT/FPADM",$H$9="Corrupción en Trámites, OPAs y Consultas de Acceso a la Información Pública"),"No Aplica",'5. Valoración de Controles'!M66))</f>
        <v/>
      </c>
      <c r="Z66" s="29">
        <f>IF($H$9="","",
IF(OR($H$9="Corrupción",$H$9="Corrupción - LA/FT/FPADM",$H$9="Corrupción - LA/FT/FPADM",$H$9="Corrupción en Trámites, OPAs y Consultas de Acceso a la Información Pública"),"No Aplica",'5. Valoración de Controles'!N66))</f>
        <v>0</v>
      </c>
      <c r="AA66" s="29">
        <f>IF($H$9="","",
IF(OR($H$9="Corrupción",$H$9="Corrupción - LA/FT/FPADM",$H$9="Corrupción - LA/FT/FPADM",$H$9="Corrupción en Trámites, OPAs y Consultas de Acceso a la Información Pública"),"No Aplica",'5. Valoración de Controles'!O66))</f>
        <v>0</v>
      </c>
      <c r="AB66" s="29">
        <f>IF($H$9="","",
IF(OR($H$9="Corrupción",$H$9="Corrupción - LA/FT/FPADM",$H$9="Corrupción - LA/FT/FPADM",$H$9="Corrupción en Trámites, OPAs y Consultas de Acceso a la Información Pública"),"No Aplica",'5. Valoración de Controles'!P66))</f>
        <v>0</v>
      </c>
      <c r="AC66" s="29">
        <f>IF($H$9="","",
IF(OR($H$9="Corrupción",$H$9="Corrupción - LA/FT/FPADM",$H$9="Corrupción - LA/FT/FPADM",$H$9="Corrupción en Trámites, OPAs y Consultas de Acceso a la Información Pública"),"No Aplica",'5. Valoración de Controles'!Q66))</f>
        <v>0</v>
      </c>
      <c r="AD66" s="29">
        <f>IF($H$9="","",
IF(OR($H$9="Corrupción",$H$9="Corrupción - LA/FT/FPADM",$H$9="Corrupción - LA/FT/FPADM",$H$9="Corrupción en Trámites, OPAs y Consultas de Acceso a la Información Pública"),"No Aplica",'5. Valoración de Controles'!R66))</f>
        <v>0</v>
      </c>
      <c r="AE66" s="29">
        <f>IF($H$9="","",
IF(OR($H$9="Corrupción",$H$9="Corrupción - LA/FT/FPADM",$H$9="Corrupción - LA/FT/FPADM",$H$9="Corrupción en Trámites, OPAs y Consultas de Acceso a la Información Pública"),"No Aplica",'5. Valoración de Controles'!S66))</f>
        <v>0</v>
      </c>
      <c r="AF66" s="29">
        <f>IF($H$9="","",
IF(OR($H$9="Corrupción",$H$9="Corrupción - LA/FT/FPADM",$H$9="Corrupción - LA/FT/FPADM",$H$9="Corrupción en Trámites, OPAs y Consultas de Acceso a la Información Pública"),"No Aplica",'5. Valoración de Controles'!T66))</f>
        <v>0</v>
      </c>
      <c r="AG66" s="30" t="str">
        <f>IF($H$9="","",
IF(OR($H$9="Corrupción",$H$9="Corrupción - LA/FT/FPADM",$H$9="Corrupción - LA/FT/FPADM",$H$9="Corrupción en Trámites, OPAs y Consultas de Acceso a la Información Pública"),"No Aplica",'5. Valoración de Controles'!U66))</f>
        <v/>
      </c>
      <c r="AH66" s="93"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28"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93"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28"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89"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5"/>
      <c r="AN66" s="113"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7"/>
      <c r="AP66" s="127"/>
      <c r="AQ66" s="127" t="str">
        <f>IF(AO66="","","∑ Peso porcentual de cada acción definida")</f>
        <v/>
      </c>
      <c r="AR66" s="92"/>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90"/>
      <c r="B67" s="90"/>
      <c r="C67" s="90"/>
      <c r="D67" s="90"/>
      <c r="E67" s="90"/>
      <c r="F67" s="90"/>
      <c r="G67" s="90"/>
      <c r="H67" s="90"/>
      <c r="I67" s="90"/>
      <c r="J67" s="90"/>
      <c r="K67" s="90"/>
      <c r="L67" s="90"/>
      <c r="M67" s="90"/>
      <c r="N67" s="90"/>
      <c r="O67" s="90"/>
      <c r="P67" s="90"/>
      <c r="Q67" s="35" t="str">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 xml:space="preserve">     </v>
      </c>
      <c r="R67" s="35">
        <f>IF($H$9="","",
IF(OR($H$9="Corrupción",$H$9="Corrupción - LA/FT/FPADM",$H$9="Corrupción - Conflictos de Interés",$H$9="Corrupción en Trámites, OPAs y Consultas de Acceso a la Información Pública"),'6.Valoración Control Corrupción'!E67,'5. Valoración de Controles'!E67))</f>
        <v>0</v>
      </c>
      <c r="S67" s="35">
        <f>IF($H$9="","",
IF(OR($H$9="Corrupción",$H$9="Corrupción - LA/FT/FPADM",$H$9="Corrupción - Conflictos de Interés",$H$9="Corrupción en Trámites, OPAs y Consultas de Acceso a la Información Pública"),'6.Valoración Control Corrupción'!F67,'5. Valoración de Controles'!F67))</f>
        <v>0</v>
      </c>
      <c r="T67" s="35">
        <f>IF($H$9="","",
IF(OR($H$9="Corrupción",$H$9="Corrupción - LA/FT/FPADM",$H$9="Corrupción - Conflictos de Interés",$H$9="Corrupción en Trámites, OPAs y Consultas de Acceso a la Información Pública"),'6.Valoración Control Corrupción'!G67,'5. Valoración de Controles'!G67))</f>
        <v>0</v>
      </c>
      <c r="U67" s="35">
        <f>IF($H$9="","",
IF(OR($H$9="Corrupción",$H$9="Corrupción - LA/FT/FPADM",$H$9="Corrupción - Conflictos de Interés",$H$9="Corrupción en Trámites, OPAs y Consultas de Acceso a la Información Pública"),'6.Valoración Control Corrupción'!H67,'5. Valoración de Controles'!H67))</f>
        <v>0</v>
      </c>
      <c r="V67" s="35">
        <f>IF($H$9="","",
IF(OR($H$9="Corrupción",$H$9="Corrupción - LA/FT/FPADM",$H$9="Corrupción - Conflictos de Interés",$H$9="Corrupción en Trámites, OPAs y Consultas de Acceso a la Información Pública"),'6.Valoración Control Corrupción'!I67,'5. Valoración de Controles'!I67))</f>
        <v>0</v>
      </c>
      <c r="W67" s="35">
        <f>IF($H$9="","",
IF(OR($H$9="Corrupción",$H$9="Corrupción - LA/FT/FPADM",$H$9="Corrupción - Conflictos de Interés",$H$9="Corrupción en Trámites, OPAs y Consultas de Acceso a la Información Pública"),'6.Valoración Control Corrupción'!J67,'5. Valoración de Controles'!J67))</f>
        <v>0</v>
      </c>
      <c r="X67" s="29">
        <f>IF($H$9="","",
IF(OR($H$9="Corrupción",$H$9="Corrupción - LA/FT/FPADM",$H$9="Corrupción - LA/FT/FPADM",$H$9="Corrupción en Trámites, OPAs y Consultas de Acceso a la Información Pública"),"No Aplica",'5. Valoración de Controles'!L67))</f>
        <v>0</v>
      </c>
      <c r="Y67" s="29" t="str">
        <f>IF($H$9="","",
IF(OR($H$9="Corrupción",$H$9="Corrupción - LA/FT/FPADM",$H$9="Corrupción - LA/FT/FPADM",$H$9="Corrupción en Trámites, OPAs y Consultas de Acceso a la Información Pública"),"No Aplica",'5. Valoración de Controles'!M67))</f>
        <v/>
      </c>
      <c r="Z67" s="29">
        <f>IF($H$9="","",
IF(OR($H$9="Corrupción",$H$9="Corrupción - LA/FT/FPADM",$H$9="Corrupción - LA/FT/FPADM",$H$9="Corrupción en Trámites, OPAs y Consultas de Acceso a la Información Pública"),"No Aplica",'5. Valoración de Controles'!N67))</f>
        <v>0</v>
      </c>
      <c r="AA67" s="29">
        <f>IF($H$9="","",
IF(OR($H$9="Corrupción",$H$9="Corrupción - LA/FT/FPADM",$H$9="Corrupción - LA/FT/FPADM",$H$9="Corrupción en Trámites, OPAs y Consultas de Acceso a la Información Pública"),"No Aplica",'5. Valoración de Controles'!O67))</f>
        <v>0</v>
      </c>
      <c r="AB67" s="29">
        <f>IF($H$9="","",
IF(OR($H$9="Corrupción",$H$9="Corrupción - LA/FT/FPADM",$H$9="Corrupción - LA/FT/FPADM",$H$9="Corrupción en Trámites, OPAs y Consultas de Acceso a la Información Pública"),"No Aplica",'5. Valoración de Controles'!P67))</f>
        <v>0</v>
      </c>
      <c r="AC67" s="29">
        <f>IF($H$9="","",
IF(OR($H$9="Corrupción",$H$9="Corrupción - LA/FT/FPADM",$H$9="Corrupción - LA/FT/FPADM",$H$9="Corrupción en Trámites, OPAs y Consultas de Acceso a la Información Pública"),"No Aplica",'5. Valoración de Controles'!Q67))</f>
        <v>0</v>
      </c>
      <c r="AD67" s="29">
        <f>IF($H$9="","",
IF(OR($H$9="Corrupción",$H$9="Corrupción - LA/FT/FPADM",$H$9="Corrupción - LA/FT/FPADM",$H$9="Corrupción en Trámites, OPAs y Consultas de Acceso a la Información Pública"),"No Aplica",'5. Valoración de Controles'!R67))</f>
        <v>0</v>
      </c>
      <c r="AE67" s="29">
        <f>IF($H$9="","",
IF(OR($H$9="Corrupción",$H$9="Corrupción - LA/FT/FPADM",$H$9="Corrupción - LA/FT/FPADM",$H$9="Corrupción en Trámites, OPAs y Consultas de Acceso a la Información Pública"),"No Aplica",'5. Valoración de Controles'!S67))</f>
        <v>0</v>
      </c>
      <c r="AF67" s="29">
        <f>IF($H$9="","",
IF(OR($H$9="Corrupción",$H$9="Corrupción - LA/FT/FPADM",$H$9="Corrupción - LA/FT/FPADM",$H$9="Corrupción en Trámites, OPAs y Consultas de Acceso a la Información Pública"),"No Aplica",'5. Valoración de Controles'!T67))</f>
        <v>0</v>
      </c>
      <c r="AG67" s="30" t="str">
        <f>IF($H$9="","",
IF(OR($H$9="Corrupción",$H$9="Corrupción - LA/FT/FPADM",$H$9="Corrupción - LA/FT/FPADM",$H$9="Corrupción en Trámites, OPAs y Consultas de Acceso a la Información Pública"),"No Aplica",'5. Valoración de Controles'!U67))</f>
        <v/>
      </c>
      <c r="AH67" s="90"/>
      <c r="AI67" s="90"/>
      <c r="AJ67" s="90"/>
      <c r="AK67" s="90"/>
      <c r="AL67" s="90"/>
      <c r="AM67" s="90"/>
      <c r="AN67" s="90"/>
      <c r="AO67" s="90"/>
      <c r="AP67" s="90"/>
      <c r="AQ67" s="90"/>
      <c r="AR67" s="90"/>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91"/>
      <c r="B68" s="91"/>
      <c r="C68" s="91"/>
      <c r="D68" s="91"/>
      <c r="E68" s="91"/>
      <c r="F68" s="91"/>
      <c r="G68" s="91"/>
      <c r="H68" s="91"/>
      <c r="I68" s="91"/>
      <c r="J68" s="91"/>
      <c r="K68" s="91"/>
      <c r="L68" s="91"/>
      <c r="M68" s="91"/>
      <c r="N68" s="91"/>
      <c r="O68" s="91"/>
      <c r="P68" s="91"/>
      <c r="Q68" s="35" t="str">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 xml:space="preserve">     </v>
      </c>
      <c r="R68" s="35">
        <f>IF($H$9="","",
IF(OR($H$9="Corrupción",$H$9="Corrupción - LA/FT/FPADM",$H$9="Corrupción - Conflictos de Interés",$H$9="Corrupción en Trámites, OPAs y Consultas de Acceso a la Información Pública"),'6.Valoración Control Corrupción'!E68,'5. Valoración de Controles'!E68))</f>
        <v>0</v>
      </c>
      <c r="S68" s="35">
        <f>IF($H$9="","",
IF(OR($H$9="Corrupción",$H$9="Corrupción - LA/FT/FPADM",$H$9="Corrupción - Conflictos de Interés",$H$9="Corrupción en Trámites, OPAs y Consultas de Acceso a la Información Pública"),'6.Valoración Control Corrupción'!F68,'5. Valoración de Controles'!F68))</f>
        <v>0</v>
      </c>
      <c r="T68" s="35">
        <f>IF($H$9="","",
IF(OR($H$9="Corrupción",$H$9="Corrupción - LA/FT/FPADM",$H$9="Corrupción - Conflictos de Interés",$H$9="Corrupción en Trámites, OPAs y Consultas de Acceso a la Información Pública"),'6.Valoración Control Corrupción'!G68,'5. Valoración de Controles'!G68))</f>
        <v>0</v>
      </c>
      <c r="U68" s="35">
        <f>IF($H$9="","",
IF(OR($H$9="Corrupción",$H$9="Corrupción - LA/FT/FPADM",$H$9="Corrupción - Conflictos de Interés",$H$9="Corrupción en Trámites, OPAs y Consultas de Acceso a la Información Pública"),'6.Valoración Control Corrupción'!H68,'5. Valoración de Controles'!H68))</f>
        <v>0</v>
      </c>
      <c r="V68" s="35">
        <f>IF($H$9="","",
IF(OR($H$9="Corrupción",$H$9="Corrupción - LA/FT/FPADM",$H$9="Corrupción - Conflictos de Interés",$H$9="Corrupción en Trámites, OPAs y Consultas de Acceso a la Información Pública"),'6.Valoración Control Corrupción'!I68,'5. Valoración de Controles'!I68))</f>
        <v>0</v>
      </c>
      <c r="W68" s="35">
        <f>IF($H$9="","",
IF(OR($H$9="Corrupción",$H$9="Corrupción - LA/FT/FPADM",$H$9="Corrupción - Conflictos de Interés",$H$9="Corrupción en Trámites, OPAs y Consultas de Acceso a la Información Pública"),'6.Valoración Control Corrupción'!J68,'5. Valoración de Controles'!J68))</f>
        <v>0</v>
      </c>
      <c r="X68" s="29">
        <f>IF($H$9="","",
IF(OR($H$9="Corrupción",$H$9="Corrupción - LA/FT/FPADM",$H$9="Corrupción - LA/FT/FPADM",$H$9="Corrupción en Trámites, OPAs y Consultas de Acceso a la Información Pública"),"No Aplica",'5. Valoración de Controles'!L68))</f>
        <v>0</v>
      </c>
      <c r="Y68" s="29" t="str">
        <f>IF($H$9="","",
IF(OR($H$9="Corrupción",$H$9="Corrupción - LA/FT/FPADM",$H$9="Corrupción - LA/FT/FPADM",$H$9="Corrupción en Trámites, OPAs y Consultas de Acceso a la Información Pública"),"No Aplica",'5. Valoración de Controles'!M68))</f>
        <v/>
      </c>
      <c r="Z68" s="29">
        <f>IF($H$9="","",
IF(OR($H$9="Corrupción",$H$9="Corrupción - LA/FT/FPADM",$H$9="Corrupción - LA/FT/FPADM",$H$9="Corrupción en Trámites, OPAs y Consultas de Acceso a la Información Pública"),"No Aplica",'5. Valoración de Controles'!N68))</f>
        <v>0</v>
      </c>
      <c r="AA68" s="29">
        <f>IF($H$9="","",
IF(OR($H$9="Corrupción",$H$9="Corrupción - LA/FT/FPADM",$H$9="Corrupción - LA/FT/FPADM",$H$9="Corrupción en Trámites, OPAs y Consultas de Acceso a la Información Pública"),"No Aplica",'5. Valoración de Controles'!O68))</f>
        <v>0</v>
      </c>
      <c r="AB68" s="29">
        <f>IF($H$9="","",
IF(OR($H$9="Corrupción",$H$9="Corrupción - LA/FT/FPADM",$H$9="Corrupción - LA/FT/FPADM",$H$9="Corrupción en Trámites, OPAs y Consultas de Acceso a la Información Pública"),"No Aplica",'5. Valoración de Controles'!P68))</f>
        <v>0</v>
      </c>
      <c r="AC68" s="29">
        <f>IF($H$9="","",
IF(OR($H$9="Corrupción",$H$9="Corrupción - LA/FT/FPADM",$H$9="Corrupción - LA/FT/FPADM",$H$9="Corrupción en Trámites, OPAs y Consultas de Acceso a la Información Pública"),"No Aplica",'5. Valoración de Controles'!Q68))</f>
        <v>0</v>
      </c>
      <c r="AD68" s="29">
        <f>IF($H$9="","",
IF(OR($H$9="Corrupción",$H$9="Corrupción - LA/FT/FPADM",$H$9="Corrupción - LA/FT/FPADM",$H$9="Corrupción en Trámites, OPAs y Consultas de Acceso a la Información Pública"),"No Aplica",'5. Valoración de Controles'!R68))</f>
        <v>0</v>
      </c>
      <c r="AE68" s="29">
        <f>IF($H$9="","",
IF(OR($H$9="Corrupción",$H$9="Corrupción - LA/FT/FPADM",$H$9="Corrupción - LA/FT/FPADM",$H$9="Corrupción en Trámites, OPAs y Consultas de Acceso a la Información Pública"),"No Aplica",'5. Valoración de Controles'!S68))</f>
        <v>0</v>
      </c>
      <c r="AF68" s="29">
        <f>IF($H$9="","",
IF(OR($H$9="Corrupción",$H$9="Corrupción - LA/FT/FPADM",$H$9="Corrupción - LA/FT/FPADM",$H$9="Corrupción en Trámites, OPAs y Consultas de Acceso a la Información Pública"),"No Aplica",'5. Valoración de Controles'!T68))</f>
        <v>0</v>
      </c>
      <c r="AG68" s="30" t="str">
        <f>IF($H$9="","",
IF(OR($H$9="Corrupción",$H$9="Corrupción - LA/FT/FPADM",$H$9="Corrupción - LA/FT/FPADM",$H$9="Corrupción en Trámites, OPAs y Consultas de Acceso a la Información Pública"),"No Aplica",'5. Valoración de Controles'!U68))</f>
        <v/>
      </c>
      <c r="AH68" s="91"/>
      <c r="AI68" s="91"/>
      <c r="AJ68" s="91"/>
      <c r="AK68" s="91"/>
      <c r="AL68" s="91"/>
      <c r="AM68" s="91"/>
      <c r="AN68" s="91"/>
      <c r="AO68" s="91"/>
      <c r="AP68" s="91"/>
      <c r="AQ68" s="91"/>
      <c r="AR68" s="91"/>
      <c r="AS68" s="2"/>
      <c r="AT68" s="2"/>
      <c r="AU68" s="2"/>
      <c r="AV68" s="2"/>
      <c r="AW68" s="2"/>
      <c r="AX68" s="2"/>
      <c r="AY68" s="2"/>
      <c r="AZ68" s="2"/>
      <c r="BA68" s="2"/>
      <c r="BB68" s="2"/>
      <c r="BC68" s="2"/>
      <c r="BD68" s="2"/>
      <c r="BE68" s="2"/>
      <c r="BF68" s="2"/>
      <c r="BG68" s="2"/>
      <c r="BH68" s="2"/>
      <c r="BI68" s="2"/>
      <c r="BJ68" s="2"/>
      <c r="BK68" s="2"/>
      <c r="BL68" s="2"/>
    </row>
    <row r="69" spans="1:64" ht="13.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3.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3.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3.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3.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3.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3.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3.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3.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3.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3.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3.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3.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3.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3.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3.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3.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3.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3.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3.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3.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3.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3.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3.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3.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3.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3.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3.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3.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3.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3.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3.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3.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3.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3.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3.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3.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3.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3.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3.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3.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3.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3.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3.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3.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3.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3.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3.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3.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3.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3.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3.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3.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3.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3.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3.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3.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3.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3.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3.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3.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3.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3.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3.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3.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3.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3.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3.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3.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3.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3.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3.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3.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3.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3.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3.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3.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3.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3.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3.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3.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3.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3.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3.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3.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3.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3.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3.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3.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3.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3.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3.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3.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3.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3.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3.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3.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3.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3.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3.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3.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3.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3.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3.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3.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3.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3.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3.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3.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3.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3.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3.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3.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3.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3.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3.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3.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3.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3.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3.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3.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3.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3.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3.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3.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3.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3.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3.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3.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3.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3.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3.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3.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3.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3.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3.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3.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3.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3.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3.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3.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3.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3.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3.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3.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3.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3.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3.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3.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3.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3.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3.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3.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3.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3.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3.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3.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3.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3.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3.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3.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3.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3.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3.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3.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3.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3.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3.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3.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3.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3.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3.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3.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3.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3.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3.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3.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3.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3.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3.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3.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3.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3.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3.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3.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3.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3.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3.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3.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3.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3.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3.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3.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3.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3.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3.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3.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3.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3.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3.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3.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3.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3.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3.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3.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3.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3.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3.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3.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3.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3.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3.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3.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3.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3.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3.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3.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3.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3.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3.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3.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3.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3.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3.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3.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3.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3.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3.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3.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3.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3.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3.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3.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3.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3.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3.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3.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3.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3.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3.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3.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3.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3.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3.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3.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3.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3.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3.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3.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3.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3.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3.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3.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3.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3.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3.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3.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3.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3.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3.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3.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3.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3.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3.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3.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3.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3.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3.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3.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3.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3.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3.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3.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3.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3.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3.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3.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3.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3.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3.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3.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3.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3.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3.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3.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3.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3.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3.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3.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3.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3.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3.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3.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3.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3.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3.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3.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3.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3.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3.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3.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3.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3.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3.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3.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3.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3.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3.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3.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3.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3.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3.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3.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3.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3.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3.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3.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3.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3.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3.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3.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3.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3.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3.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3.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3.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3.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3.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3.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3.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3.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3.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3.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3.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3.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3.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3.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3.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3.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3.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3.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3.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3.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3.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3.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3.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3.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3.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3.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3.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3.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3.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3.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3.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3.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3.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3.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3.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3.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3.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3.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3.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3.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3.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3.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3.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3.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3.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3.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3.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3.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3.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3.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3.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3.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3.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3.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3.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3.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3.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3.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3.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3.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3.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3.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3.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3.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3.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3.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3.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3.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3.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3.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3.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3.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3.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3.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3.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3.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3.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3.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3.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3.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3.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3.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3.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3.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3.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3.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3.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3.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3.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3.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3.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3.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3.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3.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3.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3.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3.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3.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3.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3.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3.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3.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3.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3.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3.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3.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3.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3.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3.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3.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3.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3.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3.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3.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3.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3.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3.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3.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3.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3.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3.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3.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3.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3.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3.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3.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3.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3.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3.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3.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3.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3.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3.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3.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3.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3.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3.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3.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3.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3.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3.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3.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3.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3.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3.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3.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3.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3.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3.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3.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3.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3.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3.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3.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3.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3.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3.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3.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3.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3.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3.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3.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3.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3.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3.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3.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3.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3.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3.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3.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3.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3.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3.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3.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3.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3.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3.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3.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3.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3.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3.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3.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3.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3.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3.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3.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3.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3.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3.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3.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3.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3.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3.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3.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3.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3.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3.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3.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3.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3.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3.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3.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3.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3.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3.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3.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3.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3.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3.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3.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3.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3.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3.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3.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3.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3.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3.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3.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3.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3.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3.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3.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3.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3.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3.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3.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3.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3.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3.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3.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3.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3.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3.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3.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3.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3.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3.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3.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3.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3.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3.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3.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3.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3.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3.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3.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3.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3.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3.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3.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3.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3.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3.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3.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3.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3.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3.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3.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3.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3.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3.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3.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3.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3.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3.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3.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3.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3.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3.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3.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3.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3.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3.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3.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3.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3.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3.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3.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3.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3.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3.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3.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3.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3.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3.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3.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3.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3.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3.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3.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3.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3.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3.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3.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3.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3.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3.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3.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3.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3.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3.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3.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3.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3.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3.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3.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3.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3.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3.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3.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3.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3.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3.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3.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3.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3.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3.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3.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3.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3.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3.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3.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3.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3.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3.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3.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3.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3.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3.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3.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3.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3.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3.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3.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3.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3.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3.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3.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3.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3.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3.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3.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3.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3.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3.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3.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3.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3.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3.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3.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3.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3.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3.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3.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3.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3.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3.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3.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3.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3.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3.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3.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3.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3.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3.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3.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3.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3.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3.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3.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3.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3.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3.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3.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3.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3.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3.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3.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3.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3.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3.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3.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3.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3.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3.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3.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3.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3.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3.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3.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3.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3.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3.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3.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3.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3.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3.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3.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3.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3.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3.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3.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3.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3.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3.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3.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3.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3.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3.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3.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3.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3.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3.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3.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3.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3.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3.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3.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3.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3.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3.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3.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3.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3.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3.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3.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3.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3.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3.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3.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3.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3.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3.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3.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3.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3.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3.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3.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3.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3.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3.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3.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3.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3.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3.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3.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3.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3.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3.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3.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3.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3.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3.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3.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3.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3.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3.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3.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3.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3.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3.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3.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3.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3.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3.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3.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3.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3.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3.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3.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3.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3.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3.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3.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3.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3.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3.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3.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3.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3.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3.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3.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3.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3.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3.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3.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3.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3.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3.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3.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3.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3.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3.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3.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3.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3.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3.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3.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3.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3.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3.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3.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3.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3.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3.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3.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3.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3.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3.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3.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3.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3.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3.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3.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3.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3.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3.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3.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3.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3.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3.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3.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3.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3.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3.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3.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3.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3.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3.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3.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3.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3.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3.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3.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3.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3.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3.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3.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3.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3.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3.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3.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3.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3.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3.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3.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3.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3.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3.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3.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3.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3.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3.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3.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3.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3.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3.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3.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3.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3.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3.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3.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3.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3.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3.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3.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3.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3.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3.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3.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3.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3.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3.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3.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3.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3.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3.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3.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3.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3.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3.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3.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3.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3.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3.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3.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3.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3.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3.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3.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3.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3.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3.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3.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3.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3.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3.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3.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3.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3.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3.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3.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3.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3.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3.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3.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3.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3.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3.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1takhn1aCprS9+fb6rfNH1Baj69bOk4hu2CsoB/7JDyDhi7uxdrIi2XSdvUmy5r9ILrsS5JTfzo2UQoXfbDfFA==" saltValue="/mtMtRt/StiND7iCujSdBw==" spinCount="100000" sheet="1" objects="1" scenarios="1" selectLockedCells="1" selectUnlockedCells="1"/>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O51:O53"/>
    <mergeCell ref="P51:P53"/>
    <mergeCell ref="H51:H53"/>
    <mergeCell ref="I51:I53"/>
    <mergeCell ref="J51:J53"/>
    <mergeCell ref="K51:K53"/>
    <mergeCell ref="L51:L53"/>
    <mergeCell ref="M51:M53"/>
    <mergeCell ref="N51:N53"/>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48:O50"/>
    <mergeCell ref="P48:P50"/>
    <mergeCell ref="H48:H50"/>
    <mergeCell ref="I48:I50"/>
    <mergeCell ref="J48:J50"/>
    <mergeCell ref="K48:K50"/>
    <mergeCell ref="L48:L50"/>
    <mergeCell ref="M48:M50"/>
    <mergeCell ref="N48:N50"/>
    <mergeCell ref="O54:O56"/>
    <mergeCell ref="P54:P56"/>
    <mergeCell ref="H54:H56"/>
    <mergeCell ref="I54:I56"/>
    <mergeCell ref="J54:J56"/>
    <mergeCell ref="K54:K56"/>
    <mergeCell ref="L54:L56"/>
    <mergeCell ref="M54:M56"/>
    <mergeCell ref="N54:N56"/>
    <mergeCell ref="O60:O62"/>
    <mergeCell ref="P60:P62"/>
    <mergeCell ref="H60:H62"/>
    <mergeCell ref="I60:I62"/>
    <mergeCell ref="J60:J62"/>
    <mergeCell ref="K60:K62"/>
    <mergeCell ref="L60:L62"/>
    <mergeCell ref="M60:M62"/>
    <mergeCell ref="N60:N62"/>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18:D20"/>
    <mergeCell ref="E18:E20"/>
    <mergeCell ref="F18:F20"/>
    <mergeCell ref="G18:G20"/>
    <mergeCell ref="A54:A56"/>
    <mergeCell ref="B54:B56"/>
    <mergeCell ref="C54:C56"/>
    <mergeCell ref="D54:D56"/>
    <mergeCell ref="E54:E56"/>
    <mergeCell ref="F54:F56"/>
    <mergeCell ref="G54:G56"/>
    <mergeCell ref="D51:D53"/>
    <mergeCell ref="E51:E53"/>
    <mergeCell ref="F51:F53"/>
    <mergeCell ref="G51:G53"/>
    <mergeCell ref="A45:A47"/>
    <mergeCell ref="B45:B47"/>
    <mergeCell ref="C45:C47"/>
    <mergeCell ref="D45:D47"/>
    <mergeCell ref="E45:E47"/>
    <mergeCell ref="F45:F47"/>
    <mergeCell ref="G45:G47"/>
    <mergeCell ref="A48:A50"/>
    <mergeCell ref="B48:B5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O12:O14"/>
    <mergeCell ref="P12:P14"/>
    <mergeCell ref="H12:H14"/>
    <mergeCell ref="I12:I14"/>
    <mergeCell ref="J12:J14"/>
    <mergeCell ref="K12:K14"/>
    <mergeCell ref="L12:L14"/>
    <mergeCell ref="M12:M14"/>
    <mergeCell ref="N12:N14"/>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H18:H20"/>
    <mergeCell ref="I18:I20"/>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A18:A20"/>
    <mergeCell ref="A21:A23"/>
    <mergeCell ref="B21:B23"/>
    <mergeCell ref="C21:C23"/>
    <mergeCell ref="D21:D23"/>
    <mergeCell ref="E21:E23"/>
    <mergeCell ref="F21:F23"/>
    <mergeCell ref="G21:G23"/>
    <mergeCell ref="B18:B20"/>
    <mergeCell ref="C18:C20"/>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3:O35"/>
    <mergeCell ref="P33:P35"/>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K9">
    <cfRule type="cellIs" dxfId="54" priority="1" operator="equal">
      <formula>"Muy Alta"</formula>
    </cfRule>
    <cfRule type="cellIs" dxfId="53" priority="2" operator="equal">
      <formula>"Alta"</formula>
    </cfRule>
    <cfRule type="cellIs" dxfId="52" priority="3" operator="equal">
      <formula>"Media"</formula>
    </cfRule>
    <cfRule type="cellIs" dxfId="51" priority="4" operator="equal">
      <formula>"Baja"</formula>
    </cfRule>
    <cfRule type="cellIs" dxfId="50" priority="5" operator="equal">
      <formula>"Muy Baja"</formula>
    </cfRule>
  </conditionalFormatting>
  <conditionalFormatting sqref="K9:K68">
    <cfRule type="expression" dxfId="49" priority="6">
      <formula>IF($K9="Casi seguro",1,0)</formula>
    </cfRule>
    <cfRule type="expression" dxfId="48" priority="7">
      <formula>IF($K9="Probable",1,0)</formula>
    </cfRule>
    <cfRule type="expression" dxfId="47" priority="8">
      <formula>IF($K9="Posible",1,0)</formula>
    </cfRule>
    <cfRule type="expression" dxfId="46" priority="9">
      <formula>IF($K9="Improbable",1,0)</formula>
    </cfRule>
    <cfRule type="expression" dxfId="45" priority="10">
      <formula>IF($K9="Rara vez",1,0)</formula>
    </cfRule>
  </conditionalFormatting>
  <conditionalFormatting sqref="K12 K15 K18 K21 K24 K27 K30 K33 K36 K39 K42 K45 K48 K51 K54 K57 K60 K63 K66">
    <cfRule type="cellIs" dxfId="44" priority="11" operator="equal">
      <formula>"Muy Alta"</formula>
    </cfRule>
    <cfRule type="cellIs" dxfId="43" priority="12" operator="equal">
      <formula>"Alta"</formula>
    </cfRule>
    <cfRule type="cellIs" dxfId="42" priority="13" operator="equal">
      <formula>"Media"</formula>
    </cfRule>
    <cfRule type="cellIs" dxfId="41" priority="14" operator="equal">
      <formula>"Baja"</formula>
    </cfRule>
    <cfRule type="cellIs" dxfId="40" priority="15" operator="equal">
      <formula>"Muy Baja"</formula>
    </cfRule>
  </conditionalFormatting>
  <conditionalFormatting sqref="N9">
    <cfRule type="cellIs" dxfId="39" priority="16" operator="equal">
      <formula>"Catastrófico"</formula>
    </cfRule>
    <cfRule type="cellIs" dxfId="38" priority="17" operator="equal">
      <formula>"Mayor"</formula>
    </cfRule>
    <cfRule type="cellIs" dxfId="37" priority="18" operator="equal">
      <formula>"Moderado"</formula>
    </cfRule>
    <cfRule type="cellIs" dxfId="36" priority="19" operator="equal">
      <formula>"Menor"</formula>
    </cfRule>
    <cfRule type="cellIs" dxfId="35" priority="20" operator="equal">
      <formula>"Leve"</formula>
    </cfRule>
  </conditionalFormatting>
  <conditionalFormatting sqref="N12 N15 N18 N21 N24 N27 N30 N33 N36 N39 N42 N45 N48 N51 N54 N57 N60 N63 N66">
    <cfRule type="cellIs" dxfId="34" priority="21" operator="equal">
      <formula>"Catastrófico"</formula>
    </cfRule>
    <cfRule type="cellIs" dxfId="33" priority="22" operator="equal">
      <formula>"Mayor"</formula>
    </cfRule>
    <cfRule type="cellIs" dxfId="32" priority="23" operator="equal">
      <formula>"Moderado"</formula>
    </cfRule>
    <cfRule type="cellIs" dxfId="31" priority="24" operator="equal">
      <formula>"Menor"</formula>
    </cfRule>
    <cfRule type="cellIs" dxfId="30" priority="25" operator="equal">
      <formula>"Leve"</formula>
    </cfRule>
  </conditionalFormatting>
  <conditionalFormatting sqref="P9">
    <cfRule type="cellIs" dxfId="29" priority="26" operator="equal">
      <formula>"Extremo"</formula>
    </cfRule>
    <cfRule type="cellIs" dxfId="28" priority="27" operator="equal">
      <formula>"Alto"</formula>
    </cfRule>
    <cfRule type="cellIs" dxfId="27" priority="28" operator="equal">
      <formula>"Moderado"</formula>
    </cfRule>
    <cfRule type="cellIs" dxfId="26" priority="29" operator="equal">
      <formula>"Bajo"</formula>
    </cfRule>
  </conditionalFormatting>
  <conditionalFormatting sqref="P12 P15 P18 P21 P24 P27 P30 P33 P36 P39 P42 P45 P48 P51 P54 P57 P60 P63 P66">
    <cfRule type="cellIs" dxfId="25" priority="30" operator="equal">
      <formula>"Extremo"</formula>
    </cfRule>
    <cfRule type="cellIs" dxfId="24" priority="31" operator="equal">
      <formula>"Alto"</formula>
    </cfRule>
    <cfRule type="cellIs" dxfId="23" priority="32" operator="equal">
      <formula>"Moderado"</formula>
    </cfRule>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fRule type="cellIs" dxfId="20" priority="35" operator="equal">
      <formula>"Alta"</formula>
    </cfRule>
    <cfRule type="cellIs" dxfId="19" priority="36" operator="equal">
      <formula>"Media"</formula>
    </cfRule>
    <cfRule type="cellIs" dxfId="18" priority="37" operator="equal">
      <formula>"Baja"</formula>
    </cfRule>
    <cfRule type="cellIs" dxfId="17" priority="38" operator="equal">
      <formula>"Muy Baja"</formula>
    </cfRule>
  </conditionalFormatting>
  <conditionalFormatting sqref="AH9:AH68">
    <cfRule type="expression" dxfId="16" priority="39">
      <formula>IF($AH9="Casi seguro",1,0)</formula>
    </cfRule>
    <cfRule type="expression" dxfId="15" priority="40">
      <formula>IF($AH9="Probable",1,0)</formula>
    </cfRule>
    <cfRule type="expression" dxfId="14" priority="41">
      <formula>IF($AH9="Posible",1,0)</formula>
    </cfRule>
    <cfRule type="expression" dxfId="13" priority="42">
      <formula>IF($AH9="Improbable",1,0)</formula>
    </cfRule>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fRule type="cellIs" dxfId="10" priority="45" operator="equal">
      <formula>"Mayor"</formula>
    </cfRule>
    <cfRule type="cellIs" dxfId="9" priority="46" operator="equal">
      <formula>"Moderado"</formula>
    </cfRule>
    <cfRule type="cellIs" dxfId="8" priority="47" operator="equal">
      <formula>"Menor"</formula>
    </cfRule>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fRule type="cellIs" dxfId="5" priority="50" operator="equal">
      <formula>"Alto"</formula>
    </cfRule>
    <cfRule type="cellIs" dxfId="4" priority="51" operator="equal">
      <formula>"Moderado"</formula>
    </cfRule>
    <cfRule type="cellIs" dxfId="3" priority="52" operator="equal">
      <formula>"Bajo"</formula>
    </cfRule>
  </conditionalFormatting>
  <conditionalFormatting sqref="AO9:AR68">
    <cfRule type="expression" dxfId="2" priority="53">
      <formula>IF(OR($AM9="Evitar",$AM9="Compartir",$AM9="Aceptar",$AM9="Reducir (Transferir)"),1,0)</formula>
    </cfRule>
    <cfRule type="expression" dxfId="1" priority="54">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55">
      <formula>IF($AL9="Bajo",1,0)</formula>
    </cfRule>
  </conditionalFormatting>
  <dataValidations count="1">
    <dataValidation type="list" allowBlank="1" showErrorMessage="1" sqref="AM9 AM12 AM15 AM18 AM21 AM24 AM27 AM30 AM33 AM36 AM39 AM42 AM45 AM48 AM51 AM54 AM57 AM60 AM63 AM66" xr:uid="{00000000-0002-0000-07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V1000"/>
  <sheetViews>
    <sheetView showGridLines="0" workbookViewId="0">
      <pane xSplit="4" ySplit="8" topLeftCell="E9" activePane="bottomRight" state="frozen"/>
      <selection activeCell="C6" sqref="C6:H7"/>
      <selection pane="topRight" activeCell="C6" sqref="C6:H7"/>
      <selection pane="bottomLeft" activeCell="C6" sqref="C6:H7"/>
      <selection pane="bottomRight" activeCell="A6" sqref="A6:O8"/>
    </sheetView>
  </sheetViews>
  <sheetFormatPr baseColWidth="10" defaultColWidth="14.44140625" defaultRowHeight="15" customHeight="1" x14ac:dyDescent="0.3"/>
  <cols>
    <col min="1" max="1" width="4" customWidth="1"/>
    <col min="2" max="2" width="14.88671875" customWidth="1"/>
    <col min="3" max="3" width="65" customWidth="1"/>
    <col min="4" max="4" width="21.44140625" customWidth="1"/>
    <col min="5" max="5" width="61.6640625" customWidth="1"/>
    <col min="6" max="6" width="41" customWidth="1"/>
    <col min="7" max="7" width="12" customWidth="1"/>
    <col min="8" max="8" width="54" customWidth="1"/>
    <col min="9" max="9" width="27.88671875" customWidth="1"/>
    <col min="10" max="10" width="38.44140625" customWidth="1"/>
    <col min="11" max="11" width="13.6640625" customWidth="1"/>
    <col min="12" max="12" width="37.44140625" customWidth="1"/>
    <col min="13" max="13" width="10.6640625" customWidth="1"/>
    <col min="14" max="14" width="88.5546875" customWidth="1"/>
    <col min="15" max="15" width="23.6640625" customWidth="1"/>
    <col min="16" max="16" width="10.6640625" customWidth="1"/>
    <col min="17" max="17" width="55.88671875" customWidth="1"/>
    <col min="18" max="18" width="45.44140625" customWidth="1"/>
    <col min="19" max="19" width="37" customWidth="1"/>
    <col min="20" max="20" width="12.6640625" customWidth="1"/>
    <col min="21" max="21" width="57.44140625" customWidth="1"/>
    <col min="22" max="22" width="12.88671875" customWidth="1"/>
    <col min="23" max="23" width="69.109375" customWidth="1"/>
    <col min="24" max="24" width="23.6640625" customWidth="1"/>
    <col min="25" max="25" width="10.33203125" customWidth="1"/>
    <col min="26" max="26" width="50.33203125" customWidth="1"/>
    <col min="27" max="27" width="27.88671875" customWidth="1"/>
    <col min="28" max="28" width="23.6640625" customWidth="1"/>
    <col min="29" max="29" width="12.5546875" customWidth="1"/>
    <col min="30" max="30" width="46.88671875" customWidth="1"/>
    <col min="31" max="31" width="9.5546875" customWidth="1"/>
    <col min="32" max="32" width="27.109375" customWidth="1"/>
    <col min="33" max="33" width="23.6640625" customWidth="1"/>
    <col min="34" max="34" width="3.44140625" customWidth="1"/>
    <col min="35" max="48" width="11.44140625" hidden="1" customWidth="1"/>
  </cols>
  <sheetData>
    <row r="1" spans="1:48" ht="21.75" customHeight="1" x14ac:dyDescent="0.3">
      <c r="A1" s="143"/>
      <c r="B1" s="72"/>
      <c r="C1" s="77" t="s">
        <v>0</v>
      </c>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2"/>
      <c r="AF1" s="144" t="s">
        <v>482</v>
      </c>
      <c r="AG1" s="64"/>
      <c r="AH1" s="3"/>
      <c r="AI1" s="3"/>
      <c r="AJ1" s="3"/>
      <c r="AK1" s="3"/>
      <c r="AL1" s="3"/>
      <c r="AM1" s="3"/>
      <c r="AN1" s="3"/>
      <c r="AO1" s="3"/>
      <c r="AP1" s="3"/>
      <c r="AQ1" s="3"/>
      <c r="AR1" s="3"/>
      <c r="AS1" s="3"/>
      <c r="AT1" s="3"/>
      <c r="AU1" s="3"/>
      <c r="AV1" s="3"/>
    </row>
    <row r="2" spans="1:48" ht="21.75" customHeight="1" x14ac:dyDescent="0.3">
      <c r="A2" s="73"/>
      <c r="B2" s="74"/>
      <c r="C2" s="73"/>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4"/>
      <c r="AF2" s="144" t="s">
        <v>483</v>
      </c>
      <c r="AG2" s="64"/>
      <c r="AH2" s="3"/>
      <c r="AI2" s="3"/>
      <c r="AJ2" s="3"/>
      <c r="AK2" s="3"/>
      <c r="AL2" s="3"/>
      <c r="AM2" s="3"/>
      <c r="AN2" s="3"/>
      <c r="AO2" s="3"/>
      <c r="AP2" s="3"/>
      <c r="AQ2" s="3"/>
      <c r="AR2" s="3"/>
      <c r="AS2" s="3"/>
      <c r="AT2" s="3"/>
      <c r="AU2" s="3"/>
      <c r="AV2" s="3"/>
    </row>
    <row r="3" spans="1:48" ht="21.75" customHeight="1" x14ac:dyDescent="0.3">
      <c r="A3" s="73"/>
      <c r="B3" s="74"/>
      <c r="C3" s="73"/>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4"/>
      <c r="AF3" s="144" t="s">
        <v>484</v>
      </c>
      <c r="AG3" s="64"/>
      <c r="AH3" s="3"/>
      <c r="AI3" s="3"/>
      <c r="AJ3" s="3"/>
      <c r="AK3" s="3"/>
      <c r="AL3" s="3"/>
      <c r="AM3" s="3"/>
      <c r="AN3" s="3"/>
      <c r="AO3" s="3"/>
      <c r="AP3" s="3"/>
      <c r="AQ3" s="3"/>
      <c r="AR3" s="3"/>
      <c r="AS3" s="3"/>
      <c r="AT3" s="3"/>
      <c r="AU3" s="3"/>
      <c r="AV3" s="3"/>
    </row>
    <row r="4" spans="1:48" ht="21.75" customHeight="1" x14ac:dyDescent="0.3">
      <c r="A4" s="75"/>
      <c r="B4" s="76"/>
      <c r="C4" s="75"/>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76"/>
      <c r="AF4" s="144" t="s">
        <v>485</v>
      </c>
      <c r="AG4" s="64"/>
      <c r="AH4" s="3"/>
      <c r="AI4" s="3"/>
      <c r="AJ4" s="3"/>
      <c r="AK4" s="3"/>
      <c r="AL4" s="3"/>
      <c r="AM4" s="3"/>
      <c r="AN4" s="3"/>
      <c r="AO4" s="3"/>
      <c r="AP4" s="3"/>
      <c r="AQ4" s="3"/>
      <c r="AR4" s="3"/>
      <c r="AS4" s="3"/>
      <c r="AT4" s="3"/>
      <c r="AU4" s="3"/>
      <c r="AV4" s="3"/>
    </row>
    <row r="5" spans="1:48" ht="10.5" customHeight="1" x14ac:dyDescent="0.3">
      <c r="A5" s="20"/>
      <c r="B5" s="23"/>
      <c r="C5" s="20"/>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x14ac:dyDescent="0.3">
      <c r="A6" s="145" t="s">
        <v>89</v>
      </c>
      <c r="B6" s="63"/>
      <c r="C6" s="63"/>
      <c r="D6" s="118"/>
      <c r="E6" s="41" t="s">
        <v>460</v>
      </c>
      <c r="F6" s="41" t="s">
        <v>486</v>
      </c>
      <c r="G6" s="145" t="s">
        <v>487</v>
      </c>
      <c r="H6" s="63"/>
      <c r="I6" s="63"/>
      <c r="J6" s="63"/>
      <c r="K6" s="63"/>
      <c r="L6" s="63"/>
      <c r="M6" s="63"/>
      <c r="N6" s="63"/>
      <c r="O6" s="64"/>
      <c r="P6" s="145" t="s">
        <v>488</v>
      </c>
      <c r="Q6" s="63"/>
      <c r="R6" s="63"/>
      <c r="S6" s="63"/>
      <c r="T6" s="63"/>
      <c r="U6" s="63"/>
      <c r="V6" s="63"/>
      <c r="W6" s="63"/>
      <c r="X6" s="64"/>
      <c r="Y6" s="145" t="s">
        <v>489</v>
      </c>
      <c r="Z6" s="63"/>
      <c r="AA6" s="63"/>
      <c r="AB6" s="63"/>
      <c r="AC6" s="63"/>
      <c r="AD6" s="63"/>
      <c r="AE6" s="63"/>
      <c r="AF6" s="63"/>
      <c r="AG6" s="64"/>
      <c r="AH6" s="42"/>
      <c r="AI6" s="42"/>
      <c r="AJ6" s="42"/>
      <c r="AK6" s="42"/>
      <c r="AL6" s="42"/>
      <c r="AM6" s="42"/>
      <c r="AN6" s="42"/>
      <c r="AO6" s="42"/>
      <c r="AP6" s="42"/>
      <c r="AQ6" s="42"/>
      <c r="AR6" s="42"/>
      <c r="AS6" s="42"/>
      <c r="AT6" s="42"/>
      <c r="AU6" s="42"/>
      <c r="AV6" s="42"/>
    </row>
    <row r="7" spans="1:48" ht="36.75" customHeight="1" x14ac:dyDescent="0.3">
      <c r="A7" s="147" t="s">
        <v>87</v>
      </c>
      <c r="B7" s="148" t="s">
        <v>88</v>
      </c>
      <c r="C7" s="141" t="s">
        <v>96</v>
      </c>
      <c r="D7" s="149" t="s">
        <v>97</v>
      </c>
      <c r="E7" s="151" t="s">
        <v>490</v>
      </c>
      <c r="F7" s="141" t="s">
        <v>491</v>
      </c>
      <c r="G7" s="142" t="s">
        <v>492</v>
      </c>
      <c r="H7" s="63"/>
      <c r="I7" s="63"/>
      <c r="J7" s="64"/>
      <c r="K7" s="65" t="s">
        <v>493</v>
      </c>
      <c r="L7" s="64"/>
      <c r="M7" s="146" t="s">
        <v>494</v>
      </c>
      <c r="N7" s="63"/>
      <c r="O7" s="64"/>
      <c r="P7" s="142" t="s">
        <v>492</v>
      </c>
      <c r="Q7" s="63"/>
      <c r="R7" s="63"/>
      <c r="S7" s="64"/>
      <c r="T7" s="65" t="s">
        <v>493</v>
      </c>
      <c r="U7" s="64"/>
      <c r="V7" s="146" t="s">
        <v>494</v>
      </c>
      <c r="W7" s="63"/>
      <c r="X7" s="64"/>
      <c r="Y7" s="142" t="s">
        <v>492</v>
      </c>
      <c r="Z7" s="63"/>
      <c r="AA7" s="63"/>
      <c r="AB7" s="64"/>
      <c r="AC7" s="65" t="s">
        <v>493</v>
      </c>
      <c r="AD7" s="64"/>
      <c r="AE7" s="146" t="s">
        <v>494</v>
      </c>
      <c r="AF7" s="63"/>
      <c r="AG7" s="64"/>
      <c r="AH7" s="42"/>
      <c r="AI7" s="42"/>
      <c r="AJ7" s="42"/>
      <c r="AK7" s="42"/>
      <c r="AL7" s="42"/>
      <c r="AM7" s="42"/>
      <c r="AN7" s="42"/>
      <c r="AO7" s="42"/>
      <c r="AP7" s="42"/>
      <c r="AQ7" s="42"/>
      <c r="AR7" s="42"/>
      <c r="AS7" s="42"/>
      <c r="AT7" s="42"/>
      <c r="AU7" s="42"/>
      <c r="AV7" s="42"/>
    </row>
    <row r="8" spans="1:48" ht="42" customHeight="1" x14ac:dyDescent="0.3">
      <c r="A8" s="91"/>
      <c r="B8" s="91"/>
      <c r="C8" s="91"/>
      <c r="D8" s="150"/>
      <c r="E8" s="150"/>
      <c r="F8" s="91"/>
      <c r="G8" s="43" t="s">
        <v>495</v>
      </c>
      <c r="H8" s="43" t="s">
        <v>496</v>
      </c>
      <c r="I8" s="43" t="s">
        <v>497</v>
      </c>
      <c r="J8" s="43" t="s">
        <v>498</v>
      </c>
      <c r="K8" s="44" t="s">
        <v>495</v>
      </c>
      <c r="L8" s="44" t="s">
        <v>499</v>
      </c>
      <c r="M8" s="45" t="s">
        <v>495</v>
      </c>
      <c r="N8" s="45" t="s">
        <v>500</v>
      </c>
      <c r="O8" s="45" t="s">
        <v>501</v>
      </c>
      <c r="P8" s="43" t="s">
        <v>495</v>
      </c>
      <c r="Q8" s="43" t="s">
        <v>496</v>
      </c>
      <c r="R8" s="43" t="s">
        <v>497</v>
      </c>
      <c r="S8" s="43" t="s">
        <v>498</v>
      </c>
      <c r="T8" s="44" t="s">
        <v>495</v>
      </c>
      <c r="U8" s="44" t="s">
        <v>499</v>
      </c>
      <c r="V8" s="45" t="s">
        <v>495</v>
      </c>
      <c r="W8" s="45" t="s">
        <v>500</v>
      </c>
      <c r="X8" s="45" t="s">
        <v>501</v>
      </c>
      <c r="Y8" s="43" t="s">
        <v>495</v>
      </c>
      <c r="Z8" s="43" t="s">
        <v>496</v>
      </c>
      <c r="AA8" s="43" t="s">
        <v>497</v>
      </c>
      <c r="AB8" s="43" t="s">
        <v>498</v>
      </c>
      <c r="AC8" s="44" t="s">
        <v>495</v>
      </c>
      <c r="AD8" s="44" t="s">
        <v>499</v>
      </c>
      <c r="AE8" s="45" t="s">
        <v>495</v>
      </c>
      <c r="AF8" s="45" t="s">
        <v>500</v>
      </c>
      <c r="AG8" s="45" t="s">
        <v>501</v>
      </c>
      <c r="AH8" s="46"/>
      <c r="AI8" s="46"/>
      <c r="AJ8" s="46"/>
      <c r="AK8" s="46"/>
      <c r="AL8" s="46"/>
      <c r="AM8" s="46"/>
      <c r="AN8" s="46"/>
      <c r="AO8" s="46"/>
      <c r="AP8" s="46"/>
      <c r="AQ8" s="46"/>
      <c r="AR8" s="46"/>
      <c r="AS8" s="46"/>
      <c r="AT8" s="46"/>
      <c r="AU8" s="46"/>
      <c r="AV8" s="46"/>
    </row>
    <row r="9" spans="1:48" ht="28.5" customHeight="1" x14ac:dyDescent="0.3">
      <c r="A9" s="139">
        <v>1</v>
      </c>
      <c r="B9" s="113" t="str">
        <f>IF('2. Identificación del Riesgo'!B9:B11="","",'2. Identificación del Riesgo'!B9:B11)</f>
        <v>Gestión Contractual</v>
      </c>
      <c r="C9" s="113" t="str">
        <f>IF('2. Identificación del Riesgo'!G9:G11="","",'2. Identificación del Riesgo'!G9:G11)</f>
        <v>Posibilidad de afectacion económica y reputacional por el Incumplimiento legal, en la aplicación de requisitos juridicos debido a la falta de conocimientos jurídicos y experiencia por parte de los abogados encargados de llevar los procesos</v>
      </c>
      <c r="D9" s="113" t="str">
        <f>IF('2. Identificación del Riesgo'!H9:H11="","",'2. Identificación del Riesgo'!H9:H11)</f>
        <v>Gestión - Incumplimiento Normativo</v>
      </c>
      <c r="E9" s="134" t="str">
        <f>IF('7. Mapa de Riesgos General'!AO9:AO11="",IF(B9="","","N/A"),'7. Mapa de Riesgos General'!AO9:AO11)</f>
        <v>N/A</v>
      </c>
      <c r="F9" s="113" t="str">
        <f>IF('7. Mapa de Riesgos General'!Q9:Q11="","",'7. Mapa de Riesgos General'!W9:W11)</f>
        <v xml:space="preserve">Evidencias:
1. Pantallazos flujos de aprobación secop2
2. Excel Observaciones
</v>
      </c>
      <c r="G9" s="95">
        <v>8.3299999999999999E-2</v>
      </c>
      <c r="H9" s="136" t="s">
        <v>502</v>
      </c>
      <c r="I9" s="113" t="s">
        <v>503</v>
      </c>
      <c r="J9" s="113" t="s">
        <v>504</v>
      </c>
      <c r="K9" s="95" t="s">
        <v>505</v>
      </c>
      <c r="L9" s="113" t="s">
        <v>506</v>
      </c>
      <c r="M9" s="95">
        <v>0</v>
      </c>
      <c r="N9" s="113" t="s">
        <v>507</v>
      </c>
      <c r="O9" s="113" t="s">
        <v>508</v>
      </c>
      <c r="P9" s="95">
        <v>0.67</v>
      </c>
      <c r="Q9" s="135" t="s">
        <v>509</v>
      </c>
      <c r="R9" s="135" t="s">
        <v>510</v>
      </c>
      <c r="S9" s="135" t="s">
        <v>511</v>
      </c>
      <c r="T9" s="95" t="s">
        <v>505</v>
      </c>
      <c r="U9" s="113" t="s">
        <v>512</v>
      </c>
      <c r="V9" s="95">
        <v>0.33</v>
      </c>
      <c r="W9" s="113" t="s">
        <v>513</v>
      </c>
      <c r="X9" s="113" t="s">
        <v>514</v>
      </c>
      <c r="Y9" s="95">
        <v>1</v>
      </c>
      <c r="Z9" s="135" t="s">
        <v>515</v>
      </c>
      <c r="AA9" s="135" t="s">
        <v>510</v>
      </c>
      <c r="AB9" s="135" t="s">
        <v>516</v>
      </c>
      <c r="AC9" s="95">
        <v>1</v>
      </c>
      <c r="AD9" s="134" t="s">
        <v>517</v>
      </c>
      <c r="AE9" s="94">
        <v>0.33</v>
      </c>
      <c r="AF9" s="134" t="s">
        <v>518</v>
      </c>
      <c r="AG9" s="134" t="s">
        <v>519</v>
      </c>
      <c r="AH9" s="47"/>
      <c r="AI9" s="47"/>
      <c r="AJ9" s="47"/>
      <c r="AK9" s="47"/>
      <c r="AL9" s="47"/>
      <c r="AM9" s="47"/>
      <c r="AN9" s="47"/>
      <c r="AO9" s="47"/>
      <c r="AP9" s="47"/>
      <c r="AQ9" s="47"/>
      <c r="AR9" s="47"/>
      <c r="AS9" s="47"/>
      <c r="AT9" s="47"/>
      <c r="AU9" s="47"/>
      <c r="AV9" s="47"/>
    </row>
    <row r="10" spans="1:48" ht="28.5" customHeight="1" x14ac:dyDescent="0.3">
      <c r="A10" s="90"/>
      <c r="B10" s="90"/>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48"/>
      <c r="AI10" s="48"/>
      <c r="AJ10" s="48"/>
      <c r="AK10" s="48"/>
      <c r="AL10" s="48"/>
      <c r="AM10" s="48"/>
      <c r="AN10" s="48"/>
      <c r="AO10" s="48"/>
      <c r="AP10" s="48"/>
      <c r="AQ10" s="48"/>
      <c r="AR10" s="48"/>
      <c r="AS10" s="48"/>
      <c r="AT10" s="48"/>
      <c r="AU10" s="48"/>
      <c r="AV10" s="48"/>
    </row>
    <row r="11" spans="1:48" ht="28.5" customHeight="1" x14ac:dyDescent="0.3">
      <c r="A11" s="91"/>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48"/>
      <c r="AI11" s="48"/>
      <c r="AJ11" s="48"/>
      <c r="AK11" s="48"/>
      <c r="AL11" s="48"/>
      <c r="AM11" s="48"/>
      <c r="AN11" s="48"/>
      <c r="AO11" s="48"/>
      <c r="AP11" s="48"/>
      <c r="AQ11" s="48"/>
      <c r="AR11" s="48"/>
      <c r="AS11" s="48"/>
      <c r="AT11" s="48"/>
      <c r="AU11" s="48"/>
      <c r="AV11" s="48"/>
    </row>
    <row r="12" spans="1:48" ht="28.5" customHeight="1" x14ac:dyDescent="0.3">
      <c r="A12" s="97">
        <v>2</v>
      </c>
      <c r="B12" s="113" t="str">
        <f>IF('2. Identificación del Riesgo'!B12:B14="","",'2. Identificación del Riesgo'!B12:B14)</f>
        <v>Gestión Contractual</v>
      </c>
      <c r="C12" s="113" t="str">
        <f>IF('2. Identificación del Riesgo'!G12:G14="","",'2. Identificación del Riesgo'!G12:G14)</f>
        <v>Posibilidad de afectacion reputacional por la Publicacion extemporanea o no publicacion en el portal SECOP II de la informacion de la gestion contractual de responsabilidad de la Oficina Jurídica o por la aprobación de pólizas que no cumplen con las condiciones legalmente establecidas, debido a la falta de conocimientos juridicos y experiencia por parte de los abogado contratistas definido por la Driección, encargados de llevar los procesos y de los supervisores que tambien son sujeto activo dentro de la ejecución contractual y tienen el deber de efectuar las publicaciones</v>
      </c>
      <c r="D12" s="113" t="str">
        <f>IF('2. Identificación del Riesgo'!H12:H14="","",'2. Identificación del Riesgo'!H12:H14)</f>
        <v>Gestión - Incumplimiento Normativo</v>
      </c>
      <c r="E12" s="134" t="str">
        <f>IF('7. Mapa de Riesgos General'!AO12:AO14="",IF(B12="","","N/A"),'7. Mapa de Riesgos General'!AO12:AO14)</f>
        <v>N/A</v>
      </c>
      <c r="F12" s="113" t="str">
        <f>IF('7. Mapa de Riesgos General'!Q12:Q14="","",'7. Mapa de Riesgos General'!W12:W14)</f>
        <v xml:space="preserve">Evidencias:
** Base de contratación.
** Pantallazos 3 muestreos de revisión de contratos
** Pantallazos 3 muestreos de revisión de pólizas
</v>
      </c>
      <c r="G12" s="95">
        <v>0.25</v>
      </c>
      <c r="H12" s="136" t="s">
        <v>520</v>
      </c>
      <c r="I12" s="113" t="s">
        <v>521</v>
      </c>
      <c r="J12" s="113" t="s">
        <v>522</v>
      </c>
      <c r="K12" s="95" t="s">
        <v>505</v>
      </c>
      <c r="L12" s="113" t="s">
        <v>523</v>
      </c>
      <c r="M12" s="95">
        <v>0</v>
      </c>
      <c r="N12" s="113" t="s">
        <v>524</v>
      </c>
      <c r="O12" s="113" t="s">
        <v>525</v>
      </c>
      <c r="P12" s="95">
        <v>0.67</v>
      </c>
      <c r="Q12" s="135" t="s">
        <v>526</v>
      </c>
      <c r="R12" s="135" t="s">
        <v>527</v>
      </c>
      <c r="S12" s="135" t="s">
        <v>528</v>
      </c>
      <c r="T12" s="95" t="s">
        <v>505</v>
      </c>
      <c r="U12" s="113" t="s">
        <v>512</v>
      </c>
      <c r="V12" s="95">
        <v>0.33</v>
      </c>
      <c r="W12" s="113" t="s">
        <v>513</v>
      </c>
      <c r="X12" s="113" t="s">
        <v>514</v>
      </c>
      <c r="Y12" s="95">
        <v>1</v>
      </c>
      <c r="Z12" s="135" t="s">
        <v>529</v>
      </c>
      <c r="AA12" s="135" t="s">
        <v>530</v>
      </c>
      <c r="AB12" s="135" t="s">
        <v>531</v>
      </c>
      <c r="AC12" s="95">
        <v>0.66</v>
      </c>
      <c r="AD12" s="134" t="s">
        <v>532</v>
      </c>
      <c r="AE12" s="94">
        <v>0.33</v>
      </c>
      <c r="AF12" s="134" t="s">
        <v>533</v>
      </c>
      <c r="AG12" s="134" t="s">
        <v>534</v>
      </c>
      <c r="AH12" s="48"/>
      <c r="AI12" s="48"/>
      <c r="AJ12" s="48"/>
      <c r="AK12" s="48"/>
      <c r="AL12" s="48"/>
      <c r="AM12" s="48"/>
      <c r="AN12" s="48"/>
      <c r="AO12" s="48"/>
      <c r="AP12" s="48"/>
      <c r="AQ12" s="48"/>
      <c r="AR12" s="48"/>
      <c r="AS12" s="48"/>
      <c r="AT12" s="48"/>
      <c r="AU12" s="48"/>
      <c r="AV12" s="48"/>
    </row>
    <row r="13" spans="1:48" ht="44.25" customHeight="1" x14ac:dyDescent="0.3">
      <c r="A13" s="90"/>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3"/>
      <c r="AI13" s="3"/>
      <c r="AJ13" s="3"/>
      <c r="AK13" s="3"/>
      <c r="AL13" s="3"/>
      <c r="AM13" s="3"/>
      <c r="AN13" s="3"/>
      <c r="AO13" s="3"/>
      <c r="AP13" s="3"/>
      <c r="AQ13" s="3"/>
      <c r="AR13" s="3"/>
      <c r="AS13" s="3"/>
      <c r="AT13" s="3"/>
      <c r="AU13" s="3"/>
      <c r="AV13" s="3"/>
    </row>
    <row r="14" spans="1:48" ht="57.75" customHeight="1" x14ac:dyDescent="0.3">
      <c r="A14" s="91"/>
      <c r="B14" s="91"/>
      <c r="C14" s="91"/>
      <c r="D14" s="91"/>
      <c r="E14" s="91"/>
      <c r="F14" s="91"/>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3"/>
      <c r="AI14" s="3"/>
      <c r="AJ14" s="3"/>
      <c r="AK14" s="3"/>
      <c r="AL14" s="3"/>
      <c r="AM14" s="3"/>
      <c r="AN14" s="3"/>
      <c r="AO14" s="3"/>
      <c r="AP14" s="3"/>
      <c r="AQ14" s="3"/>
      <c r="AR14" s="3"/>
      <c r="AS14" s="3"/>
      <c r="AT14" s="3"/>
      <c r="AU14" s="3"/>
      <c r="AV14" s="3"/>
    </row>
    <row r="15" spans="1:48" ht="28.5" customHeight="1" x14ac:dyDescent="0.3">
      <c r="A15" s="97">
        <v>3</v>
      </c>
      <c r="B15" s="113" t="str">
        <f>IF('2. Identificación del Riesgo'!B15:B17="","",'2. Identificación del Riesgo'!B15:B17)</f>
        <v>Gestión Contractual</v>
      </c>
      <c r="C15" s="113" t="str">
        <f>IF('2. Identificación del Riesgo'!G15:G17="","",'2. Identificación del Riesgo'!G15:G17)</f>
        <v>Posibilidad de afectacion reputacional por la aprobacion de polizas que no cumplen con las condiciones legalmente establecidas debido a la falta de conocimientos contractuales de los abogados contratistas que apoyan el proceso contractual</v>
      </c>
      <c r="D15" s="113" t="str">
        <f>IF('2. Identificación del Riesgo'!H15:H17="","",'2. Identificación del Riesgo'!H15:H17)</f>
        <v>Gestión - Incumplimiento Normativo</v>
      </c>
      <c r="E15" s="134" t="str">
        <f>IF('7. Mapa de Riesgos General'!AO15:AO17="",IF(B15="","","N/A"),'7. Mapa de Riesgos General'!AO15:AO17)</f>
        <v>Realizar el envío de lineamientos para las revisiones anuales de los objetos contractuales de los proyectos inversión. (100%)</v>
      </c>
      <c r="F15" s="113">
        <f>IF('7. Mapa de Riesgos General'!Q15:Q17="","",'7. Mapa de Riesgos General'!W15:W17)</f>
        <v>0</v>
      </c>
      <c r="G15" s="95">
        <v>0.25</v>
      </c>
      <c r="H15" s="136" t="s">
        <v>535</v>
      </c>
      <c r="I15" s="113" t="s">
        <v>521</v>
      </c>
      <c r="J15" s="113" t="s">
        <v>522</v>
      </c>
      <c r="K15" s="95" t="s">
        <v>505</v>
      </c>
      <c r="L15" s="113" t="s">
        <v>523</v>
      </c>
      <c r="M15" s="95">
        <v>0</v>
      </c>
      <c r="N15" s="113" t="s">
        <v>536</v>
      </c>
      <c r="O15" s="113" t="s">
        <v>525</v>
      </c>
      <c r="P15" s="95">
        <v>0.67</v>
      </c>
      <c r="Q15" s="135" t="s">
        <v>537</v>
      </c>
      <c r="R15" s="135" t="s">
        <v>538</v>
      </c>
      <c r="S15" s="135" t="s">
        <v>539</v>
      </c>
      <c r="T15" s="95" t="s">
        <v>505</v>
      </c>
      <c r="U15" s="113" t="s">
        <v>512</v>
      </c>
      <c r="V15" s="95">
        <v>0.33</v>
      </c>
      <c r="W15" s="113" t="s">
        <v>513</v>
      </c>
      <c r="X15" s="113" t="s">
        <v>514</v>
      </c>
      <c r="Y15" s="95">
        <v>1</v>
      </c>
      <c r="Z15" s="135" t="s">
        <v>540</v>
      </c>
      <c r="AA15" s="135" t="s">
        <v>538</v>
      </c>
      <c r="AB15" s="135" t="s">
        <v>541</v>
      </c>
      <c r="AC15" s="95">
        <v>1</v>
      </c>
      <c r="AD15" s="134" t="s">
        <v>542</v>
      </c>
      <c r="AE15" s="94">
        <v>0.33</v>
      </c>
      <c r="AF15" s="134" t="s">
        <v>543</v>
      </c>
      <c r="AG15" s="140" t="s">
        <v>544</v>
      </c>
      <c r="AH15" s="49"/>
      <c r="AI15" s="49"/>
      <c r="AJ15" s="49"/>
      <c r="AK15" s="49"/>
      <c r="AL15" s="49"/>
      <c r="AM15" s="49"/>
      <c r="AN15" s="49"/>
      <c r="AO15" s="49"/>
      <c r="AP15" s="49"/>
      <c r="AQ15" s="49"/>
      <c r="AR15" s="49"/>
      <c r="AS15" s="49"/>
      <c r="AT15" s="49"/>
      <c r="AU15" s="49"/>
      <c r="AV15" s="49"/>
    </row>
    <row r="16" spans="1:48" ht="28.5" customHeight="1" x14ac:dyDescent="0.3">
      <c r="A16" s="90"/>
      <c r="B16" s="90"/>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49"/>
      <c r="AI16" s="49"/>
      <c r="AJ16" s="49"/>
      <c r="AK16" s="49"/>
      <c r="AL16" s="49"/>
      <c r="AM16" s="49"/>
      <c r="AN16" s="49"/>
      <c r="AO16" s="49"/>
      <c r="AP16" s="49"/>
      <c r="AQ16" s="49"/>
      <c r="AR16" s="49"/>
      <c r="AS16" s="49"/>
      <c r="AT16" s="49"/>
      <c r="AU16" s="49"/>
      <c r="AV16" s="49"/>
    </row>
    <row r="17" spans="1:48" ht="28.5" customHeight="1" x14ac:dyDescent="0.3">
      <c r="A17" s="91"/>
      <c r="B17" s="91"/>
      <c r="C17" s="91"/>
      <c r="D17" s="91"/>
      <c r="E17" s="91"/>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49"/>
      <c r="AI17" s="49"/>
      <c r="AJ17" s="49"/>
      <c r="AK17" s="49"/>
      <c r="AL17" s="49"/>
      <c r="AM17" s="49"/>
      <c r="AN17" s="49"/>
      <c r="AO17" s="49"/>
      <c r="AP17" s="49"/>
      <c r="AQ17" s="49"/>
      <c r="AR17" s="49"/>
      <c r="AS17" s="49"/>
      <c r="AT17" s="49"/>
      <c r="AU17" s="49"/>
      <c r="AV17" s="49"/>
    </row>
    <row r="18" spans="1:48" ht="28.5" customHeight="1" x14ac:dyDescent="0.3">
      <c r="A18" s="139">
        <v>4</v>
      </c>
      <c r="B18" s="113" t="str">
        <f>IF('2. Identificación del Riesgo'!B18:B20="","",'2. Identificación del Riesgo'!B18:B20)</f>
        <v>Gestión Contractual</v>
      </c>
      <c r="C18" s="113" t="str">
        <f>IF('2. Identificación del Riesgo'!G18:G20="","",'2. Identificación del Riesgo'!G18:G20)</f>
        <v>Posibilidad de afectacion reputacional por la perdida de competencia para liquidar contratos por parte de la entidad debido a la Falta de conocimientos de supervisores en los tiempos para radicar liquidaciones de contratos y a los excesivos filtros para proceder a una firma</v>
      </c>
      <c r="D18" s="113" t="str">
        <f>IF('2. Identificación del Riesgo'!H18:H20="","",'2. Identificación del Riesgo'!H18:H20)</f>
        <v>Gestión</v>
      </c>
      <c r="E18" s="134" t="str">
        <f>IF('7. Mapa de Riesgos General'!AO18:AO20="",IF(B18="","","N/A"),'7. Mapa de Riesgos General'!AO18:AO20)</f>
        <v>N/A</v>
      </c>
      <c r="F18" s="113" t="str">
        <f>IF('7. Mapa de Riesgos General'!Q18:Q20="","",'7. Mapa de Riesgos General'!W18:W20)</f>
        <v>Evidencias:
Base universo de liquidaciones</v>
      </c>
      <c r="G18" s="95">
        <v>0.25</v>
      </c>
      <c r="H18" s="136" t="s">
        <v>545</v>
      </c>
      <c r="I18" s="113" t="s">
        <v>546</v>
      </c>
      <c r="J18" s="113" t="s">
        <v>547</v>
      </c>
      <c r="K18" s="95" t="s">
        <v>505</v>
      </c>
      <c r="L18" s="113" t="s">
        <v>548</v>
      </c>
      <c r="M18" s="95">
        <v>0.33</v>
      </c>
      <c r="N18" s="113" t="s">
        <v>549</v>
      </c>
      <c r="O18" s="113" t="s">
        <v>514</v>
      </c>
      <c r="P18" s="95">
        <v>0.67</v>
      </c>
      <c r="Q18" s="135" t="s">
        <v>550</v>
      </c>
      <c r="R18" s="135" t="s">
        <v>551</v>
      </c>
      <c r="S18" s="135" t="s">
        <v>552</v>
      </c>
      <c r="T18" s="95" t="s">
        <v>505</v>
      </c>
      <c r="U18" s="113" t="s">
        <v>512</v>
      </c>
      <c r="V18" s="95">
        <v>0.33</v>
      </c>
      <c r="W18" s="113" t="s">
        <v>513</v>
      </c>
      <c r="X18" s="113" t="s">
        <v>514</v>
      </c>
      <c r="Y18" s="95">
        <v>1</v>
      </c>
      <c r="Z18" s="135" t="s">
        <v>553</v>
      </c>
      <c r="AA18" s="135" t="s">
        <v>551</v>
      </c>
      <c r="AB18" s="135" t="s">
        <v>554</v>
      </c>
      <c r="AC18" s="95">
        <v>1</v>
      </c>
      <c r="AD18" s="134" t="s">
        <v>542</v>
      </c>
      <c r="AE18" s="94">
        <v>0.33</v>
      </c>
      <c r="AF18" s="134" t="s">
        <v>555</v>
      </c>
      <c r="AG18" s="134" t="s">
        <v>556</v>
      </c>
      <c r="AH18" s="48"/>
      <c r="AI18" s="48"/>
      <c r="AJ18" s="48"/>
      <c r="AK18" s="48"/>
      <c r="AL18" s="48"/>
      <c r="AM18" s="48"/>
      <c r="AN18" s="48"/>
      <c r="AO18" s="48"/>
      <c r="AP18" s="48"/>
      <c r="AQ18" s="48"/>
      <c r="AR18" s="48"/>
      <c r="AS18" s="48"/>
      <c r="AT18" s="48"/>
      <c r="AU18" s="48"/>
      <c r="AV18" s="48"/>
    </row>
    <row r="19" spans="1:48" ht="28.5" customHeight="1" x14ac:dyDescent="0.3">
      <c r="A19" s="90"/>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48"/>
      <c r="AI19" s="48"/>
      <c r="AJ19" s="48"/>
      <c r="AK19" s="48"/>
      <c r="AL19" s="48"/>
      <c r="AM19" s="48"/>
      <c r="AN19" s="48"/>
      <c r="AO19" s="48"/>
      <c r="AP19" s="48"/>
      <c r="AQ19" s="48"/>
      <c r="AR19" s="48"/>
      <c r="AS19" s="48"/>
      <c r="AT19" s="48"/>
      <c r="AU19" s="48"/>
      <c r="AV19" s="48"/>
    </row>
    <row r="20" spans="1:48" ht="28.5" customHeight="1" x14ac:dyDescent="0.3">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48"/>
      <c r="AI20" s="48"/>
      <c r="AJ20" s="48"/>
      <c r="AK20" s="48"/>
      <c r="AL20" s="48"/>
      <c r="AM20" s="48"/>
      <c r="AN20" s="48"/>
      <c r="AO20" s="48"/>
      <c r="AP20" s="48"/>
      <c r="AQ20" s="48"/>
      <c r="AR20" s="48"/>
      <c r="AS20" s="48"/>
      <c r="AT20" s="48"/>
      <c r="AU20" s="48"/>
      <c r="AV20" s="48"/>
    </row>
    <row r="21" spans="1:48" ht="28.5" customHeight="1" x14ac:dyDescent="0.3">
      <c r="A21" s="139">
        <v>5</v>
      </c>
      <c r="B21" s="113" t="str">
        <f>IF('2. Identificación del Riesgo'!B21:B23="","",'2. Identificación del Riesgo'!B21:B23)</f>
        <v>Gestión Contractual</v>
      </c>
      <c r="C21" s="113" t="str">
        <f>IF('2. Identificación del Riesgo'!G21:G23="","",'2. Identificación del Riesgo'!G21:G23)</f>
        <v>Posibilidad de afectacion reputacional debido a una Inadecuada revision juridica (de forma) de los estudios previos y documentos soportes que hace parte de los procesos de adquisicion de bienes y servicios que tiene a cargo la OJ, como consecuencia de la falta de rigurosidad en la revision por parte del abogado contratista definido por la dirección encargado del proceso, una alta carga de asignacion de procesos a los abogados, y que, el abogado encargado no realiza las observaciones y/o falencias encontradas en los estudios  previos de manera oportuna al area encargada .</v>
      </c>
      <c r="D21" s="113" t="str">
        <f>IF('2. Identificación del Riesgo'!H21:H23="","",'2. Identificación del Riesgo'!H21:H23)</f>
        <v>Gestión</v>
      </c>
      <c r="E21" s="134" t="str">
        <f>IF('7. Mapa de Riesgos General'!AO21:AO23="",IF(B21="","","N/A"),'7. Mapa de Riesgos General'!AO21:AO23)</f>
        <v>N/A</v>
      </c>
      <c r="F21" s="113" t="str">
        <f>IF('7. Mapa de Riesgos General'!Q21:Q23="","",'7. Mapa de Riesgos General'!W21:W23)</f>
        <v>Evidencias:
Cuadro matriz seguimiento contratación</v>
      </c>
      <c r="G21" s="95">
        <v>0.25</v>
      </c>
      <c r="H21" s="136" t="s">
        <v>557</v>
      </c>
      <c r="I21" s="113" t="s">
        <v>558</v>
      </c>
      <c r="J21" s="113" t="s">
        <v>559</v>
      </c>
      <c r="K21" s="95" t="s">
        <v>505</v>
      </c>
      <c r="L21" s="113" t="s">
        <v>506</v>
      </c>
      <c r="M21" s="95">
        <v>0</v>
      </c>
      <c r="N21" s="113" t="s">
        <v>560</v>
      </c>
      <c r="O21" s="113" t="s">
        <v>508</v>
      </c>
      <c r="P21" s="95">
        <v>0.67</v>
      </c>
      <c r="Q21" s="135" t="s">
        <v>561</v>
      </c>
      <c r="R21" s="135" t="s">
        <v>562</v>
      </c>
      <c r="S21" s="135" t="s">
        <v>563</v>
      </c>
      <c r="T21" s="95" t="s">
        <v>505</v>
      </c>
      <c r="U21" s="113" t="s">
        <v>512</v>
      </c>
      <c r="V21" s="95">
        <v>0.33</v>
      </c>
      <c r="W21" s="113" t="s">
        <v>513</v>
      </c>
      <c r="X21" s="113" t="s">
        <v>514</v>
      </c>
      <c r="Y21" s="95">
        <v>1</v>
      </c>
      <c r="Z21" s="135" t="s">
        <v>561</v>
      </c>
      <c r="AA21" s="135" t="s">
        <v>562</v>
      </c>
      <c r="AB21" s="135" t="s">
        <v>563</v>
      </c>
      <c r="AC21" s="95">
        <v>1</v>
      </c>
      <c r="AD21" s="134" t="s">
        <v>542</v>
      </c>
      <c r="AE21" s="94">
        <v>0.33</v>
      </c>
      <c r="AF21" s="134" t="s">
        <v>564</v>
      </c>
      <c r="AG21" s="134" t="s">
        <v>565</v>
      </c>
      <c r="AH21" s="48"/>
      <c r="AI21" s="48"/>
      <c r="AJ21" s="48"/>
      <c r="AK21" s="48"/>
      <c r="AL21" s="48"/>
      <c r="AM21" s="48"/>
      <c r="AN21" s="48"/>
      <c r="AO21" s="48"/>
      <c r="AP21" s="48"/>
      <c r="AQ21" s="48"/>
      <c r="AR21" s="48"/>
      <c r="AS21" s="48"/>
      <c r="AT21" s="48"/>
      <c r="AU21" s="48"/>
      <c r="AV21" s="48"/>
    </row>
    <row r="22" spans="1:48" ht="28.5" customHeight="1" x14ac:dyDescent="0.3">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48"/>
      <c r="AI22" s="48"/>
      <c r="AJ22" s="48"/>
      <c r="AK22" s="48"/>
      <c r="AL22" s="48"/>
      <c r="AM22" s="48"/>
      <c r="AN22" s="48"/>
      <c r="AO22" s="48"/>
      <c r="AP22" s="48"/>
      <c r="AQ22" s="48"/>
      <c r="AR22" s="48"/>
      <c r="AS22" s="48"/>
      <c r="AT22" s="48"/>
      <c r="AU22" s="48"/>
      <c r="AV22" s="48"/>
    </row>
    <row r="23" spans="1:48" ht="28.5" customHeight="1" x14ac:dyDescent="0.3">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48"/>
      <c r="AI23" s="48"/>
      <c r="AJ23" s="48"/>
      <c r="AK23" s="48"/>
      <c r="AL23" s="48"/>
      <c r="AM23" s="48"/>
      <c r="AN23" s="48"/>
      <c r="AO23" s="48"/>
      <c r="AP23" s="48"/>
      <c r="AQ23" s="48"/>
      <c r="AR23" s="48"/>
      <c r="AS23" s="48"/>
      <c r="AT23" s="48"/>
      <c r="AU23" s="48"/>
      <c r="AV23" s="48"/>
    </row>
    <row r="24" spans="1:48" ht="28.5" customHeight="1" x14ac:dyDescent="0.3">
      <c r="A24" s="139">
        <v>6</v>
      </c>
      <c r="B24" s="113" t="str">
        <f>IF('2. Identificación del Riesgo'!B24:B26="","",'2. Identificación del Riesgo'!B24:B26)</f>
        <v>Gestión Contractual</v>
      </c>
      <c r="C24" s="113" t="str">
        <f>IF('2. Identificación del Riesgo'!G24:G26="","",'2. Identificación del Riesgo'!G24:G26)</f>
        <v>Posibilidad de afectación economica y reputacional al recibir o solicitar dadivas o beneficios a nombre propio o de terceros, mediante el direccionamiento de los requisitos técnicos, por parte del nivel directivo durante la estructuración contractual.</v>
      </c>
      <c r="D24" s="113" t="str">
        <f>IF('2. Identificación del Riesgo'!H24:H26="","",'2. Identificación del Riesgo'!H24:H26)</f>
        <v>Corrupción - LA/FT/FPADM</v>
      </c>
      <c r="E24" s="134" t="str">
        <f>IF('7. Mapa de Riesgos General'!AO24:AO26="",IF(B24="","","N/A"),'7. Mapa de Riesgos General'!AO24:AO26)</f>
        <v>1) Actualizar el procedimiento y manuales a que hubuere lugar, con relacion a los lineamientos y controles establecidos en la etapa precontractual. (100%).</v>
      </c>
      <c r="F24" s="113" t="str">
        <f>IF('7. Mapa de Riesgos General'!Q24:Q26="","",'7. Mapa de Riesgos General'!W24:W26)</f>
        <v>Evidencias:
1) Capturas de pantalla de la publicación final de los estudios previos en SECOP
2) Actas de Comité de Contratación con los procesos aprobados</v>
      </c>
      <c r="G24" s="95">
        <v>0.25</v>
      </c>
      <c r="H24" s="136" t="s">
        <v>566</v>
      </c>
      <c r="I24" s="113" t="s">
        <v>567</v>
      </c>
      <c r="J24" s="113" t="s">
        <v>568</v>
      </c>
      <c r="K24" s="95" t="s">
        <v>505</v>
      </c>
      <c r="L24" s="113" t="s">
        <v>569</v>
      </c>
      <c r="M24" s="95">
        <v>0.17</v>
      </c>
      <c r="N24" s="113" t="s">
        <v>570</v>
      </c>
      <c r="O24" s="113" t="s">
        <v>571</v>
      </c>
      <c r="P24" s="95">
        <v>0.67</v>
      </c>
      <c r="Q24" s="135" t="s">
        <v>572</v>
      </c>
      <c r="R24" s="135" t="s">
        <v>573</v>
      </c>
      <c r="S24" s="135" t="s">
        <v>574</v>
      </c>
      <c r="T24" s="95" t="s">
        <v>505</v>
      </c>
      <c r="U24" s="113" t="s">
        <v>575</v>
      </c>
      <c r="V24" s="95">
        <v>0.33</v>
      </c>
      <c r="W24" s="113" t="s">
        <v>576</v>
      </c>
      <c r="X24" s="113" t="s">
        <v>577</v>
      </c>
      <c r="Y24" s="95">
        <v>1</v>
      </c>
      <c r="Z24" s="135" t="s">
        <v>578</v>
      </c>
      <c r="AA24" s="135" t="s">
        <v>579</v>
      </c>
      <c r="AB24" s="135" t="s">
        <v>580</v>
      </c>
      <c r="AC24" s="95">
        <v>0.9</v>
      </c>
      <c r="AD24" s="134" t="s">
        <v>581</v>
      </c>
      <c r="AE24" s="94">
        <v>0.33</v>
      </c>
      <c r="AF24" s="134" t="s">
        <v>582</v>
      </c>
      <c r="AG24" s="134" t="s">
        <v>583</v>
      </c>
      <c r="AH24" s="48"/>
      <c r="AI24" s="48"/>
      <c r="AJ24" s="48"/>
      <c r="AK24" s="48"/>
      <c r="AL24" s="48"/>
      <c r="AM24" s="48"/>
      <c r="AN24" s="48"/>
      <c r="AO24" s="48"/>
      <c r="AP24" s="48"/>
      <c r="AQ24" s="48"/>
      <c r="AR24" s="48"/>
      <c r="AS24" s="48"/>
      <c r="AT24" s="48"/>
      <c r="AU24" s="48"/>
      <c r="AV24" s="48"/>
    </row>
    <row r="25" spans="1:48" ht="28.5" customHeight="1" x14ac:dyDescent="0.3">
      <c r="A25" s="90"/>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48"/>
      <c r="AI25" s="48"/>
      <c r="AJ25" s="48"/>
      <c r="AK25" s="48"/>
      <c r="AL25" s="48"/>
      <c r="AM25" s="48"/>
      <c r="AN25" s="48"/>
      <c r="AO25" s="48"/>
      <c r="AP25" s="48"/>
      <c r="AQ25" s="48"/>
      <c r="AR25" s="48"/>
      <c r="AS25" s="48"/>
      <c r="AT25" s="48"/>
      <c r="AU25" s="48"/>
      <c r="AV25" s="48"/>
    </row>
    <row r="26" spans="1:48" ht="28.5" customHeight="1" x14ac:dyDescent="0.3">
      <c r="A26" s="91"/>
      <c r="B26" s="91"/>
      <c r="C26" s="91"/>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48"/>
      <c r="AI26" s="48"/>
      <c r="AJ26" s="48"/>
      <c r="AK26" s="48"/>
      <c r="AL26" s="48"/>
      <c r="AM26" s="48"/>
      <c r="AN26" s="48"/>
      <c r="AO26" s="48"/>
      <c r="AP26" s="48"/>
      <c r="AQ26" s="48"/>
      <c r="AR26" s="48"/>
      <c r="AS26" s="48"/>
      <c r="AT26" s="48"/>
      <c r="AU26" s="48"/>
      <c r="AV26" s="48"/>
    </row>
    <row r="27" spans="1:48" ht="28.5" customHeight="1" x14ac:dyDescent="0.3">
      <c r="A27" s="139">
        <v>7</v>
      </c>
      <c r="B27" s="113" t="str">
        <f>IF('2. Identificación del Riesgo'!B27:B29="","",'2. Identificación del Riesgo'!B27:B29)</f>
        <v>Gestión Contractual</v>
      </c>
      <c r="C27" s="113" t="str">
        <f>IF('2. Identificación del Riesgo'!G27:G29="","",'2. Identificación del Riesgo'!G27:G29)</f>
        <v>Posibilidad de afectación economica y reputacional al recibir o solicitar dadivas o beneficios a nombre propio o de terceros, mediante la evaluación contractual direccionada y permisiva de los requisitos técnicos, definidos por el nivel directivo</v>
      </c>
      <c r="D27" s="113" t="str">
        <f>IF('2. Identificación del Riesgo'!H27:H29="","",'2. Identificación del Riesgo'!H27:H29)</f>
        <v>Corrupción - LA/FT/FPADM</v>
      </c>
      <c r="E27" s="134" t="str">
        <f>IF('7. Mapa de Riesgos General'!AO27:AO29="",IF(B27="","","N/A"),'7. Mapa de Riesgos General'!AO27:AO29)</f>
        <v>1) Establecer dentro del formato de evaluación tecnica, juridica y financiera, la declaración de conflicto de interes, como requisito previo para efectuar la evaluación. (100%).</v>
      </c>
      <c r="F27" s="113" t="str">
        <f>IF('7. Mapa de Riesgos General'!Q27:Q29="","",'7. Mapa de Riesgos General'!W27:W29)</f>
        <v xml:space="preserve">Evidencias:
1) Capturas de pantalla de la publicación preliminar y/o definitiva de los resultados de la evaluación.
2) Informes  de evaluación de procesos firmada (muestreo) </v>
      </c>
      <c r="G27" s="95">
        <v>0.25</v>
      </c>
      <c r="H27" s="136" t="s">
        <v>584</v>
      </c>
      <c r="I27" s="113" t="s">
        <v>585</v>
      </c>
      <c r="J27" s="113" t="s">
        <v>586</v>
      </c>
      <c r="K27" s="95" t="s">
        <v>505</v>
      </c>
      <c r="L27" s="113" t="s">
        <v>587</v>
      </c>
      <c r="M27" s="95">
        <v>0.17</v>
      </c>
      <c r="N27" s="113" t="s">
        <v>588</v>
      </c>
      <c r="O27" s="113" t="s">
        <v>589</v>
      </c>
      <c r="P27" s="95">
        <v>0.67</v>
      </c>
      <c r="Q27" s="135" t="s">
        <v>590</v>
      </c>
      <c r="R27" s="135" t="s">
        <v>591</v>
      </c>
      <c r="S27" s="135" t="s">
        <v>592</v>
      </c>
      <c r="T27" s="95" t="s">
        <v>505</v>
      </c>
      <c r="U27" s="113" t="s">
        <v>593</v>
      </c>
      <c r="V27" s="95">
        <v>0.33</v>
      </c>
      <c r="W27" s="113" t="s">
        <v>594</v>
      </c>
      <c r="X27" s="113" t="s">
        <v>595</v>
      </c>
      <c r="Y27" s="95">
        <v>1</v>
      </c>
      <c r="Z27" s="135" t="s">
        <v>596</v>
      </c>
      <c r="AA27" s="135" t="s">
        <v>597</v>
      </c>
      <c r="AB27" s="135" t="s">
        <v>598</v>
      </c>
      <c r="AC27" s="95">
        <v>1</v>
      </c>
      <c r="AD27" s="134" t="s">
        <v>599</v>
      </c>
      <c r="AE27" s="94">
        <v>0.33</v>
      </c>
      <c r="AF27" s="134" t="s">
        <v>600</v>
      </c>
      <c r="AG27" s="134" t="s">
        <v>601</v>
      </c>
      <c r="AH27" s="48"/>
      <c r="AI27" s="48"/>
      <c r="AJ27" s="48"/>
      <c r="AK27" s="48"/>
      <c r="AL27" s="48"/>
      <c r="AM27" s="48"/>
      <c r="AN27" s="48"/>
      <c r="AO27" s="48"/>
      <c r="AP27" s="48"/>
      <c r="AQ27" s="48"/>
      <c r="AR27" s="48"/>
      <c r="AS27" s="48"/>
      <c r="AT27" s="48"/>
      <c r="AU27" s="48"/>
      <c r="AV27" s="48"/>
    </row>
    <row r="28" spans="1:48" ht="28.5" customHeight="1" x14ac:dyDescent="0.3">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48"/>
      <c r="AI28" s="48"/>
      <c r="AJ28" s="48"/>
      <c r="AK28" s="48"/>
      <c r="AL28" s="48"/>
      <c r="AM28" s="48"/>
      <c r="AN28" s="48"/>
      <c r="AO28" s="48"/>
      <c r="AP28" s="48"/>
      <c r="AQ28" s="48"/>
      <c r="AR28" s="48"/>
      <c r="AS28" s="48"/>
      <c r="AT28" s="48"/>
      <c r="AU28" s="48"/>
      <c r="AV28" s="48"/>
    </row>
    <row r="29" spans="1:48" ht="28.5" customHeight="1" x14ac:dyDescent="0.3">
      <c r="A29" s="91"/>
      <c r="B29" s="91"/>
      <c r="C29" s="91"/>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48"/>
      <c r="AI29" s="48"/>
      <c r="AJ29" s="48"/>
      <c r="AK29" s="48"/>
      <c r="AL29" s="48"/>
      <c r="AM29" s="48"/>
      <c r="AN29" s="48"/>
      <c r="AO29" s="48"/>
      <c r="AP29" s="48"/>
      <c r="AQ29" s="48"/>
      <c r="AR29" s="48"/>
      <c r="AS29" s="48"/>
      <c r="AT29" s="48"/>
      <c r="AU29" s="48"/>
      <c r="AV29" s="48"/>
    </row>
    <row r="30" spans="1:48" ht="28.5" customHeight="1" x14ac:dyDescent="0.3">
      <c r="A30" s="97">
        <v>8</v>
      </c>
      <c r="B30" s="113" t="str">
        <f>IF('2. Identificación del Riesgo'!B30:B32="","",'2. Identificación del Riesgo'!B30:B32)</f>
        <v>Gestión Contractual</v>
      </c>
      <c r="C30" s="113" t="str">
        <f>IF('2. Identificación del Riesgo'!G30:G32="","",'2. Identificación del Riesgo'!G30:G32)</f>
        <v>Posibilidad de afectación economica y reputacional al recibir o solicitar dadivas o beneficios a nombre propio o de terceros, mediante una supervisión o interventoria que avale obligaciones contractuales incumplidas, mayores y menores cantidades, items no previstos, hechos cumplidos y requisitos técnicos incumplidos.</v>
      </c>
      <c r="D30" s="113" t="str">
        <f>IF('2. Identificación del Riesgo'!H30:H32="","",'2. Identificación del Riesgo'!H30:H32)</f>
        <v>Corrupción - LA/FT/FPADM</v>
      </c>
      <c r="E30" s="134" t="str">
        <f>IF('7. Mapa de Riesgos General'!AO30:AO32="",IF(B30="","","N/A"),'7. Mapa de Riesgos General'!AO30:AO32)</f>
        <v>1) Actualizar la guía de supervisión e interventoria. (60%).
2) Capacitar en las obligaciones y responsabilidades de la supervisión de contratos y apoyo a la supervisión. (40%).</v>
      </c>
      <c r="F30" s="113" t="str">
        <f>IF('7. Mapa de Riesgos General'!Q30:Q32="","",'7. Mapa de Riesgos General'!W30:W32)</f>
        <v>Evidencias:
1) Informe de supervisión de contratos para proveedores o prestación de servicios (muestreo).</v>
      </c>
      <c r="G30" s="95">
        <v>0.25</v>
      </c>
      <c r="H30" s="136" t="s">
        <v>602</v>
      </c>
      <c r="I30" s="113" t="s">
        <v>603</v>
      </c>
      <c r="J30" s="113" t="s">
        <v>604</v>
      </c>
      <c r="K30" s="95" t="s">
        <v>505</v>
      </c>
      <c r="L30" s="113" t="s">
        <v>605</v>
      </c>
      <c r="M30" s="95">
        <v>0</v>
      </c>
      <c r="N30" s="113" t="s">
        <v>606</v>
      </c>
      <c r="O30" s="113" t="s">
        <v>589</v>
      </c>
      <c r="P30" s="95">
        <v>0.67</v>
      </c>
      <c r="Q30" s="135" t="s">
        <v>607</v>
      </c>
      <c r="R30" s="135" t="s">
        <v>608</v>
      </c>
      <c r="S30" s="135" t="s">
        <v>609</v>
      </c>
      <c r="T30" s="95" t="s">
        <v>505</v>
      </c>
      <c r="U30" s="113" t="s">
        <v>610</v>
      </c>
      <c r="V30" s="95">
        <v>0.33</v>
      </c>
      <c r="W30" s="113" t="s">
        <v>594</v>
      </c>
      <c r="X30" s="113" t="s">
        <v>611</v>
      </c>
      <c r="Y30" s="95">
        <v>1</v>
      </c>
      <c r="Z30" s="135" t="s">
        <v>612</v>
      </c>
      <c r="AA30" s="135" t="s">
        <v>608</v>
      </c>
      <c r="AB30" s="135" t="s">
        <v>613</v>
      </c>
      <c r="AC30" s="95">
        <v>1</v>
      </c>
      <c r="AD30" s="134" t="s">
        <v>614</v>
      </c>
      <c r="AE30" s="94">
        <v>0.33</v>
      </c>
      <c r="AF30" s="134" t="s">
        <v>615</v>
      </c>
      <c r="AG30" s="134" t="s">
        <v>616</v>
      </c>
      <c r="AH30" s="3"/>
      <c r="AI30" s="3"/>
      <c r="AJ30" s="3"/>
      <c r="AK30" s="3"/>
      <c r="AL30" s="3"/>
      <c r="AM30" s="3"/>
      <c r="AN30" s="3"/>
      <c r="AO30" s="3"/>
      <c r="AP30" s="3"/>
      <c r="AQ30" s="3"/>
      <c r="AR30" s="3"/>
      <c r="AS30" s="3"/>
      <c r="AT30" s="3"/>
      <c r="AU30" s="3"/>
      <c r="AV30" s="3"/>
    </row>
    <row r="31" spans="1:48" ht="28.5" customHeight="1" x14ac:dyDescent="0.3">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3"/>
      <c r="AI31" s="3"/>
      <c r="AJ31" s="3"/>
      <c r="AK31" s="3"/>
      <c r="AL31" s="3"/>
      <c r="AM31" s="3"/>
      <c r="AN31" s="3"/>
      <c r="AO31" s="3"/>
      <c r="AP31" s="3"/>
      <c r="AQ31" s="3"/>
      <c r="AR31" s="3"/>
      <c r="AS31" s="3"/>
      <c r="AT31" s="3"/>
      <c r="AU31" s="3"/>
      <c r="AV31" s="3"/>
    </row>
    <row r="32" spans="1:48" ht="28.5" customHeight="1" x14ac:dyDescent="0.3">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3"/>
      <c r="AI32" s="3"/>
      <c r="AJ32" s="3"/>
      <c r="AK32" s="3"/>
      <c r="AL32" s="3"/>
      <c r="AM32" s="3"/>
      <c r="AN32" s="3"/>
      <c r="AO32" s="3"/>
      <c r="AP32" s="3"/>
      <c r="AQ32" s="3"/>
      <c r="AR32" s="3"/>
      <c r="AS32" s="3"/>
      <c r="AT32" s="3"/>
      <c r="AU32" s="3"/>
      <c r="AV32" s="3"/>
    </row>
    <row r="33" spans="1:48" ht="16.5" customHeight="1" x14ac:dyDescent="0.3">
      <c r="A33" s="97">
        <v>9</v>
      </c>
      <c r="B33" s="113" t="str">
        <f>IF('2. Identificación del Riesgo'!B33:B35="","",'2. Identificación del Riesgo'!B33:B35)</f>
        <v>Gestión Contractual</v>
      </c>
      <c r="C33" s="113" t="str">
        <f>IF('2. Identificación del Riesgo'!G33:G35="","",'2. Identificación del Riesgo'!G33:G35)</f>
        <v>Posibilidad de afectación economica y reputacional al recibir o solicitar dadivas o beneficios a nombre propio o de terceros,  parte de los interventores por la liquidación sin el cumplimiento de los requisitos establecidos contractualmente, asi como la liquidación permisiva de mayores y menores cantidades, items no previstos, hechos cumplidos y requisitos técnicos.</v>
      </c>
      <c r="D33" s="113" t="str">
        <f>IF('2. Identificación del Riesgo'!H33:H35="","",'2. Identificación del Riesgo'!H33:H35)</f>
        <v>Corrupción - LA/FT/FPADM</v>
      </c>
      <c r="E33" s="134" t="str">
        <f>IF('7. Mapa de Riesgos General'!AO33:AO35="",IF(B33="","","N/A"),'7. Mapa de Riesgos General'!AO33:AO35)</f>
        <v>1) Capacitar en buenas practicas y sanciones por incumplimientos en materia de liquidación contractual, a los supervisores y apoyo a la supervisión. (100%).</v>
      </c>
      <c r="F33" s="113" t="str">
        <f>IF('7. Mapa de Riesgos General'!Q33:Q35="","",'7. Mapa de Riesgos General'!W33:W35)</f>
        <v>Evidencias: 
1) Acta de liquidación firmada. (muestreo)</v>
      </c>
      <c r="G33" s="95">
        <v>0.25</v>
      </c>
      <c r="H33" s="136" t="s">
        <v>617</v>
      </c>
      <c r="I33" s="113" t="s">
        <v>618</v>
      </c>
      <c r="J33" s="113" t="s">
        <v>619</v>
      </c>
      <c r="K33" s="95" t="s">
        <v>505</v>
      </c>
      <c r="L33" s="113" t="s">
        <v>620</v>
      </c>
      <c r="M33" s="95">
        <v>0</v>
      </c>
      <c r="N33" s="113" t="s">
        <v>621</v>
      </c>
      <c r="O33" s="113" t="s">
        <v>589</v>
      </c>
      <c r="P33" s="95">
        <v>1</v>
      </c>
      <c r="Q33" s="135" t="s">
        <v>622</v>
      </c>
      <c r="R33" s="135" t="s">
        <v>623</v>
      </c>
      <c r="S33" s="135" t="s">
        <v>624</v>
      </c>
      <c r="T33" s="95" t="s">
        <v>505</v>
      </c>
      <c r="U33" s="113" t="s">
        <v>625</v>
      </c>
      <c r="V33" s="95">
        <v>0.33</v>
      </c>
      <c r="W33" s="113" t="s">
        <v>513</v>
      </c>
      <c r="X33" s="113" t="s">
        <v>626</v>
      </c>
      <c r="Y33" s="95">
        <v>1</v>
      </c>
      <c r="Z33" s="134" t="s">
        <v>627</v>
      </c>
      <c r="AA33" s="135" t="s">
        <v>623</v>
      </c>
      <c r="AB33" s="135" t="s">
        <v>628</v>
      </c>
      <c r="AC33" s="95">
        <v>0.9</v>
      </c>
      <c r="AD33" s="134" t="s">
        <v>629</v>
      </c>
      <c r="AE33" s="94">
        <v>0.33</v>
      </c>
      <c r="AF33" s="134" t="s">
        <v>630</v>
      </c>
      <c r="AG33" s="134" t="s">
        <v>631</v>
      </c>
      <c r="AH33" s="3"/>
      <c r="AI33" s="3"/>
      <c r="AJ33" s="3"/>
      <c r="AK33" s="3"/>
      <c r="AL33" s="3"/>
      <c r="AM33" s="3"/>
      <c r="AN33" s="3"/>
      <c r="AO33" s="3"/>
      <c r="AP33" s="3"/>
      <c r="AQ33" s="3"/>
      <c r="AR33" s="3"/>
      <c r="AS33" s="3"/>
      <c r="AT33" s="3"/>
      <c r="AU33" s="3"/>
      <c r="AV33" s="3"/>
    </row>
    <row r="34" spans="1:48" ht="13.5" customHeight="1" x14ac:dyDescent="0.3">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3"/>
      <c r="AI34" s="3"/>
      <c r="AJ34" s="3"/>
      <c r="AK34" s="3"/>
      <c r="AL34" s="3"/>
      <c r="AM34" s="3"/>
      <c r="AN34" s="3"/>
      <c r="AO34" s="3"/>
      <c r="AP34" s="3"/>
      <c r="AQ34" s="3"/>
      <c r="AR34" s="3"/>
      <c r="AS34" s="3"/>
      <c r="AT34" s="3"/>
      <c r="AU34" s="3"/>
      <c r="AV34" s="3"/>
    </row>
    <row r="35" spans="1:48" ht="46.5" customHeight="1" x14ac:dyDescent="0.3">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3"/>
      <c r="AI35" s="3"/>
      <c r="AJ35" s="3"/>
      <c r="AK35" s="3"/>
      <c r="AL35" s="3"/>
      <c r="AM35" s="3"/>
      <c r="AN35" s="3"/>
      <c r="AO35" s="3"/>
      <c r="AP35" s="3"/>
      <c r="AQ35" s="3"/>
      <c r="AR35" s="3"/>
      <c r="AS35" s="3"/>
      <c r="AT35" s="3"/>
      <c r="AU35" s="3"/>
      <c r="AV35" s="3"/>
    </row>
    <row r="36" spans="1:48" ht="16.5" customHeight="1" x14ac:dyDescent="0.3">
      <c r="A36" s="97">
        <v>10</v>
      </c>
      <c r="B36" s="92" t="str">
        <f>IF('2. Identificación del Riesgo'!B36:B38="","",'2. Identificación del Riesgo'!B36:B38)</f>
        <v>Gestión Contractual</v>
      </c>
      <c r="C36" s="113" t="str">
        <f>IF('2. Identificación del Riesgo'!G36:G38="","",'2. Identificación del Riesgo'!G36:G38)</f>
        <v>Asignación de contratos de prestación de servicios profesionales y apoyo a la gestión basada en criterios políticos en lugar de méritos técnicos y operativos y disponiblidad de tiempo, generando productos sin calidad que no permitan dar respuesta de fondo a los tramites y solicitudes de las diferentes áreas de la Entidad, promoviendo retrocesos en general de diferentes equipos de trabajo generando falta de disponibilidad del personal contratado para realizar actividades en tiempos oportunos y creando mas carga laboral para los funcionarios de planta</v>
      </c>
      <c r="D36" s="92" t="str">
        <f>IF('2. Identificación del Riesgo'!H36:H38="","",'2. Identificación del Riesgo'!H36:H38)</f>
        <v>Corrupción</v>
      </c>
      <c r="E36" s="134" t="str">
        <f>IF('7. Mapa de Riesgos General'!AO36:AO38="",IF(B36="","","N/A"),'7. Mapa de Riesgos General'!AO36:AO38)</f>
        <v>N/A</v>
      </c>
      <c r="F36" s="113">
        <f>IF('7. Mapa de Riesgos General'!Q36:Q38="","",'7. Mapa de Riesgos General'!W36:W38)</f>
        <v>0</v>
      </c>
      <c r="G36" s="95">
        <v>0</v>
      </c>
      <c r="H36" s="136" t="s">
        <v>632</v>
      </c>
      <c r="I36" s="113"/>
      <c r="J36" s="113"/>
      <c r="K36" s="95" t="s">
        <v>505</v>
      </c>
      <c r="L36" s="113" t="s">
        <v>633</v>
      </c>
      <c r="M36" s="95">
        <v>0</v>
      </c>
      <c r="N36" s="113" t="s">
        <v>634</v>
      </c>
      <c r="O36" s="113" t="s">
        <v>635</v>
      </c>
      <c r="P36" s="95">
        <v>0.67</v>
      </c>
      <c r="Q36" s="135" t="s">
        <v>636</v>
      </c>
      <c r="R36" s="135" t="s">
        <v>637</v>
      </c>
      <c r="S36" s="135" t="s">
        <v>638</v>
      </c>
      <c r="T36" s="95" t="s">
        <v>505</v>
      </c>
      <c r="U36" s="113" t="s">
        <v>639</v>
      </c>
      <c r="V36" s="95">
        <v>0</v>
      </c>
      <c r="W36" s="113" t="s">
        <v>640</v>
      </c>
      <c r="X36" s="113" t="s">
        <v>641</v>
      </c>
      <c r="Y36" s="95">
        <v>1</v>
      </c>
      <c r="Z36" s="135" t="s">
        <v>642</v>
      </c>
      <c r="AA36" s="135" t="s">
        <v>643</v>
      </c>
      <c r="AB36" s="135" t="s">
        <v>644</v>
      </c>
      <c r="AC36" s="95">
        <v>0</v>
      </c>
      <c r="AD36" s="134" t="s">
        <v>645</v>
      </c>
      <c r="AE36" s="95">
        <v>0</v>
      </c>
      <c r="AF36" s="138" t="s">
        <v>646</v>
      </c>
      <c r="AG36" s="134" t="s">
        <v>647</v>
      </c>
      <c r="AH36" s="3"/>
      <c r="AI36" s="3"/>
      <c r="AJ36" s="3"/>
      <c r="AK36" s="3"/>
      <c r="AL36" s="3"/>
      <c r="AM36" s="3"/>
      <c r="AN36" s="3"/>
      <c r="AO36" s="3"/>
      <c r="AP36" s="3"/>
      <c r="AQ36" s="3"/>
      <c r="AR36" s="3"/>
      <c r="AS36" s="3"/>
      <c r="AT36" s="3"/>
      <c r="AU36" s="3"/>
      <c r="AV36" s="3"/>
    </row>
    <row r="37" spans="1:48" ht="13.5" customHeight="1" x14ac:dyDescent="0.3">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3"/>
      <c r="AI37" s="3"/>
      <c r="AJ37" s="3"/>
      <c r="AK37" s="3"/>
      <c r="AL37" s="3"/>
      <c r="AM37" s="3"/>
      <c r="AN37" s="3"/>
      <c r="AO37" s="3"/>
      <c r="AP37" s="3"/>
      <c r="AQ37" s="3"/>
      <c r="AR37" s="3"/>
      <c r="AS37" s="3"/>
      <c r="AT37" s="3"/>
      <c r="AU37" s="3"/>
      <c r="AV37" s="3"/>
    </row>
    <row r="38" spans="1:48" ht="95.25" customHeight="1" x14ac:dyDescent="0.3">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3"/>
      <c r="AI38" s="3"/>
      <c r="AJ38" s="3"/>
      <c r="AK38" s="3"/>
      <c r="AL38" s="3"/>
      <c r="AM38" s="3"/>
      <c r="AN38" s="3"/>
      <c r="AO38" s="3"/>
      <c r="AP38" s="3"/>
      <c r="AQ38" s="3"/>
      <c r="AR38" s="3"/>
      <c r="AS38" s="3"/>
      <c r="AT38" s="3"/>
      <c r="AU38" s="3"/>
      <c r="AV38" s="3"/>
    </row>
    <row r="39" spans="1:48" ht="16.5" customHeight="1" x14ac:dyDescent="0.3">
      <c r="A39" s="97">
        <v>11</v>
      </c>
      <c r="B39" s="92" t="str">
        <f>IF('2. Identificación del Riesgo'!B39:B41="","",'2. Identificación del Riesgo'!B39:B41)</f>
        <v/>
      </c>
      <c r="C39" s="92" t="str">
        <f>IF('2. Identificación del Riesgo'!G39:G41="","",'2. Identificación del Riesgo'!G39:G41)</f>
        <v/>
      </c>
      <c r="D39" s="92" t="str">
        <f>IF('2. Identificación del Riesgo'!H39:H41="","",'2. Identificación del Riesgo'!H39:H41)</f>
        <v/>
      </c>
      <c r="E39" s="134" t="str">
        <f>IF('7. Mapa de Riesgos General'!AO39:AO41="",IF(B39="","","N/A"),'7. Mapa de Riesgos General'!AO39:AO41)</f>
        <v/>
      </c>
      <c r="F39" s="113" t="str">
        <f>IF('7. Mapa de Riesgos General'!Q39:Q41="","",'7. Mapa de Riesgos General'!W39:W41)</f>
        <v/>
      </c>
      <c r="G39" s="95"/>
      <c r="H39" s="136"/>
      <c r="I39" s="113"/>
      <c r="J39" s="137"/>
      <c r="K39" s="95"/>
      <c r="L39" s="113"/>
      <c r="M39" s="95"/>
      <c r="N39" s="113"/>
      <c r="O39" s="113"/>
      <c r="P39" s="95"/>
      <c r="Q39" s="135"/>
      <c r="R39" s="135"/>
      <c r="S39" s="135"/>
      <c r="T39" s="95"/>
      <c r="U39" s="113"/>
      <c r="V39" s="95"/>
      <c r="W39" s="113"/>
      <c r="X39" s="113"/>
      <c r="Y39" s="95"/>
      <c r="Z39" s="135"/>
      <c r="AA39" s="135"/>
      <c r="AB39" s="135"/>
      <c r="AC39" s="95"/>
      <c r="AD39" s="134"/>
      <c r="AE39" s="95"/>
      <c r="AF39" s="134"/>
      <c r="AG39" s="134"/>
      <c r="AH39" s="3"/>
      <c r="AI39" s="3"/>
      <c r="AJ39" s="3"/>
      <c r="AK39" s="3"/>
      <c r="AL39" s="3"/>
      <c r="AM39" s="3"/>
      <c r="AN39" s="3"/>
      <c r="AO39" s="3"/>
      <c r="AP39" s="3"/>
      <c r="AQ39" s="3"/>
      <c r="AR39" s="3"/>
      <c r="AS39" s="3"/>
      <c r="AT39" s="3"/>
      <c r="AU39" s="3"/>
      <c r="AV39" s="3"/>
    </row>
    <row r="40" spans="1:48" ht="13.5" customHeight="1" x14ac:dyDescent="0.3">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3"/>
      <c r="AI40" s="3"/>
      <c r="AJ40" s="3"/>
      <c r="AK40" s="3"/>
      <c r="AL40" s="3"/>
      <c r="AM40" s="3"/>
      <c r="AN40" s="3"/>
      <c r="AO40" s="3"/>
      <c r="AP40" s="3"/>
      <c r="AQ40" s="3"/>
      <c r="AR40" s="3"/>
      <c r="AS40" s="3"/>
      <c r="AT40" s="3"/>
      <c r="AU40" s="3"/>
      <c r="AV40" s="3"/>
    </row>
    <row r="41" spans="1:48" ht="13.5" customHeight="1" x14ac:dyDescent="0.3">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3"/>
      <c r="AI41" s="3"/>
      <c r="AJ41" s="3"/>
      <c r="AK41" s="3"/>
      <c r="AL41" s="3"/>
      <c r="AM41" s="3"/>
      <c r="AN41" s="3"/>
      <c r="AO41" s="3"/>
      <c r="AP41" s="3"/>
      <c r="AQ41" s="3"/>
      <c r="AR41" s="3"/>
      <c r="AS41" s="3"/>
      <c r="AT41" s="3"/>
      <c r="AU41" s="3"/>
      <c r="AV41" s="3"/>
    </row>
    <row r="42" spans="1:48" ht="16.5" customHeight="1" x14ac:dyDescent="0.3">
      <c r="A42" s="97">
        <v>12</v>
      </c>
      <c r="B42" s="92" t="str">
        <f>IF('2. Identificación del Riesgo'!B42:B44="","",'2. Identificación del Riesgo'!B42:B44)</f>
        <v/>
      </c>
      <c r="C42" s="92" t="str">
        <f>IF('2. Identificación del Riesgo'!G42:G44="","",'2. Identificación del Riesgo'!G42:G44)</f>
        <v/>
      </c>
      <c r="D42" s="92" t="str">
        <f>IF('2. Identificación del Riesgo'!H42:H44="","",'2. Identificación del Riesgo'!H42:H44)</f>
        <v/>
      </c>
      <c r="E42" s="134" t="str">
        <f>IF('7. Mapa de Riesgos General'!AO42:AO44="",IF(B42="","","N/A"),'7. Mapa de Riesgos General'!AO42:AO44)</f>
        <v/>
      </c>
      <c r="F42" s="113" t="str">
        <f>IF('7. Mapa de Riesgos General'!Q42:Q44="","",'7. Mapa de Riesgos General'!W42:W44)</f>
        <v/>
      </c>
      <c r="G42" s="95"/>
      <c r="H42" s="136"/>
      <c r="I42" s="113"/>
      <c r="J42" s="137"/>
      <c r="K42" s="95"/>
      <c r="L42" s="113"/>
      <c r="M42" s="95"/>
      <c r="N42" s="113"/>
      <c r="O42" s="113"/>
      <c r="P42" s="95"/>
      <c r="Q42" s="135"/>
      <c r="R42" s="135"/>
      <c r="S42" s="135"/>
      <c r="T42" s="95"/>
      <c r="U42" s="113"/>
      <c r="V42" s="95"/>
      <c r="W42" s="113"/>
      <c r="X42" s="113"/>
      <c r="Y42" s="95"/>
      <c r="Z42" s="135"/>
      <c r="AA42" s="135"/>
      <c r="AB42" s="135"/>
      <c r="AC42" s="95"/>
      <c r="AD42" s="134"/>
      <c r="AE42" s="95"/>
      <c r="AF42" s="134"/>
      <c r="AG42" s="134"/>
      <c r="AH42" s="3"/>
      <c r="AI42" s="3"/>
      <c r="AJ42" s="3"/>
      <c r="AK42" s="3"/>
      <c r="AL42" s="3"/>
      <c r="AM42" s="3"/>
      <c r="AN42" s="3"/>
      <c r="AO42" s="3"/>
      <c r="AP42" s="3"/>
      <c r="AQ42" s="3"/>
      <c r="AR42" s="3"/>
      <c r="AS42" s="3"/>
      <c r="AT42" s="3"/>
      <c r="AU42" s="3"/>
      <c r="AV42" s="3"/>
    </row>
    <row r="43" spans="1:48" ht="13.5" customHeight="1" x14ac:dyDescent="0.3">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3"/>
      <c r="AI43" s="3"/>
      <c r="AJ43" s="3"/>
      <c r="AK43" s="3"/>
      <c r="AL43" s="3"/>
      <c r="AM43" s="3"/>
      <c r="AN43" s="3"/>
      <c r="AO43" s="3"/>
      <c r="AP43" s="3"/>
      <c r="AQ43" s="3"/>
      <c r="AR43" s="3"/>
      <c r="AS43" s="3"/>
      <c r="AT43" s="3"/>
      <c r="AU43" s="3"/>
      <c r="AV43" s="3"/>
    </row>
    <row r="44" spans="1:48" ht="13.5" customHeight="1" x14ac:dyDescent="0.3">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3"/>
      <c r="AI44" s="3"/>
      <c r="AJ44" s="3"/>
      <c r="AK44" s="3"/>
      <c r="AL44" s="3"/>
      <c r="AM44" s="3"/>
      <c r="AN44" s="3"/>
      <c r="AO44" s="3"/>
      <c r="AP44" s="3"/>
      <c r="AQ44" s="3"/>
      <c r="AR44" s="3"/>
      <c r="AS44" s="3"/>
      <c r="AT44" s="3"/>
      <c r="AU44" s="3"/>
      <c r="AV44" s="3"/>
    </row>
    <row r="45" spans="1:48" ht="16.5" customHeight="1" x14ac:dyDescent="0.3">
      <c r="A45" s="97">
        <v>13</v>
      </c>
      <c r="B45" s="92" t="str">
        <f>IF('2. Identificación del Riesgo'!B45:B47="","",'2. Identificación del Riesgo'!B45:B47)</f>
        <v/>
      </c>
      <c r="C45" s="92" t="str">
        <f>IF('2. Identificación del Riesgo'!G45:G47="","",'2. Identificación del Riesgo'!G45:G47)</f>
        <v/>
      </c>
      <c r="D45" s="92" t="str">
        <f>IF('2. Identificación del Riesgo'!H45:H47="","",'2. Identificación del Riesgo'!H45:H47)</f>
        <v/>
      </c>
      <c r="E45" s="134" t="str">
        <f>IF('7. Mapa de Riesgos General'!AO45:AO47="",IF(B45="","","N/A"),'7. Mapa de Riesgos General'!AO45:AO47)</f>
        <v/>
      </c>
      <c r="F45" s="113" t="str">
        <f>IF('7. Mapa de Riesgos General'!Q45:Q47="","",'7. Mapa de Riesgos General'!W45:W47)</f>
        <v/>
      </c>
      <c r="G45" s="95"/>
      <c r="H45" s="136"/>
      <c r="I45" s="113"/>
      <c r="J45" s="137"/>
      <c r="K45" s="95"/>
      <c r="L45" s="113"/>
      <c r="M45" s="95"/>
      <c r="N45" s="113"/>
      <c r="O45" s="113"/>
      <c r="P45" s="95"/>
      <c r="Q45" s="135"/>
      <c r="R45" s="135"/>
      <c r="S45" s="135"/>
      <c r="T45" s="95"/>
      <c r="U45" s="113"/>
      <c r="V45" s="95"/>
      <c r="W45" s="113"/>
      <c r="X45" s="113"/>
      <c r="Y45" s="95"/>
      <c r="Z45" s="135"/>
      <c r="AA45" s="135"/>
      <c r="AB45" s="135"/>
      <c r="AC45" s="95"/>
      <c r="AD45" s="134"/>
      <c r="AE45" s="95"/>
      <c r="AF45" s="134"/>
      <c r="AG45" s="134"/>
      <c r="AH45" s="3"/>
      <c r="AI45" s="3"/>
      <c r="AJ45" s="3"/>
      <c r="AK45" s="3"/>
      <c r="AL45" s="3"/>
      <c r="AM45" s="3"/>
      <c r="AN45" s="3"/>
      <c r="AO45" s="3"/>
      <c r="AP45" s="3"/>
      <c r="AQ45" s="3"/>
      <c r="AR45" s="3"/>
      <c r="AS45" s="3"/>
      <c r="AT45" s="3"/>
      <c r="AU45" s="3"/>
      <c r="AV45" s="3"/>
    </row>
    <row r="46" spans="1:48" ht="13.5" customHeight="1" x14ac:dyDescent="0.3">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3"/>
      <c r="AI46" s="3"/>
      <c r="AJ46" s="3"/>
      <c r="AK46" s="3"/>
      <c r="AL46" s="3"/>
      <c r="AM46" s="3"/>
      <c r="AN46" s="3"/>
      <c r="AO46" s="3"/>
      <c r="AP46" s="3"/>
      <c r="AQ46" s="3"/>
      <c r="AR46" s="3"/>
      <c r="AS46" s="3"/>
      <c r="AT46" s="3"/>
      <c r="AU46" s="3"/>
      <c r="AV46" s="3"/>
    </row>
    <row r="47" spans="1:48" ht="13.5" customHeight="1" x14ac:dyDescent="0.3">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3"/>
      <c r="AI47" s="3"/>
      <c r="AJ47" s="3"/>
      <c r="AK47" s="3"/>
      <c r="AL47" s="3"/>
      <c r="AM47" s="3"/>
      <c r="AN47" s="3"/>
      <c r="AO47" s="3"/>
      <c r="AP47" s="3"/>
      <c r="AQ47" s="3"/>
      <c r="AR47" s="3"/>
      <c r="AS47" s="3"/>
      <c r="AT47" s="3"/>
      <c r="AU47" s="3"/>
      <c r="AV47" s="3"/>
    </row>
    <row r="48" spans="1:48" ht="16.5" customHeight="1" x14ac:dyDescent="0.3">
      <c r="A48" s="97">
        <v>14</v>
      </c>
      <c r="B48" s="92" t="str">
        <f>IF('2. Identificación del Riesgo'!B48:B50="","",'2. Identificación del Riesgo'!B48:B50)</f>
        <v/>
      </c>
      <c r="C48" s="92" t="str">
        <f>IF('2. Identificación del Riesgo'!G48:G50="","",'2. Identificación del Riesgo'!G48:G50)</f>
        <v/>
      </c>
      <c r="D48" s="92" t="str">
        <f>IF('2. Identificación del Riesgo'!H48:H50="","",'2. Identificación del Riesgo'!H48:H50)</f>
        <v/>
      </c>
      <c r="E48" s="134" t="str">
        <f>IF('7. Mapa de Riesgos General'!AO48:AO50="",IF(B48="","","N/A"),'7. Mapa de Riesgos General'!AO48:AO50)</f>
        <v/>
      </c>
      <c r="F48" s="113" t="str">
        <f>IF('7. Mapa de Riesgos General'!Q48:Q50="","",'7. Mapa de Riesgos General'!W48:W50)</f>
        <v/>
      </c>
      <c r="G48" s="95"/>
      <c r="H48" s="136"/>
      <c r="I48" s="113"/>
      <c r="J48" s="137"/>
      <c r="K48" s="95"/>
      <c r="L48" s="113"/>
      <c r="M48" s="95"/>
      <c r="N48" s="113"/>
      <c r="O48" s="113"/>
      <c r="P48" s="95"/>
      <c r="Q48" s="135"/>
      <c r="R48" s="135"/>
      <c r="S48" s="135"/>
      <c r="T48" s="95"/>
      <c r="U48" s="113"/>
      <c r="V48" s="95"/>
      <c r="W48" s="113"/>
      <c r="X48" s="113"/>
      <c r="Y48" s="95"/>
      <c r="Z48" s="135"/>
      <c r="AA48" s="135"/>
      <c r="AB48" s="135"/>
      <c r="AC48" s="95"/>
      <c r="AD48" s="134"/>
      <c r="AE48" s="95"/>
      <c r="AF48" s="134"/>
      <c r="AG48" s="134"/>
      <c r="AH48" s="3"/>
      <c r="AI48" s="3"/>
      <c r="AJ48" s="3"/>
      <c r="AK48" s="3"/>
      <c r="AL48" s="3"/>
      <c r="AM48" s="3"/>
      <c r="AN48" s="3"/>
      <c r="AO48" s="3"/>
      <c r="AP48" s="3"/>
      <c r="AQ48" s="3"/>
      <c r="AR48" s="3"/>
      <c r="AS48" s="3"/>
      <c r="AT48" s="3"/>
      <c r="AU48" s="3"/>
      <c r="AV48" s="3"/>
    </row>
    <row r="49" spans="1:48" ht="13.5" customHeight="1" x14ac:dyDescent="0.3">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3"/>
      <c r="AI49" s="3"/>
      <c r="AJ49" s="3"/>
      <c r="AK49" s="3"/>
      <c r="AL49" s="3"/>
      <c r="AM49" s="3"/>
      <c r="AN49" s="3"/>
      <c r="AO49" s="3"/>
      <c r="AP49" s="3"/>
      <c r="AQ49" s="3"/>
      <c r="AR49" s="3"/>
      <c r="AS49" s="3"/>
      <c r="AT49" s="3"/>
      <c r="AU49" s="3"/>
      <c r="AV49" s="3"/>
    </row>
    <row r="50" spans="1:48" ht="13.5" customHeight="1" x14ac:dyDescent="0.3">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3"/>
      <c r="AI50" s="3"/>
      <c r="AJ50" s="3"/>
      <c r="AK50" s="3"/>
      <c r="AL50" s="3"/>
      <c r="AM50" s="3"/>
      <c r="AN50" s="3"/>
      <c r="AO50" s="3"/>
      <c r="AP50" s="3"/>
      <c r="AQ50" s="3"/>
      <c r="AR50" s="3"/>
      <c r="AS50" s="3"/>
      <c r="AT50" s="3"/>
      <c r="AU50" s="3"/>
      <c r="AV50" s="3"/>
    </row>
    <row r="51" spans="1:48" ht="16.5" customHeight="1" x14ac:dyDescent="0.3">
      <c r="A51" s="97">
        <v>15</v>
      </c>
      <c r="B51" s="92" t="str">
        <f>IF('2. Identificación del Riesgo'!B51:B53="","",'2. Identificación del Riesgo'!B51:B53)</f>
        <v/>
      </c>
      <c r="C51" s="92" t="str">
        <f>IF('2. Identificación del Riesgo'!G51:G53="","",'2. Identificación del Riesgo'!G51:G53)</f>
        <v/>
      </c>
      <c r="D51" s="92" t="str">
        <f>IF('2. Identificación del Riesgo'!H51:H53="","",'2. Identificación del Riesgo'!H51:H53)</f>
        <v/>
      </c>
      <c r="E51" s="134" t="str">
        <f>IF('7. Mapa de Riesgos General'!AO51:AO53="",IF(B51="","","N/A"),'7. Mapa de Riesgos General'!AO51:AO53)</f>
        <v/>
      </c>
      <c r="F51" s="113" t="str">
        <f>IF('7. Mapa de Riesgos General'!Q51:Q53="","",'7. Mapa de Riesgos General'!W51:W53)</f>
        <v/>
      </c>
      <c r="G51" s="95"/>
      <c r="H51" s="136"/>
      <c r="I51" s="113"/>
      <c r="J51" s="137"/>
      <c r="K51" s="95"/>
      <c r="L51" s="113"/>
      <c r="M51" s="95"/>
      <c r="N51" s="113"/>
      <c r="O51" s="113"/>
      <c r="P51" s="95"/>
      <c r="Q51" s="135"/>
      <c r="R51" s="135"/>
      <c r="S51" s="135"/>
      <c r="T51" s="95"/>
      <c r="U51" s="113"/>
      <c r="V51" s="95"/>
      <c r="W51" s="113"/>
      <c r="X51" s="113"/>
      <c r="Y51" s="95"/>
      <c r="Z51" s="135"/>
      <c r="AA51" s="135"/>
      <c r="AB51" s="135"/>
      <c r="AC51" s="95"/>
      <c r="AD51" s="134"/>
      <c r="AE51" s="95"/>
      <c r="AF51" s="134"/>
      <c r="AG51" s="134"/>
      <c r="AH51" s="3"/>
      <c r="AI51" s="3"/>
      <c r="AJ51" s="3"/>
      <c r="AK51" s="3"/>
      <c r="AL51" s="3"/>
      <c r="AM51" s="3"/>
      <c r="AN51" s="3"/>
      <c r="AO51" s="3"/>
      <c r="AP51" s="3"/>
      <c r="AQ51" s="3"/>
      <c r="AR51" s="3"/>
      <c r="AS51" s="3"/>
      <c r="AT51" s="3"/>
      <c r="AU51" s="3"/>
      <c r="AV51" s="3"/>
    </row>
    <row r="52" spans="1:48" ht="13.5" customHeight="1" x14ac:dyDescent="0.3">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3"/>
      <c r="AI52" s="3"/>
      <c r="AJ52" s="3"/>
      <c r="AK52" s="3"/>
      <c r="AL52" s="3"/>
      <c r="AM52" s="3"/>
      <c r="AN52" s="3"/>
      <c r="AO52" s="3"/>
      <c r="AP52" s="3"/>
      <c r="AQ52" s="3"/>
      <c r="AR52" s="3"/>
      <c r="AS52" s="3"/>
      <c r="AT52" s="3"/>
      <c r="AU52" s="3"/>
      <c r="AV52" s="3"/>
    </row>
    <row r="53" spans="1:48" ht="13.5" customHeight="1" x14ac:dyDescent="0.3">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3"/>
      <c r="AI53" s="3"/>
      <c r="AJ53" s="3"/>
      <c r="AK53" s="3"/>
      <c r="AL53" s="3"/>
      <c r="AM53" s="3"/>
      <c r="AN53" s="3"/>
      <c r="AO53" s="3"/>
      <c r="AP53" s="3"/>
      <c r="AQ53" s="3"/>
      <c r="AR53" s="3"/>
      <c r="AS53" s="3"/>
      <c r="AT53" s="3"/>
      <c r="AU53" s="3"/>
      <c r="AV53" s="3"/>
    </row>
    <row r="54" spans="1:48" ht="16.5" customHeight="1" x14ac:dyDescent="0.3">
      <c r="A54" s="97">
        <v>16</v>
      </c>
      <c r="B54" s="92" t="str">
        <f>IF('2. Identificación del Riesgo'!B54:B56="","",'2. Identificación del Riesgo'!B54:B56)</f>
        <v/>
      </c>
      <c r="C54" s="92" t="str">
        <f>IF('2. Identificación del Riesgo'!G54:G56="","",'2. Identificación del Riesgo'!G54:G56)</f>
        <v/>
      </c>
      <c r="D54" s="92" t="str">
        <f>IF('2. Identificación del Riesgo'!H54:H56="","",'2. Identificación del Riesgo'!H54:H56)</f>
        <v/>
      </c>
      <c r="E54" s="134" t="str">
        <f>IF('7. Mapa de Riesgos General'!AO54:AO56="",IF(B54="","","N/A"),'7. Mapa de Riesgos General'!AO54:AO56)</f>
        <v/>
      </c>
      <c r="F54" s="113">
        <f>IF('7. Mapa de Riesgos General'!Q54:Q56="","",'7. Mapa de Riesgos General'!W54:W56)</f>
        <v>0</v>
      </c>
      <c r="G54" s="95"/>
      <c r="H54" s="136"/>
      <c r="I54" s="113"/>
      <c r="J54" s="137"/>
      <c r="K54" s="95"/>
      <c r="L54" s="113"/>
      <c r="M54" s="95"/>
      <c r="N54" s="113"/>
      <c r="O54" s="113"/>
      <c r="P54" s="95"/>
      <c r="Q54" s="135"/>
      <c r="R54" s="135"/>
      <c r="S54" s="135"/>
      <c r="T54" s="95"/>
      <c r="U54" s="113"/>
      <c r="V54" s="95"/>
      <c r="W54" s="113"/>
      <c r="X54" s="113"/>
      <c r="Y54" s="95"/>
      <c r="Z54" s="135"/>
      <c r="AA54" s="135"/>
      <c r="AB54" s="135"/>
      <c r="AC54" s="95"/>
      <c r="AD54" s="134"/>
      <c r="AE54" s="95"/>
      <c r="AF54" s="134"/>
      <c r="AG54" s="134"/>
      <c r="AH54" s="3"/>
      <c r="AI54" s="3"/>
      <c r="AJ54" s="3"/>
      <c r="AK54" s="3"/>
      <c r="AL54" s="3"/>
      <c r="AM54" s="3"/>
      <c r="AN54" s="3"/>
      <c r="AO54" s="3"/>
      <c r="AP54" s="3"/>
      <c r="AQ54" s="3"/>
      <c r="AR54" s="3"/>
      <c r="AS54" s="3"/>
      <c r="AT54" s="3"/>
      <c r="AU54" s="3"/>
      <c r="AV54" s="3"/>
    </row>
    <row r="55" spans="1:48" ht="13.5" customHeight="1" x14ac:dyDescent="0.3">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3"/>
      <c r="AI55" s="3"/>
      <c r="AJ55" s="3"/>
      <c r="AK55" s="3"/>
      <c r="AL55" s="3"/>
      <c r="AM55" s="3"/>
      <c r="AN55" s="3"/>
      <c r="AO55" s="3"/>
      <c r="AP55" s="3"/>
      <c r="AQ55" s="3"/>
      <c r="AR55" s="3"/>
      <c r="AS55" s="3"/>
      <c r="AT55" s="3"/>
      <c r="AU55" s="3"/>
      <c r="AV55" s="3"/>
    </row>
    <row r="56" spans="1:48" ht="13.5" customHeight="1" x14ac:dyDescent="0.3">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3"/>
      <c r="AI56" s="3"/>
      <c r="AJ56" s="3"/>
      <c r="AK56" s="3"/>
      <c r="AL56" s="3"/>
      <c r="AM56" s="3"/>
      <c r="AN56" s="3"/>
      <c r="AO56" s="3"/>
      <c r="AP56" s="3"/>
      <c r="AQ56" s="3"/>
      <c r="AR56" s="3"/>
      <c r="AS56" s="3"/>
      <c r="AT56" s="3"/>
      <c r="AU56" s="3"/>
      <c r="AV56" s="3"/>
    </row>
    <row r="57" spans="1:48" ht="16.5" customHeight="1" x14ac:dyDescent="0.3">
      <c r="A57" s="97">
        <v>17</v>
      </c>
      <c r="B57" s="92" t="str">
        <f>IF('2. Identificación del Riesgo'!B57:B59="","",'2. Identificación del Riesgo'!B57:B59)</f>
        <v/>
      </c>
      <c r="C57" s="92" t="str">
        <f>IF('2. Identificación del Riesgo'!G57:G59="","",'2. Identificación del Riesgo'!G57:G59)</f>
        <v/>
      </c>
      <c r="D57" s="92" t="str">
        <f>IF('2. Identificación del Riesgo'!H57:H59="","",'2. Identificación del Riesgo'!H57:H59)</f>
        <v/>
      </c>
      <c r="E57" s="134" t="str">
        <f>IF('7. Mapa de Riesgos General'!AO57:AO59="",IF(B57="","","N/A"),'7. Mapa de Riesgos General'!AO57:AO59)</f>
        <v/>
      </c>
      <c r="F57" s="113">
        <f>IF('7. Mapa de Riesgos General'!Q57:Q59="","",'7. Mapa de Riesgos General'!W57:W59)</f>
        <v>0</v>
      </c>
      <c r="G57" s="95"/>
      <c r="H57" s="136"/>
      <c r="I57" s="113"/>
      <c r="J57" s="137"/>
      <c r="K57" s="95"/>
      <c r="L57" s="113"/>
      <c r="M57" s="95"/>
      <c r="N57" s="113"/>
      <c r="O57" s="113"/>
      <c r="P57" s="95"/>
      <c r="Q57" s="135"/>
      <c r="R57" s="135"/>
      <c r="S57" s="135"/>
      <c r="T57" s="95"/>
      <c r="U57" s="113"/>
      <c r="V57" s="95"/>
      <c r="W57" s="113"/>
      <c r="X57" s="113"/>
      <c r="Y57" s="95"/>
      <c r="Z57" s="135"/>
      <c r="AA57" s="135"/>
      <c r="AB57" s="135"/>
      <c r="AC57" s="95"/>
      <c r="AD57" s="134"/>
      <c r="AE57" s="95"/>
      <c r="AF57" s="134"/>
      <c r="AG57" s="134"/>
      <c r="AH57" s="3"/>
      <c r="AI57" s="3"/>
      <c r="AJ57" s="3"/>
      <c r="AK57" s="3"/>
      <c r="AL57" s="3"/>
      <c r="AM57" s="3"/>
      <c r="AN57" s="3"/>
      <c r="AO57" s="3"/>
      <c r="AP57" s="3"/>
      <c r="AQ57" s="3"/>
      <c r="AR57" s="3"/>
      <c r="AS57" s="3"/>
      <c r="AT57" s="3"/>
      <c r="AU57" s="3"/>
      <c r="AV57" s="3"/>
    </row>
    <row r="58" spans="1:48" ht="13.5" customHeight="1" x14ac:dyDescent="0.3">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3"/>
      <c r="AI58" s="3"/>
      <c r="AJ58" s="3"/>
      <c r="AK58" s="3"/>
      <c r="AL58" s="3"/>
      <c r="AM58" s="3"/>
      <c r="AN58" s="3"/>
      <c r="AO58" s="3"/>
      <c r="AP58" s="3"/>
      <c r="AQ58" s="3"/>
      <c r="AR58" s="3"/>
      <c r="AS58" s="3"/>
      <c r="AT58" s="3"/>
      <c r="AU58" s="3"/>
      <c r="AV58" s="3"/>
    </row>
    <row r="59" spans="1:48" ht="13.5" customHeight="1" x14ac:dyDescent="0.3">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3"/>
      <c r="AI59" s="3"/>
      <c r="AJ59" s="3"/>
      <c r="AK59" s="3"/>
      <c r="AL59" s="3"/>
      <c r="AM59" s="3"/>
      <c r="AN59" s="3"/>
      <c r="AO59" s="3"/>
      <c r="AP59" s="3"/>
      <c r="AQ59" s="3"/>
      <c r="AR59" s="3"/>
      <c r="AS59" s="3"/>
      <c r="AT59" s="3"/>
      <c r="AU59" s="3"/>
      <c r="AV59" s="3"/>
    </row>
    <row r="60" spans="1:48" ht="16.5" customHeight="1" x14ac:dyDescent="0.3">
      <c r="A60" s="97">
        <v>18</v>
      </c>
      <c r="B60" s="92" t="str">
        <f>IF('2. Identificación del Riesgo'!B60:B62="","",'2. Identificación del Riesgo'!B60:B62)</f>
        <v/>
      </c>
      <c r="C60" s="92" t="str">
        <f>IF('2. Identificación del Riesgo'!G60:G62="","",'2. Identificación del Riesgo'!G60:G62)</f>
        <v/>
      </c>
      <c r="D60" s="92" t="str">
        <f>IF('2. Identificación del Riesgo'!H60:H62="","",'2. Identificación del Riesgo'!H60:H62)</f>
        <v/>
      </c>
      <c r="E60" s="134" t="str">
        <f>IF('7. Mapa de Riesgos General'!AO60:AO62="",IF(B60="","","N/A"),'7. Mapa de Riesgos General'!AO60:AO62)</f>
        <v/>
      </c>
      <c r="F60" s="113">
        <f>IF('7. Mapa de Riesgos General'!Q60:Q62="","",'7. Mapa de Riesgos General'!W60:W62)</f>
        <v>0</v>
      </c>
      <c r="G60" s="95"/>
      <c r="H60" s="136"/>
      <c r="I60" s="113"/>
      <c r="J60" s="137"/>
      <c r="K60" s="95"/>
      <c r="L60" s="113"/>
      <c r="M60" s="95"/>
      <c r="N60" s="113"/>
      <c r="O60" s="113"/>
      <c r="P60" s="95"/>
      <c r="Q60" s="135"/>
      <c r="R60" s="135"/>
      <c r="S60" s="135"/>
      <c r="T60" s="95"/>
      <c r="U60" s="113"/>
      <c r="V60" s="95"/>
      <c r="W60" s="113"/>
      <c r="X60" s="113"/>
      <c r="Y60" s="95"/>
      <c r="Z60" s="135"/>
      <c r="AA60" s="135"/>
      <c r="AB60" s="135"/>
      <c r="AC60" s="95"/>
      <c r="AD60" s="134"/>
      <c r="AE60" s="95"/>
      <c r="AF60" s="134"/>
      <c r="AG60" s="134"/>
      <c r="AH60" s="3"/>
      <c r="AI60" s="3"/>
      <c r="AJ60" s="3"/>
      <c r="AK60" s="3"/>
      <c r="AL60" s="3"/>
      <c r="AM60" s="3"/>
      <c r="AN60" s="3"/>
      <c r="AO60" s="3"/>
      <c r="AP60" s="3"/>
      <c r="AQ60" s="3"/>
      <c r="AR60" s="3"/>
      <c r="AS60" s="3"/>
      <c r="AT60" s="3"/>
      <c r="AU60" s="3"/>
      <c r="AV60" s="3"/>
    </row>
    <row r="61" spans="1:48" ht="13.5" customHeight="1" x14ac:dyDescent="0.3">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3"/>
      <c r="AI61" s="3"/>
      <c r="AJ61" s="3"/>
      <c r="AK61" s="3"/>
      <c r="AL61" s="3"/>
      <c r="AM61" s="3"/>
      <c r="AN61" s="3"/>
      <c r="AO61" s="3"/>
      <c r="AP61" s="3"/>
      <c r="AQ61" s="3"/>
      <c r="AR61" s="3"/>
      <c r="AS61" s="3"/>
      <c r="AT61" s="3"/>
      <c r="AU61" s="3"/>
      <c r="AV61" s="3"/>
    </row>
    <row r="62" spans="1:48" ht="13.5" customHeight="1" x14ac:dyDescent="0.3">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3"/>
      <c r="AI62" s="3"/>
      <c r="AJ62" s="3"/>
      <c r="AK62" s="3"/>
      <c r="AL62" s="3"/>
      <c r="AM62" s="3"/>
      <c r="AN62" s="3"/>
      <c r="AO62" s="3"/>
      <c r="AP62" s="3"/>
      <c r="AQ62" s="3"/>
      <c r="AR62" s="3"/>
      <c r="AS62" s="3"/>
      <c r="AT62" s="3"/>
      <c r="AU62" s="3"/>
      <c r="AV62" s="3"/>
    </row>
    <row r="63" spans="1:48" ht="16.5" customHeight="1" x14ac:dyDescent="0.3">
      <c r="A63" s="97">
        <v>19</v>
      </c>
      <c r="B63" s="92" t="str">
        <f>IF('2. Identificación del Riesgo'!B63:B65="","",'2. Identificación del Riesgo'!B63:B65)</f>
        <v/>
      </c>
      <c r="C63" s="92" t="str">
        <f>IF('2. Identificación del Riesgo'!G63:G65="","",'2. Identificación del Riesgo'!G63:G65)</f>
        <v/>
      </c>
      <c r="D63" s="92" t="str">
        <f>IF('2. Identificación del Riesgo'!H63:H65="","",'2. Identificación del Riesgo'!H63:H65)</f>
        <v/>
      </c>
      <c r="E63" s="134" t="str">
        <f>IF('7. Mapa de Riesgos General'!AO63:AO65="",IF(B63="","","N/A"),'7. Mapa de Riesgos General'!AO63:AO65)</f>
        <v/>
      </c>
      <c r="F63" s="113">
        <f>IF('7. Mapa de Riesgos General'!Q63:Q65="","",'7. Mapa de Riesgos General'!W63:W65)</f>
        <v>0</v>
      </c>
      <c r="G63" s="95"/>
      <c r="H63" s="136"/>
      <c r="I63" s="113"/>
      <c r="J63" s="137"/>
      <c r="K63" s="95"/>
      <c r="L63" s="113"/>
      <c r="M63" s="95"/>
      <c r="N63" s="113"/>
      <c r="O63" s="113"/>
      <c r="P63" s="95"/>
      <c r="Q63" s="135"/>
      <c r="R63" s="135"/>
      <c r="S63" s="135"/>
      <c r="T63" s="95"/>
      <c r="U63" s="113"/>
      <c r="V63" s="95"/>
      <c r="W63" s="113"/>
      <c r="X63" s="113"/>
      <c r="Y63" s="95"/>
      <c r="Z63" s="135"/>
      <c r="AA63" s="135"/>
      <c r="AB63" s="135"/>
      <c r="AC63" s="95"/>
      <c r="AD63" s="134"/>
      <c r="AE63" s="95"/>
      <c r="AF63" s="134"/>
      <c r="AG63" s="134"/>
      <c r="AH63" s="3"/>
      <c r="AI63" s="3"/>
      <c r="AJ63" s="3"/>
      <c r="AK63" s="3"/>
      <c r="AL63" s="3"/>
      <c r="AM63" s="3"/>
      <c r="AN63" s="3"/>
      <c r="AO63" s="3"/>
      <c r="AP63" s="3"/>
      <c r="AQ63" s="3"/>
      <c r="AR63" s="3"/>
      <c r="AS63" s="3"/>
      <c r="AT63" s="3"/>
      <c r="AU63" s="3"/>
      <c r="AV63" s="3"/>
    </row>
    <row r="64" spans="1:48" ht="13.5" customHeight="1" x14ac:dyDescent="0.3">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3"/>
      <c r="AI64" s="3"/>
      <c r="AJ64" s="3"/>
      <c r="AK64" s="3"/>
      <c r="AL64" s="3"/>
      <c r="AM64" s="3"/>
      <c r="AN64" s="3"/>
      <c r="AO64" s="3"/>
      <c r="AP64" s="3"/>
      <c r="AQ64" s="3"/>
      <c r="AR64" s="3"/>
      <c r="AS64" s="3"/>
      <c r="AT64" s="3"/>
      <c r="AU64" s="3"/>
      <c r="AV64" s="3"/>
    </row>
    <row r="65" spans="1:48" ht="13.5" customHeight="1" x14ac:dyDescent="0.3">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3"/>
      <c r="AI65" s="3"/>
      <c r="AJ65" s="3"/>
      <c r="AK65" s="3"/>
      <c r="AL65" s="3"/>
      <c r="AM65" s="3"/>
      <c r="AN65" s="3"/>
      <c r="AO65" s="3"/>
      <c r="AP65" s="3"/>
      <c r="AQ65" s="3"/>
      <c r="AR65" s="3"/>
      <c r="AS65" s="3"/>
      <c r="AT65" s="3"/>
      <c r="AU65" s="3"/>
      <c r="AV65" s="3"/>
    </row>
    <row r="66" spans="1:48" ht="16.5" customHeight="1" x14ac:dyDescent="0.3">
      <c r="A66" s="97">
        <v>20</v>
      </c>
      <c r="B66" s="92" t="str">
        <f>IF('2. Identificación del Riesgo'!B66:B68="","",'2. Identificación del Riesgo'!B66:B68)</f>
        <v/>
      </c>
      <c r="C66" s="92" t="str">
        <f>IF('2. Identificación del Riesgo'!G66:G68="","",'2. Identificación del Riesgo'!G66:G68)</f>
        <v/>
      </c>
      <c r="D66" s="92" t="str">
        <f>IF('2. Identificación del Riesgo'!H66:H68="","",'2. Identificación del Riesgo'!H66:H68)</f>
        <v/>
      </c>
      <c r="E66" s="134" t="str">
        <f>IF('7. Mapa de Riesgos General'!AO66:AO68="",IF(B66="","","N/A"),'7. Mapa de Riesgos General'!AO66:AO68)</f>
        <v/>
      </c>
      <c r="F66" s="113">
        <f>IF('7. Mapa de Riesgos General'!Q66:Q68="","",'7. Mapa de Riesgos General'!W66:W68)</f>
        <v>0</v>
      </c>
      <c r="G66" s="95"/>
      <c r="H66" s="136"/>
      <c r="I66" s="113"/>
      <c r="J66" s="137"/>
      <c r="K66" s="95"/>
      <c r="L66" s="113"/>
      <c r="M66" s="95"/>
      <c r="N66" s="113"/>
      <c r="O66" s="113"/>
      <c r="P66" s="95"/>
      <c r="Q66" s="135"/>
      <c r="R66" s="135"/>
      <c r="S66" s="135"/>
      <c r="T66" s="95"/>
      <c r="U66" s="113"/>
      <c r="V66" s="95"/>
      <c r="W66" s="113"/>
      <c r="X66" s="113"/>
      <c r="Y66" s="95"/>
      <c r="Z66" s="135"/>
      <c r="AA66" s="135"/>
      <c r="AB66" s="135"/>
      <c r="AC66" s="95"/>
      <c r="AD66" s="134"/>
      <c r="AE66" s="95"/>
      <c r="AF66" s="134"/>
      <c r="AG66" s="134"/>
      <c r="AH66" s="3"/>
      <c r="AI66" s="3"/>
      <c r="AJ66" s="3"/>
      <c r="AK66" s="3"/>
      <c r="AL66" s="3"/>
      <c r="AM66" s="3"/>
      <c r="AN66" s="3"/>
      <c r="AO66" s="3"/>
      <c r="AP66" s="3"/>
      <c r="AQ66" s="3"/>
      <c r="AR66" s="3"/>
      <c r="AS66" s="3"/>
      <c r="AT66" s="3"/>
      <c r="AU66" s="3"/>
      <c r="AV66" s="3"/>
    </row>
    <row r="67" spans="1:48" ht="13.5" customHeight="1" x14ac:dyDescent="0.3">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2"/>
      <c r="AI67" s="2"/>
      <c r="AJ67" s="2"/>
      <c r="AK67" s="2"/>
      <c r="AL67" s="2"/>
      <c r="AM67" s="2"/>
      <c r="AN67" s="2"/>
      <c r="AO67" s="2"/>
      <c r="AP67" s="2"/>
      <c r="AQ67" s="2"/>
      <c r="AR67" s="2"/>
      <c r="AS67" s="2"/>
      <c r="AT67" s="2"/>
      <c r="AU67" s="2"/>
      <c r="AV67" s="2"/>
    </row>
    <row r="68" spans="1:48" ht="13.5" customHeight="1" x14ac:dyDescent="0.3">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2"/>
      <c r="AI68" s="2"/>
      <c r="AJ68" s="2"/>
      <c r="AK68" s="2"/>
      <c r="AL68" s="2"/>
      <c r="AM68" s="2"/>
      <c r="AN68" s="2"/>
      <c r="AO68" s="2"/>
      <c r="AP68" s="2"/>
      <c r="AQ68" s="2"/>
      <c r="AR68" s="2"/>
      <c r="AS68" s="2"/>
      <c r="AT68" s="2"/>
      <c r="AU68" s="2"/>
      <c r="AV68" s="2"/>
    </row>
    <row r="69" spans="1:48" ht="25.5" customHeight="1" x14ac:dyDescent="0.3">
      <c r="A69" s="2"/>
      <c r="B69" s="50"/>
      <c r="C69" s="2"/>
      <c r="D69" s="2"/>
      <c r="E69" s="2"/>
      <c r="F69" s="2"/>
      <c r="G69" s="51">
        <f>IFERROR(AVERAGE(G9:G68),"")</f>
        <v>0.20832999999999999</v>
      </c>
      <c r="H69" s="2"/>
      <c r="I69" s="2"/>
      <c r="J69" s="2"/>
      <c r="K69" s="51" t="str">
        <f>IFERROR(AVERAGE(K9:K68),"")</f>
        <v/>
      </c>
      <c r="L69" s="2"/>
      <c r="M69" s="51">
        <f>IFERROR(AVERAGE(M9:M68),"")</f>
        <v>6.7000000000000004E-2</v>
      </c>
      <c r="N69" s="2"/>
      <c r="O69" s="2"/>
      <c r="P69" s="51">
        <f>IFERROR(AVERAGE(P9:P68),"")</f>
        <v>0.70300000000000007</v>
      </c>
      <c r="Q69" s="2"/>
      <c r="R69" s="2"/>
      <c r="S69" s="2"/>
      <c r="T69" s="51" t="str">
        <f>IFERROR(AVERAGE(T9:T68),"")</f>
        <v/>
      </c>
      <c r="U69" s="2"/>
      <c r="V69" s="51">
        <f>IFERROR(AVERAGE(V9:V68),"")</f>
        <v>0.29700000000000004</v>
      </c>
      <c r="W69" s="2"/>
      <c r="X69" s="2"/>
      <c r="Y69" s="51">
        <f>IFERROR(AVERAGE(Y9:Y68),"")</f>
        <v>1</v>
      </c>
      <c r="Z69" s="2"/>
      <c r="AA69" s="2"/>
      <c r="AB69" s="2"/>
      <c r="AC69" s="51">
        <f>IFERROR(AVERAGE(AC9:AC68),"")</f>
        <v>0.84600000000000009</v>
      </c>
      <c r="AD69" s="2"/>
      <c r="AE69" s="51">
        <f>IFERROR(AVERAGE(AE9:AE68),"")</f>
        <v>0.29700000000000004</v>
      </c>
      <c r="AF69" s="2"/>
      <c r="AG69" s="2"/>
      <c r="AH69" s="2"/>
      <c r="AI69" s="2"/>
      <c r="AJ69" s="2"/>
      <c r="AK69" s="2"/>
      <c r="AL69" s="2"/>
      <c r="AM69" s="2"/>
      <c r="AN69" s="2"/>
      <c r="AO69" s="2"/>
      <c r="AP69" s="2"/>
      <c r="AQ69" s="2"/>
      <c r="AR69" s="2"/>
      <c r="AS69" s="2"/>
      <c r="AT69" s="2"/>
      <c r="AU69" s="2"/>
      <c r="AV69" s="2"/>
    </row>
    <row r="70" spans="1:48" ht="13.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3.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3.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3.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3.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3.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3.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3.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3.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3.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3.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3.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3.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3.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3.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3.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3.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3.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3.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3.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3.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3.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3.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3.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3.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3.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3.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3.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3.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3.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3.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3.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3.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3.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3.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3.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3.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3.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3.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3.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3.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3.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3.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3.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3.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3.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3.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3.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3.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3.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3.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3.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3.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3.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3.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3.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3.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3.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3.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3.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3.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3.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3.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3.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3.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3.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3.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3.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3.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3.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3.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3.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3.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3.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3.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3.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3.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3.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3.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3.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3.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3.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3.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3.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3.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3.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3.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3.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3.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3.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3.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3.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3.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3.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3.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3.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3.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3.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3.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3.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3.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3.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3.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3.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3.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3.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3.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3.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3.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3.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3.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3.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3.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3.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3.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3.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3.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3.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3.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3.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3.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3.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3.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3.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3.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3.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3.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3.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3.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3.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3.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3.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3.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3.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3.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3.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3.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3.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3.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3.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3.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3.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3.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3.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3.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3.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3.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3.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3.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3.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3.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3.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3.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3.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3.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3.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3.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3.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3.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3.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3.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3.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3.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3.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3.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3.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3.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3.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3.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3.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3.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3.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3.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3.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3.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3.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3.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3.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3.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3.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3.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3.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3.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3.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3.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3.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3.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3.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3.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3.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3.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3.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3.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3.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3.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3.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3.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3.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3.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3.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3.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3.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3.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3.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3.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3.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3.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3.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3.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3.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3.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3.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3.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3.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3.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3.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3.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3.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3.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3.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3.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3.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3.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3.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3.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3.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3.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3.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3.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3.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3.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3.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3.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3.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3.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3.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3.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3.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3.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3.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3.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3.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3.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3.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3.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3.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3.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3.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3.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3.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3.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3.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3.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3.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3.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3.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3.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3.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3.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3.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3.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3.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3.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3.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3.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3.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3.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3.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3.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3.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3.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3.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3.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3.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3.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3.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3.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3.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3.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3.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3.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3.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3.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3.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3.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3.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3.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3.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3.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3.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3.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3.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3.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3.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3.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3.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3.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3.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3.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3.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3.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3.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3.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3.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3.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3.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3.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3.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3.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3.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3.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3.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3.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3.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3.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3.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3.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3.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3.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3.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3.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3.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3.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3.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3.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3.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3.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3.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3.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3.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3.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3.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3.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3.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3.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3.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3.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3.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3.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3.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3.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3.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3.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3.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3.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3.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3.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3.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3.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3.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3.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3.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3.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3.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3.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3.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3.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3.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3.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3.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3.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3.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3.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3.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3.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3.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3.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3.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3.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3.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3.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3.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3.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3.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3.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3.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3.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3.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3.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3.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3.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3.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3.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3.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3.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3.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3.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3.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3.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3.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3.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3.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3.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3.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3.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3.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3.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3.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3.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3.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3.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3.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3.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3.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3.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3.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3.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3.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3.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3.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3.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3.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3.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3.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3.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3.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3.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3.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3.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3.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3.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3.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3.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3.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3.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3.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3.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3.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3.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3.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3.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3.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3.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3.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3.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3.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3.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3.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3.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3.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3.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3.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3.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3.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3.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3.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3.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3.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3.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3.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3.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3.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3.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3.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3.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3.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3.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3.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3.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3.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3.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3.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3.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3.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3.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3.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3.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3.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3.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3.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3.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3.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3.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3.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3.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3.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3.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3.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3.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3.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3.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3.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3.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3.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3.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3.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3.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3.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3.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3.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3.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3.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3.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3.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3.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3.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3.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3.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3.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3.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3.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3.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3.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3.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3.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3.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3.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3.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3.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3.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3.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3.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3.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3.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3.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3.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3.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3.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3.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3.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3.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3.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3.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3.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3.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3.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3.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3.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3.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3.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3.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3.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3.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3.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3.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3.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3.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3.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3.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3.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3.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3.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3.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3.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3.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3.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3.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3.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3.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3.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3.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3.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3.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3.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3.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3.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3.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3.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3.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3.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3.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3.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3.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3.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3.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3.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3.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3.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3.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3.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3.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3.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3.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3.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3.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3.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3.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3.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3.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3.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3.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3.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3.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3.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3.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3.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3.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3.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3.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3.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3.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3.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3.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3.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3.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3.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3.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3.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3.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3.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3.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3.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3.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3.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3.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3.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3.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3.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3.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3.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3.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3.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3.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3.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3.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3.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3.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3.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3.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3.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3.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3.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3.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3.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3.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3.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3.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3.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3.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3.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3.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3.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3.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3.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3.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3.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3.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3.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3.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3.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3.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3.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3.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3.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3.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3.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3.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3.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3.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3.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3.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3.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3.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3.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3.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3.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3.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3.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3.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3.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3.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3.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3.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3.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3.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3.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3.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3.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3.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3.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3.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3.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3.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3.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3.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3.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3.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3.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3.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3.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3.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3.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3.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3.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3.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3.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3.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3.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3.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3.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3.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3.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3.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3.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3.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3.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3.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3.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3.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3.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3.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3.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3.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3.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3.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3.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3.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3.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3.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3.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3.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3.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3.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3.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3.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3.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3.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3.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3.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3.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3.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3.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3.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3.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3.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3.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3.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3.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3.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3.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3.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3.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3.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3.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3.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3.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3.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3.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3.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3.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3.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3.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3.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3.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3.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3.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3.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3.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3.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3.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3.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3.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3.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3.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3.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3.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3.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3.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3.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3.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3.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3.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3.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3.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3.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3.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3.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3.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3.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3.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3.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3.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3.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3.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3.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3.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3.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3.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3.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3.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3.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3.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3.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3.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3.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3.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3.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3.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3.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3.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3.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3.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3.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3.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3.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3.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3.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3.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3.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3.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3.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3.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3.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3.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3.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3.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3.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3.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3.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3.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3.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3.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3.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3.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3.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3.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3.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3.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3.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3.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3.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3.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3.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3.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3.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3.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3.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3.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3.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3.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3.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3.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3.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3.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3.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3.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3.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3.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3.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3.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3.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3.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3.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3.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3.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3.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3.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3.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3.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3.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3.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3.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3.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3.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3.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3.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3.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3.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3.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3.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3.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3.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3.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3.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3.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3.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3.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3.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3.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3.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3.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3.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3.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3.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3.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3.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3.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3.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3.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3.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3.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3.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3.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3.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3.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3.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3.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3.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3.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3.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3.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3.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3.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3.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3.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3.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3.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3.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3.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3.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3.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3.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3.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3.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3.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3.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3.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3.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3.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3.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3.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3.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3.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3.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3.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3.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3.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3.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3.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3.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3.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3.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3.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3.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3.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3.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3.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3.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3.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3.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3.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Guiycp8SWdckjCrvj43NI3HRSFDuBpNoXxnAM0+YqnHKpcNc4LJff34dnTm9IOCEBYpz09GaeA4MffZwnjzpAw==" saltValue="dKcloQTB3T53nNQwCFlzcQ==" spinCount="100000" sheet="1" objects="1" scenarios="1" selectLockedCells="1" selectUnlockedCells="1"/>
  <mergeCells count="685">
    <mergeCell ref="AE24:AE26"/>
    <mergeCell ref="AF24:AF26"/>
    <mergeCell ref="X24:X26"/>
    <mergeCell ref="Y24:Y26"/>
    <mergeCell ref="Z24:Z26"/>
    <mergeCell ref="AA24:AA26"/>
    <mergeCell ref="AB24:AB26"/>
    <mergeCell ref="AC24:AC26"/>
    <mergeCell ref="AD24:AD26"/>
    <mergeCell ref="H21:H23"/>
    <mergeCell ref="I21:I23"/>
    <mergeCell ref="J21:J23"/>
    <mergeCell ref="K21:K23"/>
    <mergeCell ref="L21:L23"/>
    <mergeCell ref="M21:M23"/>
    <mergeCell ref="N21:N23"/>
    <mergeCell ref="O21:O23"/>
    <mergeCell ref="P21:P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F9:F11"/>
    <mergeCell ref="G9:G11"/>
    <mergeCell ref="F7:F8"/>
    <mergeCell ref="G7:J7"/>
    <mergeCell ref="A9:A11"/>
    <mergeCell ref="B9:B11"/>
    <mergeCell ref="C9:C11"/>
    <mergeCell ref="D9:D11"/>
    <mergeCell ref="E9:E11"/>
    <mergeCell ref="H9:H11"/>
    <mergeCell ref="I9:I11"/>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Y9:Y11"/>
    <mergeCell ref="Z9:Z11"/>
    <mergeCell ref="AA9:AA11"/>
    <mergeCell ref="AB9:AB11"/>
    <mergeCell ref="AC9:AC11"/>
    <mergeCell ref="AD9:AD11"/>
    <mergeCell ref="H12:H14"/>
    <mergeCell ref="I12:I14"/>
    <mergeCell ref="J12:J14"/>
    <mergeCell ref="K12:K14"/>
    <mergeCell ref="L12:L14"/>
    <mergeCell ref="M12:M14"/>
    <mergeCell ref="N12:N14"/>
    <mergeCell ref="O12:O14"/>
    <mergeCell ref="P12:P14"/>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AE18:AE20"/>
    <mergeCell ref="AF18:AF20"/>
    <mergeCell ref="X18:X20"/>
    <mergeCell ref="Y18:Y20"/>
    <mergeCell ref="Z18:Z20"/>
    <mergeCell ref="AA18:AA20"/>
    <mergeCell ref="AB18:AB20"/>
    <mergeCell ref="AC18:AC20"/>
    <mergeCell ref="AD18:AD20"/>
    <mergeCell ref="H15:H17"/>
    <mergeCell ref="I15:I17"/>
    <mergeCell ref="J15:J17"/>
    <mergeCell ref="K15:K17"/>
    <mergeCell ref="L15:L17"/>
    <mergeCell ref="M15:M17"/>
    <mergeCell ref="N15:N17"/>
    <mergeCell ref="O15:O17"/>
    <mergeCell ref="P15:P17"/>
    <mergeCell ref="Q15:Q17"/>
    <mergeCell ref="R15:R17"/>
    <mergeCell ref="S15:S17"/>
    <mergeCell ref="T15:T17"/>
    <mergeCell ref="U15:U17"/>
    <mergeCell ref="AC15:AC17"/>
    <mergeCell ref="AD15:AD17"/>
    <mergeCell ref="AE15:AE17"/>
    <mergeCell ref="AF15:AF17"/>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H27:H29"/>
    <mergeCell ref="I27:I29"/>
    <mergeCell ref="J27:J29"/>
    <mergeCell ref="K27:K29"/>
    <mergeCell ref="L27:L29"/>
    <mergeCell ref="M27:M29"/>
    <mergeCell ref="N27:N29"/>
    <mergeCell ref="O27:O29"/>
    <mergeCell ref="P27:P29"/>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V33:V35"/>
    <mergeCell ref="W33:W35"/>
    <mergeCell ref="O33:O35"/>
    <mergeCell ref="P33:P35"/>
    <mergeCell ref="Q33:Q35"/>
    <mergeCell ref="R33:R35"/>
    <mergeCell ref="S33:S35"/>
    <mergeCell ref="T33:T35"/>
    <mergeCell ref="U33:U35"/>
    <mergeCell ref="AE33:AE35"/>
    <mergeCell ref="AF33:AF35"/>
    <mergeCell ref="X33:X35"/>
    <mergeCell ref="Y33:Y35"/>
    <mergeCell ref="Z33:Z35"/>
    <mergeCell ref="AA33:AA35"/>
    <mergeCell ref="AB33:AB35"/>
    <mergeCell ref="AC33:AC35"/>
    <mergeCell ref="AD33:AD35"/>
    <mergeCell ref="H30:H32"/>
    <mergeCell ref="I30:I32"/>
    <mergeCell ref="J30:J32"/>
    <mergeCell ref="K30:K32"/>
    <mergeCell ref="L30:L32"/>
    <mergeCell ref="M30:M32"/>
    <mergeCell ref="N30:N32"/>
    <mergeCell ref="O30:O32"/>
    <mergeCell ref="P30:P32"/>
    <mergeCell ref="Q30:Q32"/>
    <mergeCell ref="R30:R32"/>
    <mergeCell ref="S30:S32"/>
    <mergeCell ref="T30:T32"/>
    <mergeCell ref="U30:U32"/>
    <mergeCell ref="AC30:AC32"/>
    <mergeCell ref="AD30:AD32"/>
    <mergeCell ref="AE30:AE32"/>
    <mergeCell ref="AF30:AF32"/>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E39:AE41"/>
    <mergeCell ref="AF39:AF41"/>
    <mergeCell ref="X39:X41"/>
    <mergeCell ref="Y39:Y41"/>
    <mergeCell ref="Z39:Z41"/>
    <mergeCell ref="AA39:AA41"/>
    <mergeCell ref="AB39:AB41"/>
    <mergeCell ref="AC39:AC41"/>
    <mergeCell ref="AD39:AD41"/>
    <mergeCell ref="Q36:Q38"/>
    <mergeCell ref="R36:R38"/>
    <mergeCell ref="S36:S38"/>
    <mergeCell ref="T36:T38"/>
    <mergeCell ref="U36:U38"/>
    <mergeCell ref="AC36:AC38"/>
    <mergeCell ref="AD36:AD38"/>
    <mergeCell ref="AE36:AE38"/>
    <mergeCell ref="AF36:AF38"/>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H48:H50"/>
    <mergeCell ref="I48:I50"/>
    <mergeCell ref="J48:J50"/>
    <mergeCell ref="K48:K50"/>
    <mergeCell ref="L48:L50"/>
    <mergeCell ref="M48:M50"/>
    <mergeCell ref="N48:N50"/>
    <mergeCell ref="O48:O50"/>
    <mergeCell ref="P48:P50"/>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C63:AC65"/>
    <mergeCell ref="AD63:AD65"/>
    <mergeCell ref="AE63:AE65"/>
    <mergeCell ref="AF63:AF65"/>
    <mergeCell ref="W63:W65"/>
    <mergeCell ref="X63:X65"/>
    <mergeCell ref="Y63:Y65"/>
    <mergeCell ref="Z63:Z65"/>
    <mergeCell ref="AA63:AA65"/>
    <mergeCell ref="AB63:AB65"/>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V54:V56"/>
    <mergeCell ref="W54:W56"/>
    <mergeCell ref="O54:O56"/>
    <mergeCell ref="P54:P56"/>
    <mergeCell ref="Q54:Q56"/>
    <mergeCell ref="R54:R56"/>
    <mergeCell ref="S54:S56"/>
    <mergeCell ref="T54:T56"/>
    <mergeCell ref="U54:U56"/>
    <mergeCell ref="AE54:AE56"/>
    <mergeCell ref="AF54:AF56"/>
    <mergeCell ref="X54:X56"/>
    <mergeCell ref="Y54:Y56"/>
    <mergeCell ref="Z54:Z56"/>
    <mergeCell ref="AA54:AA56"/>
    <mergeCell ref="AB54:AB56"/>
    <mergeCell ref="AC54:AC56"/>
    <mergeCell ref="AD54:AD56"/>
    <mergeCell ref="H51:H53"/>
    <mergeCell ref="I51:I53"/>
    <mergeCell ref="J51:J53"/>
    <mergeCell ref="K51:K53"/>
    <mergeCell ref="L51:L53"/>
    <mergeCell ref="M51:M53"/>
    <mergeCell ref="N51:N53"/>
    <mergeCell ref="O51:O53"/>
    <mergeCell ref="P51:P53"/>
    <mergeCell ref="Q51:Q53"/>
    <mergeCell ref="R51:R53"/>
    <mergeCell ref="S51:S53"/>
    <mergeCell ref="T51:T53"/>
    <mergeCell ref="U51:U53"/>
    <mergeCell ref="AC51:AC53"/>
    <mergeCell ref="AD51:AD53"/>
    <mergeCell ref="AE51:AE53"/>
    <mergeCell ref="AF51:AF53"/>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E60:AE62"/>
    <mergeCell ref="AF60:AF62"/>
    <mergeCell ref="X60:X62"/>
    <mergeCell ref="Y60:Y62"/>
    <mergeCell ref="Z60:Z62"/>
    <mergeCell ref="AA60:AA62"/>
    <mergeCell ref="AB60:AB62"/>
    <mergeCell ref="AC60:AC62"/>
    <mergeCell ref="AD60:AD62"/>
    <mergeCell ref="Q57:Q59"/>
    <mergeCell ref="R57:R59"/>
    <mergeCell ref="S57:S59"/>
    <mergeCell ref="T57:T59"/>
    <mergeCell ref="U57:U59"/>
    <mergeCell ref="AC57:AC59"/>
    <mergeCell ref="AD57:AD59"/>
    <mergeCell ref="AE57:AE59"/>
    <mergeCell ref="AF57:AF59"/>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Q63:Q65"/>
    <mergeCell ref="R63:R65"/>
    <mergeCell ref="S63:S65"/>
    <mergeCell ref="T63:T65"/>
    <mergeCell ref="U63:U65"/>
    <mergeCell ref="H63:H65"/>
    <mergeCell ref="I63:I65"/>
    <mergeCell ref="J63:J65"/>
    <mergeCell ref="K63:K65"/>
  </mergeCell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Listas</vt:lpstr>
      <vt:lpstr>4. Riesgo Seguridad Informacion</vt:lpstr>
      <vt:lpstr>3. Impacto Riesgo de Corrupción</vt:lpstr>
      <vt:lpstr>5. Valoración de Controles</vt:lpstr>
      <vt:lpstr>6.Valoración Control Corrupción</vt:lpstr>
      <vt:lpstr>7. Mapa de Riesgos General</vt:lpstr>
      <vt:lpstr>8. Seguimiento Cuatrimestral</vt:lpstr>
      <vt:lpstr>9. Seguimiento Consolidado</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juan pablo pulido torres</cp:lastModifiedBy>
  <dcterms:created xsi:type="dcterms:W3CDTF">2021-10-27T17:44:21Z</dcterms:created>
  <dcterms:modified xsi:type="dcterms:W3CDTF">2025-03-30T01:03:10Z</dcterms:modified>
</cp:coreProperties>
</file>