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W:\1. Mapa de Procesos\16. Seguimiento,Evaluacion y Control\Procedimientos\SEC-PD-02 Monitoreo y Control de la Gest Inst\Version 1\"/>
    </mc:Choice>
  </mc:AlternateContent>
  <bookViews>
    <workbookView xWindow="0" yWindow="0" windowWidth="21600" windowHeight="9735" tabRatio="327" activeTab="1"/>
  </bookViews>
  <sheets>
    <sheet name="INSTRUCTIVO " sheetId="252" r:id="rId1"/>
    <sheet name="INDICADORES IDIGER" sheetId="18" r:id="rId2"/>
    <sheet name="INDICADORES PMR" sheetId="245" state="hidden" r:id="rId3"/>
    <sheet name="INFORME IND. PLAN DE DESARROLLO" sheetId="244" state="hidden" r:id="rId4"/>
    <sheet name="METAS PROYECTO" sheetId="246" state="hidden" r:id="rId5"/>
    <sheet name="INDICADORES PROCESOS" sheetId="249" state="hidden" r:id="rId6"/>
  </sheets>
  <definedNames>
    <definedName name="_xlnm._FilterDatabase" localSheetId="1" hidden="1">'INDICADORES IDIGER'!$A$7:$AG$14</definedName>
    <definedName name="_xlnm.Print_Area" localSheetId="1">'INDICADORES IDIGER'!$A$2:$AL$17</definedName>
    <definedName name="_xlnm.Print_Area" localSheetId="2">'INDICADORES PMR'!$A$1:$AT$22</definedName>
    <definedName name="_xlnm.Print_Area" localSheetId="3">'INFORME IND. PLAN DE DESARROLLO'!$A$1:$AD$17</definedName>
    <definedName name="_xlnm.Print_Area" localSheetId="0">'INSTRUCTIVO '!$A$1:$I$34</definedName>
    <definedName name="_xlnm.Print_Area" localSheetId="4">'METAS PROYECTO'!$A$1:$AP$68</definedName>
    <definedName name="_xlnm.Print_Titles" localSheetId="1">'INDICADORES IDIGER'!$7:$8</definedName>
    <definedName name="_xlnm.Print_Titles" localSheetId="2">'INDICADORES PMR'!$1:$2</definedName>
    <definedName name="_xlnm.Print_Titles" localSheetId="3">'INFORME IND. PLAN DE DESARROLLO'!$1:$3</definedName>
    <definedName name="_xlnm.Print_Titles" localSheetId="4">'METAS PROYECTO'!$1:$5</definedName>
  </definedNames>
  <calcPr calcId="152511"/>
</workbook>
</file>

<file path=xl/calcChain.xml><?xml version="1.0" encoding="utf-8"?>
<calcChain xmlns="http://schemas.openxmlformats.org/spreadsheetml/2006/main">
  <c r="AG9" i="18" l="1"/>
  <c r="AL12" i="246" l="1"/>
  <c r="AL68" i="246"/>
  <c r="AL67" i="246"/>
  <c r="AL66" i="246"/>
  <c r="AL65" i="246"/>
  <c r="AL64" i="246"/>
  <c r="AL63" i="246"/>
  <c r="AL62" i="246"/>
  <c r="AL61" i="246"/>
  <c r="AL60" i="246"/>
  <c r="AL59" i="246"/>
  <c r="AL58" i="246"/>
  <c r="AL57" i="246"/>
  <c r="AL56" i="246"/>
  <c r="AL55" i="246"/>
  <c r="AL54" i="246"/>
  <c r="AL53" i="246"/>
  <c r="AL52" i="246"/>
  <c r="AL51" i="246"/>
  <c r="AL50" i="246"/>
  <c r="AL48" i="246"/>
  <c r="AL47" i="246"/>
  <c r="AL46" i="246"/>
  <c r="AL45" i="246"/>
  <c r="AL44" i="246"/>
  <c r="AL43" i="246"/>
  <c r="AL42" i="246"/>
  <c r="AL41" i="246"/>
  <c r="AL40" i="246"/>
  <c r="AL39" i="246"/>
  <c r="AL38" i="246"/>
  <c r="AL37" i="246"/>
  <c r="AL36" i="246"/>
  <c r="AL35" i="246"/>
  <c r="AL34" i="246"/>
  <c r="AL33" i="246"/>
  <c r="AL32" i="246"/>
  <c r="AL31" i="246"/>
  <c r="AL30" i="246"/>
  <c r="AL29" i="246"/>
  <c r="AL28" i="246"/>
  <c r="AL26" i="246"/>
  <c r="AL25" i="246"/>
  <c r="AL24" i="246"/>
  <c r="AL23" i="246"/>
  <c r="AL22" i="246"/>
  <c r="AL21" i="246"/>
  <c r="AL20" i="246"/>
  <c r="AL19" i="246"/>
  <c r="AL18" i="246"/>
  <c r="AL17" i="246"/>
  <c r="AL16" i="246"/>
  <c r="AL15" i="246"/>
  <c r="AL14" i="246"/>
  <c r="AL13" i="246"/>
  <c r="AL11" i="246"/>
  <c r="AL10" i="246"/>
  <c r="AL9" i="246"/>
  <c r="AL7" i="246"/>
  <c r="AL6" i="246"/>
  <c r="AL8" i="246"/>
  <c r="AI68" i="246"/>
  <c r="AI67" i="246"/>
  <c r="AI66" i="246"/>
  <c r="AI65" i="246"/>
  <c r="AI64" i="246"/>
  <c r="AI63" i="246"/>
  <c r="AI62" i="246"/>
  <c r="AI61" i="246"/>
  <c r="AI60" i="246"/>
  <c r="AI59" i="246"/>
  <c r="AI58" i="246"/>
  <c r="AI57" i="246"/>
  <c r="AI56" i="246"/>
  <c r="AI55" i="246"/>
  <c r="AI54" i="246"/>
  <c r="AI53" i="246"/>
  <c r="AI51" i="246"/>
  <c r="AI50" i="246"/>
  <c r="AI49" i="246"/>
  <c r="AI48" i="246"/>
  <c r="AI47" i="246"/>
  <c r="AI46" i="246"/>
  <c r="AI45" i="246"/>
  <c r="AI44" i="246"/>
  <c r="AI43" i="246"/>
  <c r="AI42" i="246"/>
  <c r="AI41" i="246"/>
  <c r="AI40" i="246"/>
  <c r="AI39" i="246"/>
  <c r="AI38" i="246"/>
  <c r="AI37" i="246"/>
  <c r="AI36" i="246"/>
  <c r="AI35" i="246"/>
  <c r="AI34" i="246"/>
  <c r="AI33" i="246"/>
  <c r="AI32" i="246"/>
  <c r="AI31" i="246"/>
  <c r="AI30" i="246"/>
  <c r="AI29" i="246"/>
  <c r="AI28" i="246"/>
  <c r="AI26" i="246"/>
  <c r="AI25" i="246"/>
  <c r="AI24" i="246"/>
  <c r="AI23" i="246"/>
  <c r="AI22" i="246"/>
  <c r="AI21" i="246"/>
  <c r="AI20" i="246"/>
  <c r="AI19" i="246"/>
  <c r="AI18" i="246"/>
  <c r="AI17" i="246"/>
  <c r="AI16" i="246"/>
  <c r="AI15" i="246"/>
  <c r="AI14" i="246"/>
  <c r="AI13" i="246"/>
  <c r="AI12" i="246"/>
  <c r="AI11" i="246"/>
  <c r="AI10" i="246"/>
  <c r="AI9" i="246"/>
  <c r="AI8" i="246"/>
  <c r="AI7" i="246"/>
  <c r="AI6" i="246"/>
  <c r="AF68" i="246"/>
  <c r="AF67" i="246"/>
  <c r="AF66" i="246"/>
  <c r="AF65" i="246"/>
  <c r="AF64" i="246"/>
  <c r="AF63" i="246"/>
  <c r="AF62" i="246"/>
  <c r="AF61" i="246"/>
  <c r="AF60" i="246"/>
  <c r="AF59" i="246"/>
  <c r="AF58" i="246"/>
  <c r="AF57" i="246"/>
  <c r="AF56" i="246"/>
  <c r="AF55" i="246"/>
  <c r="AF54" i="246"/>
  <c r="AF53" i="246"/>
  <c r="AF52" i="246"/>
  <c r="AF51" i="246"/>
  <c r="AF50" i="246"/>
  <c r="AF49" i="246"/>
  <c r="AF48" i="246"/>
  <c r="AF47" i="246"/>
  <c r="AF46" i="246"/>
  <c r="AF45" i="246"/>
  <c r="AF44" i="246"/>
  <c r="AF43" i="246"/>
  <c r="AF42" i="246"/>
  <c r="AF41" i="246"/>
  <c r="AF40" i="246"/>
  <c r="AF39" i="246"/>
  <c r="AF38" i="246"/>
  <c r="AF37" i="246"/>
  <c r="AF36" i="246"/>
  <c r="AF35" i="246"/>
  <c r="AF34" i="246"/>
  <c r="AF33" i="246"/>
  <c r="AF32" i="246"/>
  <c r="AF31" i="246"/>
  <c r="AF30" i="246"/>
  <c r="AF29" i="246"/>
  <c r="AF28" i="246"/>
  <c r="AF26" i="246"/>
  <c r="AF25" i="246"/>
  <c r="AF24" i="246"/>
  <c r="AF23" i="246"/>
  <c r="AF22" i="246"/>
  <c r="AF21" i="246"/>
  <c r="AF20" i="246"/>
  <c r="AF19" i="246"/>
  <c r="AF18" i="246"/>
  <c r="AF17" i="246"/>
  <c r="AF16" i="246"/>
  <c r="AF15" i="246"/>
  <c r="AF14" i="246"/>
  <c r="AF13" i="246"/>
  <c r="AF12" i="246"/>
  <c r="AF11" i="246"/>
  <c r="AF10" i="246"/>
  <c r="AF9" i="246"/>
  <c r="AF8" i="246"/>
  <c r="AF7" i="246"/>
  <c r="AF6" i="246"/>
  <c r="AC68" i="246"/>
  <c r="AC67" i="246"/>
  <c r="AC66" i="246"/>
  <c r="AC65" i="246"/>
  <c r="AC64" i="246"/>
  <c r="AC63" i="246"/>
  <c r="AC62" i="246"/>
  <c r="AC61" i="246"/>
  <c r="AC60" i="246"/>
  <c r="AC59" i="246"/>
  <c r="AC58" i="246"/>
  <c r="AC57" i="246"/>
  <c r="AC56" i="246"/>
  <c r="AC55" i="246"/>
  <c r="AC54" i="246"/>
  <c r="AC53" i="246"/>
  <c r="AC50" i="246"/>
  <c r="AC49" i="246"/>
  <c r="AC48" i="246"/>
  <c r="AC47" i="246"/>
  <c r="AC46" i="246"/>
  <c r="AC45" i="246"/>
  <c r="AC44" i="246"/>
  <c r="AC43" i="246"/>
  <c r="AC42" i="246"/>
  <c r="AC41" i="246"/>
  <c r="AC40" i="246"/>
  <c r="AC39" i="246"/>
  <c r="AC38" i="246"/>
  <c r="AC37" i="246"/>
  <c r="AC36" i="246"/>
  <c r="AC35" i="246"/>
  <c r="AC34" i="246"/>
  <c r="AC33" i="246"/>
  <c r="AC32" i="246"/>
  <c r="AC31" i="246"/>
  <c r="AC30" i="246"/>
  <c r="AC29" i="246"/>
  <c r="AC28" i="246"/>
  <c r="AC26" i="246"/>
  <c r="AC25" i="246"/>
  <c r="AC24" i="246"/>
  <c r="AC23" i="246"/>
  <c r="AC22" i="246"/>
  <c r="AC21" i="246"/>
  <c r="AC20" i="246"/>
  <c r="AC19" i="246"/>
  <c r="AC18" i="246"/>
  <c r="AC17" i="246"/>
  <c r="AC16" i="246"/>
  <c r="AC15" i="246"/>
  <c r="AC14" i="246"/>
  <c r="AC13" i="246"/>
  <c r="AC12" i="246"/>
  <c r="AC11" i="246"/>
  <c r="AC10" i="246"/>
  <c r="AC9" i="246"/>
  <c r="AC8" i="246"/>
  <c r="AC7" i="246"/>
  <c r="AC6" i="246"/>
  <c r="Z48" i="246"/>
  <c r="Z68" i="246"/>
  <c r="Z67" i="246"/>
  <c r="Z66" i="246"/>
  <c r="Z65" i="246"/>
  <c r="Z64" i="246"/>
  <c r="Z63" i="246"/>
  <c r="Z62" i="246"/>
  <c r="Z61" i="246"/>
  <c r="Z60" i="246"/>
  <c r="Z59" i="246"/>
  <c r="Z58" i="246"/>
  <c r="Z57" i="246"/>
  <c r="Z56" i="246"/>
  <c r="Z55" i="246"/>
  <c r="Z54" i="246"/>
  <c r="Z53" i="246"/>
  <c r="Z50" i="246"/>
  <c r="Z49" i="246"/>
  <c r="Z47" i="246"/>
  <c r="Z46" i="246"/>
  <c r="Z45" i="246"/>
  <c r="Z44" i="246"/>
  <c r="Z43" i="246"/>
  <c r="Z42" i="246"/>
  <c r="Z41" i="246"/>
  <c r="Z40" i="246"/>
  <c r="Z39" i="246"/>
  <c r="Z38" i="246"/>
  <c r="Z37" i="246"/>
  <c r="Z36" i="246"/>
  <c r="Z35" i="246"/>
  <c r="Z34" i="246"/>
  <c r="Z33" i="246"/>
  <c r="Z32" i="246"/>
  <c r="Z31" i="246"/>
  <c r="Z30" i="246"/>
  <c r="Z29" i="246"/>
  <c r="Z28" i="246"/>
  <c r="Z26" i="246"/>
  <c r="Z25" i="246"/>
  <c r="Z24" i="246"/>
  <c r="Z23" i="246"/>
  <c r="Z22" i="246"/>
  <c r="Z21" i="246"/>
  <c r="Z20" i="246"/>
  <c r="Z19" i="246"/>
  <c r="Z18" i="246"/>
  <c r="Z17" i="246"/>
  <c r="Z16" i="246"/>
  <c r="Z15" i="246"/>
  <c r="Z14" i="246"/>
  <c r="Z13" i="246"/>
  <c r="Z12" i="246"/>
  <c r="Z11" i="246"/>
  <c r="Z10" i="246"/>
  <c r="Z9" i="246"/>
  <c r="Z8" i="246"/>
  <c r="Z7" i="246"/>
  <c r="Z6" i="246"/>
  <c r="W29" i="246"/>
  <c r="W49" i="246"/>
  <c r="W68" i="246"/>
  <c r="W67" i="246"/>
  <c r="W66" i="246"/>
  <c r="W65" i="246"/>
  <c r="W64" i="246"/>
  <c r="W63" i="246"/>
  <c r="W62" i="246"/>
  <c r="W61" i="246"/>
  <c r="W60" i="246"/>
  <c r="W59" i="246"/>
  <c r="W58" i="246"/>
  <c r="W57" i="246"/>
  <c r="W56" i="246"/>
  <c r="W55" i="246"/>
  <c r="W54" i="246"/>
  <c r="W53" i="246"/>
  <c r="W52" i="246"/>
  <c r="W51" i="246"/>
  <c r="W50" i="246"/>
  <c r="W48" i="246"/>
  <c r="W47" i="246"/>
  <c r="W46" i="246"/>
  <c r="W45" i="246"/>
  <c r="W44" i="246"/>
  <c r="W43" i="246"/>
  <c r="W42" i="246"/>
  <c r="W41" i="246"/>
  <c r="W40" i="246"/>
  <c r="W39" i="246"/>
  <c r="W38" i="246"/>
  <c r="W37" i="246"/>
  <c r="W36" i="246"/>
  <c r="W35" i="246"/>
  <c r="W34" i="246"/>
  <c r="W33" i="246"/>
  <c r="W32" i="246"/>
  <c r="W31" i="246"/>
  <c r="W30" i="246"/>
  <c r="W28" i="246"/>
  <c r="W26" i="246"/>
  <c r="W25" i="246"/>
  <c r="W24" i="246"/>
  <c r="W23" i="246"/>
  <c r="W22" i="246"/>
  <c r="W21" i="246"/>
  <c r="W20" i="246"/>
  <c r="W19" i="246"/>
  <c r="W18" i="246"/>
  <c r="W17" i="246"/>
  <c r="W16" i="246"/>
  <c r="W15" i="246"/>
  <c r="W14" i="246"/>
  <c r="W13" i="246"/>
  <c r="W12" i="246"/>
  <c r="W11" i="246"/>
  <c r="W10" i="246"/>
  <c r="W9" i="246"/>
  <c r="W8" i="246"/>
  <c r="W7" i="246"/>
  <c r="W6" i="246"/>
  <c r="T26" i="246"/>
  <c r="T56" i="246"/>
  <c r="T63" i="246"/>
  <c r="T68" i="246"/>
  <c r="T67" i="246"/>
  <c r="T66" i="246"/>
  <c r="T65" i="246"/>
  <c r="T64" i="246"/>
  <c r="T62" i="246"/>
  <c r="T61" i="246"/>
  <c r="T60" i="246"/>
  <c r="T59" i="246"/>
  <c r="T58" i="246"/>
  <c r="T57" i="246"/>
  <c r="T55" i="246"/>
  <c r="T54" i="246"/>
  <c r="T53" i="246"/>
  <c r="T52" i="246"/>
  <c r="T51" i="246"/>
  <c r="T50" i="246"/>
  <c r="T49" i="246"/>
  <c r="T48" i="246"/>
  <c r="T47" i="246"/>
  <c r="T46" i="246"/>
  <c r="T45" i="246"/>
  <c r="T44" i="246"/>
  <c r="T43" i="246"/>
  <c r="T42" i="246"/>
  <c r="T41" i="246"/>
  <c r="T40" i="246"/>
  <c r="T39" i="246"/>
  <c r="T38" i="246"/>
  <c r="T37" i="246"/>
  <c r="T36" i="246"/>
  <c r="T35" i="246"/>
  <c r="T34" i="246"/>
  <c r="T33" i="246"/>
  <c r="T32" i="246"/>
  <c r="T31" i="246"/>
  <c r="T30" i="246"/>
  <c r="T29" i="246"/>
  <c r="T28" i="246"/>
  <c r="T25" i="246"/>
  <c r="T24" i="246"/>
  <c r="T23" i="246"/>
  <c r="T22" i="246"/>
  <c r="T21" i="246"/>
  <c r="T20" i="246"/>
  <c r="T19" i="246"/>
  <c r="T18" i="246"/>
  <c r="T17" i="246"/>
  <c r="T16" i="246"/>
  <c r="T15" i="246"/>
  <c r="T14" i="246"/>
  <c r="T13" i="246"/>
  <c r="T12" i="246"/>
  <c r="T11" i="246"/>
  <c r="T10" i="246"/>
  <c r="T9" i="246"/>
  <c r="T8" i="246"/>
  <c r="T7" i="246"/>
  <c r="T6" i="246"/>
  <c r="Q68" i="246"/>
  <c r="Q67" i="246"/>
  <c r="Q66" i="246"/>
  <c r="Q65" i="246"/>
  <c r="Q64" i="246"/>
  <c r="Q63" i="246"/>
  <c r="Q62" i="246"/>
  <c r="Q61" i="246"/>
  <c r="Q60" i="246"/>
  <c r="Q59" i="246"/>
  <c r="Q58" i="246"/>
  <c r="Q56" i="246"/>
  <c r="Q55" i="246"/>
  <c r="Q54" i="246"/>
  <c r="Q53" i="246"/>
  <c r="Q52" i="246"/>
  <c r="Q50" i="246"/>
  <c r="Q47" i="246"/>
  <c r="Q46" i="246"/>
  <c r="Q45" i="246"/>
  <c r="Q44" i="246"/>
  <c r="Q42" i="246"/>
  <c r="Q41" i="246"/>
  <c r="Q40" i="246"/>
  <c r="Q39" i="246"/>
  <c r="Q38" i="246"/>
  <c r="Q37" i="246"/>
  <c r="Q36" i="246"/>
  <c r="Q35" i="246"/>
  <c r="Q34" i="246"/>
  <c r="Q33" i="246"/>
  <c r="Q32" i="246"/>
  <c r="Q31" i="246"/>
  <c r="Q30" i="246"/>
  <c r="Q29" i="246"/>
  <c r="Q28" i="246"/>
  <c r="Q26" i="246"/>
  <c r="Q25" i="246"/>
  <c r="Q24" i="246"/>
  <c r="Q23" i="246"/>
  <c r="Q22" i="246"/>
  <c r="Q21" i="246"/>
  <c r="Q20" i="246"/>
  <c r="Q19" i="246"/>
  <c r="Q18" i="246"/>
  <c r="Q17" i="246"/>
  <c r="Q16" i="246"/>
  <c r="Q15" i="246"/>
  <c r="Q14" i="246"/>
  <c r="Q13" i="246"/>
  <c r="Q12" i="246"/>
  <c r="Q11" i="246"/>
  <c r="Q10" i="246"/>
  <c r="Q9" i="246"/>
  <c r="Q8" i="246"/>
  <c r="Q7" i="246"/>
  <c r="Q6" i="246"/>
  <c r="N42" i="246"/>
  <c r="N60" i="246"/>
  <c r="N64" i="246"/>
  <c r="N68" i="246"/>
  <c r="N67" i="246"/>
  <c r="N66" i="246"/>
  <c r="N65" i="246"/>
  <c r="N63" i="246"/>
  <c r="N62" i="246"/>
  <c r="N61" i="246"/>
  <c r="N59" i="246"/>
  <c r="N58" i="246"/>
  <c r="N57" i="246"/>
  <c r="N56" i="246"/>
  <c r="N55" i="246"/>
  <c r="N54" i="246"/>
  <c r="N53" i="246"/>
  <c r="N52" i="246"/>
  <c r="N51" i="246"/>
  <c r="N50" i="246"/>
  <c r="N49" i="246"/>
  <c r="N48" i="246"/>
  <c r="N47" i="246"/>
  <c r="N46" i="246"/>
  <c r="N45" i="246"/>
  <c r="N44" i="246"/>
  <c r="N43" i="246"/>
  <c r="N41" i="246"/>
  <c r="N40" i="246"/>
  <c r="N39" i="246"/>
  <c r="N38" i="246"/>
  <c r="N37" i="246"/>
  <c r="N36" i="246"/>
  <c r="N35" i="246"/>
  <c r="N34" i="246"/>
  <c r="N32" i="246"/>
  <c r="N33" i="246"/>
  <c r="N31" i="246"/>
  <c r="N30" i="246"/>
  <c r="N29" i="246"/>
  <c r="N28" i="246"/>
  <c r="N26" i="246"/>
  <c r="N25" i="246"/>
  <c r="N24" i="246"/>
  <c r="N22" i="246"/>
  <c r="N23" i="246"/>
  <c r="N21" i="246"/>
  <c r="N20" i="246"/>
  <c r="N19" i="246"/>
  <c r="N18" i="246"/>
  <c r="N17" i="246"/>
  <c r="N16" i="246"/>
  <c r="N15" i="246"/>
  <c r="N14" i="246"/>
  <c r="N13" i="246"/>
  <c r="N12" i="246"/>
  <c r="N11" i="246"/>
  <c r="N10" i="246"/>
  <c r="N9" i="246"/>
  <c r="N8" i="246"/>
  <c r="N7" i="246"/>
  <c r="N6" i="246"/>
  <c r="K68" i="246"/>
  <c r="K67" i="246"/>
  <c r="K66" i="246"/>
  <c r="K64" i="246"/>
  <c r="K63" i="246"/>
  <c r="K62" i="246"/>
  <c r="K61" i="246"/>
  <c r="K60" i="246"/>
  <c r="K59" i="246"/>
  <c r="K58" i="246"/>
  <c r="K57" i="246"/>
  <c r="K56" i="246"/>
  <c r="K55" i="246"/>
  <c r="K54" i="246"/>
  <c r="K53" i="246"/>
  <c r="K50" i="246"/>
  <c r="K49" i="246"/>
  <c r="K48" i="246"/>
  <c r="K47" i="246"/>
  <c r="K46" i="246"/>
  <c r="K44" i="246"/>
  <c r="K43" i="246"/>
  <c r="K42" i="246"/>
  <c r="K41" i="246"/>
  <c r="K40" i="246"/>
  <c r="K38" i="246"/>
  <c r="K37" i="246"/>
  <c r="K36" i="246"/>
  <c r="K35" i="246"/>
  <c r="K34" i="246"/>
  <c r="K33" i="246"/>
  <c r="K32" i="246"/>
  <c r="K31" i="246"/>
  <c r="K30" i="246"/>
  <c r="K29" i="246"/>
  <c r="K28" i="246"/>
  <c r="K26" i="246"/>
  <c r="K25" i="246"/>
  <c r="K24" i="246"/>
  <c r="K23" i="246"/>
  <c r="K22" i="246"/>
  <c r="K21" i="246"/>
  <c r="K20" i="246"/>
  <c r="K19" i="246"/>
  <c r="K18" i="246"/>
  <c r="K17" i="246"/>
  <c r="K16" i="246"/>
  <c r="K15" i="246"/>
  <c r="K14" i="246"/>
  <c r="K13" i="246"/>
  <c r="K12" i="246"/>
  <c r="K11" i="246"/>
  <c r="K10" i="246"/>
  <c r="K9" i="246"/>
  <c r="K8" i="246"/>
  <c r="K7" i="246"/>
  <c r="K6" i="246"/>
  <c r="H9" i="246"/>
  <c r="H42" i="246"/>
  <c r="H44" i="246"/>
  <c r="H68" i="246"/>
  <c r="H67" i="246"/>
  <c r="H66" i="246"/>
  <c r="H65" i="246"/>
  <c r="H64" i="246"/>
  <c r="H63" i="246"/>
  <c r="H62" i="246"/>
  <c r="H61" i="246"/>
  <c r="H60" i="246"/>
  <c r="H59" i="246"/>
  <c r="H58" i="246"/>
  <c r="H57" i="246"/>
  <c r="H56" i="246"/>
  <c r="H55" i="246"/>
  <c r="H54" i="246"/>
  <c r="H53" i="246"/>
  <c r="H50" i="246"/>
  <c r="H49" i="246"/>
  <c r="H48" i="246"/>
  <c r="H47" i="246"/>
  <c r="H46" i="246"/>
  <c r="H45" i="246"/>
  <c r="H43" i="246"/>
  <c r="H41" i="246"/>
  <c r="H40" i="246"/>
  <c r="H39" i="246"/>
  <c r="H38" i="246"/>
  <c r="H37" i="246"/>
  <c r="H36" i="246"/>
  <c r="H35" i="246"/>
  <c r="H34" i="246"/>
  <c r="H33" i="246"/>
  <c r="H32" i="246"/>
  <c r="H31" i="246"/>
  <c r="H30" i="246"/>
  <c r="H29" i="246"/>
  <c r="H28" i="246"/>
  <c r="H26" i="246"/>
  <c r="H25" i="246"/>
  <c r="H23" i="246"/>
  <c r="H22" i="246"/>
  <c r="H21" i="246"/>
  <c r="H20" i="246"/>
  <c r="H19" i="246"/>
  <c r="H18" i="246"/>
  <c r="H17" i="246"/>
  <c r="H16" i="246"/>
  <c r="H15" i="246"/>
  <c r="H14" i="246"/>
  <c r="H13" i="246"/>
  <c r="H12" i="246"/>
  <c r="H11" i="246"/>
  <c r="H10" i="246"/>
  <c r="H8" i="246"/>
  <c r="H7" i="246"/>
  <c r="H6" i="246"/>
  <c r="K65" i="246"/>
  <c r="K45" i="246"/>
  <c r="K39" i="246"/>
  <c r="H24" i="246"/>
  <c r="E68" i="246"/>
  <c r="E67" i="246"/>
  <c r="E66" i="246"/>
  <c r="E64" i="246"/>
  <c r="E65" i="246"/>
  <c r="E63" i="246"/>
  <c r="E62" i="246"/>
  <c r="E61" i="246"/>
  <c r="E60" i="246"/>
  <c r="E59" i="246"/>
  <c r="E58" i="246"/>
  <c r="E57" i="246"/>
  <c r="E56" i="246"/>
  <c r="E55" i="246"/>
  <c r="E54" i="246"/>
  <c r="E53" i="246"/>
  <c r="E52" i="246"/>
  <c r="E51" i="246"/>
  <c r="E50" i="246"/>
  <c r="E48" i="246"/>
  <c r="E47" i="246"/>
  <c r="E46" i="246"/>
  <c r="E45" i="246"/>
  <c r="E44" i="246"/>
  <c r="E43" i="246"/>
  <c r="E42" i="246"/>
  <c r="E41" i="246"/>
  <c r="E40" i="246"/>
  <c r="E39" i="246"/>
  <c r="E38" i="246"/>
  <c r="E37" i="246"/>
  <c r="E36" i="246" l="1"/>
  <c r="E35" i="246"/>
  <c r="E34" i="246"/>
  <c r="E33" i="246"/>
  <c r="E32" i="246"/>
  <c r="E31" i="246"/>
  <c r="E30" i="246"/>
  <c r="E29" i="246"/>
  <c r="E28" i="246"/>
  <c r="E26" i="246"/>
  <c r="E25" i="246"/>
  <c r="E24" i="246"/>
  <c r="E23" i="246"/>
  <c r="E22" i="246"/>
  <c r="E21" i="246"/>
  <c r="E20" i="246"/>
  <c r="E19" i="246"/>
  <c r="E18" i="246"/>
  <c r="E17" i="246"/>
  <c r="E16" i="246"/>
  <c r="E15" i="246"/>
  <c r="E14" i="246"/>
  <c r="E13" i="246"/>
  <c r="E12" i="246"/>
  <c r="E10" i="246"/>
  <c r="E11" i="246"/>
  <c r="E8" i="246"/>
  <c r="E9" i="246"/>
  <c r="E7" i="246"/>
  <c r="E6" i="246"/>
  <c r="X14" i="244"/>
  <c r="S14" i="244"/>
  <c r="N14" i="244"/>
  <c r="I14" i="244"/>
  <c r="I13" i="244"/>
  <c r="X13" i="244"/>
  <c r="S13" i="244"/>
  <c r="N13" i="244"/>
  <c r="Y12" i="244"/>
  <c r="Z12" i="244"/>
  <c r="X12" i="244"/>
  <c r="T12" i="244"/>
  <c r="U12" i="244"/>
  <c r="S12" i="244"/>
  <c r="O12" i="244"/>
  <c r="P12" i="244"/>
  <c r="N12" i="244"/>
  <c r="J12" i="244"/>
  <c r="K12" i="244"/>
  <c r="I12" i="244"/>
  <c r="X4" i="244"/>
  <c r="S4" i="244"/>
  <c r="N4" i="244"/>
  <c r="I4" i="244"/>
  <c r="X11" i="244"/>
  <c r="S11" i="244"/>
  <c r="N11" i="244"/>
  <c r="I11" i="244"/>
  <c r="Y10" i="244"/>
  <c r="Z10" i="244"/>
  <c r="X10" i="244"/>
  <c r="T10" i="244"/>
  <c r="U10" i="244"/>
  <c r="S10" i="244"/>
  <c r="O10" i="244"/>
  <c r="P10" i="244"/>
  <c r="N10" i="244"/>
  <c r="J8" i="244"/>
  <c r="K8" i="244"/>
  <c r="I8" i="244"/>
  <c r="Y9" i="244"/>
  <c r="Z9" i="244"/>
  <c r="X9" i="244"/>
  <c r="P9" i="244"/>
  <c r="N9" i="244"/>
  <c r="O9" i="244"/>
  <c r="T9" i="244"/>
  <c r="U9" i="244"/>
  <c r="S9" i="244"/>
  <c r="J10" i="244"/>
  <c r="K10" i="244"/>
  <c r="I10" i="244"/>
  <c r="J9" i="244"/>
  <c r="K9" i="244"/>
  <c r="I9" i="244"/>
  <c r="AI52" i="246" l="1"/>
  <c r="AC52" i="246"/>
  <c r="Z52" i="246"/>
  <c r="K52" i="246"/>
  <c r="H52" i="246"/>
  <c r="AC51" i="246"/>
  <c r="Z51" i="246"/>
  <c r="Q51" i="246"/>
  <c r="K51" i="246"/>
  <c r="H51" i="246"/>
  <c r="AL49" i="246"/>
  <c r="Q49" i="246"/>
  <c r="E49" i="246"/>
  <c r="Y8" i="244" l="1"/>
  <c r="Z8" i="244"/>
  <c r="X8" i="244"/>
  <c r="T8" i="244"/>
  <c r="U8" i="244"/>
  <c r="S8" i="244"/>
  <c r="O8" i="244"/>
  <c r="P8" i="244"/>
  <c r="N8" i="244"/>
  <c r="Y6" i="244"/>
  <c r="Z6" i="244"/>
  <c r="X6" i="244"/>
  <c r="Y7" i="244"/>
  <c r="Z7" i="244"/>
  <c r="X7" i="244"/>
  <c r="T7" i="244"/>
  <c r="U7" i="244"/>
  <c r="S7" i="244"/>
  <c r="O7" i="244"/>
  <c r="P7" i="244"/>
  <c r="N7" i="244"/>
  <c r="J7" i="244"/>
  <c r="K7" i="244"/>
  <c r="I7" i="244"/>
  <c r="T6" i="244"/>
  <c r="U6" i="244"/>
  <c r="S6" i="244"/>
  <c r="O6" i="244"/>
  <c r="P6" i="244"/>
  <c r="N6" i="244"/>
  <c r="J6" i="244"/>
  <c r="K6" i="244"/>
  <c r="I6" i="244"/>
  <c r="AA9" i="244"/>
  <c r="AB9" i="244" s="1"/>
  <c r="AA10" i="244"/>
  <c r="AB10" i="244" s="1"/>
  <c r="AA11" i="244"/>
  <c r="AB11" i="244" s="1"/>
  <c r="AA12" i="244"/>
  <c r="AB12" i="244" s="1"/>
  <c r="AA13" i="244"/>
  <c r="AB13" i="244" s="1"/>
  <c r="AA14" i="244"/>
  <c r="AB14" i="244" s="1"/>
  <c r="V9" i="244"/>
  <c r="W9" i="244" s="1"/>
  <c r="V10" i="244"/>
  <c r="W10" i="244" s="1"/>
  <c r="V11" i="244"/>
  <c r="W11" i="244" s="1"/>
  <c r="V12" i="244"/>
  <c r="W12" i="244" s="1"/>
  <c r="V13" i="244"/>
  <c r="W13" i="244" s="1"/>
  <c r="V14" i="244"/>
  <c r="W14" i="244" s="1"/>
  <c r="Q9" i="244"/>
  <c r="R9" i="244" s="1"/>
  <c r="Q10" i="244"/>
  <c r="R10" i="244" s="1"/>
  <c r="Q11" i="244"/>
  <c r="R11" i="244" s="1"/>
  <c r="Q12" i="244"/>
  <c r="R12" i="244" s="1"/>
  <c r="Q13" i="244"/>
  <c r="Q14" i="244"/>
  <c r="L9" i="244"/>
  <c r="M9" i="244" s="1"/>
  <c r="L10" i="244"/>
  <c r="L11" i="244"/>
  <c r="L12" i="244"/>
  <c r="L13" i="244"/>
  <c r="L14" i="244"/>
  <c r="Y5" i="244"/>
  <c r="Z5" i="244"/>
  <c r="X5" i="244"/>
  <c r="T5" i="244"/>
  <c r="U5" i="244"/>
  <c r="S5" i="244"/>
  <c r="O5" i="244"/>
  <c r="P5" i="244"/>
  <c r="N5" i="244"/>
  <c r="J5" i="244"/>
  <c r="K5" i="244"/>
  <c r="I5" i="244"/>
  <c r="V4" i="244"/>
  <c r="F63" i="246"/>
  <c r="G63" i="246" s="1"/>
  <c r="F64" i="246"/>
  <c r="G64" i="246" s="1"/>
  <c r="F65" i="246"/>
  <c r="G65" i="246" s="1"/>
  <c r="F66" i="246"/>
  <c r="G66" i="246" s="1"/>
  <c r="F67" i="246"/>
  <c r="G67" i="246" s="1"/>
  <c r="F68" i="246"/>
  <c r="G68" i="246" s="1"/>
  <c r="F37" i="246"/>
  <c r="G37" i="246" s="1"/>
  <c r="F38" i="246"/>
  <c r="G38" i="246" s="1"/>
  <c r="F39" i="246"/>
  <c r="G39" i="246" s="1"/>
  <c r="F40" i="246"/>
  <c r="G40" i="246" s="1"/>
  <c r="F41" i="246"/>
  <c r="G41" i="246" s="1"/>
  <c r="F42" i="246"/>
  <c r="G42" i="246" s="1"/>
  <c r="F43" i="246"/>
  <c r="G43" i="246" s="1"/>
  <c r="F44" i="246"/>
  <c r="G44" i="246" s="1"/>
  <c r="F45" i="246"/>
  <c r="G45" i="246" s="1"/>
  <c r="F46" i="246"/>
  <c r="G46" i="246" s="1"/>
  <c r="F47" i="246"/>
  <c r="G47" i="246" s="1"/>
  <c r="F48" i="246"/>
  <c r="G48" i="246" s="1"/>
  <c r="F49" i="246"/>
  <c r="G49" i="246" s="1"/>
  <c r="F50" i="246"/>
  <c r="G50" i="246" s="1"/>
  <c r="F51" i="246"/>
  <c r="G51" i="246" s="1"/>
  <c r="F52" i="246"/>
  <c r="G52" i="246" s="1"/>
  <c r="F53" i="246"/>
  <c r="G53" i="246" s="1"/>
  <c r="F54" i="246"/>
  <c r="G54" i="246" s="1"/>
  <c r="F55" i="246"/>
  <c r="G55" i="246" s="1"/>
  <c r="F56" i="246"/>
  <c r="G56" i="246" s="1"/>
  <c r="F57" i="246"/>
  <c r="G57" i="246" s="1"/>
  <c r="F58" i="246"/>
  <c r="G58" i="246" s="1"/>
  <c r="F59" i="246"/>
  <c r="G59" i="246" s="1"/>
  <c r="F60" i="246"/>
  <c r="G60" i="246" s="1"/>
  <c r="F61" i="246"/>
  <c r="G61" i="246" s="1"/>
  <c r="F62" i="246"/>
  <c r="G62" i="246" s="1"/>
  <c r="AC13" i="244" l="1"/>
  <c r="AD13" i="244" s="1"/>
  <c r="AC14" i="244"/>
  <c r="AD14" i="244" s="1"/>
  <c r="AA7" i="244"/>
  <c r="AB7" i="244" s="1"/>
  <c r="AC12" i="244"/>
  <c r="AD12" i="244" s="1"/>
  <c r="AC11" i="244"/>
  <c r="AD11" i="244" s="1"/>
  <c r="M11" i="244"/>
  <c r="AC10" i="244"/>
  <c r="AD10" i="244" s="1"/>
  <c r="I60" i="246"/>
  <c r="J60" i="246" s="1"/>
  <c r="I52" i="246"/>
  <c r="L52" i="246" s="1"/>
  <c r="I53" i="246"/>
  <c r="J53" i="246" s="1"/>
  <c r="L7" i="244"/>
  <c r="Q6" i="244"/>
  <c r="I61" i="246"/>
  <c r="J61" i="246" s="1"/>
  <c r="L8" i="244"/>
  <c r="L5" i="244"/>
  <c r="I66" i="246"/>
  <c r="J66" i="246" s="1"/>
  <c r="AC9" i="244"/>
  <c r="AD9" i="244" s="1"/>
  <c r="V5" i="244"/>
  <c r="W5" i="244" s="1"/>
  <c r="V7" i="244"/>
  <c r="W7" i="244" s="1"/>
  <c r="I48" i="246"/>
  <c r="J48" i="246" s="1"/>
  <c r="I44" i="246"/>
  <c r="J44" i="246" s="1"/>
  <c r="AA8" i="244"/>
  <c r="AB8" i="244" s="1"/>
  <c r="I42" i="246"/>
  <c r="J42" i="246" s="1"/>
  <c r="I40" i="246"/>
  <c r="J40" i="246" s="1"/>
  <c r="I37" i="246"/>
  <c r="J37" i="246" s="1"/>
  <c r="I67" i="246"/>
  <c r="J67" i="246" s="1"/>
  <c r="AO66" i="246"/>
  <c r="AP66" i="246" s="1"/>
  <c r="Q5" i="244"/>
  <c r="AA5" i="244"/>
  <c r="AB5" i="244" s="1"/>
  <c r="L6" i="244"/>
  <c r="Q7" i="244"/>
  <c r="Q8" i="244"/>
  <c r="V8" i="244"/>
  <c r="W8" i="244" s="1"/>
  <c r="AA6" i="244"/>
  <c r="AB6" i="244" s="1"/>
  <c r="V6" i="244"/>
  <c r="W6" i="244" s="1"/>
  <c r="I58" i="246"/>
  <c r="J58" i="246" s="1"/>
  <c r="AO54" i="246"/>
  <c r="AP54" i="246" s="1"/>
  <c r="I57" i="246"/>
  <c r="J57" i="246" s="1"/>
  <c r="I38" i="246"/>
  <c r="J38" i="246" s="1"/>
  <c r="I64" i="246"/>
  <c r="AO63" i="246"/>
  <c r="AP63" i="246" s="1"/>
  <c r="AO64" i="246"/>
  <c r="AP64" i="246" s="1"/>
  <c r="AO68" i="246"/>
  <c r="AP68" i="246" s="1"/>
  <c r="I68" i="246"/>
  <c r="J68" i="246" s="1"/>
  <c r="AO67" i="246"/>
  <c r="AP67" i="246" s="1"/>
  <c r="I65" i="246"/>
  <c r="J65" i="246" s="1"/>
  <c r="I63" i="246"/>
  <c r="J63" i="246" s="1"/>
  <c r="AO65" i="246"/>
  <c r="AP65" i="246" s="1"/>
  <c r="I49" i="246"/>
  <c r="J49" i="246" s="1"/>
  <c r="AO44" i="246"/>
  <c r="AP44" i="246" s="1"/>
  <c r="AO39" i="246"/>
  <c r="AP39" i="246" s="1"/>
  <c r="AO37" i="246"/>
  <c r="AP37" i="246" s="1"/>
  <c r="AO59" i="246"/>
  <c r="AP59" i="246" s="1"/>
  <c r="I41" i="246"/>
  <c r="L41" i="246" s="1"/>
  <c r="AO62" i="246"/>
  <c r="AP62" i="246" s="1"/>
  <c r="AO41" i="246"/>
  <c r="AP41" i="246" s="1"/>
  <c r="I55" i="246"/>
  <c r="J55" i="246" s="1"/>
  <c r="AO46" i="246"/>
  <c r="AP46" i="246" s="1"/>
  <c r="AO42" i="246"/>
  <c r="AP42" i="246" s="1"/>
  <c r="I46" i="246"/>
  <c r="J46" i="246" s="1"/>
  <c r="I54" i="246"/>
  <c r="AO52" i="246"/>
  <c r="AP52" i="246" s="1"/>
  <c r="AO45" i="246"/>
  <c r="AP45" i="246" s="1"/>
  <c r="I45" i="246"/>
  <c r="AO61" i="246"/>
  <c r="AP61" i="246" s="1"/>
  <c r="I51" i="246"/>
  <c r="J51" i="246" s="1"/>
  <c r="AO58" i="246"/>
  <c r="AP58" i="246" s="1"/>
  <c r="I50" i="246"/>
  <c r="J50" i="246" s="1"/>
  <c r="AO47" i="246"/>
  <c r="AP47" i="246" s="1"/>
  <c r="AO56" i="246"/>
  <c r="AP56" i="246" s="1"/>
  <c r="AO40" i="246"/>
  <c r="AP40" i="246" s="1"/>
  <c r="I62" i="246"/>
  <c r="J62" i="246" s="1"/>
  <c r="AO60" i="246"/>
  <c r="AP60" i="246" s="1"/>
  <c r="I59" i="246"/>
  <c r="J59" i="246" s="1"/>
  <c r="I56" i="246"/>
  <c r="J56" i="246" s="1"/>
  <c r="AO53" i="246"/>
  <c r="AP53" i="246" s="1"/>
  <c r="AO49" i="246"/>
  <c r="AP49" i="246" s="1"/>
  <c r="AO50" i="246"/>
  <c r="AP50" i="246" s="1"/>
  <c r="AO38" i="246"/>
  <c r="AP38" i="246" s="1"/>
  <c r="AO55" i="246"/>
  <c r="AP55" i="246" s="1"/>
  <c r="I47" i="246"/>
  <c r="J47" i="246" s="1"/>
  <c r="AO51" i="246"/>
  <c r="AP51" i="246" s="1"/>
  <c r="I43" i="246"/>
  <c r="J43" i="246" s="1"/>
  <c r="I39" i="246"/>
  <c r="J39" i="246" s="1"/>
  <c r="L60" i="246" l="1"/>
  <c r="M60" i="246" s="1"/>
  <c r="J52" i="246"/>
  <c r="J41" i="246"/>
  <c r="L53" i="246"/>
  <c r="M53" i="246" s="1"/>
  <c r="L61" i="246"/>
  <c r="M61" i="246" s="1"/>
  <c r="L66" i="246"/>
  <c r="O66" i="246" s="1"/>
  <c r="L44" i="246"/>
  <c r="O44" i="246" s="1"/>
  <c r="L38" i="246"/>
  <c r="M38" i="246" s="1"/>
  <c r="AC8" i="244"/>
  <c r="AD8" i="244" s="1"/>
  <c r="L37" i="246"/>
  <c r="M37" i="246" s="1"/>
  <c r="AC7" i="244"/>
  <c r="AD7" i="244" s="1"/>
  <c r="L67" i="246"/>
  <c r="AC5" i="244"/>
  <c r="AD5" i="244" s="1"/>
  <c r="L42" i="246"/>
  <c r="L48" i="246"/>
  <c r="M48" i="246" s="1"/>
  <c r="L43" i="246"/>
  <c r="M43" i="246" s="1"/>
  <c r="L58" i="246"/>
  <c r="M58" i="246" s="1"/>
  <c r="AC6" i="244"/>
  <c r="AD6" i="244" s="1"/>
  <c r="L40" i="246"/>
  <c r="L51" i="246"/>
  <c r="M51" i="246" s="1"/>
  <c r="L68" i="246"/>
  <c r="M68" i="246" s="1"/>
  <c r="L49" i="246"/>
  <c r="L57" i="246"/>
  <c r="M57" i="246" s="1"/>
  <c r="L63" i="246"/>
  <c r="M63" i="246" s="1"/>
  <c r="L46" i="246"/>
  <c r="L65" i="246"/>
  <c r="J64" i="246"/>
  <c r="L64" i="246"/>
  <c r="L50" i="246"/>
  <c r="M50" i="246" s="1"/>
  <c r="L47" i="246"/>
  <c r="M47" i="246" s="1"/>
  <c r="L56" i="246"/>
  <c r="M56" i="246" s="1"/>
  <c r="L55" i="246"/>
  <c r="M55" i="246" s="1"/>
  <c r="L62" i="246"/>
  <c r="J45" i="246"/>
  <c r="L45" i="246"/>
  <c r="L39" i="246"/>
  <c r="L59" i="246"/>
  <c r="J54" i="246"/>
  <c r="L54" i="246"/>
  <c r="M52" i="246"/>
  <c r="O52" i="246"/>
  <c r="M41" i="246"/>
  <c r="O41" i="246"/>
  <c r="O60" i="246" l="1"/>
  <c r="P60" i="246" s="1"/>
  <c r="O53" i="246"/>
  <c r="P53" i="246" s="1"/>
  <c r="O63" i="246"/>
  <c r="P63" i="246" s="1"/>
  <c r="O37" i="246"/>
  <c r="P37" i="246" s="1"/>
  <c r="O61" i="246"/>
  <c r="P61" i="246" s="1"/>
  <c r="M66" i="246"/>
  <c r="O38" i="246"/>
  <c r="R38" i="246" s="1"/>
  <c r="M44" i="246"/>
  <c r="O55" i="246"/>
  <c r="R55" i="246" s="1"/>
  <c r="O48" i="246"/>
  <c r="P48" i="246" s="1"/>
  <c r="M67" i="246"/>
  <c r="O67" i="246"/>
  <c r="O43" i="246"/>
  <c r="P43" i="246" s="1"/>
  <c r="O57" i="246"/>
  <c r="P57" i="246" s="1"/>
  <c r="O58" i="246"/>
  <c r="P58" i="246" s="1"/>
  <c r="M42" i="246"/>
  <c r="O42" i="246"/>
  <c r="M40" i="246"/>
  <c r="O40" i="246"/>
  <c r="P44" i="246"/>
  <c r="R44" i="246"/>
  <c r="O68" i="246"/>
  <c r="R68" i="246" s="1"/>
  <c r="M49" i="246"/>
  <c r="O49" i="246"/>
  <c r="O56" i="246"/>
  <c r="P56" i="246" s="1"/>
  <c r="M46" i="246"/>
  <c r="O46" i="246"/>
  <c r="O51" i="246"/>
  <c r="P51" i="246" s="1"/>
  <c r="M65" i="246"/>
  <c r="O65" i="246"/>
  <c r="P66" i="246"/>
  <c r="R66" i="246"/>
  <c r="M64" i="246"/>
  <c r="O64" i="246"/>
  <c r="O50" i="246"/>
  <c r="P50" i="246" s="1"/>
  <c r="O47" i="246"/>
  <c r="R47" i="246" s="1"/>
  <c r="M54" i="246"/>
  <c r="O54" i="246"/>
  <c r="M59" i="246"/>
  <c r="O59" i="246"/>
  <c r="M39" i="246"/>
  <c r="O39" i="246"/>
  <c r="M45" i="246"/>
  <c r="O45" i="246"/>
  <c r="M62" i="246"/>
  <c r="O62" i="246"/>
  <c r="P41" i="246"/>
  <c r="R41" i="246"/>
  <c r="P52" i="246"/>
  <c r="R52" i="246"/>
  <c r="R61" i="246" l="1"/>
  <c r="S61" i="246" s="1"/>
  <c r="R60" i="246"/>
  <c r="U60" i="246" s="1"/>
  <c r="V60" i="246" s="1"/>
  <c r="R53" i="246"/>
  <c r="S53" i="246" s="1"/>
  <c r="R63" i="246"/>
  <c r="S63" i="246" s="1"/>
  <c r="R37" i="246"/>
  <c r="U37" i="246" s="1"/>
  <c r="P55" i="246"/>
  <c r="P68" i="246"/>
  <c r="P38" i="246"/>
  <c r="R51" i="246"/>
  <c r="S51" i="246" s="1"/>
  <c r="P67" i="246"/>
  <c r="R67" i="246"/>
  <c r="R58" i="246"/>
  <c r="U58" i="246" s="1"/>
  <c r="X58" i="246" s="1"/>
  <c r="P42" i="246"/>
  <c r="R42" i="246"/>
  <c r="P40" i="246"/>
  <c r="R40" i="246"/>
  <c r="R56" i="246"/>
  <c r="S56" i="246" s="1"/>
  <c r="P49" i="246"/>
  <c r="R49" i="246"/>
  <c r="R50" i="246"/>
  <c r="U50" i="246" s="1"/>
  <c r="P46" i="246"/>
  <c r="R46" i="246"/>
  <c r="S38" i="246"/>
  <c r="U38" i="246"/>
  <c r="S44" i="246"/>
  <c r="U44" i="246"/>
  <c r="S68" i="246"/>
  <c r="U68" i="246"/>
  <c r="P64" i="246"/>
  <c r="R64" i="246"/>
  <c r="S66" i="246"/>
  <c r="U66" i="246"/>
  <c r="P65" i="246"/>
  <c r="R65" i="246"/>
  <c r="P47" i="246"/>
  <c r="P45" i="246"/>
  <c r="R45" i="246"/>
  <c r="U55" i="246"/>
  <c r="S55" i="246"/>
  <c r="S47" i="246"/>
  <c r="U47" i="246"/>
  <c r="S52" i="246"/>
  <c r="U52" i="246"/>
  <c r="S41" i="246"/>
  <c r="U41" i="246"/>
  <c r="P59" i="246"/>
  <c r="R59" i="246"/>
  <c r="P62" i="246"/>
  <c r="R62" i="246"/>
  <c r="P39" i="246"/>
  <c r="R39" i="246"/>
  <c r="P54" i="246"/>
  <c r="R54" i="246"/>
  <c r="Q48" i="246"/>
  <c r="AO48" i="246" s="1"/>
  <c r="AP48" i="246" s="1"/>
  <c r="Q43" i="246"/>
  <c r="AO43" i="246" s="1"/>
  <c r="AP43" i="246" s="1"/>
  <c r="U61" i="246" l="1"/>
  <c r="V61" i="246" s="1"/>
  <c r="S60" i="246"/>
  <c r="R43" i="246"/>
  <c r="S43" i="246" s="1"/>
  <c r="R48" i="246"/>
  <c r="S48" i="246" s="1"/>
  <c r="U63" i="246"/>
  <c r="V63" i="246" s="1"/>
  <c r="U53" i="246"/>
  <c r="X53" i="246" s="1"/>
  <c r="X60" i="246"/>
  <c r="AA60" i="246" s="1"/>
  <c r="AB60" i="246" s="1"/>
  <c r="U51" i="246"/>
  <c r="X51" i="246" s="1"/>
  <c r="S37" i="246"/>
  <c r="S50" i="246"/>
  <c r="V58" i="246"/>
  <c r="S67" i="246"/>
  <c r="U67" i="246"/>
  <c r="S58" i="246"/>
  <c r="U56" i="246"/>
  <c r="V56" i="246" s="1"/>
  <c r="U42" i="246"/>
  <c r="S42" i="246"/>
  <c r="S40" i="246"/>
  <c r="U40" i="246"/>
  <c r="S46" i="246"/>
  <c r="U46" i="246"/>
  <c r="S49" i="246"/>
  <c r="U49" i="246"/>
  <c r="X44" i="246"/>
  <c r="V44" i="246"/>
  <c r="X38" i="246"/>
  <c r="V38" i="246"/>
  <c r="S65" i="246"/>
  <c r="U65" i="246"/>
  <c r="S64" i="246"/>
  <c r="U64" i="246"/>
  <c r="V68" i="246"/>
  <c r="X68" i="246"/>
  <c r="V66" i="246"/>
  <c r="X66" i="246"/>
  <c r="V37" i="246"/>
  <c r="X37" i="246"/>
  <c r="S54" i="246"/>
  <c r="U54" i="246"/>
  <c r="AA58" i="246"/>
  <c r="Y58" i="246"/>
  <c r="U59" i="246"/>
  <c r="S59" i="246"/>
  <c r="X50" i="246"/>
  <c r="V50" i="246"/>
  <c r="S45" i="246"/>
  <c r="U45" i="246"/>
  <c r="S62" i="246"/>
  <c r="U62" i="246"/>
  <c r="V55" i="246"/>
  <c r="X55" i="246"/>
  <c r="U39" i="246"/>
  <c r="S39" i="246"/>
  <c r="V41" i="246"/>
  <c r="X41" i="246"/>
  <c r="V47" i="246"/>
  <c r="X47" i="246"/>
  <c r="V52" i="246"/>
  <c r="X52" i="246"/>
  <c r="I522" i="249"/>
  <c r="I521" i="249"/>
  <c r="I520" i="249"/>
  <c r="G113" i="249"/>
  <c r="G114" i="249"/>
  <c r="G115" i="249"/>
  <c r="G116" i="249"/>
  <c r="G117" i="249"/>
  <c r="G118" i="249"/>
  <c r="G120" i="249"/>
  <c r="G121" i="249"/>
  <c r="G122" i="249"/>
  <c r="G111" i="249"/>
  <c r="H134" i="249"/>
  <c r="G134" i="249"/>
  <c r="H121" i="249"/>
  <c r="H119" i="249"/>
  <c r="H118" i="249"/>
  <c r="H117" i="249"/>
  <c r="H115" i="249"/>
  <c r="H114" i="249"/>
  <c r="H112" i="249"/>
  <c r="H111" i="249"/>
  <c r="AO16" i="245"/>
  <c r="W16" i="245"/>
  <c r="Q16" i="245"/>
  <c r="AI3" i="245"/>
  <c r="K3" i="245"/>
  <c r="AR13" i="245"/>
  <c r="AL13" i="245"/>
  <c r="AF13" i="245"/>
  <c r="Z13" i="245"/>
  <c r="AO15" i="245"/>
  <c r="AI15" i="245"/>
  <c r="AC15" i="245"/>
  <c r="W15" i="245"/>
  <c r="Q15" i="245"/>
  <c r="K15" i="245"/>
  <c r="AO18" i="245"/>
  <c r="AI18" i="245"/>
  <c r="AC18" i="245"/>
  <c r="W18" i="245"/>
  <c r="Q18" i="245"/>
  <c r="AO19" i="245"/>
  <c r="AI19" i="245"/>
  <c r="AO20" i="245"/>
  <c r="AI20" i="245"/>
  <c r="AC20" i="245"/>
  <c r="W20" i="245"/>
  <c r="Q20" i="245"/>
  <c r="Z12" i="245"/>
  <c r="W12" i="245"/>
  <c r="Q12" i="245"/>
  <c r="K12" i="245"/>
  <c r="AR7" i="245"/>
  <c r="AO7" i="245"/>
  <c r="AL7" i="245"/>
  <c r="AI7" i="245"/>
  <c r="AF7" i="245"/>
  <c r="Z7" i="245"/>
  <c r="W7" i="245"/>
  <c r="T7" i="245"/>
  <c r="Q7" i="245"/>
  <c r="AL9" i="245"/>
  <c r="AF9" i="245"/>
  <c r="AC9" i="245"/>
  <c r="Z9" i="245"/>
  <c r="W9" i="245"/>
  <c r="Q9" i="245"/>
  <c r="K9" i="245"/>
  <c r="AO21" i="245"/>
  <c r="AI21" i="245"/>
  <c r="AC21" i="245"/>
  <c r="W21" i="245"/>
  <c r="Q21" i="245"/>
  <c r="AO11" i="245"/>
  <c r="AL11" i="245"/>
  <c r="AI11" i="245"/>
  <c r="AF11" i="245"/>
  <c r="Q11" i="245"/>
  <c r="N11" i="245"/>
  <c r="AR10" i="245"/>
  <c r="AF10" i="245"/>
  <c r="H141" i="249"/>
  <c r="G140" i="249"/>
  <c r="I140" i="249" s="1"/>
  <c r="G141" i="249"/>
  <c r="G142" i="249"/>
  <c r="G145" i="249"/>
  <c r="AR6" i="245"/>
  <c r="AO6" i="245"/>
  <c r="AL6" i="245"/>
  <c r="AI6" i="245"/>
  <c r="AF6" i="245"/>
  <c r="AC6" i="245"/>
  <c r="Z6" i="245"/>
  <c r="W6" i="245"/>
  <c r="T6" i="245"/>
  <c r="Q6" i="245"/>
  <c r="N6" i="245"/>
  <c r="K6" i="245"/>
  <c r="AR14" i="245"/>
  <c r="AO14" i="245"/>
  <c r="AL14" i="245"/>
  <c r="AI14" i="245"/>
  <c r="AF14" i="245"/>
  <c r="AC14" i="245"/>
  <c r="Z14" i="245"/>
  <c r="W14" i="245"/>
  <c r="T14" i="245"/>
  <c r="Q14" i="245"/>
  <c r="N14" i="245"/>
  <c r="K14" i="245"/>
  <c r="AR5" i="245"/>
  <c r="AL5" i="245"/>
  <c r="AF5" i="245"/>
  <c r="AC5" i="245"/>
  <c r="AO4" i="245"/>
  <c r="AL4" i="245"/>
  <c r="AI4" i="245"/>
  <c r="AF4" i="245"/>
  <c r="AC4" i="245"/>
  <c r="Z4" i="245"/>
  <c r="W4" i="245"/>
  <c r="T4" i="245"/>
  <c r="Q4" i="245"/>
  <c r="AR8" i="245"/>
  <c r="AO8" i="245"/>
  <c r="AL8" i="245"/>
  <c r="AI8" i="245"/>
  <c r="AF8" i="245"/>
  <c r="AC8" i="245"/>
  <c r="Z8" i="245"/>
  <c r="W8" i="245"/>
  <c r="T8" i="245"/>
  <c r="Q8" i="245"/>
  <c r="N8" i="245"/>
  <c r="K8" i="245"/>
  <c r="F34" i="246"/>
  <c r="G34" i="246" s="1"/>
  <c r="F9" i="246"/>
  <c r="G9" i="246" s="1"/>
  <c r="AP14" i="245"/>
  <c r="AM14" i="245"/>
  <c r="AP16" i="245"/>
  <c r="AM16" i="245"/>
  <c r="AP15" i="245"/>
  <c r="AP12" i="245"/>
  <c r="AP7" i="245"/>
  <c r="AP9" i="245"/>
  <c r="AP11" i="245"/>
  <c r="H700" i="249"/>
  <c r="H717" i="249"/>
  <c r="H716" i="249"/>
  <c r="H715" i="249"/>
  <c r="H714" i="249"/>
  <c r="H713" i="249"/>
  <c r="H712" i="249"/>
  <c r="H711" i="249"/>
  <c r="H710" i="249"/>
  <c r="H709" i="249"/>
  <c r="H708" i="249"/>
  <c r="H707" i="249"/>
  <c r="H706" i="249"/>
  <c r="G706" i="249"/>
  <c r="G718" i="249" s="1"/>
  <c r="G707" i="249"/>
  <c r="G708" i="249"/>
  <c r="I708" i="249" s="1"/>
  <c r="G709" i="249"/>
  <c r="G710" i="249"/>
  <c r="G711" i="249"/>
  <c r="G712" i="249"/>
  <c r="I712" i="249" s="1"/>
  <c r="G713" i="249"/>
  <c r="I713" i="249" s="1"/>
  <c r="G714" i="249"/>
  <c r="I714" i="249" s="1"/>
  <c r="G715" i="249"/>
  <c r="I715" i="249" s="1"/>
  <c r="G716" i="249"/>
  <c r="I716" i="249" s="1"/>
  <c r="G717" i="249"/>
  <c r="I717" i="249" s="1"/>
  <c r="H196" i="249"/>
  <c r="H195" i="249"/>
  <c r="H194" i="249"/>
  <c r="G194" i="249"/>
  <c r="I194" i="249" s="1"/>
  <c r="H193" i="249"/>
  <c r="H192" i="249"/>
  <c r="H191" i="249"/>
  <c r="H190" i="249"/>
  <c r="G190" i="249"/>
  <c r="H189" i="249"/>
  <c r="H188" i="249"/>
  <c r="H187" i="249"/>
  <c r="H186" i="249"/>
  <c r="H185" i="249"/>
  <c r="H197" i="249" s="1"/>
  <c r="G196" i="249"/>
  <c r="I196" i="249" s="1"/>
  <c r="G195" i="249"/>
  <c r="I195" i="249" s="1"/>
  <c r="G193" i="249"/>
  <c r="I193" i="249" s="1"/>
  <c r="G192" i="249"/>
  <c r="I192" i="249" s="1"/>
  <c r="G191" i="249"/>
  <c r="I191" i="249" s="1"/>
  <c r="G189" i="249"/>
  <c r="I189" i="249" s="1"/>
  <c r="G188" i="249"/>
  <c r="I188" i="249" s="1"/>
  <c r="G187" i="249"/>
  <c r="I187" i="249" s="1"/>
  <c r="G186" i="249"/>
  <c r="I186" i="249" s="1"/>
  <c r="G185" i="249"/>
  <c r="I185" i="249" s="1"/>
  <c r="G203" i="249"/>
  <c r="I203" i="249" s="1"/>
  <c r="H203" i="249"/>
  <c r="H215" i="249" s="1"/>
  <c r="G204" i="249"/>
  <c r="I204" i="249" s="1"/>
  <c r="H204" i="249"/>
  <c r="G205" i="249"/>
  <c r="H205" i="249"/>
  <c r="G206" i="249"/>
  <c r="I206" i="249" s="1"/>
  <c r="H206" i="249"/>
  <c r="G207" i="249"/>
  <c r="I207" i="249" s="1"/>
  <c r="H207" i="249"/>
  <c r="G208" i="249"/>
  <c r="I208" i="249" s="1"/>
  <c r="H208" i="249"/>
  <c r="G209" i="249"/>
  <c r="I209" i="249" s="1"/>
  <c r="H209" i="249"/>
  <c r="G210" i="249"/>
  <c r="I210" i="249" s="1"/>
  <c r="H210" i="249"/>
  <c r="H823" i="249"/>
  <c r="G523" i="249"/>
  <c r="H497" i="249"/>
  <c r="H496" i="249"/>
  <c r="G497" i="249"/>
  <c r="I497" i="249" s="1"/>
  <c r="G496" i="249"/>
  <c r="I496" i="249" s="1"/>
  <c r="H491" i="249"/>
  <c r="H490" i="249"/>
  <c r="H489" i="249"/>
  <c r="H488" i="249"/>
  <c r="H487" i="249"/>
  <c r="H486" i="249"/>
  <c r="H485" i="249"/>
  <c r="H484" i="249"/>
  <c r="H483" i="249"/>
  <c r="H482" i="249"/>
  <c r="H481" i="249"/>
  <c r="H480" i="249"/>
  <c r="H492" i="249" s="1"/>
  <c r="G491" i="249"/>
  <c r="I491" i="249" s="1"/>
  <c r="G490" i="249"/>
  <c r="I490" i="249" s="1"/>
  <c r="G489" i="249"/>
  <c r="I489" i="249" s="1"/>
  <c r="G488" i="249"/>
  <c r="I488" i="249" s="1"/>
  <c r="G487" i="249"/>
  <c r="I487" i="249" s="1"/>
  <c r="G486" i="249"/>
  <c r="I486" i="249" s="1"/>
  <c r="G485" i="249"/>
  <c r="I485" i="249" s="1"/>
  <c r="G484" i="249"/>
  <c r="I484" i="249" s="1"/>
  <c r="G483" i="249"/>
  <c r="I483" i="249" s="1"/>
  <c r="G482" i="249"/>
  <c r="I482" i="249" s="1"/>
  <c r="G481" i="249"/>
  <c r="I481" i="249" s="1"/>
  <c r="G480" i="249"/>
  <c r="I480" i="249" s="1"/>
  <c r="H230" i="249"/>
  <c r="H229" i="249"/>
  <c r="H228" i="249"/>
  <c r="H227" i="249"/>
  <c r="H226" i="249"/>
  <c r="H225" i="249"/>
  <c r="G225" i="249"/>
  <c r="I225" i="249" s="1"/>
  <c r="H224" i="249"/>
  <c r="H223" i="249"/>
  <c r="H222" i="249"/>
  <c r="H221" i="249"/>
  <c r="H220" i="249"/>
  <c r="H219" i="249"/>
  <c r="H231" i="249" s="1"/>
  <c r="G230" i="249"/>
  <c r="I230" i="249" s="1"/>
  <c r="G229" i="249"/>
  <c r="I229" i="249" s="1"/>
  <c r="G228" i="249"/>
  <c r="I228" i="249" s="1"/>
  <c r="G227" i="249"/>
  <c r="I227" i="249" s="1"/>
  <c r="G226" i="249"/>
  <c r="I226" i="249" s="1"/>
  <c r="G224" i="249"/>
  <c r="I224" i="249" s="1"/>
  <c r="G223" i="249"/>
  <c r="I223" i="249" s="1"/>
  <c r="G222" i="249"/>
  <c r="I222" i="249" s="1"/>
  <c r="G221" i="249"/>
  <c r="I221" i="249" s="1"/>
  <c r="G219" i="249"/>
  <c r="G231" i="249" s="1"/>
  <c r="I231" i="249" s="1"/>
  <c r="G220" i="249"/>
  <c r="I220" i="249" s="1"/>
  <c r="G214" i="249"/>
  <c r="I214" i="249" s="1"/>
  <c r="G213" i="249"/>
  <c r="I213" i="249" s="1"/>
  <c r="G212" i="249"/>
  <c r="I212" i="249" s="1"/>
  <c r="G211" i="249"/>
  <c r="I211" i="249" s="1"/>
  <c r="H214" i="249"/>
  <c r="H213" i="249"/>
  <c r="H212" i="249"/>
  <c r="H211" i="249"/>
  <c r="H180" i="249"/>
  <c r="H179" i="249"/>
  <c r="H178" i="249"/>
  <c r="H177" i="249"/>
  <c r="H176" i="249"/>
  <c r="H175" i="249"/>
  <c r="H174" i="249"/>
  <c r="H173" i="249"/>
  <c r="H172" i="249"/>
  <c r="H171" i="249"/>
  <c r="H170" i="249"/>
  <c r="H169" i="249"/>
  <c r="G180" i="249"/>
  <c r="I180" i="249" s="1"/>
  <c r="G179" i="249"/>
  <c r="I179" i="249" s="1"/>
  <c r="G178" i="249"/>
  <c r="I178" i="249" s="1"/>
  <c r="G177" i="249"/>
  <c r="I177" i="249" s="1"/>
  <c r="G176" i="249"/>
  <c r="I176" i="249" s="1"/>
  <c r="G175" i="249"/>
  <c r="I175" i="249" s="1"/>
  <c r="G174" i="249"/>
  <c r="I174" i="249" s="1"/>
  <c r="G173" i="249"/>
  <c r="I173" i="249" s="1"/>
  <c r="G172" i="249"/>
  <c r="I172" i="249" s="1"/>
  <c r="G171" i="249"/>
  <c r="I171" i="249" s="1"/>
  <c r="G170" i="249"/>
  <c r="I170" i="249" s="1"/>
  <c r="G169" i="249"/>
  <c r="I169" i="249" s="1"/>
  <c r="H102" i="249"/>
  <c r="H101" i="249"/>
  <c r="G102" i="249"/>
  <c r="I102" i="249" s="1"/>
  <c r="G101" i="249"/>
  <c r="H96" i="249"/>
  <c r="H95" i="249"/>
  <c r="H94" i="249"/>
  <c r="H93" i="249"/>
  <c r="G96" i="249"/>
  <c r="G95" i="249"/>
  <c r="G94" i="249"/>
  <c r="G93" i="249"/>
  <c r="H88" i="249"/>
  <c r="H87" i="249"/>
  <c r="H85" i="249"/>
  <c r="H89" i="249" s="1"/>
  <c r="H86" i="249"/>
  <c r="G85" i="249"/>
  <c r="G89" i="249" s="1"/>
  <c r="G86" i="249"/>
  <c r="I86" i="249" s="1"/>
  <c r="G87" i="249"/>
  <c r="I87" i="249" s="1"/>
  <c r="G88" i="249"/>
  <c r="I88" i="249" s="1"/>
  <c r="H72" i="249"/>
  <c r="H71" i="249"/>
  <c r="H70" i="249"/>
  <c r="H69" i="249"/>
  <c r="G72" i="249"/>
  <c r="I72" i="249" s="1"/>
  <c r="G71" i="249"/>
  <c r="I71" i="249" s="1"/>
  <c r="G70" i="249"/>
  <c r="I70" i="249" s="1"/>
  <c r="G69" i="249"/>
  <c r="H80" i="249"/>
  <c r="H79" i="249"/>
  <c r="H78" i="249"/>
  <c r="H77" i="249"/>
  <c r="G80" i="249"/>
  <c r="G79" i="249"/>
  <c r="G78" i="249"/>
  <c r="G77" i="249"/>
  <c r="H32" i="249"/>
  <c r="H31" i="249"/>
  <c r="H29" i="249"/>
  <c r="H28" i="249"/>
  <c r="H27" i="249"/>
  <c r="H26" i="249"/>
  <c r="H25" i="249"/>
  <c r="H24" i="249"/>
  <c r="H23" i="249"/>
  <c r="H22" i="249"/>
  <c r="H21" i="249"/>
  <c r="G32" i="249"/>
  <c r="I32" i="249" s="1"/>
  <c r="G31" i="249"/>
  <c r="I31" i="249" s="1"/>
  <c r="G30" i="249"/>
  <c r="I30" i="249" s="1"/>
  <c r="G29" i="249"/>
  <c r="I29" i="249" s="1"/>
  <c r="G28" i="249"/>
  <c r="I28" i="249" s="1"/>
  <c r="G27" i="249"/>
  <c r="I27" i="249" s="1"/>
  <c r="G26" i="249"/>
  <c r="I26" i="249" s="1"/>
  <c r="G25" i="249"/>
  <c r="G24" i="249"/>
  <c r="I24" i="249" s="1"/>
  <c r="G23" i="249"/>
  <c r="I23" i="249" s="1"/>
  <c r="G21" i="249"/>
  <c r="G22" i="249"/>
  <c r="I22" i="249" s="1"/>
  <c r="H30" i="249"/>
  <c r="H16" i="249"/>
  <c r="H15" i="249"/>
  <c r="H14" i="249"/>
  <c r="H13" i="249"/>
  <c r="H12" i="249"/>
  <c r="H11" i="249"/>
  <c r="H10" i="249"/>
  <c r="H9" i="249"/>
  <c r="H8" i="249"/>
  <c r="H7" i="249"/>
  <c r="H6" i="249"/>
  <c r="H5" i="249"/>
  <c r="G14" i="249"/>
  <c r="I14" i="249" s="1"/>
  <c r="G13" i="249"/>
  <c r="I13" i="249" s="1"/>
  <c r="G12" i="249"/>
  <c r="I12" i="249" s="1"/>
  <c r="G11" i="249"/>
  <c r="I11" i="249" s="1"/>
  <c r="G16" i="249"/>
  <c r="I16" i="249" s="1"/>
  <c r="G15" i="249"/>
  <c r="I15" i="249" s="1"/>
  <c r="G10" i="249"/>
  <c r="I10" i="249" s="1"/>
  <c r="G9" i="249"/>
  <c r="I9" i="249" s="1"/>
  <c r="G8" i="249"/>
  <c r="I8" i="249" s="1"/>
  <c r="G7" i="249"/>
  <c r="I7" i="249" s="1"/>
  <c r="G6" i="249"/>
  <c r="I6" i="249" s="1"/>
  <c r="G5" i="249"/>
  <c r="G17" i="249" s="1"/>
  <c r="H656" i="249"/>
  <c r="H655" i="249"/>
  <c r="H654" i="249"/>
  <c r="H653" i="249"/>
  <c r="H652" i="249"/>
  <c r="H651" i="249"/>
  <c r="H650" i="249"/>
  <c r="H649" i="249"/>
  <c r="G649" i="249"/>
  <c r="I649" i="249" s="1"/>
  <c r="H648" i="249"/>
  <c r="H647" i="249"/>
  <c r="G647" i="249"/>
  <c r="I647" i="249" s="1"/>
  <c r="H646" i="249"/>
  <c r="H645" i="249"/>
  <c r="H657" i="249" s="1"/>
  <c r="G656" i="249"/>
  <c r="I656" i="249" s="1"/>
  <c r="G655" i="249"/>
  <c r="I655" i="249" s="1"/>
  <c r="G654" i="249"/>
  <c r="I654" i="249" s="1"/>
  <c r="G653" i="249"/>
  <c r="I653" i="249" s="1"/>
  <c r="G652" i="249"/>
  <c r="I652" i="249" s="1"/>
  <c r="G651" i="249"/>
  <c r="I651" i="249" s="1"/>
  <c r="G650" i="249"/>
  <c r="I650" i="249" s="1"/>
  <c r="G648" i="249"/>
  <c r="I648" i="249" s="1"/>
  <c r="G645" i="249"/>
  <c r="I645" i="249" s="1"/>
  <c r="G646" i="249"/>
  <c r="I646" i="249" s="1"/>
  <c r="H640" i="249"/>
  <c r="G640" i="249"/>
  <c r="I640" i="249" s="1"/>
  <c r="H639" i="249"/>
  <c r="H638" i="249"/>
  <c r="H637" i="249"/>
  <c r="H636" i="249"/>
  <c r="G636" i="249"/>
  <c r="I636" i="249" s="1"/>
  <c r="H635" i="249"/>
  <c r="H634" i="249"/>
  <c r="H633" i="249"/>
  <c r="H632" i="249"/>
  <c r="G632" i="249"/>
  <c r="I632" i="249" s="1"/>
  <c r="H631" i="249"/>
  <c r="H630" i="249"/>
  <c r="H629" i="249"/>
  <c r="G639" i="249"/>
  <c r="I639" i="249" s="1"/>
  <c r="G638" i="249"/>
  <c r="I638" i="249" s="1"/>
  <c r="G637" i="249"/>
  <c r="I637" i="249" s="1"/>
  <c r="G635" i="249"/>
  <c r="I635" i="249" s="1"/>
  <c r="G634" i="249"/>
  <c r="I634" i="249" s="1"/>
  <c r="G633" i="249"/>
  <c r="I633" i="249" s="1"/>
  <c r="G631" i="249"/>
  <c r="I631" i="249" s="1"/>
  <c r="G630" i="249"/>
  <c r="I630" i="249" s="1"/>
  <c r="G629" i="249"/>
  <c r="G641" i="249" s="1"/>
  <c r="F15" i="246"/>
  <c r="G15" i="246" s="1"/>
  <c r="H806" i="249"/>
  <c r="H805" i="249"/>
  <c r="H804" i="249"/>
  <c r="H803" i="249"/>
  <c r="H802" i="249"/>
  <c r="H801" i="249"/>
  <c r="H800" i="249"/>
  <c r="H799" i="249"/>
  <c r="H798" i="249"/>
  <c r="H797" i="249"/>
  <c r="H796" i="249"/>
  <c r="H795" i="249"/>
  <c r="H807" i="249" s="1"/>
  <c r="G806" i="249"/>
  <c r="I806" i="249" s="1"/>
  <c r="G805" i="249"/>
  <c r="I805" i="249" s="1"/>
  <c r="G804" i="249"/>
  <c r="I804" i="249" s="1"/>
  <c r="G803" i="249"/>
  <c r="I803" i="249" s="1"/>
  <c r="G802" i="249"/>
  <c r="I802" i="249" s="1"/>
  <c r="G801" i="249"/>
  <c r="I801" i="249" s="1"/>
  <c r="G800" i="249"/>
  <c r="G799" i="249"/>
  <c r="I799" i="249" s="1"/>
  <c r="G798" i="249"/>
  <c r="I798" i="249" s="1"/>
  <c r="G797" i="249"/>
  <c r="I797" i="249" s="1"/>
  <c r="G796" i="249"/>
  <c r="G795" i="249"/>
  <c r="I795" i="249" s="1"/>
  <c r="H790" i="249"/>
  <c r="H789" i="249"/>
  <c r="H788" i="249"/>
  <c r="H787" i="249"/>
  <c r="H791" i="249" s="1"/>
  <c r="G790" i="249"/>
  <c r="I790" i="249" s="1"/>
  <c r="G789" i="249"/>
  <c r="I789" i="249" s="1"/>
  <c r="G788" i="249"/>
  <c r="I788" i="249" s="1"/>
  <c r="G787" i="249"/>
  <c r="G791" i="249" s="1"/>
  <c r="I791" i="249" s="1"/>
  <c r="H782" i="249"/>
  <c r="H781" i="249"/>
  <c r="H780" i="249"/>
  <c r="H779" i="249"/>
  <c r="H778" i="249"/>
  <c r="H777" i="249"/>
  <c r="H776" i="249"/>
  <c r="H775" i="249"/>
  <c r="H774" i="249"/>
  <c r="H773" i="249"/>
  <c r="H772" i="249"/>
  <c r="H771" i="249"/>
  <c r="G782" i="249"/>
  <c r="I782" i="249" s="1"/>
  <c r="G781" i="249"/>
  <c r="I781" i="249" s="1"/>
  <c r="G780" i="249"/>
  <c r="I780" i="249" s="1"/>
  <c r="G779" i="249"/>
  <c r="I779" i="249" s="1"/>
  <c r="G778" i="249"/>
  <c r="I778" i="249" s="1"/>
  <c r="G777" i="249"/>
  <c r="I777" i="249" s="1"/>
  <c r="G776" i="249"/>
  <c r="I776" i="249" s="1"/>
  <c r="G775" i="249"/>
  <c r="I775" i="249" s="1"/>
  <c r="G774" i="249"/>
  <c r="I774" i="249" s="1"/>
  <c r="G773" i="249"/>
  <c r="I773" i="249" s="1"/>
  <c r="G772" i="249"/>
  <c r="I772" i="249" s="1"/>
  <c r="G771" i="249"/>
  <c r="I771" i="249" s="1"/>
  <c r="H766" i="249"/>
  <c r="H765" i="249"/>
  <c r="H764" i="249"/>
  <c r="G764" i="249"/>
  <c r="I764" i="249" s="1"/>
  <c r="H763" i="249"/>
  <c r="H762" i="249"/>
  <c r="H761" i="249"/>
  <c r="H760" i="249"/>
  <c r="H759" i="249"/>
  <c r="G759" i="249"/>
  <c r="I759" i="249" s="1"/>
  <c r="H758" i="249"/>
  <c r="H757" i="249"/>
  <c r="H756" i="249"/>
  <c r="H755" i="249"/>
  <c r="H767" i="249" s="1"/>
  <c r="G766" i="249"/>
  <c r="I766" i="249" s="1"/>
  <c r="G765" i="249"/>
  <c r="I765" i="249" s="1"/>
  <c r="G763" i="249"/>
  <c r="I763" i="249" s="1"/>
  <c r="G762" i="249"/>
  <c r="I762" i="249" s="1"/>
  <c r="G761" i="249"/>
  <c r="I761" i="249" s="1"/>
  <c r="G760" i="249"/>
  <c r="I760" i="249" s="1"/>
  <c r="G758" i="249"/>
  <c r="I758" i="249" s="1"/>
  <c r="G757" i="249"/>
  <c r="I757" i="249" s="1"/>
  <c r="G756" i="249"/>
  <c r="I756" i="249" s="1"/>
  <c r="G755" i="249"/>
  <c r="I755" i="249" s="1"/>
  <c r="F28" i="246"/>
  <c r="G28" i="246" s="1"/>
  <c r="F25" i="246"/>
  <c r="G25" i="246" s="1"/>
  <c r="F21" i="246"/>
  <c r="G21" i="246" s="1"/>
  <c r="H1085" i="249"/>
  <c r="H1084" i="249"/>
  <c r="H1083" i="249"/>
  <c r="H1082" i="249"/>
  <c r="H1081" i="249"/>
  <c r="H1080" i="249"/>
  <c r="H1079" i="249"/>
  <c r="H1078" i="249"/>
  <c r="H1077" i="249"/>
  <c r="H1076" i="249"/>
  <c r="H1075" i="249"/>
  <c r="H1074" i="249"/>
  <c r="H1086" i="249" s="1"/>
  <c r="G1085" i="249"/>
  <c r="I1085" i="249" s="1"/>
  <c r="G1084" i="249"/>
  <c r="I1084" i="249" s="1"/>
  <c r="G1083" i="249"/>
  <c r="I1083" i="249" s="1"/>
  <c r="G1082" i="249"/>
  <c r="I1082" i="249" s="1"/>
  <c r="G1081" i="249"/>
  <c r="I1081" i="249" s="1"/>
  <c r="G1080" i="249"/>
  <c r="I1080" i="249" s="1"/>
  <c r="G1079" i="249"/>
  <c r="I1079" i="249" s="1"/>
  <c r="G1078" i="249"/>
  <c r="I1078" i="249" s="1"/>
  <c r="G1077" i="249"/>
  <c r="I1077" i="249" s="1"/>
  <c r="G1076" i="249"/>
  <c r="I1076" i="249" s="1"/>
  <c r="G1075" i="249"/>
  <c r="I1075" i="249" s="1"/>
  <c r="G1074" i="249"/>
  <c r="I1074" i="249" s="1"/>
  <c r="F31" i="246"/>
  <c r="G31" i="246" s="1"/>
  <c r="F33" i="246"/>
  <c r="G33" i="246" s="1"/>
  <c r="F18" i="246"/>
  <c r="G18" i="246" s="1"/>
  <c r="AP19" i="245"/>
  <c r="AM19" i="245"/>
  <c r="AJ19" i="245"/>
  <c r="AG19" i="245"/>
  <c r="AD19" i="245"/>
  <c r="AA19" i="245"/>
  <c r="X19" i="245"/>
  <c r="U19" i="245"/>
  <c r="R19" i="245"/>
  <c r="Q19" i="245"/>
  <c r="O19" i="245"/>
  <c r="N19" i="245"/>
  <c r="L19" i="245"/>
  <c r="K19" i="245"/>
  <c r="I19" i="245"/>
  <c r="J19" i="245" s="1"/>
  <c r="H128" i="249"/>
  <c r="H129" i="249"/>
  <c r="H702" i="249"/>
  <c r="H701" i="249"/>
  <c r="H699" i="249"/>
  <c r="H698" i="249"/>
  <c r="H697" i="249"/>
  <c r="H696" i="249"/>
  <c r="H695" i="249"/>
  <c r="H694" i="249"/>
  <c r="H693" i="249"/>
  <c r="H692" i="249"/>
  <c r="H691" i="249"/>
  <c r="H703" i="249" s="1"/>
  <c r="G702" i="249"/>
  <c r="G701" i="249"/>
  <c r="G700" i="249"/>
  <c r="G699" i="249"/>
  <c r="G698" i="249"/>
  <c r="G697" i="249"/>
  <c r="G696" i="249"/>
  <c r="G695" i="249"/>
  <c r="G694" i="249"/>
  <c r="G693" i="249"/>
  <c r="G692" i="249"/>
  <c r="G691" i="249"/>
  <c r="H687" i="249"/>
  <c r="H686" i="249"/>
  <c r="H685" i="249"/>
  <c r="H684" i="249"/>
  <c r="H683" i="249"/>
  <c r="H682" i="249"/>
  <c r="H681" i="249"/>
  <c r="H680" i="249"/>
  <c r="H679" i="249"/>
  <c r="H678" i="249"/>
  <c r="H677" i="249"/>
  <c r="H676" i="249"/>
  <c r="H688" i="249" s="1"/>
  <c r="G687" i="249"/>
  <c r="G686" i="249"/>
  <c r="G685" i="249"/>
  <c r="G684" i="249"/>
  <c r="G683" i="249"/>
  <c r="G682" i="249"/>
  <c r="G681" i="249"/>
  <c r="G680" i="249"/>
  <c r="G679" i="249"/>
  <c r="G678" i="249"/>
  <c r="G677" i="249"/>
  <c r="G676" i="249"/>
  <c r="G688" i="249" s="1"/>
  <c r="H672" i="249"/>
  <c r="H671" i="249"/>
  <c r="H670" i="249"/>
  <c r="H669" i="249"/>
  <c r="H668" i="249"/>
  <c r="H667" i="249"/>
  <c r="H666" i="249"/>
  <c r="H665" i="249"/>
  <c r="H664" i="249"/>
  <c r="H663" i="249"/>
  <c r="H662" i="249"/>
  <c r="H661" i="249"/>
  <c r="H673" i="249" s="1"/>
  <c r="G672" i="249"/>
  <c r="G671" i="249"/>
  <c r="G670" i="249"/>
  <c r="G669" i="249"/>
  <c r="G668" i="249"/>
  <c r="G667" i="249"/>
  <c r="G666" i="249"/>
  <c r="G665" i="249"/>
  <c r="G664" i="249"/>
  <c r="G663" i="249"/>
  <c r="G662" i="249"/>
  <c r="G661" i="249"/>
  <c r="G673" i="249" s="1"/>
  <c r="R14" i="244"/>
  <c r="G150" i="249"/>
  <c r="I150" i="249" s="1"/>
  <c r="AO31" i="246"/>
  <c r="AP31" i="246" s="1"/>
  <c r="X35" i="246"/>
  <c r="F35" i="246"/>
  <c r="G35" i="246" s="1"/>
  <c r="AM5" i="245"/>
  <c r="AJ5" i="245"/>
  <c r="AG5" i="245"/>
  <c r="AD5" i="245"/>
  <c r="X5" i="245"/>
  <c r="U5" i="245"/>
  <c r="W5" i="245" s="1"/>
  <c r="R5" i="245"/>
  <c r="O5" i="245"/>
  <c r="Q5" i="245" s="1"/>
  <c r="L5" i="245"/>
  <c r="I5" i="245"/>
  <c r="J5" i="245" s="1"/>
  <c r="AP5" i="245"/>
  <c r="H623" i="249"/>
  <c r="I623" i="249" s="1"/>
  <c r="H621" i="249"/>
  <c r="I621" i="249" s="1"/>
  <c r="H619" i="249"/>
  <c r="I619" i="249" s="1"/>
  <c r="H617" i="249"/>
  <c r="I617" i="249" s="1"/>
  <c r="H615" i="249"/>
  <c r="I615" i="249" s="1"/>
  <c r="H613" i="249"/>
  <c r="I613" i="249" s="1"/>
  <c r="H598" i="249"/>
  <c r="AM11" i="245"/>
  <c r="F30" i="246"/>
  <c r="G30" i="246" s="1"/>
  <c r="H508" i="249"/>
  <c r="G508" i="249"/>
  <c r="I508" i="249" s="1"/>
  <c r="H510" i="249"/>
  <c r="G510" i="249"/>
  <c r="I510" i="249" s="1"/>
  <c r="H509" i="249"/>
  <c r="G509" i="249"/>
  <c r="I509" i="249" s="1"/>
  <c r="H507" i="249"/>
  <c r="H511" i="249" s="1"/>
  <c r="G507" i="249"/>
  <c r="G511" i="249" s="1"/>
  <c r="H1005" i="249"/>
  <c r="H1006" i="249"/>
  <c r="H1007" i="249"/>
  <c r="H1008" i="249"/>
  <c r="H1009" i="249"/>
  <c r="H1010" i="249"/>
  <c r="G1010" i="249"/>
  <c r="I1010" i="249" s="1"/>
  <c r="H1011" i="249"/>
  <c r="G1011" i="249"/>
  <c r="I1011" i="249" s="1"/>
  <c r="H1012" i="249"/>
  <c r="G1012" i="249"/>
  <c r="I1012" i="249" s="1"/>
  <c r="H1013" i="249"/>
  <c r="H1014" i="249"/>
  <c r="G1014" i="249"/>
  <c r="I1014" i="249" s="1"/>
  <c r="H1015" i="249"/>
  <c r="G1015" i="249"/>
  <c r="I1015" i="249" s="1"/>
  <c r="H1016" i="249"/>
  <c r="G1016" i="249"/>
  <c r="I1016" i="249" s="1"/>
  <c r="G1005" i="249"/>
  <c r="G1017" i="249" s="1"/>
  <c r="G1006" i="249"/>
  <c r="I1006" i="249" s="1"/>
  <c r="G1007" i="249"/>
  <c r="I1007" i="249" s="1"/>
  <c r="G1008" i="249"/>
  <c r="I1008" i="249" s="1"/>
  <c r="G1009" i="249"/>
  <c r="I1009" i="249" s="1"/>
  <c r="G1013" i="249"/>
  <c r="I1013" i="249" s="1"/>
  <c r="H1050" i="249"/>
  <c r="G1050" i="249"/>
  <c r="H1051" i="249"/>
  <c r="H1052" i="249"/>
  <c r="H1053" i="249"/>
  <c r="G1051" i="249"/>
  <c r="G1052" i="249"/>
  <c r="G1053" i="249"/>
  <c r="G1058" i="249"/>
  <c r="I1058" i="249" s="1"/>
  <c r="G1059" i="249"/>
  <c r="G1060" i="249"/>
  <c r="I1060" i="249" s="1"/>
  <c r="G1061" i="249"/>
  <c r="G1062" i="249"/>
  <c r="H1062" i="249"/>
  <c r="G1063" i="249"/>
  <c r="I1063" i="249" s="1"/>
  <c r="G1064" i="249"/>
  <c r="I1064" i="249" s="1"/>
  <c r="G1065" i="249"/>
  <c r="I1065" i="249" s="1"/>
  <c r="G1066" i="249"/>
  <c r="I1066" i="249" s="1"/>
  <c r="H1066" i="249"/>
  <c r="G1067" i="249"/>
  <c r="I1067" i="249" s="1"/>
  <c r="G1068" i="249"/>
  <c r="I1068" i="249" s="1"/>
  <c r="G1069" i="249"/>
  <c r="I1069" i="249" s="1"/>
  <c r="H1058" i="249"/>
  <c r="H1059" i="249"/>
  <c r="H1060" i="249"/>
  <c r="H1061" i="249"/>
  <c r="H1063" i="249"/>
  <c r="H1064" i="249"/>
  <c r="H1065" i="249"/>
  <c r="H1067" i="249"/>
  <c r="H1068" i="249"/>
  <c r="H1069" i="249"/>
  <c r="H957" i="249"/>
  <c r="G957" i="249"/>
  <c r="I957" i="249" s="1"/>
  <c r="H956" i="249"/>
  <c r="H955" i="249"/>
  <c r="H954" i="249"/>
  <c r="H953" i="249"/>
  <c r="G953" i="249"/>
  <c r="I953" i="249" s="1"/>
  <c r="H952" i="249"/>
  <c r="H951" i="249"/>
  <c r="H950" i="249"/>
  <c r="G950" i="249"/>
  <c r="H949" i="249"/>
  <c r="G949" i="249"/>
  <c r="H948" i="249"/>
  <c r="G948" i="249"/>
  <c r="H947" i="249"/>
  <c r="H946" i="249"/>
  <c r="H958" i="249" s="1"/>
  <c r="G946" i="249"/>
  <c r="I946" i="249" s="1"/>
  <c r="G947" i="249"/>
  <c r="I947" i="249" s="1"/>
  <c r="G951" i="249"/>
  <c r="I951" i="249" s="1"/>
  <c r="G952" i="249"/>
  <c r="I952" i="249" s="1"/>
  <c r="G954" i="249"/>
  <c r="I954" i="249" s="1"/>
  <c r="G955" i="249"/>
  <c r="I955" i="249" s="1"/>
  <c r="G956" i="249"/>
  <c r="I956" i="249" s="1"/>
  <c r="H242" i="249"/>
  <c r="H241" i="249"/>
  <c r="H240" i="249"/>
  <c r="H239" i="249"/>
  <c r="H530" i="249"/>
  <c r="H529" i="249"/>
  <c r="G529" i="249"/>
  <c r="G530" i="249"/>
  <c r="I530" i="249" s="1"/>
  <c r="H531" i="249"/>
  <c r="G531" i="249"/>
  <c r="I531" i="249" s="1"/>
  <c r="G532" i="249"/>
  <c r="I532" i="249" s="1"/>
  <c r="H532" i="249"/>
  <c r="H1000" i="249"/>
  <c r="H999" i="249"/>
  <c r="G999" i="249"/>
  <c r="G1001" i="249" s="1"/>
  <c r="G1000" i="249"/>
  <c r="I1000" i="249" s="1"/>
  <c r="H995" i="249"/>
  <c r="H994" i="249"/>
  <c r="G994" i="249"/>
  <c r="I994" i="249" s="1"/>
  <c r="H993" i="249"/>
  <c r="H992" i="249"/>
  <c r="H996" i="249" s="1"/>
  <c r="G995" i="249"/>
  <c r="I995" i="249" s="1"/>
  <c r="G993" i="249"/>
  <c r="I993" i="249" s="1"/>
  <c r="G992" i="249"/>
  <c r="G996" i="249" s="1"/>
  <c r="H826" i="249"/>
  <c r="G826" i="249"/>
  <c r="I826" i="249" s="1"/>
  <c r="H825" i="249"/>
  <c r="H824" i="249"/>
  <c r="H822" i="249"/>
  <c r="G822" i="249"/>
  <c r="I822" i="249" s="1"/>
  <c r="H821" i="249"/>
  <c r="H820" i="249"/>
  <c r="H819" i="249"/>
  <c r="H818" i="249"/>
  <c r="H817" i="249"/>
  <c r="G817" i="249"/>
  <c r="H816" i="249"/>
  <c r="H815" i="249"/>
  <c r="G825" i="249"/>
  <c r="I825" i="249" s="1"/>
  <c r="G824" i="249"/>
  <c r="I824" i="249" s="1"/>
  <c r="G823" i="249"/>
  <c r="I823" i="249" s="1"/>
  <c r="G821" i="249"/>
  <c r="I821" i="249" s="1"/>
  <c r="G820" i="249"/>
  <c r="I820" i="249" s="1"/>
  <c r="G819" i="249"/>
  <c r="G818" i="249"/>
  <c r="I818" i="249" s="1"/>
  <c r="G816" i="249"/>
  <c r="I816" i="249" s="1"/>
  <c r="G815" i="249"/>
  <c r="G827" i="249" s="1"/>
  <c r="H810" i="249"/>
  <c r="H812" i="249" s="1"/>
  <c r="G810" i="249"/>
  <c r="I810" i="249" s="1"/>
  <c r="H811" i="249"/>
  <c r="G811" i="249"/>
  <c r="I811" i="249" s="1"/>
  <c r="H867" i="249"/>
  <c r="I867" i="249" s="1"/>
  <c r="H868" i="249"/>
  <c r="H869" i="249"/>
  <c r="I869" i="249" s="1"/>
  <c r="H870" i="249"/>
  <c r="I870" i="249" s="1"/>
  <c r="H871" i="249"/>
  <c r="I871" i="249" s="1"/>
  <c r="H872" i="249"/>
  <c r="I872" i="249" s="1"/>
  <c r="H873" i="249"/>
  <c r="I873" i="249" s="1"/>
  <c r="H874" i="249"/>
  <c r="I874" i="249" s="1"/>
  <c r="H875" i="249"/>
  <c r="I875" i="249" s="1"/>
  <c r="H876" i="249"/>
  <c r="I876" i="249" s="1"/>
  <c r="H877" i="249"/>
  <c r="I877" i="249" s="1"/>
  <c r="H878" i="249"/>
  <c r="I878" i="249" s="1"/>
  <c r="H750" i="249"/>
  <c r="H749" i="249"/>
  <c r="H748" i="249"/>
  <c r="H747" i="249"/>
  <c r="H746" i="249"/>
  <c r="H745" i="249"/>
  <c r="H744" i="249"/>
  <c r="H743" i="249"/>
  <c r="H742" i="249"/>
  <c r="H741" i="249"/>
  <c r="H740" i="249"/>
  <c r="H739" i="249"/>
  <c r="G750" i="249"/>
  <c r="I750" i="249" s="1"/>
  <c r="G749" i="249"/>
  <c r="I749" i="249" s="1"/>
  <c r="G748" i="249"/>
  <c r="I748" i="249" s="1"/>
  <c r="G747" i="249"/>
  <c r="I747" i="249" s="1"/>
  <c r="G746" i="249"/>
  <c r="I746" i="249" s="1"/>
  <c r="G745" i="249"/>
  <c r="I745" i="249" s="1"/>
  <c r="G744" i="249"/>
  <c r="I744" i="249" s="1"/>
  <c r="G743" i="249"/>
  <c r="I743" i="249" s="1"/>
  <c r="G742" i="249"/>
  <c r="I742" i="249" s="1"/>
  <c r="G741" i="249"/>
  <c r="I741" i="249" s="1"/>
  <c r="G740" i="249"/>
  <c r="I740" i="249" s="1"/>
  <c r="G739" i="249"/>
  <c r="I739" i="249" s="1"/>
  <c r="H735" i="249"/>
  <c r="H734" i="249"/>
  <c r="H733" i="249"/>
  <c r="H732" i="249"/>
  <c r="H731" i="249"/>
  <c r="H730" i="249"/>
  <c r="H729" i="249"/>
  <c r="H728" i="249"/>
  <c r="H727" i="249"/>
  <c r="H726" i="249"/>
  <c r="H725" i="249"/>
  <c r="H724" i="249"/>
  <c r="H736" i="249" s="1"/>
  <c r="G735" i="249"/>
  <c r="I735" i="249" s="1"/>
  <c r="G734" i="249"/>
  <c r="I734" i="249" s="1"/>
  <c r="G733" i="249"/>
  <c r="I733" i="249" s="1"/>
  <c r="G732" i="249"/>
  <c r="I732" i="249" s="1"/>
  <c r="G731" i="249"/>
  <c r="I731" i="249" s="1"/>
  <c r="G730" i="249"/>
  <c r="I730" i="249" s="1"/>
  <c r="G729" i="249"/>
  <c r="I729" i="249" s="1"/>
  <c r="G728" i="249"/>
  <c r="I728" i="249" s="1"/>
  <c r="G727" i="249"/>
  <c r="I727" i="249" s="1"/>
  <c r="G726" i="249"/>
  <c r="I726" i="249" s="1"/>
  <c r="G725" i="249"/>
  <c r="I725" i="249" s="1"/>
  <c r="G724" i="249"/>
  <c r="I724" i="249" s="1"/>
  <c r="H599" i="249"/>
  <c r="I599" i="249" s="1"/>
  <c r="H600" i="249"/>
  <c r="I600" i="249" s="1"/>
  <c r="H601" i="249"/>
  <c r="I601" i="249" s="1"/>
  <c r="H602" i="249"/>
  <c r="I602" i="249" s="1"/>
  <c r="H603" i="249"/>
  <c r="I603" i="249" s="1"/>
  <c r="H604" i="249"/>
  <c r="I604" i="249" s="1"/>
  <c r="H605" i="249"/>
  <c r="I605" i="249" s="1"/>
  <c r="H606" i="249"/>
  <c r="I606" i="249" s="1"/>
  <c r="H607" i="249"/>
  <c r="I607" i="249" s="1"/>
  <c r="H608" i="249"/>
  <c r="I608" i="249" s="1"/>
  <c r="H609" i="249"/>
  <c r="I609" i="249" s="1"/>
  <c r="H594" i="249"/>
  <c r="H593" i="249"/>
  <c r="H592" i="249"/>
  <c r="G592" i="249"/>
  <c r="I592" i="249" s="1"/>
  <c r="H591" i="249"/>
  <c r="H595" i="249" s="1"/>
  <c r="G594" i="249"/>
  <c r="I594" i="249" s="1"/>
  <c r="G593" i="249"/>
  <c r="I593" i="249" s="1"/>
  <c r="G591" i="249"/>
  <c r="G595" i="249" s="1"/>
  <c r="I577" i="249"/>
  <c r="I576" i="249"/>
  <c r="I575" i="249"/>
  <c r="I574" i="249"/>
  <c r="I573" i="249"/>
  <c r="I572" i="249"/>
  <c r="I571" i="249"/>
  <c r="I570" i="249"/>
  <c r="I569" i="249"/>
  <c r="I568" i="249"/>
  <c r="I567" i="249"/>
  <c r="I566" i="249"/>
  <c r="H566" i="249"/>
  <c r="H577" i="249"/>
  <c r="H576" i="249"/>
  <c r="H575" i="249"/>
  <c r="H574" i="249"/>
  <c r="H573" i="249"/>
  <c r="H572" i="249"/>
  <c r="H571" i="249"/>
  <c r="H570" i="249"/>
  <c r="H569" i="249"/>
  <c r="H568" i="249"/>
  <c r="H567" i="249"/>
  <c r="H580" i="249"/>
  <c r="H581" i="249"/>
  <c r="H582" i="249"/>
  <c r="H583" i="249"/>
  <c r="G580" i="249"/>
  <c r="I580" i="249" s="1"/>
  <c r="G583" i="249"/>
  <c r="I583" i="249" s="1"/>
  <c r="G582" i="249"/>
  <c r="I582" i="249" s="1"/>
  <c r="G581" i="249"/>
  <c r="I581" i="249" s="1"/>
  <c r="H145" i="249"/>
  <c r="G149" i="249"/>
  <c r="I149" i="249" s="1"/>
  <c r="G135" i="249"/>
  <c r="I135" i="249" s="1"/>
  <c r="G136" i="249"/>
  <c r="I136" i="249" s="1"/>
  <c r="H126" i="249"/>
  <c r="H130" i="249" s="1"/>
  <c r="H127" i="249"/>
  <c r="G127" i="249"/>
  <c r="I127" i="249" s="1"/>
  <c r="G126" i="249"/>
  <c r="I126" i="249" s="1"/>
  <c r="G128" i="249"/>
  <c r="I128" i="249" s="1"/>
  <c r="G129" i="249"/>
  <c r="I129" i="249" s="1"/>
  <c r="H304" i="249"/>
  <c r="H303" i="249"/>
  <c r="H302" i="249"/>
  <c r="H301" i="249"/>
  <c r="H305" i="249" s="1"/>
  <c r="G304" i="249"/>
  <c r="I304" i="249" s="1"/>
  <c r="G303" i="249"/>
  <c r="I303" i="249" s="1"/>
  <c r="G302" i="249"/>
  <c r="I302" i="249" s="1"/>
  <c r="G301" i="249"/>
  <c r="I301" i="249" s="1"/>
  <c r="H548" i="249"/>
  <c r="G548" i="249"/>
  <c r="I548" i="249" s="1"/>
  <c r="H549" i="249"/>
  <c r="G549" i="249"/>
  <c r="I549" i="249" s="1"/>
  <c r="H550" i="249"/>
  <c r="G550" i="249"/>
  <c r="I550" i="249" s="1"/>
  <c r="H551" i="249"/>
  <c r="G551" i="249"/>
  <c r="I551" i="249" s="1"/>
  <c r="H558" i="249"/>
  <c r="H557" i="249"/>
  <c r="G557" i="249"/>
  <c r="I557" i="249" s="1"/>
  <c r="H556" i="249"/>
  <c r="H555" i="249"/>
  <c r="G558" i="249"/>
  <c r="I558" i="249" s="1"/>
  <c r="G556" i="249"/>
  <c r="I556" i="249" s="1"/>
  <c r="G555" i="249"/>
  <c r="G559" i="249" s="1"/>
  <c r="I559" i="249" s="1"/>
  <c r="H544" i="249"/>
  <c r="H543" i="249"/>
  <c r="G544" i="249"/>
  <c r="I544" i="249" s="1"/>
  <c r="G543" i="249"/>
  <c r="G545" i="249" s="1"/>
  <c r="I545" i="249" s="1"/>
  <c r="H536" i="249"/>
  <c r="H537" i="249"/>
  <c r="H538" i="249"/>
  <c r="H539" i="249"/>
  <c r="G536" i="249"/>
  <c r="I536" i="249" s="1"/>
  <c r="G537" i="249"/>
  <c r="G538" i="249"/>
  <c r="I538" i="249" s="1"/>
  <c r="G539" i="249"/>
  <c r="I539" i="249" s="1"/>
  <c r="H522" i="249"/>
  <c r="H521" i="249"/>
  <c r="H520" i="249"/>
  <c r="H519" i="249"/>
  <c r="H515" i="249"/>
  <c r="H514" i="249"/>
  <c r="G514" i="249"/>
  <c r="G516" i="249" s="1"/>
  <c r="G515" i="249"/>
  <c r="H48" i="249"/>
  <c r="G48" i="249"/>
  <c r="I48" i="249" s="1"/>
  <c r="H47" i="249"/>
  <c r="G47" i="249"/>
  <c r="I47" i="249" s="1"/>
  <c r="H46" i="249"/>
  <c r="G46" i="249"/>
  <c r="I46" i="249" s="1"/>
  <c r="H45" i="249"/>
  <c r="G45" i="249"/>
  <c r="I45" i="249" s="1"/>
  <c r="H44" i="249"/>
  <c r="G44" i="249"/>
  <c r="I44" i="249" s="1"/>
  <c r="H43" i="249"/>
  <c r="G43" i="249"/>
  <c r="I43" i="249" s="1"/>
  <c r="H42" i="249"/>
  <c r="G42" i="249"/>
  <c r="I42" i="249" s="1"/>
  <c r="H41" i="249"/>
  <c r="G41" i="249"/>
  <c r="I41" i="249" s="1"/>
  <c r="H40" i="249"/>
  <c r="G40" i="249"/>
  <c r="I40" i="249" s="1"/>
  <c r="H39" i="249"/>
  <c r="G39" i="249"/>
  <c r="I39" i="249" s="1"/>
  <c r="H38" i="249"/>
  <c r="G38" i="249"/>
  <c r="I38" i="249" s="1"/>
  <c r="H37" i="249"/>
  <c r="H49" i="249" s="1"/>
  <c r="G37" i="249"/>
  <c r="I37" i="249" s="1"/>
  <c r="H983" i="249"/>
  <c r="G983" i="249"/>
  <c r="I983" i="249" s="1"/>
  <c r="H982" i="249"/>
  <c r="H981" i="249"/>
  <c r="H980" i="249"/>
  <c r="G980" i="249"/>
  <c r="G982" i="249"/>
  <c r="I982" i="249" s="1"/>
  <c r="G981" i="249"/>
  <c r="I981" i="249" s="1"/>
  <c r="H975" i="249"/>
  <c r="H974" i="249"/>
  <c r="G974" i="249"/>
  <c r="I974" i="249" s="1"/>
  <c r="H973" i="249"/>
  <c r="H972" i="249"/>
  <c r="H976" i="249" s="1"/>
  <c r="G972" i="249"/>
  <c r="I972" i="249" s="1"/>
  <c r="G973" i="249"/>
  <c r="I973" i="249" s="1"/>
  <c r="G975" i="249"/>
  <c r="I975" i="249" s="1"/>
  <c r="H967" i="249"/>
  <c r="G967" i="249"/>
  <c r="I967" i="249" s="1"/>
  <c r="H966" i="249"/>
  <c r="H965" i="249"/>
  <c r="G965" i="249"/>
  <c r="I965" i="249" s="1"/>
  <c r="H964" i="249"/>
  <c r="G966" i="249"/>
  <c r="I966" i="249" s="1"/>
  <c r="G964" i="249"/>
  <c r="H927" i="249"/>
  <c r="H926" i="249"/>
  <c r="H925" i="249"/>
  <c r="H924" i="249"/>
  <c r="H928" i="249" s="1"/>
  <c r="G927" i="249"/>
  <c r="I927" i="249" s="1"/>
  <c r="G926" i="249"/>
  <c r="I926" i="249" s="1"/>
  <c r="G925" i="249"/>
  <c r="I925" i="249" s="1"/>
  <c r="G924" i="249"/>
  <c r="H919" i="249"/>
  <c r="H918" i="249"/>
  <c r="H917" i="249"/>
  <c r="H916" i="249"/>
  <c r="H920" i="249" s="1"/>
  <c r="G916" i="249"/>
  <c r="I916" i="249" s="1"/>
  <c r="G917" i="249"/>
  <c r="I917" i="249" s="1"/>
  <c r="G918" i="249"/>
  <c r="I918" i="249" s="1"/>
  <c r="G919" i="249"/>
  <c r="I919" i="249" s="1"/>
  <c r="H910" i="249"/>
  <c r="G910" i="249"/>
  <c r="I910" i="249" s="1"/>
  <c r="H909" i="249"/>
  <c r="G909" i="249"/>
  <c r="I909" i="249" s="1"/>
  <c r="H908" i="249"/>
  <c r="H907" i="249"/>
  <c r="G907" i="249"/>
  <c r="I907" i="249" s="1"/>
  <c r="H906" i="249"/>
  <c r="H905" i="249"/>
  <c r="G905" i="249"/>
  <c r="I905" i="249" s="1"/>
  <c r="H904" i="249"/>
  <c r="G904" i="249"/>
  <c r="I904" i="249" s="1"/>
  <c r="H903" i="249"/>
  <c r="G903" i="249"/>
  <c r="I903" i="249" s="1"/>
  <c r="H902" i="249"/>
  <c r="H901" i="249"/>
  <c r="G901" i="249"/>
  <c r="I901" i="249" s="1"/>
  <c r="H900" i="249"/>
  <c r="H899" i="249"/>
  <c r="G899" i="249"/>
  <c r="I899" i="249" s="1"/>
  <c r="G908" i="249"/>
  <c r="I908" i="249" s="1"/>
  <c r="G906" i="249"/>
  <c r="I906" i="249" s="1"/>
  <c r="G902" i="249"/>
  <c r="I902" i="249" s="1"/>
  <c r="G900" i="249"/>
  <c r="I900" i="249" s="1"/>
  <c r="H894" i="249"/>
  <c r="H893" i="249"/>
  <c r="H892" i="249"/>
  <c r="H891" i="249"/>
  <c r="H890" i="249"/>
  <c r="H889" i="249"/>
  <c r="H888" i="249"/>
  <c r="H887" i="249"/>
  <c r="H886" i="249"/>
  <c r="H885" i="249"/>
  <c r="H884" i="249"/>
  <c r="H883" i="249"/>
  <c r="H895" i="249" s="1"/>
  <c r="G894" i="249"/>
  <c r="I894" i="249" s="1"/>
  <c r="G893" i="249"/>
  <c r="I893" i="249" s="1"/>
  <c r="G892" i="249"/>
  <c r="I892" i="249" s="1"/>
  <c r="G891" i="249"/>
  <c r="I891" i="249" s="1"/>
  <c r="G890" i="249"/>
  <c r="I890" i="249" s="1"/>
  <c r="G889" i="249"/>
  <c r="I889" i="249" s="1"/>
  <c r="G888" i="249"/>
  <c r="I888" i="249" s="1"/>
  <c r="G887" i="249"/>
  <c r="I887" i="249" s="1"/>
  <c r="G886" i="249"/>
  <c r="I886" i="249" s="1"/>
  <c r="G885" i="249"/>
  <c r="I885" i="249" s="1"/>
  <c r="G884" i="249"/>
  <c r="I884" i="249" s="1"/>
  <c r="G883" i="249"/>
  <c r="I883" i="249" s="1"/>
  <c r="H862" i="249"/>
  <c r="H861" i="249"/>
  <c r="H860" i="249"/>
  <c r="H859" i="249"/>
  <c r="G859" i="249"/>
  <c r="I859" i="249" s="1"/>
  <c r="H858" i="249"/>
  <c r="H857" i="249"/>
  <c r="H856" i="249"/>
  <c r="H855" i="249"/>
  <c r="H854" i="249"/>
  <c r="H853" i="249"/>
  <c r="H852" i="249"/>
  <c r="G852" i="249"/>
  <c r="I852" i="249" s="1"/>
  <c r="H851" i="249"/>
  <c r="H863" i="249" s="1"/>
  <c r="G862" i="249"/>
  <c r="I862" i="249" s="1"/>
  <c r="G861" i="249"/>
  <c r="I861" i="249" s="1"/>
  <c r="G860" i="249"/>
  <c r="I860" i="249" s="1"/>
  <c r="G858" i="249"/>
  <c r="I858" i="249" s="1"/>
  <c r="G857" i="249"/>
  <c r="I857" i="249" s="1"/>
  <c r="G856" i="249"/>
  <c r="I856" i="249" s="1"/>
  <c r="G855" i="249"/>
  <c r="I855" i="249" s="1"/>
  <c r="G854" i="249"/>
  <c r="I854" i="249" s="1"/>
  <c r="G853" i="249"/>
  <c r="I853" i="249" s="1"/>
  <c r="G851" i="249"/>
  <c r="I851" i="249" s="1"/>
  <c r="H846" i="249"/>
  <c r="H845" i="249"/>
  <c r="H844" i="249"/>
  <c r="H843" i="249"/>
  <c r="H842" i="249"/>
  <c r="H841" i="249"/>
  <c r="H840" i="249"/>
  <c r="H839" i="249"/>
  <c r="H838" i="249"/>
  <c r="H837" i="249"/>
  <c r="H836" i="249"/>
  <c r="G836" i="249"/>
  <c r="I836" i="249" s="1"/>
  <c r="H835" i="249"/>
  <c r="G846" i="249"/>
  <c r="I846" i="249" s="1"/>
  <c r="G845" i="249"/>
  <c r="I845" i="249" s="1"/>
  <c r="G844" i="249"/>
  <c r="I844" i="249" s="1"/>
  <c r="G843" i="249"/>
  <c r="I843" i="249" s="1"/>
  <c r="G842" i="249"/>
  <c r="I842" i="249" s="1"/>
  <c r="G841" i="249"/>
  <c r="I841" i="249" s="1"/>
  <c r="G840" i="249"/>
  <c r="I840" i="249" s="1"/>
  <c r="G839" i="249"/>
  <c r="I839" i="249" s="1"/>
  <c r="G838" i="249"/>
  <c r="I838" i="249" s="1"/>
  <c r="G837" i="249"/>
  <c r="I837" i="249" s="1"/>
  <c r="G835" i="249"/>
  <c r="I835" i="249" s="1"/>
  <c r="G879" i="249"/>
  <c r="G250" i="249"/>
  <c r="I250" i="249" s="1"/>
  <c r="G251" i="249"/>
  <c r="I251" i="249" s="1"/>
  <c r="G252" i="249"/>
  <c r="I252" i="249" s="1"/>
  <c r="G253" i="249"/>
  <c r="I253" i="249" s="1"/>
  <c r="G254" i="249"/>
  <c r="I254" i="249" s="1"/>
  <c r="G255" i="249"/>
  <c r="I255" i="249" s="1"/>
  <c r="G256" i="249"/>
  <c r="I256" i="249" s="1"/>
  <c r="G257" i="249"/>
  <c r="I257" i="249" s="1"/>
  <c r="H246" i="249"/>
  <c r="G246" i="249"/>
  <c r="G258" i="249" s="1"/>
  <c r="H247" i="249"/>
  <c r="G247" i="249"/>
  <c r="I247" i="249" s="1"/>
  <c r="H248" i="249"/>
  <c r="G248" i="249"/>
  <c r="I248" i="249" s="1"/>
  <c r="H249" i="249"/>
  <c r="G249" i="249"/>
  <c r="I249" i="249" s="1"/>
  <c r="H257" i="249"/>
  <c r="H256" i="249"/>
  <c r="H255" i="249"/>
  <c r="H254" i="249"/>
  <c r="H253" i="249"/>
  <c r="H252" i="249"/>
  <c r="H250" i="249"/>
  <c r="H251" i="249"/>
  <c r="AA5" i="245"/>
  <c r="G53" i="249"/>
  <c r="H53" i="249"/>
  <c r="G54" i="249"/>
  <c r="H54" i="249"/>
  <c r="G55" i="249"/>
  <c r="G56" i="249"/>
  <c r="G57" i="249"/>
  <c r="G58" i="249"/>
  <c r="G59" i="249"/>
  <c r="G60" i="249"/>
  <c r="G61" i="249"/>
  <c r="G62" i="249"/>
  <c r="H62" i="249"/>
  <c r="G63" i="249"/>
  <c r="G64" i="249"/>
  <c r="H59" i="249"/>
  <c r="H55" i="249"/>
  <c r="H56" i="249"/>
  <c r="H57" i="249"/>
  <c r="H58" i="249"/>
  <c r="H60" i="249"/>
  <c r="H61" i="249"/>
  <c r="H63" i="249"/>
  <c r="H64" i="249"/>
  <c r="G154" i="249"/>
  <c r="H154" i="249"/>
  <c r="G155" i="249"/>
  <c r="H155" i="249"/>
  <c r="G156" i="249"/>
  <c r="H156" i="249"/>
  <c r="G157" i="249"/>
  <c r="H157" i="249"/>
  <c r="G158" i="249"/>
  <c r="H158" i="249"/>
  <c r="G159" i="249"/>
  <c r="H159" i="249"/>
  <c r="G160" i="249"/>
  <c r="H160" i="249"/>
  <c r="G161" i="249"/>
  <c r="H161" i="249"/>
  <c r="G162" i="249"/>
  <c r="H162" i="249"/>
  <c r="G163" i="249"/>
  <c r="H163" i="249"/>
  <c r="G164" i="249"/>
  <c r="H164" i="249"/>
  <c r="G165" i="249"/>
  <c r="I165" i="249" s="1"/>
  <c r="H165" i="249"/>
  <c r="G931" i="249"/>
  <c r="I931" i="249" s="1"/>
  <c r="H931" i="249"/>
  <c r="H943" i="249" s="1"/>
  <c r="G932" i="249"/>
  <c r="I932" i="249" s="1"/>
  <c r="H932" i="249"/>
  <c r="G933" i="249"/>
  <c r="H933" i="249"/>
  <c r="G934" i="249"/>
  <c r="H934" i="249"/>
  <c r="G935" i="249"/>
  <c r="I935" i="249" s="1"/>
  <c r="H935" i="249"/>
  <c r="G936" i="249"/>
  <c r="I936" i="249" s="1"/>
  <c r="H936" i="249"/>
  <c r="G937" i="249"/>
  <c r="I937" i="249" s="1"/>
  <c r="H937" i="249"/>
  <c r="G938" i="249"/>
  <c r="I938" i="249" s="1"/>
  <c r="H938" i="249"/>
  <c r="G939" i="249"/>
  <c r="I939" i="249" s="1"/>
  <c r="H939" i="249"/>
  <c r="G940" i="249"/>
  <c r="I940" i="249" s="1"/>
  <c r="H940" i="249"/>
  <c r="G941" i="249"/>
  <c r="I941" i="249" s="1"/>
  <c r="H941" i="249"/>
  <c r="G942" i="249"/>
  <c r="I942" i="249" s="1"/>
  <c r="H942" i="249"/>
  <c r="G261" i="249"/>
  <c r="I261" i="249" s="1"/>
  <c r="H261" i="249"/>
  <c r="H273" i="249" s="1"/>
  <c r="H262" i="249"/>
  <c r="H263" i="249"/>
  <c r="H264" i="249"/>
  <c r="H265" i="249"/>
  <c r="H266" i="249"/>
  <c r="H267" i="249"/>
  <c r="H268" i="249"/>
  <c r="H269" i="249"/>
  <c r="H270" i="249"/>
  <c r="H271" i="249"/>
  <c r="H272" i="249"/>
  <c r="G262" i="249"/>
  <c r="I262" i="249" s="1"/>
  <c r="G263" i="249"/>
  <c r="I263" i="249" s="1"/>
  <c r="G264" i="249"/>
  <c r="I264" i="249" s="1"/>
  <c r="G265" i="249"/>
  <c r="I265" i="249" s="1"/>
  <c r="G266" i="249"/>
  <c r="I266" i="249" s="1"/>
  <c r="G267" i="249"/>
  <c r="I267" i="249" s="1"/>
  <c r="G268" i="249"/>
  <c r="I268" i="249" s="1"/>
  <c r="G269" i="249"/>
  <c r="I269" i="249" s="1"/>
  <c r="G270" i="249"/>
  <c r="I270" i="249" s="1"/>
  <c r="G271" i="249"/>
  <c r="I271" i="249" s="1"/>
  <c r="G272" i="249"/>
  <c r="I272" i="249" s="1"/>
  <c r="G276" i="249"/>
  <c r="I276" i="249" s="1"/>
  <c r="H276" i="249"/>
  <c r="G277" i="249"/>
  <c r="I277" i="249" s="1"/>
  <c r="H277" i="249"/>
  <c r="G278" i="249"/>
  <c r="I278" i="249" s="1"/>
  <c r="H278" i="249"/>
  <c r="G279" i="249"/>
  <c r="I279" i="249" s="1"/>
  <c r="H279" i="249"/>
  <c r="G280" i="249"/>
  <c r="I280" i="249" s="1"/>
  <c r="H280" i="249"/>
  <c r="G281" i="249"/>
  <c r="I281" i="249" s="1"/>
  <c r="H281" i="249"/>
  <c r="G282" i="249"/>
  <c r="I282" i="249" s="1"/>
  <c r="H282" i="249"/>
  <c r="G283" i="249"/>
  <c r="I283" i="249" s="1"/>
  <c r="H283" i="249"/>
  <c r="G284" i="249"/>
  <c r="I284" i="249" s="1"/>
  <c r="H284" i="249"/>
  <c r="G285" i="249"/>
  <c r="I285" i="249" s="1"/>
  <c r="H285" i="249"/>
  <c r="G286" i="249"/>
  <c r="I286" i="249" s="1"/>
  <c r="H286" i="249"/>
  <c r="G287" i="249"/>
  <c r="I287" i="249" s="1"/>
  <c r="H287" i="249"/>
  <c r="G312" i="249"/>
  <c r="I312" i="249" s="1"/>
  <c r="H312" i="249"/>
  <c r="H324" i="249" s="1"/>
  <c r="G313" i="249"/>
  <c r="I313" i="249" s="1"/>
  <c r="H313" i="249"/>
  <c r="G314" i="249"/>
  <c r="H314" i="249"/>
  <c r="G315" i="249"/>
  <c r="I315" i="249" s="1"/>
  <c r="H315" i="249"/>
  <c r="G316" i="249"/>
  <c r="H316" i="249"/>
  <c r="G317" i="249"/>
  <c r="H317" i="249"/>
  <c r="G318" i="249"/>
  <c r="I318" i="249" s="1"/>
  <c r="H318" i="249"/>
  <c r="G319" i="249"/>
  <c r="I319" i="249" s="1"/>
  <c r="H319" i="249"/>
  <c r="G320" i="249"/>
  <c r="I320" i="249" s="1"/>
  <c r="H320" i="249"/>
  <c r="G321" i="249"/>
  <c r="I321" i="249" s="1"/>
  <c r="H321" i="249"/>
  <c r="G322" i="249"/>
  <c r="I322" i="249" s="1"/>
  <c r="H322" i="249"/>
  <c r="G323" i="249"/>
  <c r="I323" i="249" s="1"/>
  <c r="H323" i="249"/>
  <c r="G328" i="249"/>
  <c r="G340" i="249" s="1"/>
  <c r="H328" i="249"/>
  <c r="G329" i="249"/>
  <c r="H329" i="249"/>
  <c r="G330" i="249"/>
  <c r="H330" i="249"/>
  <c r="G331" i="249"/>
  <c r="I331" i="249" s="1"/>
  <c r="H331" i="249"/>
  <c r="G332" i="249"/>
  <c r="H332" i="249"/>
  <c r="G333" i="249"/>
  <c r="H333" i="249"/>
  <c r="G334" i="249"/>
  <c r="I334" i="249" s="1"/>
  <c r="H334" i="249"/>
  <c r="G335" i="249"/>
  <c r="I335" i="249" s="1"/>
  <c r="H335" i="249"/>
  <c r="G336" i="249"/>
  <c r="I336" i="249" s="1"/>
  <c r="H336" i="249"/>
  <c r="G337" i="249"/>
  <c r="I337" i="249" s="1"/>
  <c r="H337" i="249"/>
  <c r="G338" i="249"/>
  <c r="I338" i="249" s="1"/>
  <c r="H338" i="249"/>
  <c r="G339" i="249"/>
  <c r="I339" i="249" s="1"/>
  <c r="H339" i="249"/>
  <c r="G344" i="249"/>
  <c r="G356" i="249" s="1"/>
  <c r="H344" i="249"/>
  <c r="G345" i="249"/>
  <c r="I345" i="249" s="1"/>
  <c r="H345" i="249"/>
  <c r="G346" i="249"/>
  <c r="G347" i="249"/>
  <c r="I347" i="249" s="1"/>
  <c r="G348" i="249"/>
  <c r="I348" i="249" s="1"/>
  <c r="G349" i="249"/>
  <c r="I349" i="249" s="1"/>
  <c r="G350" i="249"/>
  <c r="I350" i="249" s="1"/>
  <c r="G351" i="249"/>
  <c r="I351" i="249" s="1"/>
  <c r="G352" i="249"/>
  <c r="I352" i="249" s="1"/>
  <c r="G353" i="249"/>
  <c r="I353" i="249" s="1"/>
  <c r="G354" i="249"/>
  <c r="I354" i="249" s="1"/>
  <c r="G355" i="249"/>
  <c r="I355" i="249" s="1"/>
  <c r="H346" i="249"/>
  <c r="H347" i="249"/>
  <c r="H348" i="249"/>
  <c r="H349" i="249"/>
  <c r="H350" i="249"/>
  <c r="H351" i="249"/>
  <c r="H352" i="249"/>
  <c r="H353" i="249"/>
  <c r="H354" i="249"/>
  <c r="H355" i="249"/>
  <c r="G360" i="249"/>
  <c r="H360" i="249"/>
  <c r="G361" i="249"/>
  <c r="H361" i="249"/>
  <c r="G362" i="249"/>
  <c r="I362" i="249" s="1"/>
  <c r="H362" i="249"/>
  <c r="G363" i="249"/>
  <c r="I363" i="249" s="1"/>
  <c r="H363" i="249"/>
  <c r="G364" i="249"/>
  <c r="H364" i="249"/>
  <c r="G365" i="249"/>
  <c r="I365" i="249" s="1"/>
  <c r="G366" i="249"/>
  <c r="I366" i="249" s="1"/>
  <c r="G367" i="249"/>
  <c r="I367" i="249" s="1"/>
  <c r="G368" i="249"/>
  <c r="I368" i="249" s="1"/>
  <c r="G369" i="249"/>
  <c r="I369" i="249" s="1"/>
  <c r="G370" i="249"/>
  <c r="I370" i="249" s="1"/>
  <c r="G371" i="249"/>
  <c r="I371" i="249" s="1"/>
  <c r="H365" i="249"/>
  <c r="H366" i="249"/>
  <c r="H367" i="249"/>
  <c r="H368" i="249"/>
  <c r="H369" i="249"/>
  <c r="H370" i="249"/>
  <c r="H371" i="249"/>
  <c r="G380" i="249"/>
  <c r="G392" i="249" s="1"/>
  <c r="H380" i="249"/>
  <c r="G381" i="249"/>
  <c r="H381" i="249"/>
  <c r="G382" i="249"/>
  <c r="H382" i="249"/>
  <c r="G383" i="249"/>
  <c r="I383" i="249" s="1"/>
  <c r="H383" i="249"/>
  <c r="G384" i="249"/>
  <c r="H384" i="249"/>
  <c r="G385" i="249"/>
  <c r="H385" i="249"/>
  <c r="G386" i="249"/>
  <c r="I386" i="249" s="1"/>
  <c r="H386" i="249"/>
  <c r="G387" i="249"/>
  <c r="I387" i="249" s="1"/>
  <c r="H387" i="249"/>
  <c r="G388" i="249"/>
  <c r="I388" i="249" s="1"/>
  <c r="H388" i="249"/>
  <c r="G389" i="249"/>
  <c r="I389" i="249" s="1"/>
  <c r="G390" i="249"/>
  <c r="I390" i="249" s="1"/>
  <c r="G391" i="249"/>
  <c r="I391" i="249" s="1"/>
  <c r="H389" i="249"/>
  <c r="H390" i="249"/>
  <c r="H391" i="249"/>
  <c r="G396" i="249"/>
  <c r="I396" i="249" s="1"/>
  <c r="H396" i="249"/>
  <c r="G397" i="249"/>
  <c r="H397" i="249"/>
  <c r="G398" i="249"/>
  <c r="I398" i="249" s="1"/>
  <c r="G399" i="249"/>
  <c r="G400" i="249"/>
  <c r="I400" i="249" s="1"/>
  <c r="H400" i="249"/>
  <c r="G401" i="249"/>
  <c r="I401" i="249" s="1"/>
  <c r="H401" i="249"/>
  <c r="G402" i="249"/>
  <c r="I402" i="249" s="1"/>
  <c r="G403" i="249"/>
  <c r="I403" i="249" s="1"/>
  <c r="G404" i="249"/>
  <c r="I404" i="249" s="1"/>
  <c r="G405" i="249"/>
  <c r="I405" i="249" s="1"/>
  <c r="G406" i="249"/>
  <c r="I406" i="249" s="1"/>
  <c r="G407" i="249"/>
  <c r="I407" i="249" s="1"/>
  <c r="H398" i="249"/>
  <c r="H399" i="249"/>
  <c r="H402" i="249"/>
  <c r="H403" i="249"/>
  <c r="H404" i="249"/>
  <c r="H405" i="249"/>
  <c r="H406" i="249"/>
  <c r="H407" i="249"/>
  <c r="G412" i="249"/>
  <c r="G424" i="249" s="1"/>
  <c r="H412" i="249"/>
  <c r="G413" i="249"/>
  <c r="H413" i="249"/>
  <c r="G414" i="249"/>
  <c r="I414" i="249" s="1"/>
  <c r="H414" i="249"/>
  <c r="G415" i="249"/>
  <c r="I415" i="249" s="1"/>
  <c r="H415" i="249"/>
  <c r="G416" i="249"/>
  <c r="H416" i="249"/>
  <c r="G417" i="249"/>
  <c r="I417" i="249" s="1"/>
  <c r="H417" i="249"/>
  <c r="G418" i="249"/>
  <c r="I418" i="249" s="1"/>
  <c r="H418" i="249"/>
  <c r="G419" i="249"/>
  <c r="I419" i="249" s="1"/>
  <c r="H419" i="249"/>
  <c r="G420" i="249"/>
  <c r="I420" i="249" s="1"/>
  <c r="H420" i="249"/>
  <c r="G421" i="249"/>
  <c r="I421" i="249" s="1"/>
  <c r="H421" i="249"/>
  <c r="G422" i="249"/>
  <c r="I422" i="249" s="1"/>
  <c r="H422" i="249"/>
  <c r="G423" i="249"/>
  <c r="I423" i="249" s="1"/>
  <c r="H423" i="249"/>
  <c r="G428" i="249"/>
  <c r="I428" i="249" s="1"/>
  <c r="H428" i="249"/>
  <c r="G429" i="249"/>
  <c r="G432" i="249"/>
  <c r="G430" i="249"/>
  <c r="G431" i="249"/>
  <c r="I431" i="249" s="1"/>
  <c r="G433" i="249"/>
  <c r="I433" i="249" s="1"/>
  <c r="G434" i="249"/>
  <c r="I434" i="249" s="1"/>
  <c r="G435" i="249"/>
  <c r="I435" i="249" s="1"/>
  <c r="G436" i="249"/>
  <c r="I436" i="249" s="1"/>
  <c r="G437" i="249"/>
  <c r="I437" i="249" s="1"/>
  <c r="G438" i="249"/>
  <c r="I438" i="249" s="1"/>
  <c r="G439" i="249"/>
  <c r="I439" i="249" s="1"/>
  <c r="H429" i="249"/>
  <c r="H430" i="249"/>
  <c r="H431" i="249"/>
  <c r="H432" i="249"/>
  <c r="H433" i="249"/>
  <c r="H434" i="249"/>
  <c r="H435" i="249"/>
  <c r="H436" i="249"/>
  <c r="H437" i="249"/>
  <c r="H438" i="249"/>
  <c r="H439" i="249"/>
  <c r="G444" i="249"/>
  <c r="I444" i="249" s="1"/>
  <c r="H444" i="249"/>
  <c r="H456" i="249" s="1"/>
  <c r="G445" i="249"/>
  <c r="I445" i="249" s="1"/>
  <c r="H445" i="249"/>
  <c r="G446" i="249"/>
  <c r="H446" i="249"/>
  <c r="G447" i="249"/>
  <c r="I447" i="249" s="1"/>
  <c r="H447" i="249"/>
  <c r="G448" i="249"/>
  <c r="I448" i="249" s="1"/>
  <c r="H448" i="249"/>
  <c r="G449" i="249"/>
  <c r="I449" i="249" s="1"/>
  <c r="H449" i="249"/>
  <c r="G450" i="249"/>
  <c r="I450" i="249" s="1"/>
  <c r="H450" i="249"/>
  <c r="G451" i="249"/>
  <c r="I451" i="249" s="1"/>
  <c r="H451" i="249"/>
  <c r="G452" i="249"/>
  <c r="I452" i="249" s="1"/>
  <c r="H452" i="249"/>
  <c r="G453" i="249"/>
  <c r="I453" i="249" s="1"/>
  <c r="H453" i="249"/>
  <c r="G454" i="249"/>
  <c r="I454" i="249" s="1"/>
  <c r="H454" i="249"/>
  <c r="G455" i="249"/>
  <c r="I455" i="249" s="1"/>
  <c r="H455" i="249"/>
  <c r="G464" i="249"/>
  <c r="G476" i="249" s="1"/>
  <c r="H464" i="249"/>
  <c r="H476" i="249" s="1"/>
  <c r="G465" i="249"/>
  <c r="I465" i="249" s="1"/>
  <c r="H465" i="249"/>
  <c r="G466" i="249"/>
  <c r="H466" i="249"/>
  <c r="G467" i="249"/>
  <c r="I467" i="249" s="1"/>
  <c r="H467" i="249"/>
  <c r="G468" i="249"/>
  <c r="I468" i="249" s="1"/>
  <c r="H468" i="249"/>
  <c r="G469" i="249"/>
  <c r="H469" i="249"/>
  <c r="G470" i="249"/>
  <c r="I470" i="249" s="1"/>
  <c r="G471" i="249"/>
  <c r="I471" i="249" s="1"/>
  <c r="G472" i="249"/>
  <c r="I472" i="249" s="1"/>
  <c r="G473" i="249"/>
  <c r="I473" i="249" s="1"/>
  <c r="H473" i="249"/>
  <c r="G474" i="249"/>
  <c r="I474" i="249" s="1"/>
  <c r="G475" i="249"/>
  <c r="I475" i="249" s="1"/>
  <c r="H470" i="249"/>
  <c r="H471" i="249"/>
  <c r="H472" i="249"/>
  <c r="H474" i="249"/>
  <c r="H475" i="249"/>
  <c r="G498" i="249"/>
  <c r="I498" i="249" s="1"/>
  <c r="H498" i="249"/>
  <c r="G499" i="249"/>
  <c r="I499" i="249" s="1"/>
  <c r="H499" i="249"/>
  <c r="G610" i="249"/>
  <c r="G625" i="249"/>
  <c r="I1023" i="249"/>
  <c r="I1024" i="249"/>
  <c r="I1025" i="249"/>
  <c r="I1026" i="249"/>
  <c r="I1027" i="249"/>
  <c r="I1028" i="249"/>
  <c r="I1029" i="249"/>
  <c r="I1030" i="249"/>
  <c r="I1031" i="249"/>
  <c r="I1032" i="249"/>
  <c r="I1033" i="249"/>
  <c r="I1034" i="249"/>
  <c r="G1035" i="249"/>
  <c r="H1035" i="249"/>
  <c r="I1039" i="249"/>
  <c r="I1040" i="249"/>
  <c r="I1041" i="249"/>
  <c r="I1042" i="249"/>
  <c r="G1043" i="249"/>
  <c r="H1043" i="249"/>
  <c r="F6" i="246"/>
  <c r="F8" i="246"/>
  <c r="G8" i="246" s="1"/>
  <c r="V8" i="246"/>
  <c r="Y8" i="246"/>
  <c r="AB8" i="246"/>
  <c r="AE8" i="246"/>
  <c r="AH8" i="246"/>
  <c r="AK8" i="246"/>
  <c r="AN8" i="246"/>
  <c r="F10" i="246"/>
  <c r="G10" i="246" s="1"/>
  <c r="F11" i="246"/>
  <c r="G11" i="246" s="1"/>
  <c r="F12" i="246"/>
  <c r="G12" i="246" s="1"/>
  <c r="F13" i="246"/>
  <c r="G13" i="246" s="1"/>
  <c r="AE13" i="246"/>
  <c r="F14" i="246"/>
  <c r="G14" i="246" s="1"/>
  <c r="F16" i="246"/>
  <c r="G16" i="246" s="1"/>
  <c r="F20" i="246"/>
  <c r="G20" i="246" s="1"/>
  <c r="AO30" i="246"/>
  <c r="AP30" i="246" s="1"/>
  <c r="F32" i="246"/>
  <c r="G32" i="246" s="1"/>
  <c r="AO32" i="246"/>
  <c r="AP32" i="246" s="1"/>
  <c r="P35" i="246"/>
  <c r="S35" i="246"/>
  <c r="V35" i="246"/>
  <c r="F36" i="246"/>
  <c r="G36" i="246" s="1"/>
  <c r="M7" i="244"/>
  <c r="R7" i="244"/>
  <c r="I3" i="245"/>
  <c r="J3" i="245" s="1"/>
  <c r="L3" i="245"/>
  <c r="O3" i="245"/>
  <c r="R3" i="245"/>
  <c r="U3" i="245"/>
  <c r="X3" i="245"/>
  <c r="AA3" i="245"/>
  <c r="AD3" i="245"/>
  <c r="AG3" i="245"/>
  <c r="AJ3" i="245"/>
  <c r="AM3" i="245"/>
  <c r="AP3" i="245"/>
  <c r="I4" i="245"/>
  <c r="J4" i="245" s="1"/>
  <c r="K4" i="245" s="1"/>
  <c r="L4" i="245"/>
  <c r="O4" i="245"/>
  <c r="R4" i="245"/>
  <c r="U4" i="245"/>
  <c r="X4" i="245"/>
  <c r="AA4" i="245"/>
  <c r="AD4" i="245"/>
  <c r="AG4" i="245"/>
  <c r="AJ4" i="245"/>
  <c r="AM4" i="245"/>
  <c r="AP4" i="245"/>
  <c r="AQ4" i="245"/>
  <c r="AR4" i="245"/>
  <c r="AS4" i="245"/>
  <c r="AT4" i="245"/>
  <c r="AS5" i="245"/>
  <c r="AT5" i="245" s="1"/>
  <c r="I6" i="245"/>
  <c r="J6" i="245" s="1"/>
  <c r="L6" i="245"/>
  <c r="O6" i="245"/>
  <c r="R6" i="245"/>
  <c r="U6" i="245"/>
  <c r="X6" i="245"/>
  <c r="AA6" i="245"/>
  <c r="AD6" i="245"/>
  <c r="AG6" i="245"/>
  <c r="AJ6" i="245"/>
  <c r="AM6" i="245"/>
  <c r="AP6" i="245"/>
  <c r="AS6" i="245"/>
  <c r="AT6" i="245" s="1"/>
  <c r="I7" i="245"/>
  <c r="J7" i="245" s="1"/>
  <c r="L7" i="245"/>
  <c r="O7" i="245"/>
  <c r="K7" i="245"/>
  <c r="N7" i="245"/>
  <c r="R7" i="245"/>
  <c r="U7" i="245"/>
  <c r="X7" i="245"/>
  <c r="AA7" i="245"/>
  <c r="AD7" i="245"/>
  <c r="AC7" i="245"/>
  <c r="AG7" i="245"/>
  <c r="AJ7" i="245"/>
  <c r="AM7" i="245"/>
  <c r="AS7" i="245"/>
  <c r="AT7" i="245" s="1"/>
  <c r="I8" i="245"/>
  <c r="J8" i="245" s="1"/>
  <c r="L8" i="245"/>
  <c r="O8" i="245"/>
  <c r="R8" i="245"/>
  <c r="U8" i="245"/>
  <c r="X8" i="245"/>
  <c r="AA8" i="245"/>
  <c r="AD8" i="245"/>
  <c r="AG8" i="245"/>
  <c r="AJ8" i="245"/>
  <c r="AM8" i="245"/>
  <c r="AP8" i="245"/>
  <c r="AS8" i="245"/>
  <c r="AT8" i="245" s="1"/>
  <c r="I9" i="245"/>
  <c r="J9" i="245" s="1"/>
  <c r="L9" i="245"/>
  <c r="O9" i="245"/>
  <c r="R9" i="245"/>
  <c r="U9" i="245"/>
  <c r="N9" i="245"/>
  <c r="T9" i="245"/>
  <c r="X9" i="245"/>
  <c r="AA9" i="245"/>
  <c r="AD9" i="245"/>
  <c r="AG9" i="245"/>
  <c r="AJ9" i="245"/>
  <c r="AM9" i="245"/>
  <c r="AI9" i="245"/>
  <c r="AO9" i="245"/>
  <c r="AR9" i="245"/>
  <c r="O10" i="245"/>
  <c r="U10" i="245"/>
  <c r="AA10" i="245"/>
  <c r="AD10" i="245"/>
  <c r="AG10" i="245"/>
  <c r="AJ10" i="245"/>
  <c r="AM10" i="245"/>
  <c r="AP10" i="245"/>
  <c r="AS10" i="245"/>
  <c r="AT10" i="245" s="1"/>
  <c r="I11" i="245"/>
  <c r="J11" i="245" s="1"/>
  <c r="L11" i="245"/>
  <c r="O11" i="245"/>
  <c r="R11" i="245"/>
  <c r="U11" i="245"/>
  <c r="K11" i="245"/>
  <c r="T11" i="245"/>
  <c r="X11" i="245"/>
  <c r="AA11" i="245"/>
  <c r="AD11" i="245"/>
  <c r="AG11" i="245"/>
  <c r="AJ11" i="245"/>
  <c r="W11" i="245"/>
  <c r="Z11" i="245"/>
  <c r="AC11" i="245"/>
  <c r="AR11" i="245"/>
  <c r="AS11" i="245"/>
  <c r="AT11" i="245" s="1"/>
  <c r="I12" i="245"/>
  <c r="J12" i="245" s="1"/>
  <c r="L12" i="245"/>
  <c r="O12" i="245"/>
  <c r="R12" i="245"/>
  <c r="U12" i="245"/>
  <c r="X12" i="245"/>
  <c r="AA12" i="245"/>
  <c r="AD12" i="245"/>
  <c r="AG12" i="245"/>
  <c r="AJ12" i="245"/>
  <c r="AM12" i="245"/>
  <c r="N12" i="245"/>
  <c r="T12" i="245"/>
  <c r="AC12" i="245"/>
  <c r="AF12" i="245"/>
  <c r="AI12" i="245"/>
  <c r="AL12" i="245"/>
  <c r="AO12" i="245"/>
  <c r="AR12" i="245"/>
  <c r="I13" i="245"/>
  <c r="J13" i="245" s="1"/>
  <c r="L13" i="245"/>
  <c r="K13" i="245"/>
  <c r="N13" i="245"/>
  <c r="O13" i="245"/>
  <c r="R13" i="245"/>
  <c r="Q13" i="245"/>
  <c r="T13" i="245"/>
  <c r="U13" i="245"/>
  <c r="X13" i="245"/>
  <c r="W13" i="245"/>
  <c r="AA13" i="245"/>
  <c r="AD13" i="245"/>
  <c r="AC13" i="245"/>
  <c r="AG13" i="245"/>
  <c r="AJ13" i="245"/>
  <c r="AI13" i="245"/>
  <c r="AM13" i="245"/>
  <c r="AP13" i="245"/>
  <c r="AO13" i="245"/>
  <c r="I14" i="245"/>
  <c r="J14" i="245" s="1"/>
  <c r="L14" i="245"/>
  <c r="O14" i="245"/>
  <c r="R14" i="245"/>
  <c r="U14" i="245"/>
  <c r="X14" i="245"/>
  <c r="AA14" i="245"/>
  <c r="AD14" i="245"/>
  <c r="AG14" i="245"/>
  <c r="AJ14" i="245"/>
  <c r="AS14" i="245"/>
  <c r="AT14" i="245" s="1"/>
  <c r="I15" i="245"/>
  <c r="J15" i="245" s="1"/>
  <c r="L15" i="245"/>
  <c r="N15" i="245"/>
  <c r="O15" i="245"/>
  <c r="R15" i="245"/>
  <c r="T15" i="245"/>
  <c r="U15" i="245"/>
  <c r="X15" i="245"/>
  <c r="AA15" i="245"/>
  <c r="AD15" i="245"/>
  <c r="AG15" i="245"/>
  <c r="AJ15" i="245"/>
  <c r="AM15" i="245"/>
  <c r="Z15" i="245"/>
  <c r="AF15" i="245"/>
  <c r="AL15" i="245"/>
  <c r="AR15" i="245"/>
  <c r="I16" i="245"/>
  <c r="J16" i="245" s="1"/>
  <c r="L16" i="245"/>
  <c r="O16" i="245"/>
  <c r="R16" i="245"/>
  <c r="U16" i="245"/>
  <c r="X16" i="245"/>
  <c r="AA16" i="245"/>
  <c r="AD16" i="245"/>
  <c r="AG16" i="245"/>
  <c r="AJ16" i="245"/>
  <c r="AR16" i="245"/>
  <c r="I18" i="245"/>
  <c r="J18" i="245" s="1"/>
  <c r="L18" i="245"/>
  <c r="O18" i="245"/>
  <c r="R18" i="245"/>
  <c r="U18" i="245"/>
  <c r="X18" i="245"/>
  <c r="AA18" i="245"/>
  <c r="AD18" i="245"/>
  <c r="AG18" i="245"/>
  <c r="AJ18" i="245"/>
  <c r="AM18" i="245"/>
  <c r="AP18" i="245"/>
  <c r="K18" i="245"/>
  <c r="N18" i="245"/>
  <c r="T18" i="245"/>
  <c r="Z18" i="245"/>
  <c r="AF18" i="245"/>
  <c r="AL18" i="245"/>
  <c r="AR18" i="245"/>
  <c r="AS19" i="245"/>
  <c r="I20" i="245"/>
  <c r="J20" i="245" s="1"/>
  <c r="K20" i="245"/>
  <c r="L20" i="245"/>
  <c r="O20" i="245"/>
  <c r="R20" i="245"/>
  <c r="N20" i="245"/>
  <c r="U20" i="245"/>
  <c r="X20" i="245"/>
  <c r="AA20" i="245"/>
  <c r="AD20" i="245"/>
  <c r="AG20" i="245"/>
  <c r="AJ20" i="245"/>
  <c r="AM20" i="245"/>
  <c r="AP20" i="245"/>
  <c r="T20" i="245"/>
  <c r="Z20" i="245"/>
  <c r="AF20" i="245"/>
  <c r="AL20" i="245"/>
  <c r="AR20" i="245"/>
  <c r="I21" i="245"/>
  <c r="J21" i="245" s="1"/>
  <c r="K21" i="245"/>
  <c r="L21" i="245"/>
  <c r="O21" i="245"/>
  <c r="R21" i="245"/>
  <c r="U21" i="245"/>
  <c r="X21" i="245"/>
  <c r="AA21" i="245"/>
  <c r="AD21" i="245"/>
  <c r="AG21" i="245"/>
  <c r="AJ21" i="245"/>
  <c r="AM21" i="245"/>
  <c r="AP21" i="245"/>
  <c r="N21" i="245"/>
  <c r="T21" i="245"/>
  <c r="Z21" i="245"/>
  <c r="AF21" i="245"/>
  <c r="AL21" i="245"/>
  <c r="AR21" i="245"/>
  <c r="AS21" i="245"/>
  <c r="AT21" i="245" s="1"/>
  <c r="Q57" i="246"/>
  <c r="AR19" i="245"/>
  <c r="T19" i="245"/>
  <c r="W19" i="245"/>
  <c r="Z19" i="245"/>
  <c r="AC19" i="245"/>
  <c r="AF19" i="245"/>
  <c r="AL19" i="245"/>
  <c r="F7" i="246"/>
  <c r="G7" i="246" s="1"/>
  <c r="AL16" i="245"/>
  <c r="I239" i="249"/>
  <c r="G143" i="249"/>
  <c r="H295" i="249"/>
  <c r="AT3" i="245"/>
  <c r="AO3" i="245"/>
  <c r="I240" i="249"/>
  <c r="I242" i="249"/>
  <c r="I241" i="249"/>
  <c r="H297" i="249"/>
  <c r="AR3" i="245"/>
  <c r="T3" i="245"/>
  <c r="AL3" i="245"/>
  <c r="AC3" i="245"/>
  <c r="AF3" i="245"/>
  <c r="AS9" i="245"/>
  <c r="AT9" i="245" s="1"/>
  <c r="AS3" i="245"/>
  <c r="G295" i="249"/>
  <c r="I295" i="249" s="1"/>
  <c r="AS16" i="245"/>
  <c r="H133" i="249"/>
  <c r="AS20" i="245"/>
  <c r="AT20" i="245" s="1"/>
  <c r="AS18" i="245"/>
  <c r="AT18" i="245" s="1"/>
  <c r="AT19" i="245"/>
  <c r="AC10" i="245"/>
  <c r="AL10" i="245"/>
  <c r="T10" i="245"/>
  <c r="AI10" i="245"/>
  <c r="K10" i="245"/>
  <c r="Q10" i="245"/>
  <c r="N10" i="245"/>
  <c r="I10" i="245"/>
  <c r="J10" i="245" s="1"/>
  <c r="W10" i="245"/>
  <c r="G112" i="249"/>
  <c r="H150" i="249"/>
  <c r="G119" i="249"/>
  <c r="AS15" i="245"/>
  <c r="AT15" i="245" s="1"/>
  <c r="H135" i="249"/>
  <c r="AS13" i="245"/>
  <c r="AT13" i="245" s="1"/>
  <c r="G144" i="249"/>
  <c r="I144" i="249" s="1"/>
  <c r="H294" i="249"/>
  <c r="Z10" i="245"/>
  <c r="X10" i="245"/>
  <c r="AO10" i="245"/>
  <c r="H140" i="249"/>
  <c r="H144" i="249"/>
  <c r="H116" i="249"/>
  <c r="H113" i="249"/>
  <c r="Z3" i="245"/>
  <c r="N3" i="245"/>
  <c r="U43" i="246" l="1"/>
  <c r="X43" i="246" s="1"/>
  <c r="Y43" i="246" s="1"/>
  <c r="X61" i="246"/>
  <c r="Y61" i="246" s="1"/>
  <c r="U48" i="246"/>
  <c r="V48" i="246" s="1"/>
  <c r="X63" i="246"/>
  <c r="Y63" i="246" s="1"/>
  <c r="AO57" i="246"/>
  <c r="AP57" i="246" s="1"/>
  <c r="R57" i="246"/>
  <c r="Y60" i="246"/>
  <c r="AD60" i="246"/>
  <c r="AE60" i="246" s="1"/>
  <c r="V53" i="246"/>
  <c r="V51" i="246"/>
  <c r="X48" i="246"/>
  <c r="Y48" i="246" s="1"/>
  <c r="G1070" i="249"/>
  <c r="I1050" i="249"/>
  <c r="G976" i="249"/>
  <c r="I976" i="249" s="1"/>
  <c r="X56" i="246"/>
  <c r="AA56" i="246" s="1"/>
  <c r="I80" i="249"/>
  <c r="I96" i="249"/>
  <c r="G1086" i="249"/>
  <c r="I1086" i="249" s="1"/>
  <c r="I141" i="249"/>
  <c r="G812" i="249"/>
  <c r="I812" i="249" s="1"/>
  <c r="I160" i="249"/>
  <c r="I669" i="249"/>
  <c r="I691" i="249"/>
  <c r="I699" i="249"/>
  <c r="I163" i="249"/>
  <c r="I159" i="249"/>
  <c r="I155" i="249"/>
  <c r="I1051" i="249"/>
  <c r="X67" i="246"/>
  <c r="V67" i="246"/>
  <c r="I815" i="249"/>
  <c r="I164" i="249"/>
  <c r="G492" i="249"/>
  <c r="I492" i="249" s="1"/>
  <c r="I161" i="249"/>
  <c r="G920" i="249"/>
  <c r="I920" i="249" s="1"/>
  <c r="I77" i="249"/>
  <c r="I93" i="249"/>
  <c r="I1043" i="249"/>
  <c r="I158" i="249"/>
  <c r="I154" i="249"/>
  <c r="I53" i="249"/>
  <c r="G958" i="249"/>
  <c r="I958" i="249" s="1"/>
  <c r="V42" i="246"/>
  <c r="X42" i="246"/>
  <c r="I162" i="249"/>
  <c r="I78" i="249"/>
  <c r="I79" i="249"/>
  <c r="I95" i="249"/>
  <c r="I1053" i="249"/>
  <c r="I1035" i="249"/>
  <c r="I1052" i="249"/>
  <c r="I113" i="249"/>
  <c r="I665" i="249"/>
  <c r="I671" i="249"/>
  <c r="I680" i="249"/>
  <c r="I695" i="249"/>
  <c r="X40" i="246"/>
  <c r="V40" i="246"/>
  <c r="I677" i="249"/>
  <c r="I57" i="249"/>
  <c r="I58" i="249"/>
  <c r="I56" i="249"/>
  <c r="Y38" i="246"/>
  <c r="AA38" i="246"/>
  <c r="Y44" i="246"/>
  <c r="AA44" i="246"/>
  <c r="V49" i="246"/>
  <c r="X49" i="246"/>
  <c r="V46" i="246"/>
  <c r="X46" i="246"/>
  <c r="Y68" i="246"/>
  <c r="AA68" i="246"/>
  <c r="Y66" i="246"/>
  <c r="AA66" i="246"/>
  <c r="V64" i="246"/>
  <c r="X64" i="246"/>
  <c r="V65" i="246"/>
  <c r="X65" i="246"/>
  <c r="I663" i="249"/>
  <c r="I682" i="249"/>
  <c r="I693" i="249"/>
  <c r="I787" i="249"/>
  <c r="I670" i="249"/>
  <c r="I119" i="249"/>
  <c r="AA37" i="246"/>
  <c r="Y37" i="246"/>
  <c r="G783" i="249"/>
  <c r="I783" i="249" s="1"/>
  <c r="G911" i="249"/>
  <c r="I911" i="249" s="1"/>
  <c r="I662" i="249"/>
  <c r="I692" i="249"/>
  <c r="G305" i="249"/>
  <c r="I305" i="249" s="1"/>
  <c r="Y53" i="246"/>
  <c r="AA53" i="246"/>
  <c r="V59" i="246"/>
  <c r="X59" i="246"/>
  <c r="V45" i="246"/>
  <c r="X45" i="246"/>
  <c r="Y51" i="246"/>
  <c r="AA51" i="246"/>
  <c r="V39" i="246"/>
  <c r="X39" i="246"/>
  <c r="Y52" i="246"/>
  <c r="AA52" i="246"/>
  <c r="V62" i="246"/>
  <c r="X62" i="246"/>
  <c r="Y41" i="246"/>
  <c r="AA41" i="246"/>
  <c r="Y55" i="246"/>
  <c r="AA55" i="246"/>
  <c r="V54" i="246"/>
  <c r="X54" i="246"/>
  <c r="Y47" i="246"/>
  <c r="AA47" i="246"/>
  <c r="AD58" i="246"/>
  <c r="AB58" i="246"/>
  <c r="AA50" i="246"/>
  <c r="Y50" i="246"/>
  <c r="I32" i="246"/>
  <c r="L32" i="246" s="1"/>
  <c r="O32" i="246" s="1"/>
  <c r="R32" i="246" s="1"/>
  <c r="I30" i="246"/>
  <c r="J30" i="246" s="1"/>
  <c r="I31" i="246"/>
  <c r="I591" i="249"/>
  <c r="G146" i="249"/>
  <c r="I146" i="249" s="1"/>
  <c r="I697" i="249"/>
  <c r="G197" i="249"/>
  <c r="I197" i="249" s="1"/>
  <c r="G751" i="249"/>
  <c r="I35" i="246"/>
  <c r="L35" i="246" s="1"/>
  <c r="M35" i="246" s="1"/>
  <c r="I683" i="249"/>
  <c r="I698" i="249"/>
  <c r="H641" i="249"/>
  <c r="G847" i="249"/>
  <c r="I847" i="249" s="1"/>
  <c r="G895" i="249"/>
  <c r="I895" i="249" s="1"/>
  <c r="G148" i="249"/>
  <c r="I148" i="249" s="1"/>
  <c r="I5" i="249"/>
  <c r="I555" i="249"/>
  <c r="G147" i="249"/>
  <c r="H146" i="249"/>
  <c r="G181" i="249"/>
  <c r="G736" i="249"/>
  <c r="I736" i="249" s="1"/>
  <c r="H148" i="249"/>
  <c r="H1054" i="249"/>
  <c r="H147" i="249"/>
  <c r="G49" i="249"/>
  <c r="I49" i="249" s="1"/>
  <c r="I543" i="249"/>
  <c r="G863" i="249"/>
  <c r="I863" i="249" s="1"/>
  <c r="H149" i="249"/>
  <c r="K5" i="245"/>
  <c r="G440" i="249"/>
  <c r="I440" i="249" s="1"/>
  <c r="G215" i="249"/>
  <c r="I215" i="249" s="1"/>
  <c r="I507" i="249"/>
  <c r="G943" i="249"/>
  <c r="I943" i="249" s="1"/>
  <c r="F22" i="246"/>
  <c r="G22" i="246" s="1"/>
  <c r="G1054" i="249"/>
  <c r="G703" i="249"/>
  <c r="I703" i="249" s="1"/>
  <c r="I684" i="249"/>
  <c r="AO33" i="246"/>
  <c r="AP33" i="246" s="1"/>
  <c r="AO15" i="246"/>
  <c r="AP15" i="246" s="1"/>
  <c r="I34" i="246"/>
  <c r="J34" i="246" s="1"/>
  <c r="G130" i="249"/>
  <c r="I130" i="249" s="1"/>
  <c r="I246" i="249"/>
  <c r="AO36" i="246"/>
  <c r="AP36" i="246" s="1"/>
  <c r="H783" i="249"/>
  <c r="H166" i="249"/>
  <c r="H97" i="249"/>
  <c r="H65" i="249"/>
  <c r="M5" i="244"/>
  <c r="L4" i="244"/>
  <c r="I676" i="249"/>
  <c r="F27" i="246"/>
  <c r="G27" i="246" s="1"/>
  <c r="AO24" i="246"/>
  <c r="AP24" i="246" s="1"/>
  <c r="F24" i="246"/>
  <c r="I94" i="249"/>
  <c r="G97" i="249"/>
  <c r="G33" i="249"/>
  <c r="I21" i="249"/>
  <c r="G166" i="249"/>
  <c r="I598" i="249"/>
  <c r="H610" i="249"/>
  <c r="I610" i="249" s="1"/>
  <c r="I964" i="249"/>
  <c r="G968" i="249"/>
  <c r="I529" i="249"/>
  <c r="G533" i="249"/>
  <c r="I533" i="249" s="1"/>
  <c r="I661" i="249"/>
  <c r="I700" i="249"/>
  <c r="G151" i="249"/>
  <c r="I151" i="249" s="1"/>
  <c r="I694" i="249"/>
  <c r="M19" i="245"/>
  <c r="P19" i="245" s="1"/>
  <c r="S19" i="245" s="1"/>
  <c r="V19" i="245" s="1"/>
  <c r="Y19" i="245" s="1"/>
  <c r="AB19" i="245" s="1"/>
  <c r="AE19" i="245" s="1"/>
  <c r="AH19" i="245" s="1"/>
  <c r="AK19" i="245" s="1"/>
  <c r="AN19" i="245" s="1"/>
  <c r="AQ19" i="245" s="1"/>
  <c r="G288" i="249"/>
  <c r="I288" i="249" s="1"/>
  <c r="G552" i="249"/>
  <c r="I552" i="249" s="1"/>
  <c r="G584" i="249"/>
  <c r="I584" i="249" s="1"/>
  <c r="AO13" i="246"/>
  <c r="P13" i="246" s="1"/>
  <c r="I1005" i="249"/>
  <c r="G767" i="249"/>
  <c r="I767" i="249" s="1"/>
  <c r="M14" i="244"/>
  <c r="I666" i="249"/>
  <c r="I681" i="249"/>
  <c r="I696" i="249"/>
  <c r="AO27" i="246"/>
  <c r="AP27" i="246" s="1"/>
  <c r="G273" i="249"/>
  <c r="I273" i="249" s="1"/>
  <c r="AO20" i="246"/>
  <c r="AP20" i="246" s="1"/>
  <c r="AO14" i="246"/>
  <c r="V14" i="246" s="1"/>
  <c r="I346" i="249"/>
  <c r="I707" i="249"/>
  <c r="I1061" i="249"/>
  <c r="I668" i="249"/>
  <c r="I685" i="249"/>
  <c r="AO22" i="246"/>
  <c r="AP22" i="246" s="1"/>
  <c r="AO25" i="246"/>
  <c r="AP25" i="246" s="1"/>
  <c r="I219" i="249"/>
  <c r="I711" i="249"/>
  <c r="AO9" i="246"/>
  <c r="AP9" i="246" s="1"/>
  <c r="I85" i="249"/>
  <c r="H625" i="249"/>
  <c r="I625" i="249" s="1"/>
  <c r="G657" i="249"/>
  <c r="I657" i="249" s="1"/>
  <c r="I476" i="249"/>
  <c r="G81" i="249"/>
  <c r="I89" i="249"/>
  <c r="I21" i="246"/>
  <c r="J21" i="246" s="1"/>
  <c r="H984" i="249"/>
  <c r="I514" i="249"/>
  <c r="H81" i="249"/>
  <c r="R6" i="244"/>
  <c r="G456" i="249"/>
  <c r="I456" i="249" s="1"/>
  <c r="I868" i="249"/>
  <c r="H879" i="249"/>
  <c r="I879" i="249" s="1"/>
  <c r="H151" i="249"/>
  <c r="L10" i="245"/>
  <c r="M10" i="245" s="1"/>
  <c r="P10" i="245" s="1"/>
  <c r="R10" i="245"/>
  <c r="H296" i="249"/>
  <c r="G133" i="249"/>
  <c r="I133" i="249" s="1"/>
  <c r="H136" i="249"/>
  <c r="W3" i="245"/>
  <c r="Q3" i="245"/>
  <c r="Z16" i="245"/>
  <c r="T16" i="245"/>
  <c r="AT16" i="245"/>
  <c r="H298" i="249"/>
  <c r="H440" i="249"/>
  <c r="H584" i="249"/>
  <c r="H1017" i="249"/>
  <c r="AS12" i="245"/>
  <c r="AT12" i="245" s="1"/>
  <c r="I924" i="249"/>
  <c r="G928" i="249"/>
  <c r="I928" i="249" s="1"/>
  <c r="I980" i="249"/>
  <c r="G984" i="249"/>
  <c r="I984" i="249" s="1"/>
  <c r="I537" i="249"/>
  <c r="G540" i="249"/>
  <c r="I540" i="249" s="1"/>
  <c r="I796" i="249"/>
  <c r="G807" i="249"/>
  <c r="I807" i="249" s="1"/>
  <c r="I69" i="249"/>
  <c r="G73" i="249"/>
  <c r="I101" i="249"/>
  <c r="G103" i="249"/>
  <c r="I1017" i="249"/>
  <c r="G500" i="249"/>
  <c r="I500" i="249" s="1"/>
  <c r="H142" i="249"/>
  <c r="I142" i="249" s="1"/>
  <c r="I667" i="249"/>
  <c r="I678" i="249"/>
  <c r="I686" i="249"/>
  <c r="AO28" i="246"/>
  <c r="AP28" i="246" s="1"/>
  <c r="I115" i="249"/>
  <c r="I15" i="246"/>
  <c r="J15" i="246" s="1"/>
  <c r="M4" i="245"/>
  <c r="N4" i="245" s="1"/>
  <c r="I511" i="249"/>
  <c r="I25" i="249"/>
  <c r="H73" i="249"/>
  <c r="I118" i="249"/>
  <c r="I117" i="249"/>
  <c r="I121" i="249"/>
  <c r="I20" i="246"/>
  <c r="AO7" i="246"/>
  <c r="AP7" i="246" s="1"/>
  <c r="H545" i="249"/>
  <c r="I641" i="249"/>
  <c r="AO18" i="246"/>
  <c r="AP18" i="246" s="1"/>
  <c r="M6" i="244"/>
  <c r="M10" i="244"/>
  <c r="I992" i="249"/>
  <c r="I18" i="246"/>
  <c r="I996" i="249"/>
  <c r="I688" i="249"/>
  <c r="I33" i="246"/>
  <c r="J33" i="246" s="1"/>
  <c r="I416" i="249"/>
  <c r="I413" i="249"/>
  <c r="I412" i="249"/>
  <c r="I364" i="249"/>
  <c r="I332" i="249"/>
  <c r="I328" i="249"/>
  <c r="I64" i="249"/>
  <c r="I63" i="249"/>
  <c r="I62" i="249"/>
  <c r="I61" i="249"/>
  <c r="I60" i="249"/>
  <c r="I59" i="249"/>
  <c r="I701" i="249"/>
  <c r="H143" i="249"/>
  <c r="I143" i="249" s="1"/>
  <c r="H120" i="249"/>
  <c r="I120" i="249" s="1"/>
  <c r="H122" i="249"/>
  <c r="I122" i="249" s="1"/>
  <c r="H847" i="249"/>
  <c r="H968" i="249"/>
  <c r="H751" i="249"/>
  <c r="I819" i="249"/>
  <c r="H827" i="249"/>
  <c r="I827" i="249" s="1"/>
  <c r="I999" i="249"/>
  <c r="I629" i="249"/>
  <c r="I710" i="249"/>
  <c r="G297" i="249"/>
  <c r="I297" i="249" s="1"/>
  <c r="I28" i="246"/>
  <c r="G294" i="249"/>
  <c r="I294" i="249" s="1"/>
  <c r="I515" i="249"/>
  <c r="H516" i="249"/>
  <c r="I516" i="249" s="1"/>
  <c r="I949" i="249"/>
  <c r="I950" i="249"/>
  <c r="I1062" i="249"/>
  <c r="I205" i="249"/>
  <c r="I190" i="249"/>
  <c r="I112" i="249"/>
  <c r="J569" i="249"/>
  <c r="I145" i="249"/>
  <c r="I134" i="249"/>
  <c r="J575" i="249"/>
  <c r="I114" i="249"/>
  <c r="G296" i="249"/>
  <c r="I111" i="249"/>
  <c r="G123" i="249"/>
  <c r="J572" i="249"/>
  <c r="J566" i="249"/>
  <c r="K566" i="249" s="1"/>
  <c r="I673" i="249"/>
  <c r="I702" i="249"/>
  <c r="I800" i="249"/>
  <c r="I116" i="249"/>
  <c r="I54" i="249"/>
  <c r="H1001" i="249"/>
  <c r="H103" i="249"/>
  <c r="I709" i="249"/>
  <c r="H718" i="249"/>
  <c r="I1001" i="249"/>
  <c r="I718" i="249"/>
  <c r="M20" i="245"/>
  <c r="P20" i="245" s="1"/>
  <c r="S20" i="245" s="1"/>
  <c r="V20" i="245" s="1"/>
  <c r="Y20" i="245" s="1"/>
  <c r="AB20" i="245" s="1"/>
  <c r="AE20" i="245" s="1"/>
  <c r="AH20" i="245" s="1"/>
  <c r="AK20" i="245" s="1"/>
  <c r="AN20" i="245" s="1"/>
  <c r="AQ20" i="245" s="1"/>
  <c r="I469" i="249"/>
  <c r="I464" i="249"/>
  <c r="I316" i="249"/>
  <c r="H533" i="249"/>
  <c r="I384" i="249"/>
  <c r="I380" i="249"/>
  <c r="I157" i="249"/>
  <c r="I156" i="249"/>
  <c r="I706" i="249"/>
  <c r="M5" i="245"/>
  <c r="P5" i="245" s="1"/>
  <c r="S5" i="245" s="1"/>
  <c r="M21" i="245"/>
  <c r="P21" i="245" s="1"/>
  <c r="S21" i="245" s="1"/>
  <c r="V21" i="245" s="1"/>
  <c r="Y21" i="245" s="1"/>
  <c r="AB21" i="245" s="1"/>
  <c r="AE21" i="245" s="1"/>
  <c r="AH21" i="245" s="1"/>
  <c r="AK21" i="245" s="1"/>
  <c r="AN21" i="245" s="1"/>
  <c r="AQ21" i="245" s="1"/>
  <c r="AO21" i="246"/>
  <c r="AO16" i="246"/>
  <c r="AP16" i="246" s="1"/>
  <c r="I446" i="249"/>
  <c r="I360" i="249"/>
  <c r="I333" i="249"/>
  <c r="I934" i="249"/>
  <c r="I933" i="249"/>
  <c r="H911" i="249"/>
  <c r="I10" i="246"/>
  <c r="L10" i="246" s="1"/>
  <c r="Y35" i="246"/>
  <c r="AA35" i="246"/>
  <c r="M12" i="245"/>
  <c r="P12" i="245" s="1"/>
  <c r="S12" i="245" s="1"/>
  <c r="V12" i="245" s="1"/>
  <c r="Y12" i="245" s="1"/>
  <c r="AB12" i="245" s="1"/>
  <c r="AE12" i="245" s="1"/>
  <c r="AH12" i="245" s="1"/>
  <c r="AK12" i="245" s="1"/>
  <c r="AN12" i="245" s="1"/>
  <c r="AQ12" i="245" s="1"/>
  <c r="I12" i="246"/>
  <c r="J12" i="246" s="1"/>
  <c r="I25" i="246"/>
  <c r="I397" i="249"/>
  <c r="I817" i="249"/>
  <c r="M11" i="245"/>
  <c r="P11" i="245" s="1"/>
  <c r="S11" i="245" s="1"/>
  <c r="V11" i="245" s="1"/>
  <c r="Y11" i="245" s="1"/>
  <c r="AB11" i="245" s="1"/>
  <c r="AE11" i="245" s="1"/>
  <c r="AH11" i="245" s="1"/>
  <c r="AK11" i="245" s="1"/>
  <c r="AN11" i="245" s="1"/>
  <c r="AQ11" i="245" s="1"/>
  <c r="M6" i="245"/>
  <c r="P6" i="245" s="1"/>
  <c r="S6" i="245" s="1"/>
  <c r="V6" i="245" s="1"/>
  <c r="Y6" i="245" s="1"/>
  <c r="AB6" i="245" s="1"/>
  <c r="AE6" i="245" s="1"/>
  <c r="AH6" i="245" s="1"/>
  <c r="AK6" i="245" s="1"/>
  <c r="AN6" i="245" s="1"/>
  <c r="AQ6" i="245" s="1"/>
  <c r="AA4" i="244"/>
  <c r="AB4" i="244" s="1"/>
  <c r="I13" i="246"/>
  <c r="AO12" i="246"/>
  <c r="AP12" i="246" s="1"/>
  <c r="AO11" i="246"/>
  <c r="AP11" i="246" s="1"/>
  <c r="AO10" i="246"/>
  <c r="AP10" i="246" s="1"/>
  <c r="I429" i="249"/>
  <c r="I385" i="249"/>
  <c r="I381" i="249"/>
  <c r="I329" i="249"/>
  <c r="I317" i="249"/>
  <c r="I9" i="246"/>
  <c r="I361" i="249"/>
  <c r="G372" i="249"/>
  <c r="W4" i="244"/>
  <c r="H500" i="249"/>
  <c r="I432" i="249"/>
  <c r="H424" i="249"/>
  <c r="I424" i="249" s="1"/>
  <c r="H392" i="249"/>
  <c r="I392" i="249" s="1"/>
  <c r="H340" i="249"/>
  <c r="I340" i="249" s="1"/>
  <c r="I55" i="249"/>
  <c r="G65" i="249"/>
  <c r="M16" i="245"/>
  <c r="P16" i="245" s="1"/>
  <c r="S16" i="245" s="1"/>
  <c r="V16" i="245" s="1"/>
  <c r="Y16" i="245" s="1"/>
  <c r="AB16" i="245" s="1"/>
  <c r="AE16" i="245" s="1"/>
  <c r="AH16" i="245" s="1"/>
  <c r="AK16" i="245" s="1"/>
  <c r="AN16" i="245" s="1"/>
  <c r="AQ16" i="245" s="1"/>
  <c r="M3" i="245"/>
  <c r="P3" i="245" s="1"/>
  <c r="S3" i="245" s="1"/>
  <c r="V3" i="245" s="1"/>
  <c r="Y3" i="245" s="1"/>
  <c r="AB3" i="245" s="1"/>
  <c r="AE3" i="245" s="1"/>
  <c r="AH3" i="245" s="1"/>
  <c r="AK3" i="245" s="1"/>
  <c r="AN3" i="245" s="1"/>
  <c r="AQ3" i="245" s="1"/>
  <c r="I430" i="249"/>
  <c r="G408" i="249"/>
  <c r="G324" i="249"/>
  <c r="I324" i="249" s="1"/>
  <c r="H552" i="249"/>
  <c r="I948" i="249"/>
  <c r="I1059" i="249"/>
  <c r="I679" i="249"/>
  <c r="I687" i="249"/>
  <c r="H33" i="249"/>
  <c r="H181" i="249"/>
  <c r="H137" i="249"/>
  <c r="I595" i="249"/>
  <c r="M18" i="245"/>
  <c r="P18" i="245" s="1"/>
  <c r="S18" i="245" s="1"/>
  <c r="V18" i="245" s="1"/>
  <c r="Y18" i="245" s="1"/>
  <c r="AB18" i="245" s="1"/>
  <c r="AE18" i="245" s="1"/>
  <c r="AH18" i="245" s="1"/>
  <c r="AK18" i="245" s="1"/>
  <c r="AN18" i="245" s="1"/>
  <c r="AQ18" i="245" s="1"/>
  <c r="M15" i="245"/>
  <c r="P15" i="245" s="1"/>
  <c r="S15" i="245" s="1"/>
  <c r="V15" i="245" s="1"/>
  <c r="Y15" i="245" s="1"/>
  <c r="AB15" i="245" s="1"/>
  <c r="AE15" i="245" s="1"/>
  <c r="AH15" i="245" s="1"/>
  <c r="AK15" i="245" s="1"/>
  <c r="AN15" i="245" s="1"/>
  <c r="AQ15" i="245" s="1"/>
  <c r="M14" i="245"/>
  <c r="P14" i="245" s="1"/>
  <c r="S14" i="245" s="1"/>
  <c r="V14" i="245" s="1"/>
  <c r="Y14" i="245" s="1"/>
  <c r="AB14" i="245" s="1"/>
  <c r="AE14" i="245" s="1"/>
  <c r="AH14" i="245" s="1"/>
  <c r="AK14" i="245" s="1"/>
  <c r="AN14" i="245" s="1"/>
  <c r="AQ14" i="245" s="1"/>
  <c r="M13" i="245"/>
  <c r="P13" i="245" s="1"/>
  <c r="S13" i="245" s="1"/>
  <c r="V13" i="245" s="1"/>
  <c r="Y13" i="245" s="1"/>
  <c r="AB13" i="245" s="1"/>
  <c r="AE13" i="245" s="1"/>
  <c r="AH13" i="245" s="1"/>
  <c r="AK13" i="245" s="1"/>
  <c r="AN13" i="245" s="1"/>
  <c r="AQ13" i="245" s="1"/>
  <c r="M9" i="245"/>
  <c r="P9" i="245" s="1"/>
  <c r="S9" i="245" s="1"/>
  <c r="V9" i="245" s="1"/>
  <c r="Y9" i="245" s="1"/>
  <c r="AB9" i="245" s="1"/>
  <c r="AE9" i="245" s="1"/>
  <c r="AH9" i="245" s="1"/>
  <c r="AK9" i="245" s="1"/>
  <c r="AN9" i="245" s="1"/>
  <c r="AQ9" i="245" s="1"/>
  <c r="M7" i="245"/>
  <c r="P7" i="245" s="1"/>
  <c r="S7" i="245" s="1"/>
  <c r="V7" i="245" s="1"/>
  <c r="Y7" i="245" s="1"/>
  <c r="AB7" i="245" s="1"/>
  <c r="AE7" i="245" s="1"/>
  <c r="AH7" i="245" s="1"/>
  <c r="AK7" i="245" s="1"/>
  <c r="AN7" i="245" s="1"/>
  <c r="AQ7" i="245" s="1"/>
  <c r="M12" i="244"/>
  <c r="R8" i="244"/>
  <c r="M8" i="244"/>
  <c r="I36" i="246"/>
  <c r="J36" i="246" s="1"/>
  <c r="I14" i="246"/>
  <c r="L14" i="246" s="1"/>
  <c r="O14" i="246" s="1"/>
  <c r="R14" i="246" s="1"/>
  <c r="U14" i="246" s="1"/>
  <c r="X14" i="246" s="1"/>
  <c r="AA14" i="246" s="1"/>
  <c r="AD14" i="246" s="1"/>
  <c r="AG14" i="246" s="1"/>
  <c r="AJ14" i="246" s="1"/>
  <c r="AM14" i="246" s="1"/>
  <c r="I399" i="249"/>
  <c r="I344" i="249"/>
  <c r="I330" i="249"/>
  <c r="I314" i="249"/>
  <c r="H288" i="249"/>
  <c r="H258" i="249"/>
  <c r="I258" i="249" s="1"/>
  <c r="H540" i="249"/>
  <c r="H1070" i="249"/>
  <c r="I664" i="249"/>
  <c r="I672" i="249"/>
  <c r="H17" i="249"/>
  <c r="I17" i="249" s="1"/>
  <c r="M8" i="245"/>
  <c r="P8" i="245" s="1"/>
  <c r="S8" i="245" s="1"/>
  <c r="V8" i="245" s="1"/>
  <c r="Y8" i="245" s="1"/>
  <c r="AB8" i="245" s="1"/>
  <c r="AE8" i="245" s="1"/>
  <c r="AH8" i="245" s="1"/>
  <c r="AK8" i="245" s="1"/>
  <c r="AN8" i="245" s="1"/>
  <c r="AQ8" i="245" s="1"/>
  <c r="Q4" i="244"/>
  <c r="R4" i="244" s="1"/>
  <c r="AO6" i="246"/>
  <c r="AP6" i="246" s="1"/>
  <c r="G6" i="246"/>
  <c r="I6" i="246"/>
  <c r="I16" i="246"/>
  <c r="I11" i="246"/>
  <c r="I7" i="246"/>
  <c r="H408" i="249"/>
  <c r="I382" i="249"/>
  <c r="H372" i="249"/>
  <c r="H356" i="249"/>
  <c r="I356" i="249" s="1"/>
  <c r="H523" i="249"/>
  <c r="I523" i="249" s="1"/>
  <c r="I519" i="249"/>
  <c r="I466" i="249"/>
  <c r="H559" i="249"/>
  <c r="AA43" i="246" l="1"/>
  <c r="AB43" i="246" s="1"/>
  <c r="I1070" i="249"/>
  <c r="AG60" i="246"/>
  <c r="AJ60" i="246" s="1"/>
  <c r="AA63" i="246"/>
  <c r="AB63" i="246" s="1"/>
  <c r="V43" i="246"/>
  <c r="AA61" i="246"/>
  <c r="AD61" i="246" s="1"/>
  <c r="AE61" i="246" s="1"/>
  <c r="M32" i="246"/>
  <c r="S57" i="246"/>
  <c r="U57" i="246"/>
  <c r="L13" i="246"/>
  <c r="O13" i="246" s="1"/>
  <c r="R13" i="246" s="1"/>
  <c r="U13" i="246" s="1"/>
  <c r="X13" i="246" s="1"/>
  <c r="AA13" i="246" s="1"/>
  <c r="AD13" i="246" s="1"/>
  <c r="AG13" i="246" s="1"/>
  <c r="AJ13" i="246" s="1"/>
  <c r="AM13" i="246" s="1"/>
  <c r="J13" i="246"/>
  <c r="F26" i="246"/>
  <c r="G26" i="246" s="1"/>
  <c r="G24" i="246"/>
  <c r="AA48" i="246"/>
  <c r="AB48" i="246" s="1"/>
  <c r="Y56" i="246"/>
  <c r="I751" i="249"/>
  <c r="I147" i="249"/>
  <c r="AB61" i="246"/>
  <c r="I968" i="249"/>
  <c r="I33" i="249"/>
  <c r="G137" i="249"/>
  <c r="I137" i="249" s="1"/>
  <c r="Y67" i="246"/>
  <c r="AA67" i="246"/>
  <c r="I166" i="249"/>
  <c r="Y42" i="246"/>
  <c r="AA42" i="246"/>
  <c r="M4" i="244"/>
  <c r="AC4" i="244"/>
  <c r="AD4" i="244" s="1"/>
  <c r="I97" i="249"/>
  <c r="I1054" i="249"/>
  <c r="AA40" i="246"/>
  <c r="Y40" i="246"/>
  <c r="I81" i="249"/>
  <c r="AB38" i="246"/>
  <c r="AD38" i="246"/>
  <c r="AA46" i="246"/>
  <c r="Y46" i="246"/>
  <c r="Y49" i="246"/>
  <c r="AA49" i="246"/>
  <c r="AB44" i="246"/>
  <c r="AD44" i="246"/>
  <c r="Y64" i="246"/>
  <c r="AA64" i="246"/>
  <c r="AB66" i="246"/>
  <c r="AD66" i="246"/>
  <c r="AB68" i="246"/>
  <c r="AD68" i="246"/>
  <c r="Y65" i="246"/>
  <c r="AA65" i="246"/>
  <c r="AB37" i="246"/>
  <c r="AD37" i="246"/>
  <c r="I73" i="249"/>
  <c r="I181" i="249"/>
  <c r="I65" i="249"/>
  <c r="AB56" i="246"/>
  <c r="AD56" i="246"/>
  <c r="AB52" i="246"/>
  <c r="AD52" i="246"/>
  <c r="Y39" i="246"/>
  <c r="AA39" i="246"/>
  <c r="AD43" i="246"/>
  <c r="Y62" i="246"/>
  <c r="AA62" i="246"/>
  <c r="AA45" i="246"/>
  <c r="Y45" i="246"/>
  <c r="AE58" i="246"/>
  <c r="AG58" i="246"/>
  <c r="AA54" i="246"/>
  <c r="Y54" i="246"/>
  <c r="AB47" i="246"/>
  <c r="AD47" i="246"/>
  <c r="AD53" i="246"/>
  <c r="AB53" i="246"/>
  <c r="AB41" i="246"/>
  <c r="AD41" i="246"/>
  <c r="AB51" i="246"/>
  <c r="AD51" i="246"/>
  <c r="Y59" i="246"/>
  <c r="AA59" i="246"/>
  <c r="AB55" i="246"/>
  <c r="AD55" i="246"/>
  <c r="AB50" i="246"/>
  <c r="AD50" i="246"/>
  <c r="L34" i="246"/>
  <c r="O34" i="246" s="1"/>
  <c r="P34" i="246" s="1"/>
  <c r="J32" i="246"/>
  <c r="J35" i="246"/>
  <c r="L30" i="246"/>
  <c r="O30" i="246" s="1"/>
  <c r="AO29" i="246"/>
  <c r="AP29" i="246" s="1"/>
  <c r="I22" i="246"/>
  <c r="J22" i="246" s="1"/>
  <c r="AH14" i="246"/>
  <c r="F23" i="246"/>
  <c r="G23" i="246" s="1"/>
  <c r="AB13" i="246"/>
  <c r="AE14" i="246"/>
  <c r="J14" i="246"/>
  <c r="P14" i="246"/>
  <c r="M14" i="246"/>
  <c r="I27" i="246"/>
  <c r="I29" i="246" s="1"/>
  <c r="J29" i="246" s="1"/>
  <c r="Y14" i="246"/>
  <c r="AP14" i="246"/>
  <c r="AK14" i="246"/>
  <c r="F29" i="246"/>
  <c r="G29" i="246" s="1"/>
  <c r="J31" i="246"/>
  <c r="L31" i="246"/>
  <c r="AB14" i="246"/>
  <c r="S14" i="246"/>
  <c r="AN14" i="246"/>
  <c r="V13" i="246"/>
  <c r="AN13" i="246"/>
  <c r="H152" i="249"/>
  <c r="L15" i="246"/>
  <c r="O15" i="246" s="1"/>
  <c r="G152" i="249"/>
  <c r="I372" i="249"/>
  <c r="S32" i="246"/>
  <c r="U32" i="246"/>
  <c r="V32" i="246" s="1"/>
  <c r="L28" i="246"/>
  <c r="L12" i="246"/>
  <c r="M12" i="246" s="1"/>
  <c r="J28" i="246"/>
  <c r="I24" i="246"/>
  <c r="L24" i="246" s="1"/>
  <c r="O24" i="246" s="1"/>
  <c r="P32" i="246"/>
  <c r="AO26" i="246"/>
  <c r="AP26" i="246" s="1"/>
  <c r="L21" i="246"/>
  <c r="AH13" i="246"/>
  <c r="L33" i="246"/>
  <c r="M33" i="246" s="1"/>
  <c r="Y13" i="246"/>
  <c r="S10" i="245"/>
  <c r="V10" i="245" s="1"/>
  <c r="Y10" i="245" s="1"/>
  <c r="AB10" i="245" s="1"/>
  <c r="AE10" i="245" s="1"/>
  <c r="AH10" i="245" s="1"/>
  <c r="AK10" i="245" s="1"/>
  <c r="AN10" i="245" s="1"/>
  <c r="AQ10" i="245" s="1"/>
  <c r="I103" i="249"/>
  <c r="S13" i="246"/>
  <c r="P4" i="245"/>
  <c r="S4" i="245" s="1"/>
  <c r="V4" i="245" s="1"/>
  <c r="Y4" i="245" s="1"/>
  <c r="AB4" i="245" s="1"/>
  <c r="AE4" i="245" s="1"/>
  <c r="AH4" i="245" s="1"/>
  <c r="AK4" i="245" s="1"/>
  <c r="AN4" i="245" s="1"/>
  <c r="AK13" i="246"/>
  <c r="N5" i="245"/>
  <c r="L36" i="246"/>
  <c r="M36" i="246" s="1"/>
  <c r="J20" i="246"/>
  <c r="L20" i="246"/>
  <c r="K569" i="249"/>
  <c r="K572" i="249" s="1"/>
  <c r="K575" i="249" s="1"/>
  <c r="J10" i="246"/>
  <c r="H123" i="249"/>
  <c r="I123" i="249" s="1"/>
  <c r="M10" i="246"/>
  <c r="O10" i="246"/>
  <c r="R10" i="246" s="1"/>
  <c r="J18" i="246"/>
  <c r="L18" i="246"/>
  <c r="F17" i="246"/>
  <c r="G17" i="246" s="1"/>
  <c r="AO17" i="246"/>
  <c r="I408" i="249"/>
  <c r="I296" i="249"/>
  <c r="G298" i="249"/>
  <c r="I298" i="249" s="1"/>
  <c r="T5" i="245"/>
  <c r="V5" i="245"/>
  <c r="Y5" i="245" s="1"/>
  <c r="Z5" i="245" s="1"/>
  <c r="AP21" i="246"/>
  <c r="AO23" i="246"/>
  <c r="AP23" i="246" s="1"/>
  <c r="L25" i="246"/>
  <c r="J25" i="246"/>
  <c r="AB35" i="246"/>
  <c r="AD35" i="246"/>
  <c r="R5" i="244"/>
  <c r="L9" i="246"/>
  <c r="J9" i="246"/>
  <c r="J6" i="246"/>
  <c r="L6" i="246"/>
  <c r="J7" i="246"/>
  <c r="L7" i="246"/>
  <c r="J11" i="246"/>
  <c r="L11" i="246"/>
  <c r="J16" i="246"/>
  <c r="L16" i="246"/>
  <c r="AH60" i="246" l="1"/>
  <c r="AD63" i="246"/>
  <c r="AE63" i="246" s="1"/>
  <c r="M13" i="246"/>
  <c r="AG61" i="246"/>
  <c r="AH61" i="246" s="1"/>
  <c r="X57" i="246"/>
  <c r="V57" i="246"/>
  <c r="AD48" i="246"/>
  <c r="AG48" i="246" s="1"/>
  <c r="O36" i="246"/>
  <c r="P36" i="246" s="1"/>
  <c r="AB67" i="246"/>
  <c r="AD67" i="246"/>
  <c r="AD42" i="246"/>
  <c r="AB42" i="246"/>
  <c r="I152" i="249"/>
  <c r="AD40" i="246"/>
  <c r="AB40" i="246"/>
  <c r="AG44" i="246"/>
  <c r="AE44" i="246"/>
  <c r="AD46" i="246"/>
  <c r="AB46" i="246"/>
  <c r="AB49" i="246"/>
  <c r="AD49" i="246"/>
  <c r="AG38" i="246"/>
  <c r="AE38" i="246"/>
  <c r="AB65" i="246"/>
  <c r="AD65" i="246"/>
  <c r="AE66" i="246"/>
  <c r="AG66" i="246"/>
  <c r="AE68" i="246"/>
  <c r="AG68" i="246"/>
  <c r="AB64" i="246"/>
  <c r="AD64" i="246"/>
  <c r="R34" i="246"/>
  <c r="S34" i="246" s="1"/>
  <c r="M34" i="246"/>
  <c r="AG37" i="246"/>
  <c r="AE37" i="246"/>
  <c r="AE55" i="246"/>
  <c r="AG55" i="246"/>
  <c r="AM60" i="246"/>
  <c r="AN60" i="246" s="1"/>
  <c r="AK60" i="246"/>
  <c r="AB45" i="246"/>
  <c r="AD45" i="246"/>
  <c r="AB62" i="246"/>
  <c r="AD62" i="246"/>
  <c r="AE52" i="246"/>
  <c r="AG52" i="246"/>
  <c r="AE47" i="246"/>
  <c r="AG47" i="246"/>
  <c r="AE51" i="246"/>
  <c r="AG51" i="246"/>
  <c r="AB54" i="246"/>
  <c r="AD54" i="246"/>
  <c r="AE50" i="246"/>
  <c r="AG50" i="246"/>
  <c r="AE41" i="246"/>
  <c r="AG41" i="246"/>
  <c r="AE43" i="246"/>
  <c r="AG43" i="246"/>
  <c r="AE56" i="246"/>
  <c r="AG56" i="246"/>
  <c r="AH58" i="246"/>
  <c r="AJ58" i="246"/>
  <c r="AB59" i="246"/>
  <c r="AD59" i="246"/>
  <c r="AB39" i="246"/>
  <c r="AD39" i="246"/>
  <c r="AG53" i="246"/>
  <c r="AE53" i="246"/>
  <c r="M30" i="246"/>
  <c r="L22" i="246"/>
  <c r="M22" i="246" s="1"/>
  <c r="I23" i="246"/>
  <c r="J23" i="246" s="1"/>
  <c r="M15" i="246"/>
  <c r="L27" i="246"/>
  <c r="L29" i="246" s="1"/>
  <c r="M29" i="246" s="1"/>
  <c r="J27" i="246"/>
  <c r="M31" i="246"/>
  <c r="O31" i="246"/>
  <c r="R30" i="246"/>
  <c r="P30" i="246"/>
  <c r="M24" i="246"/>
  <c r="J24" i="246"/>
  <c r="X32" i="246"/>
  <c r="AA32" i="246" s="1"/>
  <c r="I26" i="246"/>
  <c r="J26" i="246" s="1"/>
  <c r="O33" i="246"/>
  <c r="R33" i="246" s="1"/>
  <c r="O28" i="246"/>
  <c r="R28" i="246" s="1"/>
  <c r="O12" i="246"/>
  <c r="P12" i="246" s="1"/>
  <c r="M21" i="246"/>
  <c r="O21" i="246"/>
  <c r="M28" i="246"/>
  <c r="O20" i="246"/>
  <c r="M20" i="246"/>
  <c r="P10" i="246"/>
  <c r="M18" i="246"/>
  <c r="O18" i="246"/>
  <c r="AB5" i="245"/>
  <c r="AE5" i="245" s="1"/>
  <c r="AH5" i="245" s="1"/>
  <c r="AK5" i="245" s="1"/>
  <c r="AN5" i="245" s="1"/>
  <c r="AQ5" i="245" s="1"/>
  <c r="AO19" i="246"/>
  <c r="AP19" i="246" s="1"/>
  <c r="AP17" i="246"/>
  <c r="I17" i="246"/>
  <c r="F19" i="246"/>
  <c r="G19" i="246" s="1"/>
  <c r="O25" i="246"/>
  <c r="L26" i="246"/>
  <c r="M26" i="246" s="1"/>
  <c r="M25" i="246"/>
  <c r="AG35" i="246"/>
  <c r="AE35" i="246"/>
  <c r="O9" i="246"/>
  <c r="M9" i="246"/>
  <c r="P24" i="246"/>
  <c r="R24" i="246"/>
  <c r="M6" i="246"/>
  <c r="O6" i="246"/>
  <c r="U10" i="246"/>
  <c r="S10" i="246"/>
  <c r="M16" i="246"/>
  <c r="O16" i="246"/>
  <c r="O11" i="246"/>
  <c r="M11" i="246"/>
  <c r="R15" i="246"/>
  <c r="P15" i="246"/>
  <c r="M7" i="246"/>
  <c r="O7" i="246"/>
  <c r="AG63" i="246" l="1"/>
  <c r="AH63" i="246" s="1"/>
  <c r="AJ61" i="246"/>
  <c r="AA57" i="246"/>
  <c r="Y57" i="246"/>
  <c r="AE48" i="246"/>
  <c r="R36" i="246"/>
  <c r="S36" i="246" s="1"/>
  <c r="AE67" i="246"/>
  <c r="AG67" i="246"/>
  <c r="AE42" i="246"/>
  <c r="AG42" i="246"/>
  <c r="U34" i="246"/>
  <c r="X34" i="246" s="1"/>
  <c r="Y34" i="246" s="1"/>
  <c r="AG40" i="246"/>
  <c r="AE40" i="246"/>
  <c r="AH38" i="246"/>
  <c r="AJ38" i="246"/>
  <c r="AE49" i="246"/>
  <c r="AG49" i="246"/>
  <c r="AE46" i="246"/>
  <c r="AG46" i="246"/>
  <c r="AH44" i="246"/>
  <c r="AJ44" i="246"/>
  <c r="AE64" i="246"/>
  <c r="AG64" i="246"/>
  <c r="AH68" i="246"/>
  <c r="AJ68" i="246"/>
  <c r="AH66" i="246"/>
  <c r="AJ66" i="246"/>
  <c r="AE65" i="246"/>
  <c r="AG65" i="246"/>
  <c r="AH37" i="246"/>
  <c r="AJ37" i="246"/>
  <c r="AE45" i="246"/>
  <c r="AG45" i="246"/>
  <c r="AH41" i="246"/>
  <c r="AJ41" i="246"/>
  <c r="AH53" i="246"/>
  <c r="AJ53" i="246"/>
  <c r="AE39" i="246"/>
  <c r="AG39" i="246"/>
  <c r="AH43" i="246"/>
  <c r="AJ43" i="246"/>
  <c r="AH51" i="246"/>
  <c r="AJ51" i="246"/>
  <c r="AE62" i="246"/>
  <c r="AG62" i="246"/>
  <c r="AK58" i="246"/>
  <c r="AM58" i="246"/>
  <c r="AN58" i="246" s="1"/>
  <c r="AE59" i="246"/>
  <c r="AG59" i="246"/>
  <c r="AK61" i="246"/>
  <c r="AM61" i="246"/>
  <c r="AN61" i="246" s="1"/>
  <c r="AH50" i="246"/>
  <c r="AJ50" i="246"/>
  <c r="AH47" i="246"/>
  <c r="AJ47" i="246"/>
  <c r="AH48" i="246"/>
  <c r="AJ48" i="246"/>
  <c r="AH55" i="246"/>
  <c r="AJ55" i="246"/>
  <c r="AE54" i="246"/>
  <c r="AG54" i="246"/>
  <c r="AH56" i="246"/>
  <c r="AJ56" i="246"/>
  <c r="AJ52" i="246"/>
  <c r="AH52" i="246"/>
  <c r="L23" i="246"/>
  <c r="M23" i="246" s="1"/>
  <c r="O22" i="246"/>
  <c r="R22" i="246" s="1"/>
  <c r="S22" i="246" s="1"/>
  <c r="S30" i="246"/>
  <c r="U30" i="246"/>
  <c r="P28" i="246"/>
  <c r="P33" i="246"/>
  <c r="R31" i="246"/>
  <c r="P31" i="246"/>
  <c r="Y32" i="246"/>
  <c r="M27" i="246"/>
  <c r="O27" i="246"/>
  <c r="R12" i="246"/>
  <c r="S12" i="246" s="1"/>
  <c r="P21" i="246"/>
  <c r="R21" i="246"/>
  <c r="AI5" i="245"/>
  <c r="R20" i="246"/>
  <c r="P20" i="246"/>
  <c r="P18" i="246"/>
  <c r="R18" i="246"/>
  <c r="L17" i="246"/>
  <c r="I19" i="246"/>
  <c r="J19" i="246" s="1"/>
  <c r="J17" i="246"/>
  <c r="R25" i="246"/>
  <c r="P25" i="246"/>
  <c r="O26" i="246"/>
  <c r="P26" i="246" s="1"/>
  <c r="AJ35" i="246"/>
  <c r="AH35" i="246"/>
  <c r="S24" i="246"/>
  <c r="U24" i="246"/>
  <c r="R9" i="246"/>
  <c r="P9" i="246"/>
  <c r="U28" i="246"/>
  <c r="S28" i="246"/>
  <c r="S33" i="246"/>
  <c r="U33" i="246"/>
  <c r="P6" i="246"/>
  <c r="R6" i="246"/>
  <c r="S15" i="246"/>
  <c r="U15" i="246"/>
  <c r="R11" i="246"/>
  <c r="P11" i="246"/>
  <c r="V10" i="246"/>
  <c r="X10" i="246"/>
  <c r="R7" i="246"/>
  <c r="P7" i="246"/>
  <c r="AD32" i="246"/>
  <c r="AB32" i="246"/>
  <c r="P16" i="246"/>
  <c r="R16" i="246"/>
  <c r="AJ63" i="246" l="1"/>
  <c r="AK63" i="246" s="1"/>
  <c r="AD57" i="246"/>
  <c r="AB57" i="246"/>
  <c r="U36" i="246"/>
  <c r="V36" i="246" s="1"/>
  <c r="V34" i="246"/>
  <c r="AH67" i="246"/>
  <c r="AJ67" i="246"/>
  <c r="AA34" i="246"/>
  <c r="AD34" i="246" s="1"/>
  <c r="AE34" i="246" s="1"/>
  <c r="AH42" i="246"/>
  <c r="AJ42" i="246"/>
  <c r="AH40" i="246"/>
  <c r="AJ40" i="246"/>
  <c r="AH49" i="246"/>
  <c r="AJ49" i="246"/>
  <c r="AK44" i="246"/>
  <c r="AM44" i="246"/>
  <c r="AN44" i="246" s="1"/>
  <c r="AH46" i="246"/>
  <c r="AJ46" i="246"/>
  <c r="AK38" i="246"/>
  <c r="AM38" i="246"/>
  <c r="AN38" i="246" s="1"/>
  <c r="AH64" i="246"/>
  <c r="AJ64" i="246"/>
  <c r="AK66" i="246"/>
  <c r="AM66" i="246"/>
  <c r="AN66" i="246" s="1"/>
  <c r="AK68" i="246"/>
  <c r="AM68" i="246"/>
  <c r="AN68" i="246" s="1"/>
  <c r="AH65" i="246"/>
  <c r="AJ65" i="246"/>
  <c r="AK37" i="246"/>
  <c r="AM37" i="246"/>
  <c r="AN37" i="246" s="1"/>
  <c r="AK48" i="246"/>
  <c r="AM48" i="246"/>
  <c r="AN48" i="246" s="1"/>
  <c r="AK51" i="246"/>
  <c r="AM51" i="246"/>
  <c r="AN51" i="246" s="1"/>
  <c r="AK52" i="246"/>
  <c r="AM52" i="246"/>
  <c r="AN52" i="246" s="1"/>
  <c r="AM56" i="246"/>
  <c r="AN56" i="246" s="1"/>
  <c r="AK56" i="246"/>
  <c r="AK47" i="246"/>
  <c r="AM47" i="246"/>
  <c r="AN47" i="246" s="1"/>
  <c r="AK43" i="246"/>
  <c r="AM43" i="246"/>
  <c r="AN43" i="246" s="1"/>
  <c r="AK41" i="246"/>
  <c r="AM41" i="246"/>
  <c r="AN41" i="246" s="1"/>
  <c r="AM55" i="246"/>
  <c r="AN55" i="246" s="1"/>
  <c r="AK55" i="246"/>
  <c r="AH59" i="246"/>
  <c r="AJ59" i="246"/>
  <c r="AH54" i="246"/>
  <c r="AJ54" i="246"/>
  <c r="AK50" i="246"/>
  <c r="AM50" i="246"/>
  <c r="AN50" i="246" s="1"/>
  <c r="AH39" i="246"/>
  <c r="AJ39" i="246"/>
  <c r="AH45" i="246"/>
  <c r="AJ45" i="246"/>
  <c r="AH62" i="246"/>
  <c r="AJ62" i="246"/>
  <c r="AK53" i="246"/>
  <c r="AM53" i="246"/>
  <c r="AN53" i="246" s="1"/>
  <c r="O23" i="246"/>
  <c r="P23" i="246" s="1"/>
  <c r="P22" i="246"/>
  <c r="U22" i="246"/>
  <c r="P27" i="246"/>
  <c r="R27" i="246"/>
  <c r="O29" i="246"/>
  <c r="P29" i="246" s="1"/>
  <c r="S31" i="246"/>
  <c r="U31" i="246"/>
  <c r="V30" i="246"/>
  <c r="X30" i="246"/>
  <c r="U12" i="246"/>
  <c r="V12" i="246" s="1"/>
  <c r="U21" i="246"/>
  <c r="S21" i="246"/>
  <c r="R23" i="246"/>
  <c r="S23" i="246" s="1"/>
  <c r="S20" i="246"/>
  <c r="U20" i="246"/>
  <c r="S18" i="246"/>
  <c r="U18" i="246"/>
  <c r="M17" i="246"/>
  <c r="O17" i="246"/>
  <c r="L19" i="246"/>
  <c r="M19" i="246" s="1"/>
  <c r="S25" i="246"/>
  <c r="U25" i="246"/>
  <c r="R26" i="246"/>
  <c r="S26" i="246" s="1"/>
  <c r="AM35" i="246"/>
  <c r="AK35" i="246"/>
  <c r="V33" i="246"/>
  <c r="X33" i="246"/>
  <c r="X24" i="246"/>
  <c r="V24" i="246"/>
  <c r="X28" i="246"/>
  <c r="V28" i="246"/>
  <c r="S9" i="246"/>
  <c r="U9" i="246"/>
  <c r="S6" i="246"/>
  <c r="U6" i="246"/>
  <c r="U16" i="246"/>
  <c r="S16" i="246"/>
  <c r="AA10" i="246"/>
  <c r="Y10" i="246"/>
  <c r="V15" i="246"/>
  <c r="X15" i="246"/>
  <c r="AE32" i="246"/>
  <c r="AG32" i="246"/>
  <c r="S7" i="246"/>
  <c r="U7" i="246"/>
  <c r="U11" i="246"/>
  <c r="S11" i="246"/>
  <c r="AM63" i="246" l="1"/>
  <c r="AN63" i="246" s="1"/>
  <c r="AG57" i="246"/>
  <c r="AE57" i="246"/>
  <c r="X36" i="246"/>
  <c r="Y36" i="246" s="1"/>
  <c r="AG34" i="246"/>
  <c r="AH34" i="246" s="1"/>
  <c r="AB34" i="246"/>
  <c r="AK67" i="246"/>
  <c r="AM67" i="246"/>
  <c r="AN67" i="246" s="1"/>
  <c r="AM42" i="246"/>
  <c r="AN42" i="246" s="1"/>
  <c r="AK42" i="246"/>
  <c r="AK40" i="246"/>
  <c r="AM40" i="246"/>
  <c r="AN40" i="246" s="1"/>
  <c r="AK46" i="246"/>
  <c r="AM46" i="246"/>
  <c r="AN46" i="246" s="1"/>
  <c r="AK49" i="246"/>
  <c r="AM49" i="246"/>
  <c r="AN49" i="246" s="1"/>
  <c r="AK64" i="246"/>
  <c r="AM64" i="246"/>
  <c r="AN64" i="246" s="1"/>
  <c r="AK65" i="246"/>
  <c r="AM65" i="246"/>
  <c r="AN65" i="246" s="1"/>
  <c r="AK62" i="246"/>
  <c r="AM62" i="246"/>
  <c r="AN62" i="246" s="1"/>
  <c r="AK54" i="246"/>
  <c r="AM54" i="246"/>
  <c r="AN54" i="246" s="1"/>
  <c r="AK45" i="246"/>
  <c r="AM45" i="246"/>
  <c r="AN45" i="246" s="1"/>
  <c r="AK59" i="246"/>
  <c r="AM59" i="246"/>
  <c r="AN59" i="246" s="1"/>
  <c r="AK39" i="246"/>
  <c r="AM39" i="246"/>
  <c r="AN39" i="246" s="1"/>
  <c r="V22" i="246"/>
  <c r="X22" i="246"/>
  <c r="X12" i="246"/>
  <c r="Y12" i="246" s="1"/>
  <c r="AA30" i="246"/>
  <c r="Y30" i="246"/>
  <c r="X31" i="246"/>
  <c r="V31" i="246"/>
  <c r="S27" i="246"/>
  <c r="U27" i="246"/>
  <c r="R29" i="246"/>
  <c r="S29" i="246" s="1"/>
  <c r="V21" i="246"/>
  <c r="X21" i="246"/>
  <c r="U23" i="246"/>
  <c r="V23" i="246" s="1"/>
  <c r="V20" i="246"/>
  <c r="X20" i="246"/>
  <c r="X18" i="246"/>
  <c r="V18" i="246"/>
  <c r="R17" i="246"/>
  <c r="P17" i="246"/>
  <c r="O19" i="246"/>
  <c r="P19" i="246" s="1"/>
  <c r="AO35" i="246"/>
  <c r="AP35" i="246" s="1"/>
  <c r="AN35" i="246"/>
  <c r="X25" i="246"/>
  <c r="V25" i="246"/>
  <c r="U26" i="246"/>
  <c r="V26" i="246" s="1"/>
  <c r="V9" i="246"/>
  <c r="X9" i="246"/>
  <c r="Y24" i="246"/>
  <c r="AA24" i="246"/>
  <c r="AA28" i="246"/>
  <c r="Y28" i="246"/>
  <c r="Y33" i="246"/>
  <c r="AA33" i="246"/>
  <c r="X6" i="246"/>
  <c r="V6" i="246"/>
  <c r="V7" i="246"/>
  <c r="X7" i="246"/>
  <c r="AJ32" i="246"/>
  <c r="AH32" i="246"/>
  <c r="AA15" i="246"/>
  <c r="Y15" i="246"/>
  <c r="AD10" i="246"/>
  <c r="AB10" i="246"/>
  <c r="X11" i="246"/>
  <c r="V11" i="246"/>
  <c r="V16" i="246"/>
  <c r="X16" i="246"/>
  <c r="AH57" i="246" l="1"/>
  <c r="AJ57" i="246"/>
  <c r="AA36" i="246"/>
  <c r="AD36" i="246" s="1"/>
  <c r="AJ34" i="246"/>
  <c r="AM34" i="246" s="1"/>
  <c r="AA22" i="246"/>
  <c r="Y22" i="246"/>
  <c r="AA12" i="246"/>
  <c r="AB12" i="246" s="1"/>
  <c r="V27" i="246"/>
  <c r="X27" i="246"/>
  <c r="U29" i="246"/>
  <c r="V29" i="246" s="1"/>
  <c r="Y31" i="246"/>
  <c r="AA31" i="246"/>
  <c r="AD30" i="246"/>
  <c r="AB30" i="246"/>
  <c r="Y21" i="246"/>
  <c r="AA21" i="246"/>
  <c r="X23" i="246"/>
  <c r="Y23" i="246" s="1"/>
  <c r="Y20" i="246"/>
  <c r="AA20" i="246"/>
  <c r="AA18" i="246"/>
  <c r="Y18" i="246"/>
  <c r="U17" i="246"/>
  <c r="R19" i="246"/>
  <c r="S19" i="246" s="1"/>
  <c r="S17" i="246"/>
  <c r="AA25" i="246"/>
  <c r="Y25" i="246"/>
  <c r="X26" i="246"/>
  <c r="Y26" i="246" s="1"/>
  <c r="AD28" i="246"/>
  <c r="AB28" i="246"/>
  <c r="AB33" i="246"/>
  <c r="AD33" i="246"/>
  <c r="AB24" i="246"/>
  <c r="AD24" i="246"/>
  <c r="AA9" i="246"/>
  <c r="Y9" i="246"/>
  <c r="Y6" i="246"/>
  <c r="AA6" i="246"/>
  <c r="AA16" i="246"/>
  <c r="Y16" i="246"/>
  <c r="Y11" i="246"/>
  <c r="AA11" i="246"/>
  <c r="AG10" i="246"/>
  <c r="AE10" i="246"/>
  <c r="AD15" i="246"/>
  <c r="AB15" i="246"/>
  <c r="AM32" i="246"/>
  <c r="AN32" i="246" s="1"/>
  <c r="AK32" i="246"/>
  <c r="AA7" i="246"/>
  <c r="Y7" i="246"/>
  <c r="AK57" i="246" l="1"/>
  <c r="AM57" i="246"/>
  <c r="AN57" i="246" s="1"/>
  <c r="AB36" i="246"/>
  <c r="AK34" i="246"/>
  <c r="AD22" i="246"/>
  <c r="AB22" i="246"/>
  <c r="AD12" i="246"/>
  <c r="AE12" i="246" s="1"/>
  <c r="AE30" i="246"/>
  <c r="AG30" i="246"/>
  <c r="AB31" i="246"/>
  <c r="AD31" i="246"/>
  <c r="Y27" i="246"/>
  <c r="AA27" i="246"/>
  <c r="X29" i="246"/>
  <c r="Y29" i="246" s="1"/>
  <c r="AD21" i="246"/>
  <c r="AB21" i="246"/>
  <c r="AA23" i="246"/>
  <c r="AB23" i="246" s="1"/>
  <c r="AB20" i="246"/>
  <c r="AD20" i="246"/>
  <c r="AB18" i="246"/>
  <c r="AD18" i="246"/>
  <c r="U19" i="246"/>
  <c r="V19" i="246" s="1"/>
  <c r="V17" i="246"/>
  <c r="X17" i="246"/>
  <c r="AD25" i="246"/>
  <c r="AB25" i="246"/>
  <c r="AA26" i="246"/>
  <c r="AB26" i="246" s="1"/>
  <c r="AD9" i="246"/>
  <c r="AB9" i="246"/>
  <c r="AO34" i="246"/>
  <c r="AP34" i="246" s="1"/>
  <c r="AN34" i="246"/>
  <c r="AG28" i="246"/>
  <c r="AE28" i="246"/>
  <c r="AE24" i="246"/>
  <c r="AG24" i="246"/>
  <c r="AE33" i="246"/>
  <c r="AG33" i="246"/>
  <c r="AB6" i="246"/>
  <c r="AD6" i="246"/>
  <c r="AD7" i="246"/>
  <c r="AB7" i="246"/>
  <c r="AE15" i="246"/>
  <c r="AG15" i="246"/>
  <c r="AH10" i="246"/>
  <c r="AJ10" i="246"/>
  <c r="AG36" i="246"/>
  <c r="AE36" i="246"/>
  <c r="AD16" i="246"/>
  <c r="AB16" i="246"/>
  <c r="AB11" i="246"/>
  <c r="AD11" i="246"/>
  <c r="AE22" i="246" l="1"/>
  <c r="AG22" i="246"/>
  <c r="AG12" i="246"/>
  <c r="AJ12" i="246" s="1"/>
  <c r="AD27" i="246"/>
  <c r="AB27" i="246"/>
  <c r="AA29" i="246"/>
  <c r="AB29" i="246" s="1"/>
  <c r="AG31" i="246"/>
  <c r="AE31" i="246"/>
  <c r="AJ30" i="246"/>
  <c r="AH30" i="246"/>
  <c r="AE21" i="246"/>
  <c r="AG21" i="246"/>
  <c r="AD23" i="246"/>
  <c r="AE23" i="246" s="1"/>
  <c r="AE20" i="246"/>
  <c r="AG20" i="246"/>
  <c r="AE18" i="246"/>
  <c r="AG18" i="246"/>
  <c r="X19" i="246"/>
  <c r="Y19" i="246" s="1"/>
  <c r="Y17" i="246"/>
  <c r="AA17" i="246"/>
  <c r="AE25" i="246"/>
  <c r="AG25" i="246"/>
  <c r="AD26" i="246"/>
  <c r="AE26" i="246" s="1"/>
  <c r="AH28" i="246"/>
  <c r="AJ28" i="246"/>
  <c r="AE9" i="246"/>
  <c r="AG9" i="246"/>
  <c r="AJ33" i="246"/>
  <c r="AH33" i="246"/>
  <c r="AJ24" i="246"/>
  <c r="AH24" i="246"/>
  <c r="AE6" i="246"/>
  <c r="AG6" i="246"/>
  <c r="AE16" i="246"/>
  <c r="AG16" i="246"/>
  <c r="AM10" i="246"/>
  <c r="AN10" i="246" s="1"/>
  <c r="AK10" i="246"/>
  <c r="AH15" i="246"/>
  <c r="AJ15" i="246"/>
  <c r="AG7" i="246"/>
  <c r="AE7" i="246"/>
  <c r="AG11" i="246"/>
  <c r="AE11" i="246"/>
  <c r="AH36" i="246"/>
  <c r="AJ36" i="246"/>
  <c r="AH12" i="246" l="1"/>
  <c r="AH22" i="246"/>
  <c r="AJ22" i="246"/>
  <c r="AJ31" i="246"/>
  <c r="AH31" i="246"/>
  <c r="AK30" i="246"/>
  <c r="AM30" i="246"/>
  <c r="AN30" i="246" s="1"/>
  <c r="AE27" i="246"/>
  <c r="AG27" i="246"/>
  <c r="AD29" i="246"/>
  <c r="AE29" i="246" s="1"/>
  <c r="AJ21" i="246"/>
  <c r="AH21" i="246"/>
  <c r="AG23" i="246"/>
  <c r="AH23" i="246" s="1"/>
  <c r="AH20" i="246"/>
  <c r="AJ20" i="246"/>
  <c r="AJ18" i="246"/>
  <c r="AH18" i="246"/>
  <c r="AD17" i="246"/>
  <c r="AB17" i="246"/>
  <c r="AA19" i="246"/>
  <c r="AB19" i="246" s="1"/>
  <c r="AH25" i="246"/>
  <c r="AG26" i="246"/>
  <c r="AH26" i="246" s="1"/>
  <c r="AJ25" i="246"/>
  <c r="AM24" i="246"/>
  <c r="AN24" i="246" s="1"/>
  <c r="AK24" i="246"/>
  <c r="AM33" i="246"/>
  <c r="AN33" i="246" s="1"/>
  <c r="AK33" i="246"/>
  <c r="AM12" i="246"/>
  <c r="AN12" i="246" s="1"/>
  <c r="AK12" i="246"/>
  <c r="AH9" i="246"/>
  <c r="AJ9" i="246"/>
  <c r="AM28" i="246"/>
  <c r="AN28" i="246" s="1"/>
  <c r="AK28" i="246"/>
  <c r="AJ6" i="246"/>
  <c r="AH6" i="246"/>
  <c r="AJ11" i="246"/>
  <c r="AH11" i="246"/>
  <c r="AM15" i="246"/>
  <c r="AN15" i="246" s="1"/>
  <c r="AK15" i="246"/>
  <c r="AJ16" i="246"/>
  <c r="AH16" i="246"/>
  <c r="AM36" i="246"/>
  <c r="AN36" i="246" s="1"/>
  <c r="AK36" i="246"/>
  <c r="AJ7" i="246"/>
  <c r="AH7" i="246"/>
  <c r="AM22" i="246" l="1"/>
  <c r="AN22" i="246" s="1"/>
  <c r="AK22" i="246"/>
  <c r="AH27" i="246"/>
  <c r="AJ27" i="246"/>
  <c r="AG29" i="246"/>
  <c r="AH29" i="246" s="1"/>
  <c r="AK31" i="246"/>
  <c r="AM31" i="246"/>
  <c r="AN31" i="246" s="1"/>
  <c r="AK21" i="246"/>
  <c r="AM21" i="246"/>
  <c r="AJ23" i="246"/>
  <c r="AK23" i="246" s="1"/>
  <c r="AM20" i="246"/>
  <c r="AN20" i="246" s="1"/>
  <c r="AK20" i="246"/>
  <c r="AM18" i="246"/>
  <c r="AN18" i="246" s="1"/>
  <c r="AK18" i="246"/>
  <c r="AE17" i="246"/>
  <c r="AG17" i="246"/>
  <c r="AD19" i="246"/>
  <c r="AE19" i="246" s="1"/>
  <c r="AK25" i="246"/>
  <c r="AJ26" i="246"/>
  <c r="AK26" i="246" s="1"/>
  <c r="AM25" i="246"/>
  <c r="AK9" i="246"/>
  <c r="AM9" i="246"/>
  <c r="AN9" i="246" s="1"/>
  <c r="AK6" i="246"/>
  <c r="AM6" i="246"/>
  <c r="AN6" i="246" s="1"/>
  <c r="AM7" i="246"/>
  <c r="AN7" i="246" s="1"/>
  <c r="AK7" i="246"/>
  <c r="AM16" i="246"/>
  <c r="AN16" i="246" s="1"/>
  <c r="AK16" i="246"/>
  <c r="AK11" i="246"/>
  <c r="AM11" i="246"/>
  <c r="AN11" i="246" s="1"/>
  <c r="AK27" i="246" l="1"/>
  <c r="AM27" i="246"/>
  <c r="AJ29" i="246"/>
  <c r="AK29" i="246" s="1"/>
  <c r="AN21" i="246"/>
  <c r="AM23" i="246"/>
  <c r="AN23" i="246" s="1"/>
  <c r="AG19" i="246"/>
  <c r="AH19" i="246" s="1"/>
  <c r="AJ17" i="246"/>
  <c r="AH17" i="246"/>
  <c r="AN25" i="246"/>
  <c r="AM26" i="246"/>
  <c r="AN26" i="246" s="1"/>
  <c r="AN27" i="246" l="1"/>
  <c r="AM29" i="246"/>
  <c r="AN29" i="246" s="1"/>
  <c r="AJ19" i="246"/>
  <c r="AK19" i="246" s="1"/>
  <c r="AK17" i="246"/>
  <c r="AM17" i="246"/>
  <c r="AN17" i="246" l="1"/>
  <c r="AM19" i="246"/>
  <c r="AN19" i="246" s="1"/>
</calcChain>
</file>

<file path=xl/sharedStrings.xml><?xml version="1.0" encoding="utf-8"?>
<sst xmlns="http://schemas.openxmlformats.org/spreadsheetml/2006/main" count="2607" uniqueCount="646">
  <si>
    <t>Modelo Integrado de Gestión</t>
  </si>
  <si>
    <t>142 - GEDO - V1</t>
  </si>
  <si>
    <t>143 - GEDO - V1</t>
  </si>
  <si>
    <t>144 - GEDO - V1</t>
  </si>
  <si>
    <t>145 - GEDO - V1</t>
  </si>
  <si>
    <t>Número de consultas y préstamos in-situ atendidas satisfactoriamente en el CDI / Número total de consultas y préstamos 100%</t>
  </si>
  <si>
    <t>Número de consultas y préstamos in- situ atendidas satisfactoriamente en el CDI</t>
  </si>
  <si>
    <t>Número de PQRs atendidas oportunamente en el CDI</t>
  </si>
  <si>
    <t xml:space="preserve">Número de PQRs atendidas oportunamente en el CDI / Número de PQRs recibidos en el periodo </t>
  </si>
  <si>
    <t>Número de documentos inventariados y codificados en el CDI</t>
  </si>
  <si>
    <t xml:space="preserve">Número de documentos inventariados y codificados en el CDI  /  Número de documentos recibidos en el CDI </t>
  </si>
  <si>
    <t>Oportunidad en la Validación de Estudios Técnicos en el tiempo establecido</t>
  </si>
  <si>
    <t xml:space="preserve">Número de validaciones realizadas en el tiempo establecido / Total de solicitudes de validaciones recibidas </t>
  </si>
  <si>
    <t>Reuniones de PMU realizadas</t>
  </si>
  <si>
    <t>Número de reuniones de PMU previos realizadas para aglomeraciones de alta complejidad / 
Número de actividades de aglomeraciones de público de alta complejidad registradas</t>
  </si>
  <si>
    <t>128 - PLST - V1</t>
  </si>
  <si>
    <t>Mecanismos e instrumentos creados para el entendimiento de la prevención del riesgo público.</t>
  </si>
  <si>
    <t>CÓDIGO PLAN DE DESARROLLO</t>
  </si>
  <si>
    <t>CÓDIGO POR</t>
  </si>
  <si>
    <t>Número de predios que requieren evaluación técnica de riesgo.</t>
  </si>
  <si>
    <t>PD</t>
  </si>
  <si>
    <t>Número de hectáreas con estudios de Evaluación y/o Zonificación de Amenazas y/o vulnerabilidades y/o Riesgos.</t>
  </si>
  <si>
    <t>Número de planes evaluados por localidad, UPZ y tipo de evento en el tema de aglomeraciones de público.</t>
  </si>
  <si>
    <t>038 - ADTC - V1</t>
  </si>
  <si>
    <t>Soporte a Sistemas de Telecomunicaciones</t>
  </si>
  <si>
    <t xml:space="preserve">(Número de solicitudes de soporte  en sistemas de comunicaciones atendidas / 
Número de solicitudes de soporte en sistemas de comunicaciones recibidas) </t>
  </si>
  <si>
    <t>130 - ADTC - V1</t>
  </si>
  <si>
    <t>SEMESTRE 1</t>
  </si>
  <si>
    <t>SEMESTRE 2</t>
  </si>
  <si>
    <t>RESPONSABLES</t>
  </si>
  <si>
    <t>ASISTENCIA TÉCNICA</t>
  </si>
  <si>
    <t>CONCEPTOS TÉCNICOS</t>
  </si>
  <si>
    <t>EDUCACIÓN</t>
  </si>
  <si>
    <t>INDICADOR</t>
  </si>
  <si>
    <t>Oportunidad en la respuesta a solicitudes logísticas.</t>
  </si>
  <si>
    <t>No. De familias beneficiadas con ayudas humanitarias  / No. De familias que requieran  ayudas humanitarias</t>
  </si>
  <si>
    <t>No. De solicitudes de apoyo logístico atendidas a las entidades del SDPAE
 / No. De solicitudes recibidas para  apoyo logístico a las entidades del SDPAE</t>
  </si>
  <si>
    <t>Número de tareas de mantenimiento correctivo realizados / 
Número de tareas de mantenimiento correctivo solicitados o identificados</t>
  </si>
  <si>
    <t>Número de tareas de mantenimiento preventivo realizadas / 
Número de tareas de mantenimiento preventivo programadas</t>
  </si>
  <si>
    <t>Tiempo de respuesta de la solicitud logística para la atención de emergencias / Tiempo máximo (según los rangos establecidos de los tiempos perentorios de la emergencia</t>
  </si>
  <si>
    <t>Emisión de Certificados de Afectación por Emergencia</t>
  </si>
  <si>
    <t>Evaluación de la Atención de las Emergencias.</t>
  </si>
  <si>
    <t>Oportunidad en la recepción de certificaciones para la elaboración de comprobantes de entrada al almacén.</t>
  </si>
  <si>
    <t>Número de emergencias tramitadas y/o coordinadas por localidad, upz y tipo de evento / 
Número de emergencias presentadas por localidad, upz y tipo de evento</t>
  </si>
  <si>
    <t>Número de certificados de afectación emitidos / Número de certificados de afectación solicitados en el periodo de medición</t>
  </si>
  <si>
    <t>Promedio del Resultado de la Evaluación de la Atención de las Emergencias presentadas en el trimestre / 
Resultado Máximo de la evaluación de la Atención de la Emergencia</t>
  </si>
  <si>
    <t>ABRIL-MEDIO</t>
  </si>
  <si>
    <t xml:space="preserve">(Número de Backups Generados / 
Número de Backups Programados)   </t>
  </si>
  <si>
    <t>Capacitación en el uso de sistemas de información</t>
  </si>
  <si>
    <t xml:space="preserve">(Número de capacitaciones realizadas en el uso de sistemas de información / Número de solicitudes de capacitación en el uso de sistemas de información) </t>
  </si>
  <si>
    <t>Información geográfica estructurada</t>
  </si>
  <si>
    <t xml:space="preserve">(Total información geográfica estructurada / 
total de solicitudes de estructuración) </t>
  </si>
  <si>
    <t>Mantenimiento preventivo de equipos informáticos</t>
  </si>
  <si>
    <t>(Número de tareas de mantenimiento preventivo realizadas / 
Número de tareas de mantenimiento preventivo programadas en equipos informáticos)</t>
  </si>
  <si>
    <t>Mantenimiento correctivo de equipos informáticos</t>
  </si>
  <si>
    <t xml:space="preserve">(Número de tareas de mantenimiento correctivo realizados / Número de tareas de mantenimiento correctivo solicitados o identificados en equipos informáticos) </t>
  </si>
  <si>
    <r>
      <t xml:space="preserve">Número de ordenes de pago para contratistas enviadas a la fiduciaria dentro del tiempo establecido / Total de cuentas de pago radicadas en el tiempo establecido.
</t>
    </r>
    <r>
      <rPr>
        <b/>
        <sz val="8"/>
        <rFont val="Arial"/>
        <family val="2"/>
      </rPr>
      <t>Notas:</t>
    </r>
    <r>
      <rPr>
        <sz val="8"/>
        <rFont val="Arial"/>
        <family val="2"/>
      </rPr>
      <t xml:space="preserve">
1. El tiempo estándar establecido para elaborar, aprobar y enviar a la fiduciaria es de tres (3) días hábiles después de la radicación.</t>
    </r>
  </si>
  <si>
    <t>Cumplimiento del PAC en los tiempos establecidos.</t>
  </si>
  <si>
    <t>Gestión Jurídica</t>
  </si>
  <si>
    <t>(No. DI emitido-mes * Costo DI) + (No. RO emitido-mes * Costo RO)  /
 Costo personal CAT mes</t>
  </si>
  <si>
    <t>MACROPROCESO</t>
  </si>
  <si>
    <t>PROCESO</t>
  </si>
  <si>
    <t>ENERO</t>
  </si>
  <si>
    <t>FEBRERO</t>
  </si>
  <si>
    <t>MARZO</t>
  </si>
  <si>
    <t>ABRIL</t>
  </si>
  <si>
    <t>MAYO</t>
  </si>
  <si>
    <t>JUNIO</t>
  </si>
  <si>
    <t>JULIO</t>
  </si>
  <si>
    <t>AGOSTO</t>
  </si>
  <si>
    <t>SEPTIEMBRE</t>
  </si>
  <si>
    <t>OCTUBRE</t>
  </si>
  <si>
    <t>NOVIEMBRE</t>
  </si>
  <si>
    <t>DICIEMBRE</t>
  </si>
  <si>
    <t>Conocimiento del Riesgo</t>
  </si>
  <si>
    <t>Eficacia</t>
  </si>
  <si>
    <t>140 - GEJU - V1</t>
  </si>
  <si>
    <t xml:space="preserve">Acciones interpuestas por terceros
</t>
  </si>
  <si>
    <t>141 - GEJU - V1</t>
  </si>
  <si>
    <t>Acciones internas de la Entidad</t>
  </si>
  <si>
    <t xml:space="preserve">Número de requerimientos atendidos en el tiempo establecido / Número de requerimientos formulados </t>
  </si>
  <si>
    <t>ASESORIA LEGAL</t>
  </si>
  <si>
    <t>Número de acciones judiciales atendidas en el tiempo establecido / Número de acciones judiciales interpuestas</t>
  </si>
  <si>
    <t>% ACUMULADO</t>
  </si>
  <si>
    <t>AFORO MES</t>
  </si>
  <si>
    <t>PERSONAS AFECTADAS</t>
  </si>
  <si>
    <t>EJEC</t>
  </si>
  <si>
    <t>OBSERVACIONES</t>
  </si>
  <si>
    <t>DI: 
Prog. 250  Ejec: 250
RO: 
Prog. 979  Ejec: 843</t>
  </si>
  <si>
    <t>Número de familias a las que se les protegió la vida a través de acciones de mitigación de riesgo.</t>
  </si>
  <si>
    <t>Cumplimiento de las acciones formuladas en los planes de mejoramiento.</t>
  </si>
  <si>
    <t>Número de acciones en el periodo cerradas / Total de acciones formuladas para el cumplimiento dentro del periodo de medición.</t>
  </si>
  <si>
    <t>Productos no conformes resueltos.</t>
  </si>
  <si>
    <t>Número de productos no conformes resueltos / Total de productos no conformes detectados.</t>
  </si>
  <si>
    <t>Incremento de productos no conformes.</t>
  </si>
  <si>
    <t>Estaciones de la RHB funcionando en tiempo real</t>
  </si>
  <si>
    <t>(Número de procesos de selección realizados / Número de procesos de selección requeridos)</t>
  </si>
  <si>
    <t>Mantenimiento del Sistema de Gestión de Calidad.</t>
  </si>
  <si>
    <t>Consumo per-cápita de energía eléctrica.</t>
  </si>
  <si>
    <t>Consumo per-cápita de agua potable.</t>
  </si>
  <si>
    <r>
      <t>Avance del plan de acción para el mantenimiento del SGC =</t>
    </r>
    <r>
      <rPr>
        <sz val="10"/>
        <rFont val="Arial"/>
        <family val="2"/>
      </rPr>
      <t xml:space="preserve"> Sumatoria del Porcentaje de Avance del Plan de Acción en el Periodo de Medición / Total Porcentaje de Avance Programado para el Periodo de Medición</t>
    </r>
  </si>
  <si>
    <t>Consumo mensual Kwh / Total Usuarios del FOPAE</t>
  </si>
  <si>
    <t>1 - (Total de indicadores a reportar - Total de informes para reportar indicadores validada (sin errores) / Total de indicadores a reportar)</t>
  </si>
  <si>
    <t>Número de instrumentos generados y/o actualizados / Número de instrumentos programados para generar y/o actualizar</t>
  </si>
  <si>
    <t>Número de instrumentos revisados a tiempo / Número total de solicitudes para revisión</t>
  </si>
  <si>
    <t>Número de asesoria atendidas a tiempo / Número total de solicitudes de asesorias</t>
  </si>
  <si>
    <t>Número de simulacros y/o simulaciones acompañados / 
Número total de simulacros y/o simulaciones pertinentes acompañar</t>
  </si>
  <si>
    <t>Gestión Documental</t>
  </si>
  <si>
    <t>Administración</t>
  </si>
  <si>
    <t>Cumplimiento en la respuestas de PQR's.</t>
  </si>
  <si>
    <r>
      <t xml:space="preserve">Número de respuestas a PQR's emitidas dentro del tiempo establecido / Total de PQR's radicadas en el FOPAE
</t>
    </r>
    <r>
      <rPr>
        <b/>
        <sz val="8"/>
        <rFont val="Arial"/>
        <family val="2"/>
      </rPr>
      <t>Nota</t>
    </r>
    <r>
      <rPr>
        <sz val="8"/>
        <rFont val="Arial"/>
        <family val="2"/>
      </rPr>
      <t>: El tiempo estándar establecido por la Ley son de quince (15) días hábiles para dar respuesta a las solicitudes PQR's.</t>
    </r>
  </si>
  <si>
    <t>PQR's atendidas en el periodo de medición.</t>
  </si>
  <si>
    <t>Número de respuestas a PQR's emitidas en el periodo de medición / Total de PQR's radicadas en el FOPAE</t>
  </si>
  <si>
    <t xml:space="preserve">Número de procesos publicados dentro del tiempo estándar establecido / Total de procesos remitidos al área para su publicación Nota: El tiempo establecido es 15 días calendario </t>
  </si>
  <si>
    <t>Número de contratos a los que se le realizó la revisión de requisitos de perfeccionamiento en el tiempo establecido / Número total de contratos con requisitos de perfecionamiento radicados Nota: El tiempo establecido son dos (2) días hábiles</t>
  </si>
  <si>
    <t xml:space="preserve">Oportunidad en la elaboración de contratos 
</t>
  </si>
  <si>
    <t>PROYECTO</t>
  </si>
  <si>
    <t>SEGUIMIENTO META</t>
  </si>
  <si>
    <t>OTROS</t>
  </si>
  <si>
    <t>082 - GIME - V1</t>
  </si>
  <si>
    <t>083 - IMNE - V1</t>
  </si>
  <si>
    <t>084 - PRAE - V1</t>
  </si>
  <si>
    <t>085 - PRAE - V1</t>
  </si>
  <si>
    <t>086 - CTGE - V1</t>
  </si>
  <si>
    <t>087 - CTGE - V1</t>
  </si>
  <si>
    <t>088 - CTGE - V1</t>
  </si>
  <si>
    <t>089 - EVGE - V1</t>
  </si>
  <si>
    <t>090 - EVGE - V1</t>
  </si>
  <si>
    <t>091 - EVGE - V1</t>
  </si>
  <si>
    <t>092 - EVGE - V1</t>
  </si>
  <si>
    <t>093 - EVGE - V1</t>
  </si>
  <si>
    <t>Conceptos emitidos.</t>
  </si>
  <si>
    <t>Gestión para la Mitigación del Riesgo</t>
  </si>
  <si>
    <t>Número de personas iniciadas en gestión del riesgo.</t>
  </si>
  <si>
    <t>Número de planes escolares de gestión del riesgo inscritos en el FOPAE.</t>
  </si>
  <si>
    <t>Número de personas de la comunidad educativa preparadas en gestión del riesgo.</t>
  </si>
  <si>
    <t>058 - PRAE - V2</t>
  </si>
  <si>
    <t xml:space="preserve"> Estaciones de la RAB funcionando con sistema telemétrico de datos</t>
  </si>
  <si>
    <t>Número de alertas emitidas correctamente - Número de alertas falsas / Número total de sobre pasos de umbrales</t>
  </si>
  <si>
    <t>(Número de estaciones de la RAB con telemetría * días trimestre) - (Número de estaciones de la RAB con falla* total de días con fallas en las estaciones de la RAB) / (Número de estaciones de la RAB instaladas)</t>
  </si>
  <si>
    <t>(Total de acelerografos de las estaciones RAB * días trimestre) - (Número de acelerografos con falla de la RAB * total de días de falla los acelerografos de la RAB) / Total de acelerografos de la RAB * días trimestre</t>
  </si>
  <si>
    <t>Número de estaciones de la RHB con telemetría * días trimestre) - (Número de estaciones de la RHB con falla* total de días con fallas en las estaciones de la RHB / Número de estaciones instaladas*días trimestre</t>
  </si>
  <si>
    <t>104 - CNRI - V1</t>
  </si>
  <si>
    <t>081 - CNRI - V1</t>
  </si>
  <si>
    <t>Número de documentos elaborados en el establecimiento de lineamientos y políticas en la Gestión Integral del Riesgo.</t>
  </si>
  <si>
    <t>METAS PROYECTO</t>
  </si>
  <si>
    <t>006 - CNRI - V1</t>
  </si>
  <si>
    <t>013 - CNRI - V1</t>
  </si>
  <si>
    <t>016 - PLST - V1</t>
  </si>
  <si>
    <t>017 - PLST - V1</t>
  </si>
  <si>
    <t>018 - PLST - V1</t>
  </si>
  <si>
    <t>024 - PLST - V1</t>
  </si>
  <si>
    <t>044 - PLST - V1</t>
  </si>
  <si>
    <t>025 - PLST - V1</t>
  </si>
  <si>
    <t>076 - AGIR - V1</t>
  </si>
  <si>
    <t>047 - GIME - V2</t>
  </si>
  <si>
    <t>046 - GIME - V1R</t>
  </si>
  <si>
    <t>048 - GIME - V1</t>
  </si>
  <si>
    <t>051 - IMNE - V2</t>
  </si>
  <si>
    <t>053 - PRAE - V1</t>
  </si>
  <si>
    <t>062 - LPAE - V1</t>
  </si>
  <si>
    <t>063 - LPAE - V1</t>
  </si>
  <si>
    <t>064 - LPAE - V1</t>
  </si>
  <si>
    <t>065 - LPAE - V1</t>
  </si>
  <si>
    <t>066 - LPAE - V1</t>
  </si>
  <si>
    <t>067 - RTEM - V1</t>
  </si>
  <si>
    <t>069 - RTEM - V1</t>
  </si>
  <si>
    <t>Número de personas e instituciones públicas y privadas que participaron en simulaciones y simulacros.</t>
  </si>
  <si>
    <t>Número de familias beneficiadas con ayudas humanitarias.</t>
  </si>
  <si>
    <t>Número de solicitudes de apoyo logístico atendidas a las entidades del SDPAE.</t>
  </si>
  <si>
    <t>Personas afectadas en eventos de Alta Complejidad</t>
  </si>
  <si>
    <t>Eficiencia en los reportes de seguimiento del Plan de Desarrollo.</t>
  </si>
  <si>
    <t>Ver el anexo de metodología de medición de la eficiencia de la oficina de planeación.</t>
  </si>
  <si>
    <t>Cumplimiento del plan de acción de la oficina de planeación</t>
  </si>
  <si>
    <t>Avance del plan de acción de la oficina en el periodo de medición / Avance programado para el plan de acción en el periodo de medicición.</t>
  </si>
  <si>
    <t>% TRIMESTRAL</t>
  </si>
  <si>
    <t>ETAPA</t>
  </si>
  <si>
    <t>PROGRAMADO</t>
  </si>
  <si>
    <t>EJECUTADO</t>
  </si>
  <si>
    <t>Consolidación</t>
  </si>
  <si>
    <t>Análisis</t>
  </si>
  <si>
    <t>Reporte</t>
  </si>
  <si>
    <t>100 - GEDO - V1</t>
  </si>
  <si>
    <t>Prestamo de Documentos</t>
  </si>
  <si>
    <t>101 - GEDO - V1</t>
  </si>
  <si>
    <t>Número solcitudes de consulta atendidas a usuarios internos / 
Total de solicitudes de consulta de usuarios internos</t>
  </si>
  <si>
    <t>Contratación</t>
  </si>
  <si>
    <t>Eficiancia</t>
  </si>
  <si>
    <t>112 - GECO - V1</t>
  </si>
  <si>
    <t>113 - GECO - V1</t>
  </si>
  <si>
    <t>PER-CAPITA</t>
  </si>
  <si>
    <t>Administración de Bienes</t>
  </si>
  <si>
    <t>Cumplimiento en los mantenimientos correctivos de los vehiculos</t>
  </si>
  <si>
    <t>114 - ADBI - V1</t>
  </si>
  <si>
    <t>121 - ADBI - V1</t>
  </si>
  <si>
    <t>Número de mantenimientos correctivos realizados en el periodo de medición / Número mantenimientos correctivos solicitados o identificados en los vehiculos en el periodo de medición</t>
  </si>
  <si>
    <t>Gestión Contractual</t>
  </si>
  <si>
    <t>105 - CNRI - V1</t>
  </si>
  <si>
    <t>106 - CNRI - V1</t>
  </si>
  <si>
    <t>107 - CNRI - V1</t>
  </si>
  <si>
    <t>108 - RTEM - V1</t>
  </si>
  <si>
    <t>109 - PLIN - V1</t>
  </si>
  <si>
    <t>110 - PLIN - V1</t>
  </si>
  <si>
    <t>111 - MIG - V1</t>
  </si>
  <si>
    <t>115 - MIG - V1</t>
  </si>
  <si>
    <t>116 - ADTC - V1</t>
  </si>
  <si>
    <t>117 - ADTC - V1</t>
  </si>
  <si>
    <t>118 - ADTC - V1</t>
  </si>
  <si>
    <t>119 - ADTC - V1</t>
  </si>
  <si>
    <t>120 - ADTC - V1</t>
  </si>
  <si>
    <t>122 - ADBI - V1</t>
  </si>
  <si>
    <t>123 - ADCO - V1</t>
  </si>
  <si>
    <t>124 - ADCO - V1</t>
  </si>
  <si>
    <t>125 - ADCO - V1</t>
  </si>
  <si>
    <t>127 - ADBI - V1</t>
  </si>
  <si>
    <t>126 - MIG - V1</t>
  </si>
  <si>
    <t xml:space="preserve">Oportunidad en la revisión de requisitos de perfeccionamiento
</t>
  </si>
  <si>
    <t>148 - GECO - V1</t>
  </si>
  <si>
    <t>RANGOS SEMAFORO</t>
  </si>
  <si>
    <t>1% A 40%</t>
  </si>
  <si>
    <t>41% A 80%</t>
  </si>
  <si>
    <t>81% A 100%</t>
  </si>
  <si>
    <t>1% A 74%</t>
  </si>
  <si>
    <t>76% A 89%</t>
  </si>
  <si>
    <t>90% A 100%</t>
  </si>
  <si>
    <t>DATO</t>
  </si>
  <si>
    <t>EJECUCIÓN EN LA VIGENCIA</t>
  </si>
  <si>
    <t>NOMBRE DEL INDICADOR</t>
  </si>
  <si>
    <t>Alertas emitidas por condiciones inseguras.</t>
  </si>
  <si>
    <t>(Total de sensores de las estaciones RHB * días trimestre) - (Número de sensores con falla de la RHB * total de días de falla los sensores de la RHB) 
/
Total de sensores de la RHB * días trimestre</t>
  </si>
  <si>
    <r>
      <t xml:space="preserve">Total de respuestas a solicitudes dentro del tiempo estándar de respuesta / Total de solicitudes recibidas en el periodo de medición
</t>
    </r>
    <r>
      <rPr>
        <b/>
        <sz val="10"/>
        <rFont val="Arial"/>
        <family val="2"/>
      </rPr>
      <t>Nota:</t>
    </r>
    <r>
      <rPr>
        <sz val="10"/>
        <rFont val="Arial"/>
        <family val="2"/>
      </rPr>
      <t xml:space="preserve"> Antes de realizar la medición de este indicador remítase al archivo "Metodología para la medición de la oportunidad en el otorgamiento de la ayuda de relocalización"</t>
    </r>
  </si>
  <si>
    <t>Número de descripciones documentales no recibidas / Total de descripciones documentales relacionadas.</t>
  </si>
  <si>
    <t xml:space="preserve">Número de certificaciones recibidas a tiempo para ordenes de pago / Número de bienes ingresados al almacén
Nota: Tiempo estándar para el recibo de las certificaciones es de tres (3) días. </t>
  </si>
  <si>
    <t>129 - ADBI - V1</t>
  </si>
  <si>
    <t xml:space="preserve">Bienes ingresados con documentación requerida (factura o remisión) </t>
  </si>
  <si>
    <t>Número de bienes ingresados con documentos soporte en mismo día / Número total de bienes recibidos</t>
  </si>
  <si>
    <t>Validación de registros en los inventarios documentados de transferencia.</t>
  </si>
  <si>
    <t>099 - GEDO - V1</t>
  </si>
  <si>
    <t>098 - GEDO - V1</t>
  </si>
  <si>
    <t xml:space="preserve">PROCESO </t>
  </si>
  <si>
    <t>Administración a Contratistas</t>
  </si>
  <si>
    <t>Número de mantenimientos a obras realizados con recursos de reserva.</t>
  </si>
  <si>
    <t>Número de mantenimientos a obras realizados./ Número de mantenimientos a obras requeridos</t>
  </si>
  <si>
    <r>
      <t xml:space="preserve">Número de solicitudes atendidas dentro del tiempo estándar / Total de solicitudes recibidas.
</t>
    </r>
    <r>
      <rPr>
        <b/>
        <sz val="10"/>
        <rFont val="Arial"/>
        <family val="2"/>
      </rPr>
      <t xml:space="preserve">Nota: </t>
    </r>
    <r>
      <rPr>
        <sz val="10"/>
        <rFont val="Arial"/>
        <family val="2"/>
      </rPr>
      <t>Remitirse al Anexo A.</t>
    </r>
  </si>
  <si>
    <t>Número de personas capacitadas en evaluación de edificaciones post- sismo.</t>
  </si>
  <si>
    <t>Preparativos para la Atención de Emergencias.</t>
  </si>
  <si>
    <t>Instrumentos de preparativos revisados</t>
  </si>
  <si>
    <t>Logística para la Atención de Emergencias</t>
  </si>
  <si>
    <t>Mantenimiento correctivo de equipos de logística.</t>
  </si>
  <si>
    <t>Mantenimiento preventivo de equipos de logística.</t>
  </si>
  <si>
    <t>Gestión Financiera</t>
  </si>
  <si>
    <t>Asesoria Legal</t>
  </si>
  <si>
    <t>Número de planes de contingencia evaluados oportunamente / Total de solicitudes de evaluación de planes de contingencia</t>
  </si>
  <si>
    <t>Número de talleres de Mapa Comunitario y Plan Familiar de Emergencias realizados en el periodo de medición / Total de talleres programados para el periodo de medición</t>
  </si>
  <si>
    <t>Número de actualizaciones realizadas en el periodo de medición / Total de actualizaciones programadas para el periodo de medición</t>
  </si>
  <si>
    <t>Número de predios adecuados / Total de predios programados para adecuación en el periodo de reporte</t>
  </si>
  <si>
    <t>Número de predios del FOPAE adecuados / Total de predios del FOPAE programados para adecuación en el periodo de reporte</t>
  </si>
  <si>
    <t>Cumplimiento de las acciones para la reducción del riesgo en los mapas de riesgo.</t>
  </si>
  <si>
    <t>Número de acciones para disminuir el riesgo finalizadas dentro del tiempo establecido en el periodo de medición / Total de acciones para disminuir el riesgo para realizar en el periodo de medición</t>
  </si>
  <si>
    <t>Número de planes de mejoramiento formulados oportunamente / Total de informes de auditoria entregados para la generación de planes de mejoramiento.</t>
  </si>
  <si>
    <t xml:space="preserve">Oportunidad en el envío de las ordenes de pago radicadas en tiempo de contratistas a la fiduciaria. </t>
  </si>
  <si>
    <r>
      <t xml:space="preserve">Número de ordenes de pago para contratistas enviadas a la fiduciaria dentro del tiempo establecido / Total de cuentas de pago radicadas en el tiempo establecido.
</t>
    </r>
    <r>
      <rPr>
        <b/>
        <sz val="8"/>
        <rFont val="Arial"/>
        <family val="2"/>
      </rPr>
      <t>Notas:</t>
    </r>
    <r>
      <rPr>
        <sz val="8"/>
        <rFont val="Arial"/>
        <family val="2"/>
      </rPr>
      <t xml:space="preserve">
1. El tiempo estándar establecido para elaborar, aprobar y enviar a la fiduciaria es de tres (3) días hábiles después de la radicación.
2. La radicación de las cuentas de cobro de contratistas en la oficina de pagos se realiza dos (2) a la fecha de corte para el pago.</t>
    </r>
  </si>
  <si>
    <t>ALTOS DE LA ESTANCIA</t>
  </si>
  <si>
    <t>RURAL Y LADERA</t>
  </si>
  <si>
    <t>Instrumentos formulados y socializados  para el fortalecimiento de la capacidad de respuesta a emergencias de las entidades públicas y privadas del Distrito Capital.</t>
  </si>
  <si>
    <t>PREPARATIVOS</t>
  </si>
  <si>
    <t>Número de familias a las que se les estudió su condición de riesgo y/o amenaza donde habitan.</t>
  </si>
  <si>
    <t>Desarrollo de  Requerimientos Informáticos</t>
  </si>
  <si>
    <t>(Número de requerimientos informáticos desarrollados / 
Número de requerimientos informáticos solicitados)</t>
  </si>
  <si>
    <t>Atención de soporte en Sistemas de Información y Helpdesk</t>
  </si>
  <si>
    <t>(Total de solicitudes atendidas de soporte en los sistemas de información y helpdesk / 
Número de solicitudes recibidas de soporte en los sistemas de información y helpdesk)</t>
  </si>
  <si>
    <t>Estrategias de backups de información</t>
  </si>
  <si>
    <t>ESTUDIOS TÉCNICOS
RESERVA</t>
  </si>
  <si>
    <t>ESTUDIOS TÉCNICOS
VIGENCIA</t>
  </si>
  <si>
    <t>POR DEMANDA</t>
  </si>
  <si>
    <t>Asesoria de instrumentos de preparativos</t>
  </si>
  <si>
    <t>Número de simulacros y/o simulaciones pertinentes  acompañados</t>
  </si>
  <si>
    <t>Pactos de corresponsabilidad concertados, para la implementación de la política de gestión integral del riesgo</t>
  </si>
  <si>
    <t>Planeación Institucional</t>
  </si>
  <si>
    <t>Administración a contratistas</t>
  </si>
  <si>
    <t>Procesos de selección desarrollados</t>
  </si>
  <si>
    <t>Contratistas Sensibilizados</t>
  </si>
  <si>
    <t>(Número de contratistas sensibilizados / 
Número de contratistas que programados a sensibilizar)</t>
  </si>
  <si>
    <t>Personas Participantes en jornadas lúdicas y de salud</t>
  </si>
  <si>
    <t>Planeación Estratégica</t>
  </si>
  <si>
    <t>Administración Tecnológica</t>
  </si>
  <si>
    <t>(Número de personas participantes en las jornadas lúdicas y de salud / Número de personas esperadas)</t>
  </si>
  <si>
    <t>Cumplimiento del programa de auditoria.</t>
  </si>
  <si>
    <t>Número de procesos auditados en el periodo de medición / Total de procesos programados para auditar en el periodo.</t>
  </si>
  <si>
    <t>Oportunidad en la formulación de los planes de mejoramiento generados por un informe de auditoria.</t>
  </si>
  <si>
    <t>Consumo bimensual M3 / Total Usuarios del FOPAE</t>
  </si>
  <si>
    <t>Análisis y Seguimiento Financiero</t>
  </si>
  <si>
    <t>094 - ASFI - V1</t>
  </si>
  <si>
    <t xml:space="preserve">Oportunidad en el envío de las ordenes de pago vencidas de contratistas a la fiduciaria. </t>
  </si>
  <si>
    <t>097 - ASFI - V1</t>
  </si>
  <si>
    <t>095 - ASFI - V1</t>
  </si>
  <si>
    <r>
      <t xml:space="preserve">
</t>
    </r>
    <r>
      <rPr>
        <b/>
        <sz val="8"/>
        <rFont val="Arial"/>
        <family val="2"/>
      </rPr>
      <t>Nota:</t>
    </r>
    <r>
      <rPr>
        <sz val="8"/>
        <rFont val="Arial"/>
        <family val="2"/>
      </rPr>
      <t xml:space="preserve"> La validación es referente al cumplimiento de los documentos y requisitos previos por parte del grupo de pagos.</t>
    </r>
  </si>
  <si>
    <t>TOTAL CUANTAS DE COBRO</t>
  </si>
  <si>
    <t>TOTAL CUENTAS NO VALIDADAS</t>
  </si>
  <si>
    <t>ANTERIOR</t>
  </si>
  <si>
    <t>ACTUAL</t>
  </si>
  <si>
    <t>096 - ASFI - V1</t>
  </si>
  <si>
    <t>Número de compromisos pagados en el mes de medición / Número de compromisos programados para pago en el mes de medición.</t>
  </si>
  <si>
    <t>Número de conceptos técnicos emitidos en el periodo de medición / Total de emisión de conceptos programados para el periodo de medición</t>
  </si>
  <si>
    <t>Cumplimiento en el servicio de evaluación de planes de contingencia.</t>
  </si>
  <si>
    <t>Soporte a contenidos Web.</t>
  </si>
  <si>
    <t>079 - AGIR - V1</t>
  </si>
  <si>
    <t>PRIMER TRIMESTRE</t>
  </si>
  <si>
    <t>SEGUNDO TRIMESTRE</t>
  </si>
  <si>
    <t>CUARTO TRIMESTRE</t>
  </si>
  <si>
    <t>TERCER TRIMESTRE</t>
  </si>
  <si>
    <t>Eficiencia</t>
  </si>
  <si>
    <t>No. de Personas Afectas en el evento de complejidad alta / Aforo total de personas al evento de complejidad alta.</t>
  </si>
  <si>
    <t>PROCEDIMIENTO</t>
  </si>
  <si>
    <t>CODIGO INDICADOR PMR</t>
  </si>
  <si>
    <t>PROGRAMACIÓN RESERVAS</t>
  </si>
  <si>
    <t>PROGRAMACIÓN VIGENCIA</t>
  </si>
  <si>
    <t>RANGOS</t>
  </si>
  <si>
    <t>010 - CNRI - V2</t>
  </si>
  <si>
    <t xml:space="preserve">Oportunidad en la publicación de contratos
</t>
  </si>
  <si>
    <t>FORMULA DEL INDICADOR</t>
  </si>
  <si>
    <t xml:space="preserve">Oportunidad en la elaboración de contratos en el tiempo establecido / Número de contratos solicitados. Nota: El tiempo establecido es de 5 días hábiles </t>
  </si>
  <si>
    <t>Validación de las cuentas de cobro.</t>
  </si>
  <si>
    <t>ACUM</t>
  </si>
  <si>
    <t>LOGÍSTICA</t>
  </si>
  <si>
    <t>INDUSTRIA
CONSTRUCCIONES</t>
  </si>
  <si>
    <t>CONSTRUCCIONES</t>
  </si>
  <si>
    <t>AGLOMERACIONES</t>
  </si>
  <si>
    <t>Número de emergencias atendidas y reportadas por localidad, upz y tipo de evento.</t>
  </si>
  <si>
    <t>RESPUESTA</t>
  </si>
  <si>
    <t>2 PRODUCTO</t>
  </si>
  <si>
    <t>Número de hectáreas libres para ser desarrolladas en el sector de Altos de la Estancia.</t>
  </si>
  <si>
    <t>Número de familias beneficiadas por las obras de mitigación en la zona de Altos de la Estancia.</t>
  </si>
  <si>
    <t>Coordinación para la Atención de Emergencias</t>
  </si>
  <si>
    <t>Respuesta a Emergencias</t>
  </si>
  <si>
    <t>B</t>
  </si>
  <si>
    <t>E</t>
  </si>
  <si>
    <t>M</t>
  </si>
  <si>
    <t>R</t>
  </si>
  <si>
    <t>RESPONSABLE</t>
  </si>
  <si>
    <t>2 OBJETIVO</t>
  </si>
  <si>
    <t>7 PRODUCTO</t>
  </si>
  <si>
    <t>8 PRODUCTO</t>
  </si>
  <si>
    <t>11 PRODUCTO</t>
  </si>
  <si>
    <t>10 PRODUCTO</t>
  </si>
  <si>
    <t>1 PRODUCTO</t>
  </si>
  <si>
    <t>14 PRODUCTO</t>
  </si>
  <si>
    <t>4 PRODUCTO</t>
  </si>
  <si>
    <t>1 OBJETIVO</t>
  </si>
  <si>
    <t>6 PRODUCTO</t>
  </si>
  <si>
    <t>5 PRODUCTO</t>
  </si>
  <si>
    <t>13 PRODUCTO</t>
  </si>
  <si>
    <t>9 PRODUCTO</t>
  </si>
  <si>
    <t>12 PRODUCTO</t>
  </si>
  <si>
    <t>3 PRODUCTO</t>
  </si>
  <si>
    <t>3 OBJETIVO</t>
  </si>
  <si>
    <t>TRIMESTRE 1</t>
  </si>
  <si>
    <t>INDICADOR FINALIZADO - NO CONTINUA</t>
  </si>
  <si>
    <t>TRIMESTRE 2</t>
  </si>
  <si>
    <t>TRIMESTRE 3</t>
  </si>
  <si>
    <t>TRIMESTE 4</t>
  </si>
  <si>
    <t>% ACUMULADO GENERAL</t>
  </si>
  <si>
    <t>%</t>
  </si>
  <si>
    <t>TRIMESTRE 4</t>
  </si>
  <si>
    <t>RURAL Y LADERA
OBRAS</t>
  </si>
  <si>
    <t xml:space="preserve">Número de familias beneficiadas con ayudas humanitarias. </t>
  </si>
  <si>
    <t>Número de familias relozalizadas transitoriamente.</t>
  </si>
  <si>
    <t>4 OBJETIVO**</t>
  </si>
  <si>
    <t>Conocimiento del Riesgo.</t>
  </si>
  <si>
    <t>Visitas de Asistencia técnica por radicado y/o Evento</t>
  </si>
  <si>
    <t>Emisión de respuestas de Asistencia Técnica por radicado y/o evento</t>
  </si>
  <si>
    <t>Oportunidad económica en la emisión de diagnósticos técnicos</t>
  </si>
  <si>
    <t xml:space="preserve">Número de visitas de AT realizadas por radicado y/o evento /
Total  solicitudes visitas de AT </t>
  </si>
  <si>
    <t>Número de respuestas emitidas de AT por radicado y/o evento /
Total de respuestas para emitir</t>
  </si>
  <si>
    <t xml:space="preserve">Número de Estudios realizados / Número de estudios programados </t>
  </si>
  <si>
    <t>Funcionamiento de los sensores de la RHB</t>
  </si>
  <si>
    <t>Funcionamiento de los acelerografos de la RAB</t>
  </si>
  <si>
    <t>012 - CNRI - V2</t>
  </si>
  <si>
    <t>PROG</t>
  </si>
  <si>
    <t>RESPT</t>
  </si>
  <si>
    <t>RADIC</t>
  </si>
  <si>
    <t>Seguimiento, Evaluación y control a la Gestión de la Entidad</t>
  </si>
  <si>
    <t>Control a la Gestión</t>
  </si>
  <si>
    <t>Seguimiento a los mapas de riesgo formulados.</t>
  </si>
  <si>
    <t>Número de mapas de riesgo con seguimiento / Total de mapas de riesgo formulados en el FOPAE</t>
  </si>
  <si>
    <t>PRIMER SEMESTRE</t>
  </si>
  <si>
    <t>SEGUNDO SEMESTRE</t>
  </si>
  <si>
    <t>Validación de la información para los indicadores del Tablero de Mando Integral.</t>
  </si>
  <si>
    <t>Evaluación de la Gestión</t>
  </si>
  <si>
    <t>Número de pactos de corresponsabilidad concertados / Número de pactos programados</t>
  </si>
  <si>
    <t>Número de mecanismos e instrumentos creados para el entendimiento de la prevención del riesgo público / Número programado de macanismos</t>
  </si>
  <si>
    <t>Número de documentos elaborados en el establecimiento de lineamientos y políticas en la Gestión Integral del Riesgo / Número de documentos programados</t>
  </si>
  <si>
    <t>Talleres de Mapa Comunitario de Riesgo y Plan Familiar de Emergencias desarrollados como apoyo al proceso de reconocimiento del riesgo en la comunidad.</t>
  </si>
  <si>
    <t>Número de personas sensibilizadas en los sectores de la industria y la construcción.</t>
  </si>
  <si>
    <t>PROYECTOS DE INVERSIÓN FOPAE</t>
  </si>
  <si>
    <t>TOTAL</t>
  </si>
  <si>
    <t>Número de personas beneficiadas por la recuperación de zonas en riesgo (Suelo de protección por Riesgo).</t>
  </si>
  <si>
    <t>(Número de productos no conformes detectados en el periodo de medición / Número de productos no conformes detectados en el periodo inmediatamente anterior) - 1</t>
  </si>
  <si>
    <t>FONDO DE PREVENCION Y ATENCION DE EMERGENCIAS</t>
  </si>
  <si>
    <t>NOMBRE INDICADOR</t>
  </si>
  <si>
    <t>CÓDIGO</t>
  </si>
  <si>
    <t>FORMULA</t>
  </si>
  <si>
    <t>TIPO</t>
  </si>
  <si>
    <t>AVANCE DEL INDICADOR</t>
  </si>
  <si>
    <t>Gestión para la Prevención del Riesgo</t>
  </si>
  <si>
    <t>Planificación Sectorial y Territorial</t>
  </si>
  <si>
    <t>Apropiación de la Gestión Integral del Riesgo</t>
  </si>
  <si>
    <t>Oportunidad en la respuesta a las solicitud de charlas PRT.</t>
  </si>
  <si>
    <t>ACUMULADO GENERAL</t>
  </si>
  <si>
    <t>TOTAL EJEC</t>
  </si>
  <si>
    <t>Oportunidad económica en la realización de mantenimiento de obras.</t>
  </si>
  <si>
    <t>Gestión para la Implementación de Medidas Estructurales</t>
  </si>
  <si>
    <t>$ Vigencia</t>
  </si>
  <si>
    <t>Predios con adecuación.</t>
  </si>
  <si>
    <t>Mantenimientos realizados a predios del FOPAE.</t>
  </si>
  <si>
    <t>Número de hectáreas recuperadas por riesgo en el periodo / Total de hectáreas programadas para recuperar por riesgo en el periodo.</t>
  </si>
  <si>
    <t>Gestión para la Implementación de Medidas No Estructurales</t>
  </si>
  <si>
    <t>Hectáreas recuperadas por riesgo.</t>
  </si>
  <si>
    <t>Oportunidad en el otorgamiento de la ayuda económica para la relocalización transitoria.</t>
  </si>
  <si>
    <t>Gestión para el Análisis del Riesgo</t>
  </si>
  <si>
    <t>META</t>
  </si>
  <si>
    <t>PROYECTO 729 GENERACIÓN Y ACTUALIZACIÓN DEL CONOCIMIENTO EN EL MARCO DE LA GESTIÓN DEL RIESGO</t>
  </si>
  <si>
    <t>Elaborar 3 mapas de zonificación de riesgos para el manejo de microcuencas en el Distrito Capital</t>
  </si>
  <si>
    <t>DAVID VALDES</t>
  </si>
  <si>
    <t>Mantener el 100% de las redes de monitoreo operando en condiciones óptimas</t>
  </si>
  <si>
    <t>Emitir 2.000 Conceptos ténicos de riesgo para la planificación sectorial y territorial</t>
  </si>
  <si>
    <t>Definir para 5 sectores estructurantes los lineamientos para la evaluación de la vulnerabilidad funcional del Distrito Capital</t>
  </si>
  <si>
    <t>Elaborar 3 mapas de zonificación de riesgos para la planificación e intervenciones estratégicas del Distrito Capital</t>
  </si>
  <si>
    <t>Diseñar 3 modelos de evaluación de daños para Bogotá y la región</t>
  </si>
  <si>
    <t>PROYECTO 780 MITIGACIÓN Y MANEJO DE ZONAS DE ALTO RIESGO PARA LA RECUPERACIÓN E INTEGRACIÓN AL ESPACIO URBANO Y RURAL</t>
  </si>
  <si>
    <t>Emitir 7.000 Diagnósticos y respuestas a requerimientos relacionados con asistencia técnica y apoyo a situaciones de emergencia de manera oportuna</t>
  </si>
  <si>
    <t>Elaborar 10 Diseños de obras menores de emergencia para el restablecimiento temporal de las condiciones del sector afectado.</t>
  </si>
  <si>
    <t>Rediseñar 1 Aplicativo para el seguimiento de las recomendaciones de los diagnósticos y conceptos técnicos</t>
  </si>
  <si>
    <t>Elaborar y/o ajustar 10 Estudios y diseños de obras para la intervención integral de sitios prioritarios.</t>
  </si>
  <si>
    <t>Coordinar para 114 Sitios críticos de ladera la gestión interinstitucional para la intervención integral como estrategia de mitigación de riesgos</t>
  </si>
  <si>
    <t>Suministrar para 10 sectores afectados materiales y suministros para la ejecución de obras de emergencia</t>
  </si>
  <si>
    <t>Establecer un (1) marco de actuación para la evaluación cualitativa y cuantitativa de las condiciones de estabilidad de sectores afectados por procesos de remoción en masa en situaciones de emergencias</t>
  </si>
  <si>
    <t>Ejecutar 18 obras en sitios críticos de manera integral para la reducción del riesgo.</t>
  </si>
  <si>
    <t>Promover para 21 Sitios críticos de quebradas y zonas aluviales para garantizar la intervención integral como estrategia de mitigación de riesgos.</t>
  </si>
  <si>
    <t>Gestionar la recuperación de 5 sectores afectados por proceso de remoción en masa e inundación</t>
  </si>
  <si>
    <t>PROYECTO 785 OPTIMIZACIÓN DE LA CAPACIDAD DEL SISTEMA DISTRITAL DE GESTIÓN DEL RIESGO EN EL MANEJO DE EMERGENCIAS Y DESASTRES</t>
  </si>
  <si>
    <t>Asesorar a 45 Entidades Distritales en la formulación e implementación de los PIRE, y/o Plan Integral de Gestión del Riesgo.</t>
  </si>
  <si>
    <t>Vincular a 4 grupos de respuesta para situaciones especificas de emergencia presentadas en Bogotá</t>
  </si>
  <si>
    <t>Diseñar e Implementar 1 Sistema distrital de centros de reserva para garantizar el soporte logístico para el manejo de emergencias y desastres</t>
  </si>
  <si>
    <t>Realizar 50 Cursos especializados para el fortalecimiento del SDGR en el manejo de emergencias y desastres.</t>
  </si>
  <si>
    <t>Desarrollar 11 Simulacros Distritales de actuación frente a un evento de gran magnitud y escenarios específicos.</t>
  </si>
  <si>
    <t>Garantizar el 100 % del suministro de equipos, herramientas, accesorios y ayudas humanitarias no pecuniarias requeridas para la atención oportuna de eventos, incidentes, emergencias y desastres que requieran el soporte logístico</t>
  </si>
  <si>
    <t>Evaluar 4308 Planes de emergencia y contingencia para aglomeraciones de Público en el Distrito Capital</t>
  </si>
  <si>
    <t>Atender 100% de las personas afectadas por emergencias y desastres con respuesta integral y coordinada del SDGR</t>
  </si>
  <si>
    <t>Generar 16 Guías y planes tipo para la elaboración e implementación de Planes de Emergencia y Contingencia de Agremiaciones, entidades y comunidad en el Distrito Capital.</t>
  </si>
  <si>
    <t>PROYECTO 788 REDUCCIÓN Y MANEJO INTEGRAL DEL RIESGO DE FAMILIAS LOCALIZADAS EN ZONAS DE ALTO RIESGO NO MITIGABLE</t>
  </si>
  <si>
    <t>Promover que 3232 Familias ubicadas en zonas de riesgo sean reasentadas en forma definitiva</t>
  </si>
  <si>
    <t>Garantizar a 1000 Familias evacuadas el pago inmediato de las ayudas humanitarias de carácter pecuniario</t>
  </si>
  <si>
    <t>Atender 1000 familias evacuadas de manera integral, a través de procesos de orientación y sensibilización a los afectados, de manera que se garantice el derecho de la población al acceso a las ayudas humanitarias disponibles por el FOPAE.</t>
  </si>
  <si>
    <t>Realizar y actualizar 1 inventario de familias ubicadas en zonas de riesgo de acuerdo con lineamientos establecidos por FOPAE y hacer Entrega de la documentación e instrumentos de registro derivados del levantamiento de dicha Información</t>
  </si>
  <si>
    <t>Generar 4 instrumentos para garantizar el reasentamiento efectivo y oportuno de familias en alto riesgo no mitigable</t>
  </si>
  <si>
    <t>PROYECTO 789 FORTALECIMIENTO DEL SISTEMA DE INFORMACIÓN DE GESTIÓN DEL RIESGO - SIRE PARA LA TOMA DE DECISIONES DEL SISTEMA DISTRITAL DE GESTIÓN DEL RIESGO</t>
  </si>
  <si>
    <t>Mejorar al 100 % la plataforma Tecnológica que permita soportar la operación de la entidad, logrando una alta disponibilidad de la información con planes de continuidad de la operación e interoperabilidad con las entidades del sistema Distrital de Gestión del Riesgo</t>
  </si>
  <si>
    <t>Fortalecer y posicionar 1 SIRE como fuente única y oficial del Sistema Distrital de Gestión de Riesgo</t>
  </si>
  <si>
    <t>Operar y administrar el 100 % de la red distrital de Telecomunicaciones para activar las entidades del Sistema Distrital de Gestión del Riesgo competentes de la atención de emergencias de acuerdo con los protocolos distritales de atención de emergencias.</t>
  </si>
  <si>
    <t>Ampliar y mejorar 1 Red Distrital de Telecomunicaciones de Emergencia que permita la interoperabilidad de las entidades conectadas y su interconexión con el NUSE.</t>
  </si>
  <si>
    <t>Desarrollar e implementar los 12 Módulos del SIRE para garantizar el fortalecimiento del Sistema de información de riesgos y emergencias SIRE como fuente única y oficial para la toma de decisiones del SDGR.</t>
  </si>
  <si>
    <t>PROYECTO 790 FORTALECIMIENTO DE CAPACIDADES SOCIALES, SECTORIALES Y COMUNITARIAS PARA LA GESTIÓN INTEGRAL DEL RIESGO</t>
  </si>
  <si>
    <t>Vincular 90.000 personas a procesos de organización y/o de participación</t>
  </si>
  <si>
    <t>Capacitar a 10.500 personas del sector educativo e institucional del distrito en Gestión de Riesgos</t>
  </si>
  <si>
    <t>Sensibilizar 2.500.000 personas a través de distintos medios sobre Gestión del Riesgo</t>
  </si>
  <si>
    <t>Promover 20 Iniciativas con participación social y comunitaria para la gestión de riesgos a nivel local</t>
  </si>
  <si>
    <t>Producir 6 instrumentos pedagógicos para la capacitación en Gestión de Riesgos</t>
  </si>
  <si>
    <t>Capacitar a 10000 Personas de procesos sectoriales, sociales y comunitarios en Gestión de Riesgos</t>
  </si>
  <si>
    <t>Realizar 3 procesos culturales que contribuyan a generar hábitos, comportamientos y manifestaciones de Gestión de Riesgo</t>
  </si>
  <si>
    <t>Fortalecer las 20 Localidades para generar capacidades institucionales, sectoriales, sociales y comunitarias en gestión de riesgos</t>
  </si>
  <si>
    <t>PROYECTO 793 CONSOLIDAR EL SISTEMA DISTRITAL DE GESTIÓN DEL RIESGO - SDGR</t>
  </si>
  <si>
    <t>Reglamentar el 1 Fondo Distrital de Gestión de Riesgos para financiar el Sistema Distrital de Gestión del Riesgo</t>
  </si>
  <si>
    <t>Ajustar el 1 Plan Distrital de Gestión de Riesgos como un instrumento fundamental para garantizar el cumplimiento de los objetivos del Sistema Distrital de Gestión de Riesgos</t>
  </si>
  <si>
    <t>Incorporar en los 5 Instrumentos de planificación territorial el componente de Gestión de Riesgos</t>
  </si>
  <si>
    <t>Establecer 5 mecanismo de cooperación a nivel regional, nacional e internacional para complementar estrategias de Gestión de Riesgos e intercambio de experiencias y buenas practica</t>
  </si>
  <si>
    <t>Implementar 1 Observatorio de Gestión de riesgos para fortalecer el seguimiento y evaluación del Sistema Distrital de Gestión de Riesgos</t>
  </si>
  <si>
    <t>Reglamentar el 1 Sistema Distrital de Gestión del Riesgo. de forma articulada institucional y territorialmente bajo los principios de la participación, desconcentración y descentralización</t>
  </si>
  <si>
    <t>Elaborar 9 Lineamientos de Gestión Sectorial de riesgos para fortalecer la corresponsabilidad pública, privada y ciudadana frente a la Gestión de Riesgos</t>
  </si>
  <si>
    <t>PROYECTO 812 RECUPERACIÓN DE LA ZONA DECLARADA SUELO DE PROTECCIÓN POR RIESGO EN EL SECTOR ALTOS DE LA ESTANCIA DE LA LOCALIDAD DE CIUDAD BOLÍVAR</t>
  </si>
  <si>
    <t>Implementar 10 Acciones para evitar la reocupación del polígono declarado como suelo de protección por riesgo</t>
  </si>
  <si>
    <t>PROYECTO 906 FORTALECIMIENTO INSTITUCIONAL DEL FOPAE PARA LA GESTIÓN DEL RIESGO</t>
  </si>
  <si>
    <t>Garantizar el 100% de los productos por grupos de apoyo administrativo y financiero de la entidad</t>
  </si>
  <si>
    <t>Ajustar y mantener 1 sistema integrado de gestión del FOPAE acorde con el nuevo SDGR y la reestructuración de la entidad</t>
  </si>
  <si>
    <t>JESUS ROJAS</t>
  </si>
  <si>
    <t>CLAUDIO HOZMAN</t>
  </si>
  <si>
    <t>MAURICIO MURCIA</t>
  </si>
  <si>
    <t>Porcentaje de información de amenazas, vulnerabilidades y riesgos en las intervenciones estratégicas, la planeación</t>
  </si>
  <si>
    <t>Jesús Rojas - Proy 729</t>
  </si>
  <si>
    <t>Sitios críticos identificados en las laderas de la ciudad de Bogotá con procesos de gestión del riesgo</t>
  </si>
  <si>
    <t>Claudio Hozman - Proy 780</t>
  </si>
  <si>
    <t>Número de puntos apoyados en quebradas para la intervención integral</t>
  </si>
  <si>
    <t>Leidy Reyes - Proy 780</t>
  </si>
  <si>
    <t>Número de hectáreas intervenidas</t>
  </si>
  <si>
    <t>Número de habitantes que reciben información sobre gestión del riesgo</t>
  </si>
  <si>
    <t>Nolvira Soto</t>
  </si>
  <si>
    <t>Número de personas que participan en procesos educativos y de formación para la apropiación y movilización social para la gestión del riesgo</t>
  </si>
  <si>
    <t>Número de familias identificadas para reasentamiento</t>
  </si>
  <si>
    <t>Mauricio Murcia</t>
  </si>
  <si>
    <t>Sistema Distrital de Gestión del Riesgo reestructurado en los aspectos técnico, operativo, financiero y administrativo</t>
  </si>
  <si>
    <t>David Valdes</t>
  </si>
  <si>
    <t>Porcentaje de personas afectadas por incidentes, emergencias y desastres con respuesta integral y coordinada</t>
  </si>
  <si>
    <t>Sistema de Información para Riesgos y Emergencias - SIRE, oficial, actualizado y con registro de información por los integrantes del SDGR</t>
  </si>
  <si>
    <t>Porcentaje de implementación del Sistema Integrado de Gestión</t>
  </si>
  <si>
    <t>Fabio Ruiz</t>
  </si>
  <si>
    <t>Armando Fonseca</t>
  </si>
  <si>
    <t>Leonardo Millan</t>
  </si>
  <si>
    <t xml:space="preserve">PROG. INICIAL RESERVAS </t>
  </si>
  <si>
    <t xml:space="preserve"> PLAN DE DESARROLLO BOGOTÁ HUMANA 2012-2016
METAS PROYECTOS</t>
  </si>
  <si>
    <t>Sanear y Adquirir 73 Hectáreas ubicadas dentro del polígono declarado como suelo de protección por riesgo</t>
  </si>
  <si>
    <t>Gestionar que 560 Familias ocupantes del sector de Altos de la Estancia sean relocalizadas fuera del polígono de suelo de protección por riesgo</t>
  </si>
  <si>
    <t>Realizar 30 Campañas de Monitoreo de la zona aledaña al polígono</t>
  </si>
  <si>
    <t>Intervenir 73 Hectáreas del polígono declarado como Suelo de Protección por Riesgo del Sector de Altos de la Estancia y áreas adyacentes, mediante la gestión o implementación de obras mitigación y manejo del riesgo</t>
  </si>
  <si>
    <t>DORIAN MESA</t>
  </si>
  <si>
    <t>NUBIA RAMIREZ</t>
  </si>
  <si>
    <t>TULIO VILLAMIL</t>
  </si>
  <si>
    <t>CLAUDIO HOZMAN / NANCY PEÑA</t>
  </si>
  <si>
    <t xml:space="preserve">LEIDY REYES </t>
  </si>
  <si>
    <t>Planear y controlar los 21 Procesos estrategicos y misionales del SDGR y el
FOPAE</t>
  </si>
  <si>
    <t>Garantizar 100 Porciento de funcionamiento de la red tecnológica del FOPAE.</t>
  </si>
  <si>
    <t>Garantizar 100 Porciento eficiencia en la provisión de bienes y servicios de
soporte a todas las áreas que conforman la Entidad</t>
  </si>
  <si>
    <t>Implementar las 5 Fases de la Reestructuración del FOPAE, para la laborización
acorde con la normatividad vigente, presupuesto y el nuevo modelo del SDGR</t>
  </si>
  <si>
    <t>Ajustar y controlar el 100 Porciento de los mapas de riesgos de los procesos del
FOPAE, como estrategia de lucha contra la corrupción y atención al ciudadano</t>
  </si>
  <si>
    <t>Evaluar los 21 Procesos estrategicos, misionales y apoyo para implementar
acciones preventivas y correctivas para el mejoramiento continuo del FOPAE</t>
  </si>
  <si>
    <t>Carlos Gomez - Proy 812</t>
  </si>
  <si>
    <t>CAROLINA ABUSAID</t>
  </si>
  <si>
    <t>PROG. INICIAL VIGENCIA
2013</t>
  </si>
  <si>
    <t>NOLVIRA SOTO</t>
  </si>
  <si>
    <t>CLAUDIA RODRIGUEZ</t>
  </si>
  <si>
    <t>ANDREA PEREZ</t>
  </si>
  <si>
    <t>FELIPE PACHON</t>
  </si>
  <si>
    <t>RUBERTH DIAZ</t>
  </si>
  <si>
    <t>PAULA PERDOMO</t>
  </si>
  <si>
    <t>FABIO RUIZ</t>
  </si>
  <si>
    <t xml:space="preserve">KAREN CERVANTES </t>
  </si>
  <si>
    <t>ARIEL LAYTON</t>
  </si>
  <si>
    <t>LEONARDO MILLAN</t>
  </si>
  <si>
    <t>FRANCISCO GALLEGO</t>
  </si>
  <si>
    <t>LUZ MARY PERALTA</t>
  </si>
  <si>
    <t>ISAURA GOMEZ</t>
  </si>
  <si>
    <t>MARIEL A VEGA</t>
  </si>
  <si>
    <t>PROGRAMACIÓN INICIAL 2013</t>
  </si>
  <si>
    <t>NIVEL DE PRIORIDAD</t>
  </si>
  <si>
    <t>CAMPO</t>
  </si>
  <si>
    <t>ELABORADO POR</t>
  </si>
  <si>
    <t>VALIDADO POR</t>
  </si>
  <si>
    <t>APROBADO POR</t>
  </si>
  <si>
    <t>MATRIZ DE SEGUIMIENTO A METAS E INDICADORES</t>
  </si>
  <si>
    <t>1.1 MACROPROCESO</t>
  </si>
  <si>
    <t>1.2 PROCESO</t>
  </si>
  <si>
    <t>1.3 PROCEDIMIENTO</t>
  </si>
  <si>
    <t>1.4 PROYECTO</t>
  </si>
  <si>
    <t>1.5 RESPONSABLE</t>
  </si>
  <si>
    <t>1.6 META</t>
  </si>
  <si>
    <t>2.1 SEGUIMIENTO META</t>
  </si>
  <si>
    <t>2.2 PMR</t>
  </si>
  <si>
    <t>2.3 PROCESO</t>
  </si>
  <si>
    <t>2.4 OTROS</t>
  </si>
  <si>
    <t>2.5 MODALIDAD DE INDICADOR</t>
  </si>
  <si>
    <t>2.7 NOMBRE DEL INDICADOR</t>
  </si>
  <si>
    <t>2.8 FORMULA DEL INDICADOR</t>
  </si>
  <si>
    <t>3. EJECUCIÓN DE LA META</t>
  </si>
  <si>
    <t xml:space="preserve">ENERO </t>
  </si>
  <si>
    <t>3.3 VALOR ACUMULADO</t>
  </si>
  <si>
    <t>3.1.1 Meta Anual</t>
  </si>
  <si>
    <t>3.1.2 Meta Mensual</t>
  </si>
  <si>
    <t>3. 1.3 Ejecutado Mensual</t>
  </si>
  <si>
    <t xml:space="preserve">3.1.4 Porcentaje Mensual </t>
  </si>
  <si>
    <t>3.1.5 Porcentaje Esperado</t>
  </si>
  <si>
    <t>3.1.6 Porcentaje Anual</t>
  </si>
  <si>
    <t>Escriba en este campo el nombre del procedimiento a la que el indicador esta relacionado</t>
  </si>
  <si>
    <t xml:space="preserve">No. </t>
  </si>
  <si>
    <t>INSTRUCTIVO</t>
  </si>
  <si>
    <t>1.1</t>
  </si>
  <si>
    <t>Escriba el nombre del indicador</t>
  </si>
  <si>
    <t>1.2</t>
  </si>
  <si>
    <t>1.3</t>
  </si>
  <si>
    <t>1.4</t>
  </si>
  <si>
    <t>Escriba en este campo a que proceso esta relacionado el indicador</t>
  </si>
  <si>
    <t>1.5</t>
  </si>
  <si>
    <t>1.6</t>
  </si>
  <si>
    <t>1.7</t>
  </si>
  <si>
    <t>1. DESCRIPCIÓN GENERAL DE LA META</t>
  </si>
  <si>
    <t xml:space="preserve">RESPONSABLE </t>
  </si>
  <si>
    <t>2. DESCRIPCIÓN DEL INDICADOR</t>
  </si>
  <si>
    <t>PMR</t>
  </si>
  <si>
    <t>MODALIDAD DEL INDICADOR</t>
  </si>
  <si>
    <t>CÓDIGO DEL INDICADOR</t>
  </si>
  <si>
    <t>2.6 CÓDIGO DEL INDICADOR</t>
  </si>
  <si>
    <t>3.1.1</t>
  </si>
  <si>
    <t>3.1.2</t>
  </si>
  <si>
    <t>3.1.3</t>
  </si>
  <si>
    <t>3.1.4</t>
  </si>
  <si>
    <t>Escriba el nombre de la meta que esta relacionada al proyecto de inversión</t>
  </si>
  <si>
    <t>Ingrese la meta anual programada en el plan de acción de la entidad</t>
  </si>
  <si>
    <t>3.1.5</t>
  </si>
  <si>
    <t>3.1.6</t>
  </si>
  <si>
    <t>VIGENCIA</t>
  </si>
  <si>
    <t xml:space="preserve">3.2 VIGENCIA </t>
  </si>
  <si>
    <t>VALOR ACUMULADO</t>
  </si>
  <si>
    <t>Se realiza la relación entre el ejecutado mensual y la meta mensual programada</t>
  </si>
  <si>
    <t xml:space="preserve">Se realiza la relación entre el meta mensual programada y la meta anual </t>
  </si>
  <si>
    <t xml:space="preserve">Se realiza la relación entre el ejecutado mensual programada y la meta anual </t>
  </si>
  <si>
    <t>Se ingresa el año en el que se esta realizando la medición y el nombre del Plan de Desarrollo</t>
  </si>
  <si>
    <t>Se multiplica la casilla del nivel de priorización de la meta con la casilla del valor acumulado</t>
  </si>
  <si>
    <t>Incluya el nombre del responsable que genera la información del indicador</t>
  </si>
  <si>
    <t>Identifique el nivel de prioridad que la meta tiene frente al proyecto de inversión de acuerdo a la información consignada en la ficha de inversión:</t>
  </si>
  <si>
    <t xml:space="preserve">VERSION </t>
  </si>
  <si>
    <t>MATRIZ DE SEGUIMIENTO A 
METAS E INDICADORES</t>
  </si>
  <si>
    <t>FECHA DE REVISIÓN</t>
  </si>
  <si>
    <t>SEC-FT-28</t>
  </si>
  <si>
    <t xml:space="preserve">3.1  CARACTERISTICAS 
DE MEDICIÓN </t>
  </si>
  <si>
    <t>AVANCE DE EJECUCIÓN DE ACUERDO AL NIVEL DE PRIORIDAD DE LA META</t>
  </si>
  <si>
    <t>3.2</t>
  </si>
  <si>
    <t>3.3</t>
  </si>
  <si>
    <t>3.4</t>
  </si>
  <si>
    <t>2.1</t>
  </si>
  <si>
    <t>2.2</t>
  </si>
  <si>
    <t>2.3</t>
  </si>
  <si>
    <t>2.4</t>
  </si>
  <si>
    <t>2.5</t>
  </si>
  <si>
    <t>2.6</t>
  </si>
  <si>
    <t>2.7</t>
  </si>
  <si>
    <t>2.8</t>
  </si>
  <si>
    <t>3.4 AVANCE DE EJECUCIÓN DE ACUERDO AL NIVEL 
DE PRIORIDAD DE 
LA META</t>
  </si>
  <si>
    <t>META ANUAL</t>
  </si>
  <si>
    <t>META (MENSUAL-BIMENSUAL-TRIMESTRAL-SEMESTRAL-ANUAL)</t>
  </si>
  <si>
    <t xml:space="preserve">EJECUTADO (MENSUAL-BIMENSUAL-TRIMESTRAL-SEMESTRAL-ANUAL) </t>
  </si>
  <si>
    <t>PORCENTAJE (MENSUAL-BIMENSUAL-TRIMESTRAL-SEMESTRAL-ANUAL)</t>
  </si>
  <si>
    <t>PORCENTAJE ESPERADO</t>
  </si>
  <si>
    <t>PORCENTAJE ANUAL</t>
  </si>
  <si>
    <t>LEONARDO MILLAN
PROFESIONAL DE PLANEACION (DG)</t>
  </si>
  <si>
    <t>ARIEL HERNAN LAYTON COY
ASESOR DE PLANEACIÓN ESTRATEGICA</t>
  </si>
  <si>
    <t>Identifique el Macroproceso al cual se asocia el proyecto de inversión</t>
  </si>
  <si>
    <t>Relacione el nombre del proyecto de inversión al cual desea hacerle seguimiento</t>
  </si>
  <si>
    <t>Seleccione con una X, si el indicador hace parte del seguimiento exclusivo de la meta</t>
  </si>
  <si>
    <t>Seleccione con una X, si el indicador esta clasificado como (Producto- Meta - Resultado) de la Secretaria de Hacienda</t>
  </si>
  <si>
    <t xml:space="preserve">Seleccione con una X, si el indicador esta relacionado directamente a proceso </t>
  </si>
  <si>
    <t>Incluya la fórmula que mide el indicador descrito</t>
  </si>
  <si>
    <t>Ingrese el código del indicador, de acuerdo al consecutivo generado en la base de indicadores de la entidad</t>
  </si>
  <si>
    <t>Escriba si el indicador es de: Eficiencia, eficacia o efectividad</t>
  </si>
  <si>
    <t>Seleccione con una X, si el indicador pertenece alguna categoría no mencionada anteriormente</t>
  </si>
  <si>
    <t>Ingrese el valor de la meta programada en el mes que se planea dar cumplimiento</t>
  </si>
  <si>
    <t>Registre el valor ejecutado del indicador de acuerdo al reporte realizado por los responsables en el módulo de indicadores de la entidad</t>
  </si>
  <si>
    <t>Es la sumatoria de los valores registrados cada mes, en cada uno de los indicadores</t>
  </si>
  <si>
    <t>ANGÉLICA MARÍA BERMÚDEZ
LIDER DE INDICADORES
SANDRA CAYCEDO MOYANO
PROFESIONAL DE PLANEACION (DG)</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</si>
</sst>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 &quot;€&quot;_-;\-* #,##0.00\ &quot;€&quot;_-;_-* &quot;-&quot;??\ &quot;€&quot;_-;_-@_-"/>
    <numFmt numFmtId="165" formatCode="_-* #,##0.00\ _€_-;\-* #,##0.00\ _€_-;_-* &quot;-&quot;??\ _€_-;_-@_-"/>
    <numFmt numFmtId="166" formatCode="0.000"/>
    <numFmt numFmtId="167" formatCode="0.0"/>
    <numFmt numFmtId="168" formatCode="0.0%"/>
    <numFmt numFmtId="169" formatCode="_-* #,##0.00\ &quot;Pts&quot;_-;\-* #,##0.00\ &quot;Pts&quot;_-;_-* &quot;-&quot;??\ &quot;Pts&quot;_-;_-@_-"/>
    <numFmt numFmtId="170" formatCode="#,##0.0"/>
    <numFmt numFmtId="171" formatCode="#,##0.000"/>
    <numFmt numFmtId="172" formatCode="#,##0.0000"/>
    <numFmt numFmtId="173" formatCode="0.0000"/>
    <numFmt numFmtId="174" formatCode="_([$$-240A]\ * #,##0_);_([$$-240A]\ * \(#,##0\);_([$$-240A]\ * &quot;-&quot;??_);_(@_)"/>
    <numFmt numFmtId="175" formatCode="dd/mm/yyyy;@"/>
  </numFmts>
  <fonts count="62" x14ac:knownFonts="1">
    <font>
      <sz val="10"/>
      <name val="Arial"/>
    </font>
    <font>
      <sz val="10"/>
      <name val="Arial"/>
      <family val="2"/>
    </font>
    <font>
      <u/>
      <sz val="10"/>
      <color indexed="12"/>
      <name val="Arial"/>
      <family val="2"/>
    </font>
    <font>
      <b/>
      <sz val="10"/>
      <name val="Arial"/>
      <family val="2"/>
    </font>
    <font>
      <sz val="10"/>
      <name val="Arial"/>
      <family val="2"/>
    </font>
    <font>
      <b/>
      <sz val="12"/>
      <name val="Arial"/>
      <family val="2"/>
    </font>
    <font>
      <sz val="12"/>
      <name val="Arial"/>
      <family val="2"/>
    </font>
    <font>
      <b/>
      <sz val="14"/>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0"/>
      <color indexed="8"/>
      <name val="Arial"/>
      <family val="2"/>
    </font>
    <font>
      <b/>
      <sz val="11"/>
      <name val="Arial"/>
      <family val="2"/>
    </font>
    <font>
      <sz val="7"/>
      <name val="Arial"/>
      <family val="2"/>
    </font>
    <font>
      <sz val="10"/>
      <name val="Arial"/>
      <family val="2"/>
    </font>
    <font>
      <sz val="12"/>
      <color indexed="8"/>
      <name val="Arial"/>
      <family val="2"/>
    </font>
    <font>
      <b/>
      <sz val="11"/>
      <color indexed="8"/>
      <name val="Arial"/>
      <family val="2"/>
    </font>
    <font>
      <sz val="10"/>
      <color indexed="8"/>
      <name val="Arial"/>
      <family val="2"/>
    </font>
    <font>
      <b/>
      <sz val="14"/>
      <color indexed="8"/>
      <name val="Calibri"/>
      <family val="2"/>
    </font>
    <font>
      <sz val="10"/>
      <color indexed="8"/>
      <name val="Arial"/>
      <family val="2"/>
    </font>
    <font>
      <b/>
      <sz val="9"/>
      <color indexed="8"/>
      <name val="Arial"/>
      <family val="2"/>
    </font>
    <font>
      <b/>
      <sz val="16"/>
      <color indexed="8"/>
      <name val="Arial"/>
      <family val="2"/>
    </font>
    <font>
      <b/>
      <sz val="12"/>
      <color indexed="8"/>
      <name val="Calibri"/>
      <family val="2"/>
    </font>
    <font>
      <b/>
      <u/>
      <sz val="12"/>
      <color indexed="12"/>
      <name val="Arial"/>
      <family val="2"/>
    </font>
    <font>
      <b/>
      <u/>
      <sz val="12"/>
      <name val="Arial"/>
      <family val="2"/>
    </font>
    <font>
      <sz val="9"/>
      <color indexed="8"/>
      <name val="Arial"/>
      <family val="2"/>
    </font>
    <font>
      <sz val="9"/>
      <name val="Arial"/>
      <family val="2"/>
    </font>
    <font>
      <sz val="8"/>
      <name val="Arial"/>
      <family val="2"/>
    </font>
    <font>
      <b/>
      <u/>
      <sz val="12"/>
      <color indexed="12"/>
      <name val="Arial"/>
      <family val="2"/>
    </font>
    <font>
      <b/>
      <sz val="12"/>
      <color indexed="8"/>
      <name val="Arial"/>
      <family val="2"/>
    </font>
    <font>
      <b/>
      <sz val="9"/>
      <name val="Arial"/>
      <family val="2"/>
    </font>
    <font>
      <sz val="8"/>
      <name val="Arial"/>
      <family val="2"/>
    </font>
    <font>
      <sz val="11"/>
      <color indexed="8"/>
      <name val="Arial"/>
      <family val="2"/>
    </font>
    <font>
      <b/>
      <sz val="14"/>
      <color indexed="8"/>
      <name val="Arial"/>
      <family val="2"/>
    </font>
    <font>
      <b/>
      <sz val="7"/>
      <color indexed="8"/>
      <name val="Arial"/>
      <family val="2"/>
    </font>
    <font>
      <sz val="8"/>
      <name val="Arial"/>
      <family val="2"/>
    </font>
    <font>
      <sz val="8"/>
      <name val="Arial"/>
      <family val="2"/>
    </font>
    <font>
      <b/>
      <u/>
      <sz val="10"/>
      <color indexed="12"/>
      <name val="Arial"/>
      <family val="2"/>
    </font>
    <font>
      <sz val="12"/>
      <name val="Arial"/>
      <family val="2"/>
    </font>
    <font>
      <b/>
      <u/>
      <sz val="10"/>
      <color indexed="10"/>
      <name val="Arial"/>
      <family val="2"/>
    </font>
    <font>
      <b/>
      <sz val="8"/>
      <name val="Arial"/>
      <family val="2"/>
    </font>
    <font>
      <sz val="14"/>
      <name val="Arial"/>
      <family val="2"/>
    </font>
    <font>
      <b/>
      <i/>
      <sz val="16"/>
      <color indexed="8"/>
      <name val="Arial"/>
      <family val="2"/>
    </font>
    <font>
      <b/>
      <i/>
      <sz val="10"/>
      <name val="Arial"/>
      <family val="2"/>
    </font>
    <font>
      <sz val="10"/>
      <color theme="1"/>
      <name val="Arial"/>
      <family val="2"/>
    </font>
    <font>
      <b/>
      <sz val="24"/>
      <name val="Arial"/>
      <family val="2"/>
    </font>
    <font>
      <b/>
      <sz val="10"/>
      <color indexed="9"/>
      <name val="Arial"/>
      <family val="2"/>
    </font>
    <font>
      <b/>
      <sz val="10"/>
      <color theme="0"/>
      <name val="Arial"/>
      <family val="2"/>
    </font>
    <font>
      <b/>
      <sz val="9"/>
      <color indexed="9"/>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11"/>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00B050"/>
        <bgColor indexed="64"/>
      </patternFill>
    </fill>
    <fill>
      <patternFill patternType="solid">
        <fgColor indexed="21"/>
        <bgColor indexed="64"/>
      </patternFill>
    </fill>
    <fill>
      <patternFill patternType="solid">
        <fgColor rgb="FF008080"/>
        <bgColor indexed="64"/>
      </patternFill>
    </fill>
    <fill>
      <patternFill patternType="solid">
        <fgColor indexed="62"/>
        <bgColor indexed="64"/>
      </patternFill>
    </fill>
    <fill>
      <patternFill patternType="solid">
        <fgColor rgb="FF333399"/>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3">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12" fillId="17"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0" fontId="32" fillId="0" borderId="0">
      <alignment vertical="top"/>
    </xf>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16" fillId="3"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169" fontId="27" fillId="0" borderId="0" applyFont="0" applyFill="0" applyBorder="0" applyAlignment="0" applyProtection="0"/>
    <xf numFmtId="0" fontId="17" fillId="22" borderId="0" applyNumberFormat="0" applyBorder="0" applyAlignment="0" applyProtection="0"/>
    <xf numFmtId="0" fontId="4" fillId="0" borderId="0"/>
    <xf numFmtId="0" fontId="8" fillId="0" borderId="0"/>
    <xf numFmtId="0" fontId="1" fillId="23" borderId="4" applyNumberFormat="0" applyFont="0" applyAlignment="0" applyProtection="0"/>
    <xf numFmtId="9" fontId="1" fillId="0" borderId="0" applyFont="0" applyFill="0" applyBorder="0" applyAlignment="0" applyProtection="0"/>
    <xf numFmtId="9" fontId="27" fillId="0" borderId="0" applyFont="0" applyFill="0" applyBorder="0" applyAlignment="0" applyProtection="0"/>
    <xf numFmtId="9" fontId="4"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14" fillId="0" borderId="7" applyNumberFormat="0" applyFill="0" applyAlignment="0" applyProtection="0"/>
    <xf numFmtId="0" fontId="23" fillId="0" borderId="8" applyNumberFormat="0" applyFill="0" applyAlignment="0" applyProtection="0"/>
    <xf numFmtId="0" fontId="1" fillId="0" borderId="0"/>
  </cellStyleXfs>
  <cellXfs count="514">
    <xf numFmtId="0" fontId="0" fillId="0" borderId="0" xfId="0"/>
    <xf numFmtId="0" fontId="39" fillId="0" borderId="0" xfId="0" applyFont="1"/>
    <xf numFmtId="0" fontId="38" fillId="0" borderId="0" xfId="40" applyFont="1" applyFill="1" applyBorder="1" applyAlignment="1">
      <alignment horizontal="center" vertical="center" wrapText="1"/>
    </xf>
    <xf numFmtId="0" fontId="39" fillId="0" borderId="0" xfId="0" applyFont="1" applyFill="1"/>
    <xf numFmtId="1" fontId="39" fillId="0" borderId="12" xfId="40" applyNumberFormat="1" applyFont="1" applyBorder="1" applyAlignment="1">
      <alignment horizontal="center" vertical="center" wrapText="1"/>
    </xf>
    <xf numFmtId="0" fontId="24" fillId="25" borderId="12" xfId="40" applyFont="1" applyFill="1" applyBorder="1" applyAlignment="1">
      <alignment horizontal="center" vertical="center" wrapText="1"/>
    </xf>
    <xf numFmtId="10" fontId="29" fillId="0" borderId="12" xfId="40" applyNumberFormat="1" applyFont="1" applyBorder="1" applyAlignment="1">
      <alignment horizontal="center" vertical="center" wrapText="1"/>
    </xf>
    <xf numFmtId="0" fontId="3" fillId="26" borderId="12" xfId="40" applyFont="1" applyFill="1" applyBorder="1" applyAlignment="1">
      <alignment horizontal="center" vertical="center" wrapText="1"/>
    </xf>
    <xf numFmtId="0" fontId="30" fillId="0" borderId="12" xfId="40" applyFont="1" applyFill="1" applyBorder="1" applyAlignment="1">
      <alignment horizontal="center" vertical="center" wrapText="1"/>
    </xf>
    <xf numFmtId="0" fontId="30" fillId="0" borderId="12" xfId="40" applyFont="1" applyBorder="1" applyAlignment="1">
      <alignment horizontal="justify" vertical="center" wrapText="1"/>
    </xf>
    <xf numFmtId="0" fontId="30" fillId="0" borderId="12" xfId="40" applyFont="1" applyBorder="1" applyAlignment="1">
      <alignment horizontal="left" vertical="center" wrapText="1"/>
    </xf>
    <xf numFmtId="0" fontId="30" fillId="0" borderId="12" xfId="40" applyFont="1" applyBorder="1" applyAlignment="1">
      <alignment horizontal="center" vertical="center" wrapText="1"/>
    </xf>
    <xf numFmtId="0" fontId="30" fillId="0" borderId="12" xfId="40" applyFont="1" applyBorder="1" applyAlignment="1">
      <alignment vertical="center" wrapText="1"/>
    </xf>
    <xf numFmtId="0" fontId="30" fillId="0" borderId="12" xfId="40" applyFont="1" applyFill="1" applyBorder="1" applyAlignment="1">
      <alignment horizontal="justify" vertical="center" wrapText="1"/>
    </xf>
    <xf numFmtId="0" fontId="30" fillId="0" borderId="12" xfId="40" applyFont="1" applyFill="1" applyBorder="1" applyAlignment="1">
      <alignment vertical="center" wrapText="1"/>
    </xf>
    <xf numFmtId="0" fontId="4" fillId="0" borderId="12" xfId="40" applyFont="1" applyBorder="1" applyAlignment="1">
      <alignment horizontal="justify" vertical="center" wrapText="1"/>
    </xf>
    <xf numFmtId="0" fontId="0" fillId="27" borderId="0" xfId="0" applyFill="1"/>
    <xf numFmtId="0" fontId="45" fillId="0" borderId="11" xfId="40" applyFont="1" applyFill="1" applyBorder="1" applyAlignment="1">
      <alignment horizontal="center" vertical="center" wrapText="1"/>
    </xf>
    <xf numFmtId="0" fontId="45" fillId="27" borderId="11" xfId="40" applyFont="1" applyFill="1" applyBorder="1" applyAlignment="1">
      <alignment horizontal="center" vertical="center" wrapText="1"/>
    </xf>
    <xf numFmtId="0" fontId="45" fillId="27" borderId="13" xfId="40" applyFont="1" applyFill="1" applyBorder="1" applyAlignment="1">
      <alignment horizontal="center" vertical="center" wrapText="1"/>
    </xf>
    <xf numFmtId="0" fontId="39" fillId="28" borderId="0" xfId="0" applyFont="1" applyFill="1"/>
    <xf numFmtId="0" fontId="8" fillId="0" borderId="0" xfId="40" applyProtection="1"/>
    <xf numFmtId="0" fontId="8" fillId="0" borderId="0" xfId="40" applyFill="1" applyBorder="1" applyAlignment="1" applyProtection="1"/>
    <xf numFmtId="0" fontId="8" fillId="0" borderId="0" xfId="40" applyBorder="1" applyProtection="1"/>
    <xf numFmtId="0" fontId="8" fillId="0" borderId="0" xfId="40" applyFill="1" applyBorder="1" applyAlignment="1" applyProtection="1">
      <alignment horizontal="center"/>
    </xf>
    <xf numFmtId="0" fontId="35" fillId="0" borderId="0" xfId="40" applyFont="1" applyAlignment="1" applyProtection="1">
      <alignment horizontal="center" vertical="center"/>
    </xf>
    <xf numFmtId="0" fontId="26" fillId="0" borderId="0" xfId="0" applyFont="1" applyAlignment="1" applyProtection="1">
      <alignment horizontal="center"/>
    </xf>
    <xf numFmtId="0" fontId="0" fillId="0" borderId="0" xfId="0" applyProtection="1"/>
    <xf numFmtId="9" fontId="39" fillId="0" borderId="0" xfId="42" applyFont="1"/>
    <xf numFmtId="0" fontId="30" fillId="0" borderId="0" xfId="0" applyFont="1"/>
    <xf numFmtId="0" fontId="30" fillId="0" borderId="0" xfId="0" applyFont="1" applyAlignment="1">
      <alignment horizontal="center"/>
    </xf>
    <xf numFmtId="168" fontId="0" fillId="0" borderId="0" xfId="0" applyNumberFormat="1" applyAlignment="1">
      <alignment horizontal="center" vertical="center" wrapText="1"/>
    </xf>
    <xf numFmtId="168" fontId="0" fillId="0" borderId="0" xfId="0" applyNumberFormat="1"/>
    <xf numFmtId="3" fontId="0" fillId="0" borderId="0" xfId="0" applyNumberFormat="1"/>
    <xf numFmtId="1" fontId="0" fillId="0" borderId="20" xfId="0" applyNumberFormat="1" applyBorder="1" applyAlignment="1">
      <alignment horizontal="center" vertical="center" wrapText="1"/>
    </xf>
    <xf numFmtId="10" fontId="3" fillId="0" borderId="52" xfId="42" applyNumberFormat="1" applyFont="1" applyBorder="1" applyAlignment="1">
      <alignment horizontal="center" vertical="center" wrapText="1"/>
    </xf>
    <xf numFmtId="0" fontId="0" fillId="0" borderId="30" xfId="0" applyBorder="1" applyAlignment="1">
      <alignment horizontal="justify" vertical="center" wrapText="1"/>
    </xf>
    <xf numFmtId="1" fontId="0" fillId="0" borderId="30" xfId="0" applyNumberFormat="1" applyBorder="1" applyAlignment="1">
      <alignment horizontal="center" vertical="center" wrapText="1"/>
    </xf>
    <xf numFmtId="0" fontId="0" fillId="0" borderId="55" xfId="0" applyBorder="1" applyAlignment="1">
      <alignment horizontal="justify" vertical="center" wrapText="1"/>
    </xf>
    <xf numFmtId="1" fontId="0" fillId="0" borderId="55" xfId="0" applyNumberFormat="1" applyBorder="1" applyAlignment="1">
      <alignment horizontal="center" vertical="center" wrapText="1"/>
    </xf>
    <xf numFmtId="10" fontId="3" fillId="0" borderId="30" xfId="42" applyNumberFormat="1" applyFont="1" applyBorder="1" applyAlignment="1">
      <alignment horizontal="center" vertical="center" wrapText="1"/>
    </xf>
    <xf numFmtId="2" fontId="0" fillId="0" borderId="30" xfId="0" applyNumberFormat="1" applyBorder="1" applyAlignment="1">
      <alignment horizontal="center" vertical="center" wrapText="1"/>
    </xf>
    <xf numFmtId="2" fontId="0" fillId="0" borderId="55" xfId="0" applyNumberFormat="1" applyBorder="1" applyAlignment="1">
      <alignment horizontal="center" vertical="center" wrapText="1"/>
    </xf>
    <xf numFmtId="1" fontId="0" fillId="0" borderId="44" xfId="0" applyNumberFormat="1" applyBorder="1" applyAlignment="1">
      <alignment horizontal="center" vertical="center" wrapText="1"/>
    </xf>
    <xf numFmtId="0" fontId="3" fillId="25" borderId="12" xfId="0" applyFont="1" applyFill="1" applyBorder="1" applyAlignment="1">
      <alignment horizontal="center" vertical="center" wrapText="1"/>
    </xf>
    <xf numFmtId="0" fontId="4" fillId="25" borderId="12" xfId="0" applyFont="1" applyFill="1" applyBorder="1" applyAlignment="1">
      <alignment horizontal="center" vertical="center" wrapText="1"/>
    </xf>
    <xf numFmtId="0" fontId="0" fillId="25" borderId="12" xfId="0" applyFill="1" applyBorder="1" applyAlignment="1">
      <alignment horizontal="center" vertical="center" wrapText="1"/>
    </xf>
    <xf numFmtId="0" fontId="3" fillId="25" borderId="49" xfId="0" applyFont="1" applyFill="1" applyBorder="1" applyAlignment="1">
      <alignment horizontal="center" vertical="center" wrapText="1"/>
    </xf>
    <xf numFmtId="0" fontId="4" fillId="25" borderId="49" xfId="0" applyFont="1" applyFill="1" applyBorder="1" applyAlignment="1">
      <alignment horizontal="center" vertical="center" wrapText="1"/>
    </xf>
    <xf numFmtId="0" fontId="0" fillId="25" borderId="49" xfId="0" applyFill="1" applyBorder="1" applyAlignment="1">
      <alignment horizontal="center" vertical="center" wrapText="1"/>
    </xf>
    <xf numFmtId="0" fontId="0" fillId="0" borderId="29" xfId="0" applyBorder="1" applyAlignment="1">
      <alignment horizontal="justify" vertical="center" wrapText="1"/>
    </xf>
    <xf numFmtId="1" fontId="0" fillId="0" borderId="29" xfId="0" applyNumberFormat="1" applyBorder="1" applyAlignment="1">
      <alignment horizontal="center" vertical="center" wrapText="1"/>
    </xf>
    <xf numFmtId="10" fontId="3" fillId="0" borderId="29" xfId="42" applyNumberFormat="1" applyFont="1" applyBorder="1" applyAlignment="1">
      <alignment horizontal="center" vertical="center" wrapText="1"/>
    </xf>
    <xf numFmtId="1" fontId="0" fillId="0" borderId="30" xfId="0" applyNumberFormat="1" applyBorder="1" applyAlignment="1">
      <alignment horizontal="center"/>
    </xf>
    <xf numFmtId="1" fontId="0" fillId="0" borderId="55" xfId="0" applyNumberFormat="1" applyBorder="1" applyAlignment="1">
      <alignment horizontal="center"/>
    </xf>
    <xf numFmtId="1" fontId="0" fillId="0" borderId="44" xfId="0" applyNumberFormat="1" applyBorder="1" applyAlignment="1">
      <alignment horizontal="center"/>
    </xf>
    <xf numFmtId="1" fontId="0" fillId="0" borderId="43" xfId="0" applyNumberFormat="1" applyBorder="1" applyAlignment="1">
      <alignment horizontal="center"/>
    </xf>
    <xf numFmtId="2" fontId="0" fillId="0" borderId="44" xfId="0" applyNumberFormat="1" applyBorder="1" applyAlignment="1">
      <alignment horizontal="center" vertical="center" wrapText="1"/>
    </xf>
    <xf numFmtId="0" fontId="0" fillId="0" borderId="56" xfId="0" applyBorder="1" applyAlignment="1">
      <alignment horizontal="justify" vertical="center" wrapText="1"/>
    </xf>
    <xf numFmtId="10" fontId="3" fillId="0" borderId="54" xfId="42" applyNumberFormat="1" applyFont="1" applyBorder="1" applyAlignment="1">
      <alignment horizontal="center" vertical="center" wrapText="1"/>
    </xf>
    <xf numFmtId="0" fontId="0" fillId="0" borderId="0" xfId="0" applyBorder="1" applyAlignment="1">
      <alignment horizontal="justify" vertical="center" wrapText="1"/>
    </xf>
    <xf numFmtId="1" fontId="0" fillId="0" borderId="0" xfId="0" applyNumberFormat="1"/>
    <xf numFmtId="1" fontId="0" fillId="0" borderId="28" xfId="0" applyNumberFormat="1" applyBorder="1" applyAlignment="1">
      <alignment horizontal="center"/>
    </xf>
    <xf numFmtId="1" fontId="0" fillId="0" borderId="51" xfId="0" applyNumberFormat="1" applyBorder="1" applyAlignment="1">
      <alignment horizontal="center"/>
    </xf>
    <xf numFmtId="1" fontId="0" fillId="0" borderId="57" xfId="0" applyNumberFormat="1" applyBorder="1" applyAlignment="1">
      <alignment horizontal="center"/>
    </xf>
    <xf numFmtId="1" fontId="0" fillId="0" borderId="29" xfId="0" applyNumberFormat="1" applyBorder="1" applyAlignment="1">
      <alignment horizontal="center"/>
    </xf>
    <xf numFmtId="0" fontId="3" fillId="25" borderId="33" xfId="0" applyFont="1" applyFill="1" applyBorder="1" applyAlignment="1">
      <alignment horizontal="center" vertical="center" wrapText="1"/>
    </xf>
    <xf numFmtId="2" fontId="0" fillId="0" borderId="44" xfId="0" applyNumberFormat="1" applyBorder="1" applyAlignment="1">
      <alignment horizontal="center"/>
    </xf>
    <xf numFmtId="2" fontId="0" fillId="0" borderId="43" xfId="0" applyNumberFormat="1" applyBorder="1" applyAlignment="1">
      <alignment horizontal="center"/>
    </xf>
    <xf numFmtId="0" fontId="0" fillId="0" borderId="0" xfId="0" applyBorder="1" applyAlignment="1">
      <alignment horizontal="center" vertical="center" wrapText="1"/>
    </xf>
    <xf numFmtId="0" fontId="52" fillId="0" borderId="0" xfId="0" applyFont="1" applyBorder="1" applyAlignment="1">
      <alignment horizontal="center" vertical="center" wrapText="1"/>
    </xf>
    <xf numFmtId="10" fontId="3" fillId="0" borderId="0" xfId="42" applyNumberFormat="1" applyFont="1" applyFill="1" applyBorder="1" applyAlignment="1">
      <alignment horizontal="center" vertical="center" wrapText="1"/>
    </xf>
    <xf numFmtId="0" fontId="0" fillId="0" borderId="58" xfId="0" applyBorder="1" applyAlignment="1">
      <alignment horizontal="justify" vertical="center" wrapText="1"/>
    </xf>
    <xf numFmtId="0" fontId="4" fillId="25" borderId="33" xfId="0" applyFont="1" applyFill="1" applyBorder="1" applyAlignment="1">
      <alignment horizontal="center" vertical="center" wrapText="1"/>
    </xf>
    <xf numFmtId="0" fontId="0" fillId="25" borderId="33" xfId="0" applyFill="1" applyBorder="1" applyAlignment="1">
      <alignment horizontal="center" vertical="center" wrapText="1"/>
    </xf>
    <xf numFmtId="0" fontId="3" fillId="0" borderId="50" xfId="0" applyFont="1" applyBorder="1" applyAlignment="1">
      <alignment horizontal="center" vertical="center" wrapText="1"/>
    </xf>
    <xf numFmtId="2" fontId="0" fillId="0" borderId="50" xfId="0" applyNumberFormat="1" applyBorder="1" applyAlignment="1">
      <alignment horizontal="center"/>
    </xf>
    <xf numFmtId="0" fontId="3" fillId="0" borderId="58"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37" xfId="0" applyBorder="1" applyAlignment="1">
      <alignment horizontal="justify" vertical="center" wrapText="1"/>
    </xf>
    <xf numFmtId="0" fontId="0" fillId="0" borderId="10" xfId="0" applyBorder="1" applyAlignment="1">
      <alignment horizontal="justify" vertical="center" wrapText="1"/>
    </xf>
    <xf numFmtId="0" fontId="0" fillId="0" borderId="59" xfId="0" applyBorder="1" applyAlignment="1">
      <alignment horizontal="justify" vertical="center" wrapText="1"/>
    </xf>
    <xf numFmtId="1" fontId="0" fillId="0" borderId="56" xfId="0" applyNumberFormat="1" applyBorder="1" applyAlignment="1">
      <alignment horizontal="center" vertical="center" wrapText="1"/>
    </xf>
    <xf numFmtId="1" fontId="0" fillId="0" borderId="0" xfId="0" applyNumberFormat="1" applyBorder="1" applyAlignment="1">
      <alignment horizontal="center" vertical="center" wrapText="1"/>
    </xf>
    <xf numFmtId="17" fontId="24" fillId="25" borderId="12" xfId="40" applyNumberFormat="1" applyFont="1" applyFill="1" applyBorder="1" applyAlignment="1">
      <alignment horizontal="center" vertical="center" wrapText="1"/>
    </xf>
    <xf numFmtId="0" fontId="3" fillId="29" borderId="12" xfId="40" applyFont="1" applyFill="1" applyBorder="1" applyAlignment="1">
      <alignment horizontal="center" vertical="center" wrapText="1"/>
    </xf>
    <xf numFmtId="0" fontId="3" fillId="30" borderId="12" xfId="40" applyFont="1" applyFill="1" applyBorder="1" applyAlignment="1">
      <alignment horizontal="center" vertical="center" wrapText="1"/>
    </xf>
    <xf numFmtId="1" fontId="25" fillId="0" borderId="12" xfId="40" applyNumberFormat="1" applyFont="1" applyBorder="1" applyAlignment="1">
      <alignment horizontal="center" vertical="center" wrapText="1"/>
    </xf>
    <xf numFmtId="10" fontId="25" fillId="0" borderId="12" xfId="40" applyNumberFormat="1" applyFont="1" applyBorder="1" applyAlignment="1">
      <alignment horizontal="center" vertical="center" wrapText="1"/>
    </xf>
    <xf numFmtId="3" fontId="30" fillId="0" borderId="12" xfId="40" applyNumberFormat="1" applyFont="1" applyFill="1" applyBorder="1" applyAlignment="1">
      <alignment horizontal="center" vertical="center" wrapText="1"/>
    </xf>
    <xf numFmtId="1" fontId="39" fillId="0" borderId="12" xfId="40" applyNumberFormat="1" applyFont="1" applyFill="1" applyBorder="1" applyAlignment="1">
      <alignment horizontal="center" vertical="center" wrapText="1"/>
    </xf>
    <xf numFmtId="17" fontId="33" fillId="25" borderId="12" xfId="40" applyNumberFormat="1" applyFont="1" applyFill="1" applyBorder="1" applyAlignment="1">
      <alignment horizontal="center" vertical="center" wrapText="1"/>
    </xf>
    <xf numFmtId="0" fontId="33" fillId="0" borderId="0" xfId="0" applyFont="1"/>
    <xf numFmtId="0" fontId="0" fillId="0" borderId="0" xfId="0" applyBorder="1"/>
    <xf numFmtId="0" fontId="46" fillId="0" borderId="0" xfId="0" applyFont="1" applyFill="1" applyBorder="1" applyAlignment="1">
      <alignment horizontal="center" vertical="center" wrapText="1"/>
    </xf>
    <xf numFmtId="17" fontId="33" fillId="25" borderId="0" xfId="40" applyNumberFormat="1" applyFont="1" applyFill="1" applyBorder="1" applyAlignment="1">
      <alignment vertical="center" wrapText="1"/>
    </xf>
    <xf numFmtId="0" fontId="39" fillId="0" borderId="0" xfId="0" applyFont="1" applyBorder="1"/>
    <xf numFmtId="0" fontId="24" fillId="25" borderId="0" xfId="40" applyFont="1" applyFill="1" applyBorder="1" applyAlignment="1">
      <alignment horizontal="center" vertical="center" wrapText="1"/>
    </xf>
    <xf numFmtId="0" fontId="39" fillId="0" borderId="0" xfId="0" applyFont="1" applyBorder="1" applyAlignment="1"/>
    <xf numFmtId="0" fontId="39" fillId="0" borderId="0" xfId="0" applyFont="1" applyFill="1" applyBorder="1"/>
    <xf numFmtId="0" fontId="0" fillId="0" borderId="0" xfId="0" applyAlignment="1">
      <alignment wrapText="1"/>
    </xf>
    <xf numFmtId="0" fontId="4" fillId="0" borderId="0" xfId="0" applyFont="1" applyAlignment="1">
      <alignment wrapText="1"/>
    </xf>
    <xf numFmtId="0" fontId="33" fillId="25" borderId="11" xfId="40" applyFont="1" applyFill="1" applyBorder="1" applyAlignment="1">
      <alignment horizontal="center" vertical="center" wrapText="1"/>
    </xf>
    <xf numFmtId="1" fontId="33" fillId="0" borderId="12" xfId="40" applyNumberFormat="1" applyFont="1" applyFill="1" applyBorder="1" applyAlignment="1">
      <alignment horizontal="center" vertical="center" wrapText="1"/>
    </xf>
    <xf numFmtId="0" fontId="30" fillId="0" borderId="12" xfId="40" applyFont="1" applyFill="1" applyBorder="1" applyAlignment="1">
      <alignment horizontal="left" vertical="center" wrapText="1"/>
    </xf>
    <xf numFmtId="0" fontId="3" fillId="0" borderId="0" xfId="0" applyFont="1" applyBorder="1" applyAlignment="1">
      <alignment horizontal="center" vertical="center" wrapText="1"/>
    </xf>
    <xf numFmtId="10" fontId="3" fillId="0" borderId="0" xfId="42" applyNumberFormat="1" applyFont="1" applyBorder="1" applyAlignment="1">
      <alignment horizontal="center" vertical="center" wrapText="1"/>
    </xf>
    <xf numFmtId="0" fontId="0" fillId="0" borderId="60" xfId="0" applyBorder="1"/>
    <xf numFmtId="2" fontId="0" fillId="0" borderId="51" xfId="0" applyNumberFormat="1" applyBorder="1" applyAlignment="1">
      <alignment horizontal="center"/>
    </xf>
    <xf numFmtId="2" fontId="0" fillId="0" borderId="30" xfId="0" applyNumberFormat="1" applyBorder="1" applyAlignment="1">
      <alignment horizontal="center"/>
    </xf>
    <xf numFmtId="0" fontId="0" fillId="0" borderId="50" xfId="0" applyBorder="1"/>
    <xf numFmtId="0" fontId="0" fillId="0" borderId="0" xfId="0" applyBorder="1" applyAlignment="1">
      <alignment horizontal="left" vertical="center" wrapText="1"/>
    </xf>
    <xf numFmtId="0" fontId="50" fillId="0" borderId="0" xfId="0" applyFont="1" applyBorder="1" applyAlignment="1">
      <alignment horizontal="center" vertical="center" wrapText="1"/>
    </xf>
    <xf numFmtId="1" fontId="0" fillId="0" borderId="51" xfId="0" applyNumberFormat="1" applyBorder="1" applyAlignment="1">
      <alignment horizontal="center" vertical="center" wrapText="1"/>
    </xf>
    <xf numFmtId="0" fontId="3" fillId="25" borderId="29" xfId="0" applyFont="1" applyFill="1" applyBorder="1" applyAlignment="1">
      <alignment horizontal="center" vertical="center" wrapText="1"/>
    </xf>
    <xf numFmtId="1" fontId="0" fillId="0" borderId="12" xfId="0" applyNumberFormat="1" applyBorder="1" applyAlignment="1">
      <alignment horizontal="center" vertical="center" wrapText="1"/>
    </xf>
    <xf numFmtId="1" fontId="0" fillId="0" borderId="12" xfId="0" applyNumberFormat="1" applyFill="1" applyBorder="1" applyAlignment="1">
      <alignment horizontal="center" vertical="center" wrapText="1"/>
    </xf>
    <xf numFmtId="0" fontId="3" fillId="0" borderId="53" xfId="0" applyFont="1" applyBorder="1" applyAlignment="1">
      <alignment vertical="center" wrapText="1"/>
    </xf>
    <xf numFmtId="0" fontId="0" fillId="0" borderId="58" xfId="0" applyBorder="1" applyAlignment="1">
      <alignment horizontal="center" vertical="center" wrapText="1"/>
    </xf>
    <xf numFmtId="0" fontId="52" fillId="0" borderId="58" xfId="0" applyFont="1" applyBorder="1" applyAlignment="1">
      <alignment horizontal="center" vertical="center" wrapText="1"/>
    </xf>
    <xf numFmtId="0" fontId="3" fillId="0" borderId="50" xfId="0" applyFont="1" applyBorder="1" applyAlignment="1">
      <alignment vertical="center" wrapText="1"/>
    </xf>
    <xf numFmtId="3" fontId="0" fillId="0" borderId="50" xfId="36" applyNumberFormat="1" applyFont="1" applyBorder="1" applyAlignment="1">
      <alignment horizontal="center" vertical="center" wrapText="1"/>
    </xf>
    <xf numFmtId="1" fontId="0" fillId="0" borderId="0" xfId="0" applyNumberFormat="1" applyBorder="1" applyAlignment="1">
      <alignment horizontal="center"/>
    </xf>
    <xf numFmtId="1" fontId="0" fillId="0" borderId="29" xfId="0" applyNumberFormat="1" applyBorder="1"/>
    <xf numFmtId="1" fontId="0" fillId="0" borderId="30" xfId="0" applyNumberFormat="1" applyBorder="1"/>
    <xf numFmtId="1" fontId="0" fillId="0" borderId="55" xfId="0" applyNumberFormat="1" applyBorder="1"/>
    <xf numFmtId="1" fontId="0" fillId="0" borderId="29" xfId="0" applyNumberFormat="1" applyBorder="1" applyAlignment="1">
      <alignment vertical="center" wrapText="1"/>
    </xf>
    <xf numFmtId="1" fontId="0" fillId="0" borderId="55" xfId="0" applyNumberFormat="1" applyBorder="1" applyAlignment="1">
      <alignment vertical="center" wrapText="1"/>
    </xf>
    <xf numFmtId="2" fontId="0" fillId="0" borderId="51" xfId="0" applyNumberFormat="1" applyBorder="1" applyAlignment="1">
      <alignment horizontal="center" vertical="center" wrapText="1"/>
    </xf>
    <xf numFmtId="10" fontId="0" fillId="0" borderId="29" xfId="0" applyNumberFormat="1" applyBorder="1"/>
    <xf numFmtId="10" fontId="0" fillId="0" borderId="30" xfId="0" applyNumberFormat="1" applyBorder="1"/>
    <xf numFmtId="10" fontId="0" fillId="0" borderId="55" xfId="0" applyNumberFormat="1" applyBorder="1"/>
    <xf numFmtId="9" fontId="0" fillId="0" borderId="44" xfId="42" applyFont="1" applyBorder="1" applyAlignment="1">
      <alignment horizontal="center"/>
    </xf>
    <xf numFmtId="9" fontId="0" fillId="0" borderId="43" xfId="42" applyFont="1" applyBorder="1" applyAlignment="1">
      <alignment horizontal="center"/>
    </xf>
    <xf numFmtId="0" fontId="4" fillId="0" borderId="12" xfId="0" applyFont="1" applyBorder="1" applyAlignment="1">
      <alignment horizontal="justify" vertical="center" wrapText="1"/>
    </xf>
    <xf numFmtId="14" fontId="0" fillId="0" borderId="12" xfId="0" applyNumberFormat="1" applyBorder="1" applyAlignment="1">
      <alignment vertical="center" wrapText="1"/>
    </xf>
    <xf numFmtId="0" fontId="43" fillId="25" borderId="12" xfId="0" applyFont="1" applyFill="1" applyBorder="1" applyAlignment="1">
      <alignment horizontal="center" vertical="center" wrapText="1"/>
    </xf>
    <xf numFmtId="0" fontId="0" fillId="0" borderId="0" xfId="0" applyAlignment="1">
      <alignment horizontal="center"/>
    </xf>
    <xf numFmtId="10" fontId="0" fillId="0" borderId="44" xfId="42" applyNumberFormat="1" applyFont="1" applyBorder="1" applyAlignment="1">
      <alignment horizontal="center"/>
    </xf>
    <xf numFmtId="10" fontId="0" fillId="0" borderId="43" xfId="42" applyNumberFormat="1" applyFont="1" applyBorder="1" applyAlignment="1">
      <alignment horizontal="center"/>
    </xf>
    <xf numFmtId="0" fontId="0" fillId="0" borderId="50" xfId="0" applyBorder="1" applyAlignment="1">
      <alignment horizontal="center"/>
    </xf>
    <xf numFmtId="0" fontId="50" fillId="0" borderId="0" xfId="0" applyFont="1" applyFill="1" applyBorder="1" applyAlignment="1">
      <alignment horizontal="center" vertical="center" wrapText="1"/>
    </xf>
    <xf numFmtId="0" fontId="0" fillId="0" borderId="0" xfId="0" applyFill="1" applyBorder="1" applyAlignment="1">
      <alignment horizontal="justify" vertical="center" wrapText="1"/>
    </xf>
    <xf numFmtId="0" fontId="0" fillId="0" borderId="61" xfId="0" applyBorder="1"/>
    <xf numFmtId="0" fontId="3" fillId="0" borderId="14" xfId="0" applyFont="1" applyBorder="1" applyAlignment="1">
      <alignment horizontal="center" vertical="center" wrapText="1"/>
    </xf>
    <xf numFmtId="0" fontId="3" fillId="25" borderId="53" xfId="0" applyFont="1" applyFill="1" applyBorder="1" applyAlignment="1">
      <alignment horizontal="center" vertical="center" wrapText="1"/>
    </xf>
    <xf numFmtId="0" fontId="3" fillId="25" borderId="54" xfId="0" applyFont="1" applyFill="1" applyBorder="1" applyAlignment="1">
      <alignment horizontal="center" vertical="center" wrapText="1"/>
    </xf>
    <xf numFmtId="10" fontId="3" fillId="0" borderId="21" xfId="42"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25" borderId="15"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0" fillId="0" borderId="9" xfId="0" applyBorder="1" applyAlignment="1">
      <alignment horizontal="center" vertical="center" wrapText="1"/>
    </xf>
    <xf numFmtId="10" fontId="3" fillId="0" borderId="22" xfId="42"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22" xfId="0" applyFont="1" applyFill="1" applyBorder="1" applyAlignment="1">
      <alignment horizontal="center" vertical="center" wrapText="1"/>
    </xf>
    <xf numFmtId="10" fontId="3" fillId="0" borderId="23" xfId="42" applyNumberFormat="1" applyFont="1" applyBorder="1" applyAlignment="1">
      <alignment horizontal="center" vertical="center" wrapText="1"/>
    </xf>
    <xf numFmtId="0" fontId="3" fillId="25" borderId="39" xfId="0" applyFont="1" applyFill="1" applyBorder="1" applyAlignment="1">
      <alignment horizontal="center" vertical="center" wrapText="1"/>
    </xf>
    <xf numFmtId="0" fontId="3" fillId="25" borderId="40" xfId="0" applyFont="1" applyFill="1" applyBorder="1" applyAlignment="1">
      <alignment horizontal="center" vertical="center" wrapText="1"/>
    </xf>
    <xf numFmtId="0" fontId="5" fillId="25" borderId="53"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25" borderId="62" xfId="0" applyFont="1" applyFill="1" applyBorder="1" applyAlignment="1">
      <alignment horizontal="center" vertical="center" wrapText="1"/>
    </xf>
    <xf numFmtId="1" fontId="0" fillId="0" borderId="14" xfId="0" applyNumberFormat="1" applyBorder="1" applyAlignment="1">
      <alignment horizontal="center"/>
    </xf>
    <xf numFmtId="10" fontId="3" fillId="0" borderId="14" xfId="42" applyNumberFormat="1" applyFont="1" applyBorder="1" applyAlignment="1">
      <alignment horizontal="center" vertical="center" wrapText="1"/>
    </xf>
    <xf numFmtId="0" fontId="0" fillId="0" borderId="48" xfId="0" applyBorder="1" applyAlignment="1">
      <alignment horizontal="center" vertical="center" wrapText="1"/>
    </xf>
    <xf numFmtId="0" fontId="0" fillId="0" borderId="35" xfId="0" applyBorder="1" applyAlignment="1">
      <alignment horizontal="justify" vertical="center" wrapText="1"/>
    </xf>
    <xf numFmtId="0" fontId="0" fillId="0" borderId="9" xfId="0" applyBorder="1" applyAlignment="1">
      <alignment horizontal="center"/>
    </xf>
    <xf numFmtId="0" fontId="0" fillId="0" borderId="22" xfId="0" applyBorder="1"/>
    <xf numFmtId="9" fontId="3" fillId="0" borderId="0" xfId="42" applyFont="1" applyBorder="1" applyAlignment="1">
      <alignment horizontal="center" vertical="center" wrapText="1"/>
    </xf>
    <xf numFmtId="2" fontId="0" fillId="0" borderId="58" xfId="0" applyNumberFormat="1" applyBorder="1" applyAlignment="1">
      <alignment horizontal="center"/>
    </xf>
    <xf numFmtId="10" fontId="3" fillId="0" borderId="58" xfId="42" applyNumberFormat="1" applyFont="1" applyBorder="1" applyAlignment="1">
      <alignment horizontal="center" vertical="center" wrapText="1"/>
    </xf>
    <xf numFmtId="0" fontId="3" fillId="0" borderId="58" xfId="0" applyFont="1" applyFill="1" applyBorder="1" applyAlignment="1">
      <alignment horizontal="center" vertical="center" wrapText="1"/>
    </xf>
    <xf numFmtId="0" fontId="43" fillId="25" borderId="27" xfId="0" applyFont="1" applyFill="1" applyBorder="1" applyAlignment="1">
      <alignment horizontal="center" vertical="center" wrapText="1"/>
    </xf>
    <xf numFmtId="0" fontId="43" fillId="25" borderId="16" xfId="0" applyFont="1" applyFill="1" applyBorder="1" applyAlignment="1">
      <alignment horizontal="center" vertical="center" wrapText="1"/>
    </xf>
    <xf numFmtId="14" fontId="0" fillId="0" borderId="16" xfId="0" applyNumberFormat="1" applyBorder="1" applyAlignment="1">
      <alignment vertical="center" wrapText="1"/>
    </xf>
    <xf numFmtId="0" fontId="0" fillId="0" borderId="31" xfId="0" applyBorder="1" applyAlignment="1">
      <alignment horizontal="center"/>
    </xf>
    <xf numFmtId="2" fontId="0" fillId="0" borderId="32" xfId="0" applyNumberFormat="1" applyBorder="1" applyAlignment="1">
      <alignment horizontal="center"/>
    </xf>
    <xf numFmtId="2" fontId="0" fillId="0" borderId="33" xfId="0" applyNumberFormat="1" applyBorder="1" applyAlignment="1">
      <alignment horizontal="center"/>
    </xf>
    <xf numFmtId="0" fontId="0" fillId="0" borderId="0" xfId="0" applyBorder="1" applyAlignment="1">
      <alignment horizontal="center"/>
    </xf>
    <xf numFmtId="0" fontId="0" fillId="0" borderId="9" xfId="0" applyFill="1" applyBorder="1" applyAlignment="1">
      <alignment horizontal="center" vertical="center" wrapText="1"/>
    </xf>
    <xf numFmtId="2" fontId="3" fillId="0" borderId="63" xfId="42" applyNumberFormat="1" applyFont="1" applyBorder="1" applyAlignment="1">
      <alignment horizontal="center" vertical="center" wrapText="1"/>
    </xf>
    <xf numFmtId="2" fontId="3" fillId="0" borderId="21" xfId="42" applyNumberFormat="1" applyFont="1" applyBorder="1" applyAlignment="1">
      <alignment horizontal="center" vertical="center" wrapText="1"/>
    </xf>
    <xf numFmtId="2" fontId="3" fillId="0" borderId="52" xfId="42" applyNumberFormat="1" applyFont="1" applyBorder="1" applyAlignment="1">
      <alignment horizontal="center" vertical="center" wrapText="1"/>
    </xf>
    <xf numFmtId="0" fontId="8" fillId="0" borderId="0" xfId="40" applyFill="1" applyProtection="1"/>
    <xf numFmtId="173" fontId="39" fillId="0" borderId="0" xfId="0" applyNumberFormat="1" applyFont="1"/>
    <xf numFmtId="0" fontId="43" fillId="29" borderId="11" xfId="40" applyFont="1" applyFill="1" applyBorder="1" applyAlignment="1">
      <alignment horizontal="center" vertical="center" wrapText="1"/>
    </xf>
    <xf numFmtId="0" fontId="43" fillId="26" borderId="11" xfId="40" applyFont="1" applyFill="1" applyBorder="1" applyAlignment="1">
      <alignment horizontal="center" vertical="center" wrapText="1"/>
    </xf>
    <xf numFmtId="0" fontId="43" fillId="30" borderId="11" xfId="40" applyFont="1" applyFill="1" applyBorder="1" applyAlignment="1">
      <alignment horizontal="center" vertical="center" wrapText="1"/>
    </xf>
    <xf numFmtId="0" fontId="30" fillId="0" borderId="11" xfId="40" applyFont="1" applyFill="1" applyBorder="1" applyAlignment="1">
      <alignment horizontal="center" vertical="center" wrapText="1"/>
    </xf>
    <xf numFmtId="0" fontId="30" fillId="0" borderId="11" xfId="40" applyFont="1" applyBorder="1" applyAlignment="1">
      <alignment horizontal="center" vertical="center" wrapText="1"/>
    </xf>
    <xf numFmtId="0" fontId="30" fillId="27" borderId="11" xfId="40" applyFont="1" applyFill="1" applyBorder="1" applyAlignment="1">
      <alignment horizontal="center" vertical="center" wrapText="1"/>
    </xf>
    <xf numFmtId="1" fontId="0" fillId="0" borderId="35" xfId="0" applyNumberFormat="1" applyBorder="1" applyAlignment="1">
      <alignment horizontal="center" vertical="center" wrapText="1"/>
    </xf>
    <xf numFmtId="0" fontId="45" fillId="0" borderId="11" xfId="40" applyFont="1" applyFill="1" applyBorder="1" applyAlignment="1">
      <alignment horizontal="justify" vertical="center" wrapText="1"/>
    </xf>
    <xf numFmtId="0" fontId="45" fillId="0" borderId="13" xfId="40" applyFont="1" applyFill="1" applyBorder="1" applyAlignment="1">
      <alignment horizontal="justify" vertical="center" wrapText="1"/>
    </xf>
    <xf numFmtId="168" fontId="0" fillId="0" borderId="61" xfId="0" applyNumberFormat="1" applyBorder="1" applyAlignment="1">
      <alignment horizontal="center" vertical="center" wrapText="1"/>
    </xf>
    <xf numFmtId="0" fontId="33" fillId="25" borderId="12" xfId="40" applyFont="1" applyFill="1" applyBorder="1" applyAlignment="1">
      <alignment horizontal="center" vertical="center" wrapText="1"/>
    </xf>
    <xf numFmtId="3" fontId="33" fillId="25" borderId="12" xfId="40" applyNumberFormat="1" applyFont="1" applyFill="1" applyBorder="1" applyAlignment="1">
      <alignment horizontal="center" vertical="center" wrapText="1"/>
    </xf>
    <xf numFmtId="168" fontId="33" fillId="25" borderId="12" xfId="40" applyNumberFormat="1" applyFont="1" applyFill="1" applyBorder="1" applyAlignment="1">
      <alignment horizontal="center" vertical="center" wrapText="1"/>
    </xf>
    <xf numFmtId="0" fontId="47" fillId="0" borderId="12" xfId="0" applyFont="1" applyBorder="1" applyAlignment="1">
      <alignment horizontal="center" vertical="center" wrapText="1"/>
    </xf>
    <xf numFmtId="0" fontId="45" fillId="0" borderId="12" xfId="0" applyFont="1" applyFill="1" applyBorder="1" applyAlignment="1">
      <alignment horizontal="justify" vertical="center" wrapText="1"/>
    </xf>
    <xf numFmtId="3" fontId="28" fillId="0" borderId="12" xfId="42" applyNumberFormat="1" applyFont="1" applyFill="1" applyBorder="1" applyAlignment="1">
      <alignment horizontal="center" vertical="center" wrapText="1"/>
    </xf>
    <xf numFmtId="1" fontId="4" fillId="24" borderId="12" xfId="0" applyNumberFormat="1" applyFont="1" applyFill="1" applyBorder="1" applyAlignment="1">
      <alignment horizontal="center" vertical="center" wrapText="1"/>
    </xf>
    <xf numFmtId="0" fontId="30" fillId="0" borderId="11" xfId="0" applyFont="1" applyFill="1" applyBorder="1" applyAlignment="1">
      <alignment horizontal="center" vertical="center" wrapText="1"/>
    </xf>
    <xf numFmtId="1" fontId="30" fillId="0" borderId="11" xfId="0" applyNumberFormat="1" applyFont="1" applyFill="1" applyBorder="1" applyAlignment="1">
      <alignment horizontal="center" vertical="center" wrapText="1"/>
    </xf>
    <xf numFmtId="9" fontId="30" fillId="0" borderId="11" xfId="42" applyFont="1" applyFill="1" applyBorder="1" applyAlignment="1">
      <alignment horizontal="center" vertical="center" wrapText="1"/>
    </xf>
    <xf numFmtId="0" fontId="30" fillId="0" borderId="11" xfId="42" applyNumberFormat="1" applyFont="1" applyFill="1" applyBorder="1" applyAlignment="1">
      <alignment horizontal="center" vertical="center" wrapText="1"/>
    </xf>
    <xf numFmtId="1" fontId="30" fillId="0" borderId="11" xfId="0" applyNumberFormat="1" applyFont="1" applyFill="1" applyBorder="1" applyAlignment="1">
      <alignment horizontal="center" vertical="center"/>
    </xf>
    <xf numFmtId="2" fontId="30" fillId="0" borderId="11" xfId="0" applyNumberFormat="1" applyFont="1" applyFill="1" applyBorder="1" applyAlignment="1">
      <alignment horizontal="center" vertical="center" wrapText="1"/>
    </xf>
    <xf numFmtId="167" fontId="30" fillId="0" borderId="11" xfId="0" applyNumberFormat="1" applyFont="1" applyFill="1" applyBorder="1" applyAlignment="1">
      <alignment horizontal="center" vertical="center" wrapText="1"/>
    </xf>
    <xf numFmtId="167" fontId="30" fillId="0" borderId="11" xfId="42" applyNumberFormat="1" applyFont="1" applyFill="1" applyBorder="1" applyAlignment="1">
      <alignment horizontal="center" vertical="center" wrapText="1"/>
    </xf>
    <xf numFmtId="2" fontId="30" fillId="0" borderId="11" xfId="0" applyNumberFormat="1" applyFont="1" applyFill="1" applyBorder="1" applyAlignment="1">
      <alignment horizontal="center" vertical="center"/>
    </xf>
    <xf numFmtId="1" fontId="30" fillId="0" borderId="11" xfId="0" applyNumberFormat="1" applyFont="1" applyBorder="1" applyAlignment="1">
      <alignment horizontal="center" vertical="center" wrapText="1"/>
    </xf>
    <xf numFmtId="9" fontId="30" fillId="0" borderId="11" xfId="42" applyFont="1" applyBorder="1" applyAlignment="1">
      <alignment horizontal="center" vertical="center" wrapText="1"/>
    </xf>
    <xf numFmtId="3" fontId="30" fillId="0" borderId="11" xfId="0" applyNumberFormat="1" applyFont="1" applyBorder="1" applyAlignment="1">
      <alignment horizontal="center" vertical="center" wrapText="1"/>
    </xf>
    <xf numFmtId="3" fontId="30" fillId="0" borderId="11" xfId="0" applyNumberFormat="1" applyFont="1" applyFill="1" applyBorder="1" applyAlignment="1">
      <alignment horizontal="center" vertical="center"/>
    </xf>
    <xf numFmtId="3" fontId="30" fillId="0" borderId="11" xfId="0" applyNumberFormat="1" applyFont="1" applyFill="1" applyBorder="1" applyAlignment="1">
      <alignment horizontal="center" vertical="center" wrapText="1"/>
    </xf>
    <xf numFmtId="168" fontId="30" fillId="0" borderId="11" xfId="42" applyNumberFormat="1" applyFont="1" applyFill="1" applyBorder="1" applyAlignment="1">
      <alignment horizontal="center" vertical="center" wrapText="1"/>
    </xf>
    <xf numFmtId="10" fontId="30" fillId="0" borderId="11" xfId="42" applyNumberFormat="1" applyFont="1" applyFill="1" applyBorder="1" applyAlignment="1">
      <alignment horizontal="center" vertical="center" wrapText="1"/>
    </xf>
    <xf numFmtId="9" fontId="30" fillId="0" borderId="11" xfId="42" applyNumberFormat="1" applyFont="1" applyFill="1" applyBorder="1" applyAlignment="1">
      <alignment horizontal="center" vertical="center" wrapText="1"/>
    </xf>
    <xf numFmtId="0" fontId="0" fillId="26" borderId="0" xfId="0" applyFill="1"/>
    <xf numFmtId="1" fontId="0" fillId="0" borderId="35" xfId="0" applyNumberFormat="1" applyBorder="1" applyAlignment="1">
      <alignment horizontal="center"/>
    </xf>
    <xf numFmtId="166" fontId="0" fillId="0" borderId="44" xfId="0" applyNumberFormat="1" applyBorder="1" applyAlignment="1">
      <alignment horizontal="center"/>
    </xf>
    <xf numFmtId="9" fontId="0" fillId="0" borderId="63" xfId="42" applyFont="1" applyBorder="1" applyAlignment="1">
      <alignment vertical="center" wrapText="1"/>
    </xf>
    <xf numFmtId="9" fontId="0" fillId="0" borderId="64" xfId="42" applyFont="1" applyBorder="1" applyAlignment="1">
      <alignment vertical="center" wrapText="1"/>
    </xf>
    <xf numFmtId="1" fontId="0" fillId="0" borderId="29" xfId="42" applyNumberFormat="1" applyFont="1" applyBorder="1"/>
    <xf numFmtId="1" fontId="0" fillId="0" borderId="30" xfId="42" applyNumberFormat="1" applyFont="1" applyBorder="1"/>
    <xf numFmtId="1" fontId="0" fillId="0" borderId="55" xfId="42" applyNumberFormat="1" applyFont="1" applyBorder="1"/>
    <xf numFmtId="2" fontId="0" fillId="0" borderId="56" xfId="0" applyNumberFormat="1" applyBorder="1" applyAlignment="1">
      <alignment horizontal="center" vertical="center" wrapText="1"/>
    </xf>
    <xf numFmtId="2" fontId="0" fillId="0" borderId="0" xfId="0" applyNumberFormat="1" applyBorder="1" applyAlignment="1">
      <alignment horizontal="center" vertical="center" wrapText="1"/>
    </xf>
    <xf numFmtId="0" fontId="3" fillId="25" borderId="42" xfId="0" applyFont="1" applyFill="1" applyBorder="1" applyAlignment="1">
      <alignment horizontal="center" vertical="center" wrapText="1"/>
    </xf>
    <xf numFmtId="0" fontId="3" fillId="25" borderId="43" xfId="0" applyFont="1" applyFill="1" applyBorder="1" applyAlignment="1">
      <alignment horizontal="center" vertical="center" wrapText="1"/>
    </xf>
    <xf numFmtId="0" fontId="4" fillId="25" borderId="43" xfId="0" applyFont="1" applyFill="1" applyBorder="1" applyAlignment="1">
      <alignment horizontal="center" vertical="center" wrapText="1"/>
    </xf>
    <xf numFmtId="0" fontId="3" fillId="25" borderId="45" xfId="0" applyFont="1" applyFill="1" applyBorder="1" applyAlignment="1">
      <alignment horizontal="center" vertical="center" wrapText="1"/>
    </xf>
    <xf numFmtId="174" fontId="0" fillId="0" borderId="42" xfId="0" applyNumberFormat="1" applyBorder="1" applyAlignment="1">
      <alignment horizontal="center"/>
    </xf>
    <xf numFmtId="174" fontId="0" fillId="0" borderId="43" xfId="0" applyNumberFormat="1" applyBorder="1" applyAlignment="1">
      <alignment horizontal="center"/>
    </xf>
    <xf numFmtId="3" fontId="4" fillId="0" borderId="12" xfId="0" applyNumberFormat="1" applyFont="1" applyBorder="1" applyAlignment="1">
      <alignment horizontal="center" vertical="center" wrapText="1"/>
    </xf>
    <xf numFmtId="168" fontId="4" fillId="0" borderId="12" xfId="0" applyNumberFormat="1" applyFont="1" applyBorder="1" applyAlignment="1">
      <alignment horizontal="center" vertical="center" wrapText="1"/>
    </xf>
    <xf numFmtId="170" fontId="4" fillId="0" borderId="12" xfId="0" applyNumberFormat="1" applyFont="1" applyBorder="1" applyAlignment="1">
      <alignment horizontal="center" vertical="center" wrapText="1"/>
    </xf>
    <xf numFmtId="170" fontId="4" fillId="24" borderId="12" xfId="0" applyNumberFormat="1" applyFont="1" applyFill="1" applyBorder="1" applyAlignment="1">
      <alignment horizontal="center" vertical="center" wrapText="1"/>
    </xf>
    <xf numFmtId="1" fontId="25" fillId="0" borderId="12" xfId="40" applyNumberFormat="1" applyFont="1" applyFill="1" applyBorder="1" applyAlignment="1">
      <alignment horizontal="center" vertical="center" wrapText="1"/>
    </xf>
    <xf numFmtId="2" fontId="4" fillId="24" borderId="12" xfId="0" applyNumberFormat="1" applyFont="1" applyFill="1" applyBorder="1" applyAlignment="1">
      <alignment horizontal="center" vertical="center" wrapText="1"/>
    </xf>
    <xf numFmtId="0" fontId="4" fillId="24" borderId="12" xfId="0" applyFont="1" applyFill="1" applyBorder="1" applyAlignment="1">
      <alignment horizontal="center" vertical="center" wrapText="1"/>
    </xf>
    <xf numFmtId="4" fontId="4" fillId="0" borderId="12" xfId="0" applyNumberFormat="1" applyFont="1" applyBorder="1" applyAlignment="1">
      <alignment horizontal="center" vertical="center" wrapText="1"/>
    </xf>
    <xf numFmtId="10" fontId="4" fillId="0" borderId="12" xfId="0" applyNumberFormat="1" applyFont="1" applyBorder="1" applyAlignment="1">
      <alignment horizontal="center" vertical="center" wrapText="1"/>
    </xf>
    <xf numFmtId="172" fontId="4" fillId="0" borderId="12" xfId="0" applyNumberFormat="1" applyFont="1" applyBorder="1" applyAlignment="1">
      <alignment horizontal="center" vertical="center" wrapText="1"/>
    </xf>
    <xf numFmtId="171" fontId="4" fillId="0" borderId="12" xfId="0" applyNumberFormat="1" applyFont="1" applyBorder="1" applyAlignment="1">
      <alignment horizontal="center" vertical="center" wrapText="1"/>
    </xf>
    <xf numFmtId="4" fontId="4" fillId="24" borderId="12" xfId="0" applyNumberFormat="1" applyFont="1" applyFill="1" applyBorder="1" applyAlignment="1">
      <alignment horizontal="center" vertical="center" wrapText="1"/>
    </xf>
    <xf numFmtId="10" fontId="4" fillId="0" borderId="12" xfId="42" applyNumberFormat="1" applyFont="1" applyBorder="1" applyAlignment="1">
      <alignment horizontal="center" vertical="center" wrapText="1"/>
    </xf>
    <xf numFmtId="3" fontId="6" fillId="0" borderId="12" xfId="42" applyNumberFormat="1" applyFont="1" applyFill="1" applyBorder="1" applyAlignment="1">
      <alignment horizontal="center" vertical="center" wrapText="1"/>
    </xf>
    <xf numFmtId="165" fontId="4" fillId="0" borderId="12" xfId="35" applyNumberFormat="1" applyFont="1" applyBorder="1" applyAlignment="1">
      <alignment horizontal="center" vertical="center" wrapText="1"/>
    </xf>
    <xf numFmtId="172" fontId="4" fillId="24" borderId="12" xfId="0" applyNumberFormat="1" applyFont="1" applyFill="1" applyBorder="1" applyAlignment="1">
      <alignment horizontal="center" vertical="center" wrapText="1"/>
    </xf>
    <xf numFmtId="173" fontId="4" fillId="24" borderId="12" xfId="0" applyNumberFormat="1" applyFont="1" applyFill="1" applyBorder="1" applyAlignment="1">
      <alignment horizontal="center" vertical="center" wrapText="1"/>
    </xf>
    <xf numFmtId="166" fontId="4" fillId="0" borderId="12" xfId="0" applyNumberFormat="1" applyFont="1" applyBorder="1" applyAlignment="1">
      <alignment horizontal="center" vertical="center" wrapText="1"/>
    </xf>
    <xf numFmtId="1" fontId="6" fillId="0" borderId="12" xfId="42" applyNumberFormat="1" applyFont="1" applyFill="1" applyBorder="1" applyAlignment="1">
      <alignment horizontal="center" vertical="center" wrapText="1"/>
    </xf>
    <xf numFmtId="3" fontId="4" fillId="24" borderId="12" xfId="0" applyNumberFormat="1" applyFont="1" applyFill="1" applyBorder="1" applyAlignment="1">
      <alignment horizontal="center" vertical="center" wrapText="1"/>
    </xf>
    <xf numFmtId="1" fontId="28" fillId="0" borderId="12" xfId="42" applyNumberFormat="1" applyFont="1" applyFill="1" applyBorder="1" applyAlignment="1">
      <alignment horizontal="center" vertical="center" wrapText="1"/>
    </xf>
    <xf numFmtId="3" fontId="4" fillId="0" borderId="12" xfId="0" applyNumberFormat="1" applyFont="1" applyFill="1" applyBorder="1" applyAlignment="1">
      <alignment horizontal="center" vertical="center" wrapText="1"/>
    </xf>
    <xf numFmtId="1" fontId="30" fillId="0" borderId="12" xfId="40" applyNumberFormat="1" applyFont="1" applyFill="1" applyBorder="1" applyAlignment="1">
      <alignment horizontal="center" vertical="center" wrapText="1"/>
    </xf>
    <xf numFmtId="0" fontId="38" fillId="0" borderId="12" xfId="40" applyFont="1" applyFill="1" applyBorder="1" applyAlignment="1">
      <alignment horizontal="center" vertical="center" wrapText="1"/>
    </xf>
    <xf numFmtId="0" fontId="39" fillId="0" borderId="0" xfId="0" applyFont="1" applyFill="1" applyAlignment="1">
      <alignment horizontal="center"/>
    </xf>
    <xf numFmtId="4" fontId="28" fillId="0" borderId="12" xfId="42" applyNumberFormat="1" applyFont="1" applyFill="1" applyBorder="1" applyAlignment="1">
      <alignment horizontal="center" vertical="center" wrapText="1"/>
    </xf>
    <xf numFmtId="0" fontId="45" fillId="32" borderId="11" xfId="40" applyFont="1" applyFill="1" applyBorder="1" applyAlignment="1">
      <alignment horizontal="center" vertical="center" wrapText="1"/>
    </xf>
    <xf numFmtId="1" fontId="4" fillId="0" borderId="29" xfId="0" applyNumberFormat="1" applyFont="1" applyFill="1" applyBorder="1" applyAlignment="1">
      <alignment horizontal="center" vertical="center" wrapText="1"/>
    </xf>
    <xf numFmtId="0" fontId="8" fillId="0" borderId="0" xfId="40" applyAlignment="1" applyProtection="1">
      <alignment horizontal="center"/>
    </xf>
    <xf numFmtId="9" fontId="4" fillId="0" borderId="21" xfId="42" applyFont="1" applyBorder="1" applyAlignment="1">
      <alignment horizontal="center"/>
    </xf>
    <xf numFmtId="10" fontId="4" fillId="0" borderId="21" xfId="42" applyNumberFormat="1" applyFont="1" applyBorder="1" applyAlignment="1">
      <alignment horizontal="center" vertical="center" wrapText="1"/>
    </xf>
    <xf numFmtId="1" fontId="0" fillId="0" borderId="30" xfId="0" applyNumberFormat="1" applyBorder="1" applyAlignment="1">
      <alignment vertical="center" wrapText="1"/>
    </xf>
    <xf numFmtId="3" fontId="4" fillId="0" borderId="12"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0" fontId="45" fillId="0" borderId="12" xfId="0" applyFont="1" applyFill="1" applyBorder="1" applyAlignment="1">
      <alignment horizontal="left" vertical="center" wrapText="1"/>
    </xf>
    <xf numFmtId="2" fontId="39" fillId="0" borderId="12" xfId="40" applyNumberFormat="1" applyFont="1" applyBorder="1" applyAlignment="1">
      <alignment horizontal="center" vertical="center" wrapText="1"/>
    </xf>
    <xf numFmtId="2" fontId="25" fillId="0" borderId="12" xfId="40" applyNumberFormat="1" applyFont="1" applyBorder="1" applyAlignment="1">
      <alignment horizontal="center" vertical="center" wrapText="1"/>
    </xf>
    <xf numFmtId="167" fontId="25" fillId="0" borderId="12" xfId="40" applyNumberFormat="1" applyFont="1" applyFill="1" applyBorder="1" applyAlignment="1">
      <alignment horizontal="center" vertical="center" wrapText="1"/>
    </xf>
    <xf numFmtId="2" fontId="30" fillId="0" borderId="12" xfId="40" applyNumberFormat="1" applyFont="1" applyFill="1" applyBorder="1" applyAlignment="1">
      <alignment horizontal="center" vertical="center" wrapText="1"/>
    </xf>
    <xf numFmtId="3" fontId="39" fillId="0" borderId="12" xfId="40" applyNumberFormat="1" applyFont="1" applyBorder="1" applyAlignment="1">
      <alignment horizontal="center" vertical="center" wrapText="1"/>
    </xf>
    <xf numFmtId="3" fontId="25" fillId="0" borderId="12" xfId="40" applyNumberFormat="1" applyFont="1" applyBorder="1" applyAlignment="1">
      <alignment horizontal="center" vertical="center" wrapText="1"/>
    </xf>
    <xf numFmtId="3" fontId="25" fillId="0" borderId="12" xfId="40" applyNumberFormat="1" applyFont="1" applyFill="1" applyBorder="1" applyAlignment="1">
      <alignment horizontal="center" vertical="center" wrapText="1"/>
    </xf>
    <xf numFmtId="1" fontId="4" fillId="24" borderId="12" xfId="42" applyNumberFormat="1" applyFont="1" applyFill="1" applyBorder="1" applyAlignment="1">
      <alignment horizontal="center" vertical="center" wrapText="1"/>
    </xf>
    <xf numFmtId="1" fontId="4" fillId="0" borderId="12" xfId="42" applyNumberFormat="1" applyFont="1" applyBorder="1" applyAlignment="1">
      <alignment horizontal="center" vertical="center" wrapText="1"/>
    </xf>
    <xf numFmtId="1" fontId="6" fillId="0" borderId="12" xfId="42" applyNumberFormat="1" applyFont="1" applyBorder="1" applyAlignment="1">
      <alignment horizontal="center" vertical="center" wrapText="1"/>
    </xf>
    <xf numFmtId="1" fontId="6" fillId="0" borderId="12"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0" fontId="1" fillId="0" borderId="0" xfId="52"/>
    <xf numFmtId="0" fontId="1" fillId="0" borderId="0" xfId="0" applyFont="1"/>
    <xf numFmtId="0" fontId="57" fillId="0" borderId="0" xfId="0" applyFont="1"/>
    <xf numFmtId="1" fontId="6" fillId="0" borderId="12" xfId="42" applyNumberFormat="1" applyFont="1" applyFill="1" applyBorder="1" applyAlignment="1" applyProtection="1">
      <alignment horizontal="center" vertical="center"/>
    </xf>
    <xf numFmtId="1" fontId="7" fillId="0" borderId="12" xfId="42" applyNumberFormat="1" applyFont="1" applyFill="1" applyBorder="1" applyAlignment="1" applyProtection="1">
      <alignment horizontal="center" vertical="center"/>
    </xf>
    <xf numFmtId="9" fontId="6" fillId="0" borderId="12" xfId="42" applyNumberFormat="1" applyFont="1" applyFill="1" applyBorder="1" applyAlignment="1" applyProtection="1">
      <alignment horizontal="center" vertical="center"/>
    </xf>
    <xf numFmtId="9" fontId="7" fillId="0" borderId="12" xfId="42" applyNumberFormat="1" applyFont="1" applyFill="1" applyBorder="1" applyAlignment="1" applyProtection="1">
      <alignment horizontal="center" vertical="center"/>
    </xf>
    <xf numFmtId="0" fontId="60" fillId="39" borderId="12" xfId="33" applyFont="1" applyFill="1" applyBorder="1" applyAlignment="1" applyProtection="1">
      <alignment horizontal="center" vertical="center" wrapText="1"/>
    </xf>
    <xf numFmtId="0" fontId="59" fillId="39" borderId="12" xfId="0" applyFont="1" applyFill="1" applyBorder="1" applyAlignment="1" applyProtection="1">
      <alignment horizontal="left" vertical="center" wrapText="1"/>
    </xf>
    <xf numFmtId="0" fontId="1" fillId="0" borderId="0" xfId="52" applyFill="1"/>
    <xf numFmtId="0" fontId="3" fillId="0" borderId="12" xfId="52" applyFont="1" applyBorder="1" applyAlignment="1">
      <alignment horizontal="center" vertical="center" wrapText="1"/>
    </xf>
    <xf numFmtId="0" fontId="60" fillId="39" borderId="12" xfId="0" applyFont="1" applyFill="1" applyBorder="1" applyAlignment="1" applyProtection="1">
      <alignment horizontal="center" vertical="center" wrapText="1"/>
    </xf>
    <xf numFmtId="0" fontId="19" fillId="0" borderId="0" xfId="40" applyFont="1" applyBorder="1" applyAlignment="1" applyProtection="1">
      <alignment horizontal="center"/>
    </xf>
    <xf numFmtId="2" fontId="6" fillId="0" borderId="12" xfId="42" applyNumberFormat="1" applyFont="1" applyFill="1" applyBorder="1" applyAlignment="1" applyProtection="1">
      <alignment horizontal="center" vertical="center"/>
    </xf>
    <xf numFmtId="2" fontId="7" fillId="0" borderId="12" xfId="42" applyNumberFormat="1" applyFont="1" applyFill="1" applyBorder="1" applyAlignment="1" applyProtection="1">
      <alignment horizontal="center" vertical="center"/>
    </xf>
    <xf numFmtId="175" fontId="3" fillId="0" borderId="12" xfId="52" applyNumberFormat="1" applyFont="1" applyBorder="1" applyAlignment="1">
      <alignment horizontal="center" vertical="center" wrapText="1"/>
    </xf>
    <xf numFmtId="0" fontId="1" fillId="0" borderId="0" xfId="52" applyBorder="1"/>
    <xf numFmtId="0" fontId="19" fillId="0" borderId="51" xfId="40" applyFont="1" applyBorder="1" applyAlignment="1" applyProtection="1"/>
    <xf numFmtId="0" fontId="56" fillId="0" borderId="31" xfId="52" applyFont="1" applyFill="1" applyBorder="1" applyAlignment="1">
      <alignment horizontal="center" vertical="center" wrapText="1"/>
    </xf>
    <xf numFmtId="0" fontId="56" fillId="0" borderId="60" xfId="52" applyFont="1" applyFill="1" applyBorder="1" applyAlignment="1">
      <alignment horizontal="center" vertical="center" wrapText="1"/>
    </xf>
    <xf numFmtId="0" fontId="56" fillId="0" borderId="27" xfId="52" applyFont="1" applyFill="1" applyBorder="1" applyAlignment="1">
      <alignment horizontal="center" vertical="center" wrapText="1"/>
    </xf>
    <xf numFmtId="0" fontId="56" fillId="0" borderId="26" xfId="52" applyFont="1" applyFill="1" applyBorder="1" applyAlignment="1">
      <alignment horizontal="center" vertical="center" wrapText="1"/>
    </xf>
    <xf numFmtId="0" fontId="56" fillId="0" borderId="61" xfId="52" applyFont="1" applyFill="1" applyBorder="1" applyAlignment="1">
      <alignment horizontal="center" vertical="center" wrapText="1"/>
    </xf>
    <xf numFmtId="0" fontId="3" fillId="0" borderId="12" xfId="52" applyFont="1" applyFill="1" applyBorder="1" applyAlignment="1">
      <alignment horizontal="center" vertical="center" wrapText="1"/>
    </xf>
    <xf numFmtId="0" fontId="3" fillId="0" borderId="12" xfId="52" applyFont="1" applyFill="1" applyBorder="1" applyAlignment="1">
      <alignment horizontal="justify" vertical="center" wrapText="1"/>
    </xf>
    <xf numFmtId="0" fontId="1" fillId="0" borderId="12" xfId="52" applyFont="1" applyFill="1" applyBorder="1" applyAlignment="1">
      <alignment horizontal="justify" vertical="center" wrapText="1"/>
    </xf>
    <xf numFmtId="0" fontId="1" fillId="0" borderId="71" xfId="52" applyBorder="1" applyAlignment="1">
      <alignment horizontal="center" vertical="center" wrapText="1"/>
    </xf>
    <xf numFmtId="0" fontId="1" fillId="0" borderId="47" xfId="52" applyBorder="1" applyAlignment="1">
      <alignment horizontal="center" vertical="center" wrapText="1"/>
    </xf>
    <xf numFmtId="0" fontId="1" fillId="0" borderId="70" xfId="52" applyBorder="1" applyAlignment="1">
      <alignment horizontal="center" vertical="center" wrapText="1"/>
    </xf>
    <xf numFmtId="0" fontId="1" fillId="0" borderId="46" xfId="52" applyBorder="1" applyAlignment="1">
      <alignment horizontal="center" vertical="center" wrapText="1"/>
    </xf>
    <xf numFmtId="0" fontId="1" fillId="0" borderId="66" xfId="52" applyBorder="1" applyAlignment="1">
      <alignment horizontal="center" vertical="center" wrapText="1"/>
    </xf>
    <xf numFmtId="0" fontId="3" fillId="34" borderId="12" xfId="52" applyFont="1" applyFill="1" applyBorder="1" applyAlignment="1">
      <alignment horizontal="center" vertical="center" wrapText="1"/>
    </xf>
    <xf numFmtId="0" fontId="3" fillId="0" borderId="12" xfId="52" applyFont="1" applyBorder="1" applyAlignment="1">
      <alignment horizontal="center" vertical="center" wrapText="1"/>
    </xf>
    <xf numFmtId="0" fontId="3" fillId="25" borderId="12" xfId="52" applyFont="1" applyFill="1" applyBorder="1" applyAlignment="1">
      <alignment horizontal="center" vertical="center" wrapText="1"/>
    </xf>
    <xf numFmtId="0" fontId="3" fillId="0" borderId="12" xfId="52" applyFont="1" applyBorder="1" applyAlignment="1">
      <alignment horizontal="justify" vertical="center" wrapText="1"/>
    </xf>
    <xf numFmtId="0" fontId="1" fillId="0" borderId="12" xfId="52" applyFont="1" applyBorder="1" applyAlignment="1">
      <alignment horizontal="justify" vertical="center" wrapText="1"/>
    </xf>
    <xf numFmtId="0" fontId="3" fillId="0" borderId="12" xfId="52" applyFont="1" applyBorder="1" applyAlignment="1">
      <alignment horizontal="left" vertical="center" wrapText="1"/>
    </xf>
    <xf numFmtId="0" fontId="1" fillId="0" borderId="12" xfId="52" applyBorder="1" applyAlignment="1">
      <alignment horizontal="center"/>
    </xf>
    <xf numFmtId="0" fontId="3" fillId="0" borderId="12" xfId="52" applyFont="1" applyBorder="1" applyAlignment="1">
      <alignment horizontal="center"/>
    </xf>
    <xf numFmtId="0" fontId="25" fillId="0" borderId="12" xfId="52" applyFont="1" applyBorder="1" applyAlignment="1">
      <alignment horizontal="center" vertical="center" wrapText="1"/>
    </xf>
    <xf numFmtId="0" fontId="7" fillId="0" borderId="12" xfId="52" applyFont="1" applyBorder="1" applyAlignment="1">
      <alignment horizontal="center" vertical="center" wrapText="1"/>
    </xf>
    <xf numFmtId="0" fontId="1" fillId="0" borderId="12" xfId="52" applyBorder="1" applyAlignment="1">
      <alignment horizontal="center" vertical="center" wrapText="1"/>
    </xf>
    <xf numFmtId="0" fontId="28" fillId="0" borderId="12" xfId="40" applyFont="1" applyBorder="1" applyAlignment="1" applyProtection="1">
      <alignment horizontal="center" vertical="center" wrapText="1"/>
    </xf>
    <xf numFmtId="0" fontId="34" fillId="0" borderId="12" xfId="40" applyFont="1" applyFill="1" applyBorder="1" applyAlignment="1" applyProtection="1">
      <alignment horizontal="center" vertical="center" wrapText="1"/>
    </xf>
    <xf numFmtId="0" fontId="56" fillId="0" borderId="12" xfId="52" applyFont="1" applyFill="1" applyBorder="1" applyAlignment="1">
      <alignment horizontal="center" vertical="center" wrapText="1"/>
    </xf>
    <xf numFmtId="0" fontId="59" fillId="36" borderId="12" xfId="0" applyFont="1" applyFill="1" applyBorder="1" applyAlignment="1">
      <alignment horizontal="center" vertical="center" wrapText="1"/>
    </xf>
    <xf numFmtId="0" fontId="61" fillId="39" borderId="12" xfId="40" applyFont="1" applyFill="1" applyBorder="1" applyAlignment="1" applyProtection="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9" fontId="5" fillId="0" borderId="12" xfId="42" applyFont="1" applyFill="1" applyBorder="1" applyAlignment="1" applyProtection="1">
      <alignment horizontal="center" vertical="center"/>
    </xf>
    <xf numFmtId="0" fontId="59" fillId="37" borderId="12" xfId="40" applyFont="1" applyFill="1" applyBorder="1" applyAlignment="1" applyProtection="1">
      <alignment horizontal="center" vertical="center" wrapText="1"/>
    </xf>
    <xf numFmtId="0" fontId="36" fillId="0" borderId="12" xfId="0" applyFont="1" applyFill="1" applyBorder="1" applyAlignment="1" applyProtection="1">
      <alignment horizontal="center" vertical="center"/>
    </xf>
    <xf numFmtId="0" fontId="41" fillId="0" borderId="12" xfId="0" applyFont="1" applyFill="1" applyBorder="1" applyAlignment="1" applyProtection="1">
      <alignment horizontal="center" vertical="center"/>
    </xf>
    <xf numFmtId="0" fontId="59" fillId="37" borderId="12" xfId="40" applyFont="1" applyFill="1" applyBorder="1" applyAlignment="1" applyProtection="1">
      <alignment horizontal="center" vertical="center" textRotation="90" wrapText="1"/>
    </xf>
    <xf numFmtId="0" fontId="34" fillId="0" borderId="12" xfId="40" applyFont="1" applyBorder="1" applyAlignment="1" applyProtection="1">
      <alignment horizontal="center" vertical="center" wrapText="1"/>
    </xf>
    <xf numFmtId="0" fontId="60" fillId="39" borderId="12" xfId="0" applyFont="1" applyFill="1" applyBorder="1" applyAlignment="1" applyProtection="1">
      <alignment horizontal="center" vertical="center" wrapText="1"/>
    </xf>
    <xf numFmtId="1" fontId="5" fillId="0" borderId="12" xfId="42" applyNumberFormat="1" applyFont="1" applyFill="1" applyBorder="1" applyAlignment="1" applyProtection="1">
      <alignment horizontal="center" vertic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33" xfId="0" applyFont="1" applyBorder="1" applyAlignment="1">
      <alignment horizontal="center"/>
    </xf>
    <xf numFmtId="0" fontId="58" fillId="0" borderId="37" xfId="0" applyFont="1" applyBorder="1" applyAlignment="1">
      <alignment horizontal="center" vertical="center" wrapText="1"/>
    </xf>
    <xf numFmtId="0" fontId="58" fillId="0" borderId="56" xfId="0" applyFont="1" applyBorder="1" applyAlignment="1">
      <alignment horizontal="center" vertical="center" wrapText="1"/>
    </xf>
    <xf numFmtId="0" fontId="58" fillId="0" borderId="28"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38" xfId="0" applyFont="1" applyBorder="1" applyAlignment="1">
      <alignment horizontal="center" vertical="center" wrapText="1"/>
    </xf>
    <xf numFmtId="0" fontId="58" fillId="0" borderId="58" xfId="0" applyFont="1" applyBorder="1" applyAlignment="1">
      <alignment horizontal="center" vertical="center" wrapText="1"/>
    </xf>
    <xf numFmtId="0" fontId="58" fillId="0" borderId="32" xfId="0" applyFont="1" applyBorder="1" applyAlignment="1">
      <alignment horizontal="center" vertical="center" wrapText="1"/>
    </xf>
    <xf numFmtId="0" fontId="4" fillId="0" borderId="12" xfId="40" applyNumberFormat="1" applyFont="1" applyFill="1" applyBorder="1" applyAlignment="1" applyProtection="1">
      <alignment horizontal="center" vertical="center" wrapText="1"/>
    </xf>
    <xf numFmtId="0" fontId="37" fillId="0" borderId="12" xfId="0" applyFont="1" applyBorder="1" applyAlignment="1" applyProtection="1">
      <alignment horizontal="center" vertical="center"/>
    </xf>
    <xf numFmtId="0" fontId="59" fillId="38" borderId="12" xfId="0" applyFont="1" applyFill="1" applyBorder="1" applyAlignment="1">
      <alignment horizontal="center" vertical="center" wrapText="1"/>
    </xf>
    <xf numFmtId="0" fontId="24" fillId="0" borderId="12" xfId="40" applyFont="1" applyBorder="1" applyAlignment="1" applyProtection="1">
      <alignment horizontal="center" vertical="center" wrapText="1"/>
    </xf>
    <xf numFmtId="0" fontId="31" fillId="0" borderId="12" xfId="40" applyFont="1" applyBorder="1" applyAlignment="1" applyProtection="1">
      <alignment horizontal="center" vertical="center" wrapText="1"/>
    </xf>
    <xf numFmtId="0" fontId="30" fillId="0" borderId="12" xfId="40" applyFont="1" applyBorder="1" applyAlignment="1" applyProtection="1">
      <alignment horizontal="center" vertical="center" wrapText="1"/>
    </xf>
    <xf numFmtId="9" fontId="34" fillId="0" borderId="12" xfId="40" applyNumberFormat="1" applyFont="1" applyFill="1" applyBorder="1" applyAlignment="1" applyProtection="1">
      <alignment horizontal="center" vertical="center" wrapText="1"/>
    </xf>
    <xf numFmtId="0" fontId="59" fillId="35" borderId="12" xfId="0" applyFont="1" applyFill="1" applyBorder="1" applyAlignment="1">
      <alignment horizontal="center" vertical="center" wrapText="1"/>
    </xf>
    <xf numFmtId="0" fontId="19" fillId="0" borderId="0" xfId="40" applyFont="1" applyBorder="1" applyAlignment="1" applyProtection="1">
      <alignment horizontal="center"/>
    </xf>
    <xf numFmtId="0" fontId="59" fillId="35" borderId="12" xfId="40" applyFont="1" applyFill="1" applyBorder="1" applyAlignment="1" applyProtection="1">
      <alignment horizontal="center" vertical="center"/>
    </xf>
    <xf numFmtId="0" fontId="59" fillId="35" borderId="12" xfId="40" applyFont="1" applyFill="1" applyBorder="1" applyAlignment="1" applyProtection="1">
      <alignment horizontal="center" vertical="center" textRotation="90" wrapText="1"/>
    </xf>
    <xf numFmtId="0" fontId="8" fillId="0" borderId="0" xfId="40" applyBorder="1" applyAlignment="1" applyProtection="1">
      <alignment horizontal="center"/>
    </xf>
    <xf numFmtId="0" fontId="1" fillId="0" borderId="60" xfId="0" applyFont="1" applyBorder="1" applyAlignment="1">
      <alignment horizontal="center"/>
    </xf>
    <xf numFmtId="0" fontId="1" fillId="0" borderId="27" xfId="0" applyFont="1" applyBorder="1" applyAlignment="1">
      <alignment horizontal="center"/>
    </xf>
    <xf numFmtId="0" fontId="55" fillId="0" borderId="13" xfId="0" applyFont="1" applyFill="1" applyBorder="1" applyAlignment="1">
      <alignment horizontal="center" vertical="center" wrapText="1"/>
    </xf>
    <xf numFmtId="17" fontId="33" fillId="25" borderId="25" xfId="40" applyNumberFormat="1" applyFont="1" applyFill="1" applyBorder="1" applyAlignment="1">
      <alignment horizontal="center" vertical="center" wrapText="1"/>
    </xf>
    <xf numFmtId="0" fontId="33" fillId="25" borderId="25" xfId="4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29" fillId="25" borderId="25" xfId="40" applyFont="1" applyFill="1" applyBorder="1" applyAlignment="1">
      <alignment horizontal="center" vertical="center" wrapText="1"/>
    </xf>
    <xf numFmtId="0" fontId="29" fillId="25" borderId="11" xfId="40" applyFont="1" applyFill="1" applyBorder="1" applyAlignment="1">
      <alignment horizontal="center" vertical="center" wrapText="1"/>
    </xf>
    <xf numFmtId="0" fontId="33" fillId="25" borderId="11" xfId="40" applyFont="1" applyFill="1" applyBorder="1" applyAlignment="1">
      <alignment horizontal="center" vertical="center" wrapText="1"/>
    </xf>
    <xf numFmtId="0" fontId="39" fillId="0" borderId="0" xfId="0" applyFont="1" applyAlignment="1">
      <alignment horizontal="center"/>
    </xf>
    <xf numFmtId="0" fontId="39" fillId="0" borderId="0" xfId="0" applyFont="1" applyAlignment="1">
      <alignment horizontal="justify" wrapText="1"/>
    </xf>
    <xf numFmtId="0" fontId="42" fillId="25" borderId="12" xfId="40" applyFont="1" applyFill="1" applyBorder="1" applyAlignment="1">
      <alignment horizontal="center" vertical="center" wrapText="1"/>
    </xf>
    <xf numFmtId="17" fontId="24" fillId="25" borderId="12" xfId="40" applyNumberFormat="1" applyFont="1" applyFill="1" applyBorder="1" applyAlignment="1">
      <alignment horizontal="center" vertical="center" wrapText="1"/>
    </xf>
    <xf numFmtId="0" fontId="24" fillId="25" borderId="29" xfId="40" applyFont="1" applyFill="1" applyBorder="1" applyAlignment="1">
      <alignment horizontal="center" vertical="center" wrapText="1"/>
    </xf>
    <xf numFmtId="0" fontId="24" fillId="25" borderId="30" xfId="40" applyFont="1" applyFill="1" applyBorder="1" applyAlignment="1">
      <alignment horizontal="center" vertical="center" wrapText="1"/>
    </xf>
    <xf numFmtId="0" fontId="24" fillId="25" borderId="33" xfId="40" applyFont="1" applyFill="1" applyBorder="1" applyAlignment="1">
      <alignment horizontal="center" vertical="center" wrapText="1"/>
    </xf>
    <xf numFmtId="0" fontId="24" fillId="34" borderId="29" xfId="40" applyFont="1" applyFill="1" applyBorder="1" applyAlignment="1">
      <alignment horizontal="center" vertical="center" wrapText="1"/>
    </xf>
    <xf numFmtId="0" fontId="24" fillId="34" borderId="30" xfId="40" applyFont="1" applyFill="1" applyBorder="1" applyAlignment="1">
      <alignment horizontal="center" vertical="center" wrapText="1"/>
    </xf>
    <xf numFmtId="0" fontId="24" fillId="34" borderId="33" xfId="40" applyFont="1" applyFill="1" applyBorder="1" applyAlignment="1">
      <alignment horizontal="center" vertical="center" wrapText="1"/>
    </xf>
    <xf numFmtId="0" fontId="24" fillId="25" borderId="37" xfId="40" applyFont="1" applyFill="1" applyBorder="1" applyAlignment="1">
      <alignment horizontal="center" vertical="center" wrapText="1"/>
    </xf>
    <xf numFmtId="0" fontId="24" fillId="25" borderId="56" xfId="40" applyFont="1" applyFill="1" applyBorder="1" applyAlignment="1">
      <alignment horizontal="center" vertical="center" wrapText="1"/>
    </xf>
    <xf numFmtId="0" fontId="24" fillId="25" borderId="28" xfId="40" applyFont="1" applyFill="1" applyBorder="1" applyAlignment="1">
      <alignment horizontal="center" vertical="center" wrapText="1"/>
    </xf>
    <xf numFmtId="0" fontId="24" fillId="25" borderId="38" xfId="40" applyFont="1" applyFill="1" applyBorder="1" applyAlignment="1">
      <alignment horizontal="center" vertical="center" wrapText="1"/>
    </xf>
    <xf numFmtId="0" fontId="24" fillId="25" borderId="58" xfId="40" applyFont="1" applyFill="1" applyBorder="1" applyAlignment="1">
      <alignment horizontal="center" vertical="center" wrapText="1"/>
    </xf>
    <xf numFmtId="0" fontId="24" fillId="25" borderId="32" xfId="40" applyFont="1" applyFill="1" applyBorder="1" applyAlignment="1">
      <alignment horizontal="center" vertical="center" wrapText="1"/>
    </xf>
    <xf numFmtId="0" fontId="24" fillId="25" borderId="12" xfId="40" applyFont="1" applyFill="1" applyBorder="1" applyAlignment="1">
      <alignment horizontal="center" vertical="center" wrapText="1"/>
    </xf>
    <xf numFmtId="3" fontId="39" fillId="0" borderId="26" xfId="40" applyNumberFormat="1" applyFont="1" applyBorder="1" applyAlignment="1">
      <alignment horizontal="center" vertical="center" wrapText="1"/>
    </xf>
    <xf numFmtId="3" fontId="39" fillId="0" borderId="60" xfId="40" applyNumberFormat="1" applyFont="1" applyBorder="1" applyAlignment="1">
      <alignment horizontal="center" vertical="center" wrapText="1"/>
    </xf>
    <xf numFmtId="3" fontId="39" fillId="0" borderId="27" xfId="40" applyNumberFormat="1" applyFont="1" applyBorder="1" applyAlignment="1">
      <alignment horizontal="center" vertical="center" wrapText="1"/>
    </xf>
    <xf numFmtId="1" fontId="39" fillId="0" borderId="26" xfId="40" applyNumberFormat="1" applyFont="1" applyBorder="1" applyAlignment="1">
      <alignment horizontal="center" vertical="center" wrapText="1"/>
    </xf>
    <xf numFmtId="1" fontId="39" fillId="0" borderId="60" xfId="40" applyNumberFormat="1" applyFont="1" applyBorder="1" applyAlignment="1">
      <alignment horizontal="center" vertical="center" wrapText="1"/>
    </xf>
    <xf numFmtId="1" fontId="39" fillId="0" borderId="27" xfId="40" applyNumberFormat="1" applyFont="1" applyBorder="1" applyAlignment="1">
      <alignment horizontal="center" vertical="center" wrapText="1"/>
    </xf>
    <xf numFmtId="173" fontId="39" fillId="0" borderId="26" xfId="40" applyNumberFormat="1" applyFont="1" applyBorder="1" applyAlignment="1">
      <alignment horizontal="center" vertical="center" wrapText="1"/>
    </xf>
    <xf numFmtId="173" fontId="39" fillId="0" borderId="60" xfId="40" applyNumberFormat="1" applyFont="1" applyBorder="1" applyAlignment="1">
      <alignment horizontal="center" vertical="center" wrapText="1"/>
    </xf>
    <xf numFmtId="173" fontId="39" fillId="0" borderId="27" xfId="40" applyNumberFormat="1" applyFont="1" applyBorder="1" applyAlignment="1">
      <alignment horizontal="center" vertical="center" wrapText="1"/>
    </xf>
    <xf numFmtId="0" fontId="46" fillId="0" borderId="12" xfId="0" applyFont="1" applyFill="1" applyBorder="1" applyAlignment="1">
      <alignment horizontal="center" vertical="center" wrapText="1"/>
    </xf>
    <xf numFmtId="0" fontId="33" fillId="0" borderId="12" xfId="0" applyFont="1" applyFill="1" applyBorder="1" applyAlignment="1">
      <alignment horizontal="center" vertical="center" wrapText="1"/>
    </xf>
    <xf numFmtId="17" fontId="33" fillId="25" borderId="12" xfId="40" applyNumberFormat="1" applyFont="1" applyFill="1" applyBorder="1" applyAlignment="1">
      <alignment horizontal="center" vertical="center" wrapText="1"/>
    </xf>
    <xf numFmtId="0" fontId="29" fillId="25" borderId="12" xfId="0" applyFont="1" applyFill="1" applyBorder="1" applyAlignment="1">
      <alignment horizontal="center" vertical="center" wrapText="1"/>
    </xf>
    <xf numFmtId="17" fontId="33" fillId="25" borderId="14" xfId="40" applyNumberFormat="1" applyFont="1" applyFill="1" applyBorder="1" applyAlignment="1">
      <alignment horizontal="center" vertical="center" wrapText="1"/>
    </xf>
    <xf numFmtId="17" fontId="33" fillId="25" borderId="0" xfId="40" applyNumberFormat="1" applyFont="1" applyFill="1" applyBorder="1" applyAlignment="1">
      <alignment horizontal="center" vertical="center" wrapText="1"/>
    </xf>
    <xf numFmtId="0" fontId="24" fillId="0" borderId="29" xfId="0" applyNumberFormat="1" applyFont="1" applyFill="1" applyBorder="1" applyAlignment="1">
      <alignment horizontal="center" vertical="center" wrapText="1"/>
    </xf>
    <xf numFmtId="0" fontId="24" fillId="0" borderId="30" xfId="0" applyNumberFormat="1" applyFont="1" applyFill="1" applyBorder="1" applyAlignment="1">
      <alignment horizontal="center" vertical="center" wrapText="1"/>
    </xf>
    <xf numFmtId="0" fontId="24" fillId="0" borderId="33" xfId="0" applyNumberFormat="1" applyFont="1" applyFill="1" applyBorder="1" applyAlignment="1">
      <alignment horizontal="center" vertical="center" wrapText="1"/>
    </xf>
    <xf numFmtId="0" fontId="24" fillId="0" borderId="29" xfId="0" applyNumberFormat="1" applyFont="1" applyBorder="1" applyAlignment="1">
      <alignment horizontal="center" vertical="center" wrapText="1"/>
    </xf>
    <xf numFmtId="0" fontId="24" fillId="0" borderId="30" xfId="0" applyNumberFormat="1" applyFont="1" applyBorder="1" applyAlignment="1">
      <alignment horizontal="center" vertical="center" wrapText="1"/>
    </xf>
    <xf numFmtId="0" fontId="24" fillId="0" borderId="33" xfId="0" applyNumberFormat="1" applyFont="1" applyBorder="1" applyAlignment="1">
      <alignment horizontal="center" vertical="center" wrapText="1"/>
    </xf>
    <xf numFmtId="0" fontId="3" fillId="25" borderId="12" xfId="0" applyFont="1" applyFill="1" applyBorder="1" applyAlignment="1">
      <alignment horizontal="center" vertical="center" wrapText="1"/>
    </xf>
    <xf numFmtId="0" fontId="4" fillId="0" borderId="30" xfId="0" applyFont="1" applyBorder="1" applyAlignment="1">
      <alignment horizontal="center" vertical="center" wrapText="1"/>
    </xf>
    <xf numFmtId="0" fontId="0" fillId="0" borderId="30" xfId="0" applyBorder="1" applyAlignment="1">
      <alignment horizontal="center" vertical="center" wrapText="1"/>
    </xf>
    <xf numFmtId="0" fontId="3" fillId="25" borderId="15" xfId="0" applyFont="1" applyFill="1" applyBorder="1" applyAlignment="1">
      <alignment horizontal="center" vertical="center" wrapText="1"/>
    </xf>
    <xf numFmtId="0" fontId="4" fillId="0" borderId="41" xfId="0" applyFont="1" applyBorder="1" applyAlignment="1">
      <alignment horizontal="center" vertical="center" wrapText="1"/>
    </xf>
    <xf numFmtId="0" fontId="0" fillId="0" borderId="68" xfId="0" applyBorder="1" applyAlignment="1">
      <alignment horizontal="center" vertical="center" wrapText="1"/>
    </xf>
    <xf numFmtId="0" fontId="0" fillId="0" borderId="62" xfId="0" applyBorder="1" applyAlignment="1">
      <alignment horizontal="center" vertical="center" wrapText="1"/>
    </xf>
    <xf numFmtId="0" fontId="4" fillId="0" borderId="56" xfId="0" applyFont="1" applyBorder="1" applyAlignment="1">
      <alignment horizontal="justify" vertical="center" wrapText="1"/>
    </xf>
    <xf numFmtId="0" fontId="0" fillId="0" borderId="0" xfId="0" applyBorder="1" applyAlignment="1">
      <alignment horizontal="justify" vertical="center" wrapText="1"/>
    </xf>
    <xf numFmtId="0" fontId="3" fillId="0" borderId="6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2" xfId="0" applyFont="1" applyBorder="1" applyAlignment="1">
      <alignment horizontal="center" vertical="center" wrapText="1"/>
    </xf>
    <xf numFmtId="0" fontId="50" fillId="31" borderId="30" xfId="0" applyFont="1" applyFill="1" applyBorder="1" applyAlignment="1">
      <alignment horizontal="center" vertical="center" wrapText="1"/>
    </xf>
    <xf numFmtId="0" fontId="50" fillId="31" borderId="29" xfId="0" applyFont="1" applyFill="1" applyBorder="1" applyAlignment="1">
      <alignment horizontal="center" vertical="center" wrapText="1"/>
    </xf>
    <xf numFmtId="0" fontId="50" fillId="31" borderId="55"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55" xfId="0" applyBorder="1" applyAlignment="1">
      <alignment horizontal="center" vertical="center" wrapText="1"/>
    </xf>
    <xf numFmtId="0" fontId="0" fillId="0" borderId="41" xfId="0" applyBorder="1" applyAlignment="1">
      <alignment horizontal="center" vertical="center" wrapText="1"/>
    </xf>
    <xf numFmtId="0" fontId="0" fillId="0" borderId="29" xfId="0" applyBorder="1" applyAlignment="1">
      <alignment horizontal="justify" vertical="center" wrapText="1"/>
    </xf>
    <xf numFmtId="0" fontId="0" fillId="0" borderId="55" xfId="0" applyBorder="1" applyAlignment="1">
      <alignment horizontal="justify" vertical="center" wrapText="1"/>
    </xf>
    <xf numFmtId="0" fontId="0" fillId="0" borderId="0" xfId="0" applyAlignment="1">
      <alignment horizontal="justify" vertical="center" wrapText="1"/>
    </xf>
    <xf numFmtId="0" fontId="4" fillId="0" borderId="68" xfId="0" applyFont="1" applyBorder="1" applyAlignment="1">
      <alignment horizontal="center" vertical="center" wrapText="1"/>
    </xf>
    <xf numFmtId="0" fontId="3" fillId="25" borderId="12" xfId="0" applyFont="1" applyFill="1" applyBorder="1" applyAlignment="1">
      <alignment horizontal="center"/>
    </xf>
    <xf numFmtId="0" fontId="3" fillId="25" borderId="16" xfId="0" applyFont="1" applyFill="1" applyBorder="1" applyAlignment="1">
      <alignment horizontal="center"/>
    </xf>
    <xf numFmtId="0" fontId="54" fillId="0" borderId="49" xfId="0" applyFont="1" applyBorder="1" applyAlignment="1">
      <alignment horizontal="justify" vertical="center" wrapText="1"/>
    </xf>
    <xf numFmtId="0" fontId="54" fillId="0" borderId="54" xfId="0" applyFont="1" applyBorder="1" applyAlignment="1">
      <alignment horizontal="justify" vertical="center" wrapText="1"/>
    </xf>
    <xf numFmtId="0" fontId="54" fillId="0" borderId="12" xfId="0" applyFont="1" applyBorder="1" applyAlignment="1">
      <alignment horizontal="left" vertical="center" wrapText="1"/>
    </xf>
    <xf numFmtId="0" fontId="54" fillId="0" borderId="16" xfId="0" applyFont="1" applyBorder="1" applyAlignment="1">
      <alignment horizontal="left" vertical="center" wrapText="1"/>
    </xf>
    <xf numFmtId="0" fontId="0" fillId="0" borderId="35" xfId="0" applyBorder="1" applyAlignment="1">
      <alignment horizontal="justify" vertical="center" wrapText="1"/>
    </xf>
    <xf numFmtId="0" fontId="40" fillId="0" borderId="29"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55" xfId="0" applyFont="1" applyBorder="1" applyAlignment="1">
      <alignment horizontal="center" vertical="center" wrapText="1"/>
    </xf>
    <xf numFmtId="0" fontId="3" fillId="25" borderId="49" xfId="0" applyFont="1" applyFill="1" applyBorder="1" applyAlignment="1">
      <alignment horizontal="center" vertical="center" wrapText="1"/>
    </xf>
    <xf numFmtId="0" fontId="50" fillId="0" borderId="30" xfId="0" applyFont="1" applyFill="1" applyBorder="1" applyAlignment="1">
      <alignment horizontal="center" vertical="center" wrapText="1"/>
    </xf>
    <xf numFmtId="0" fontId="0" fillId="0" borderId="30" xfId="0" applyBorder="1" applyAlignment="1">
      <alignment horizontal="justify" vertical="center" wrapText="1"/>
    </xf>
    <xf numFmtId="0" fontId="51" fillId="0" borderId="0" xfId="0" applyFont="1" applyBorder="1" applyAlignment="1">
      <alignment horizontal="justify" vertical="center" wrapText="1"/>
    </xf>
    <xf numFmtId="0" fontId="3" fillId="25" borderId="53" xfId="0" applyFont="1" applyFill="1" applyBorder="1" applyAlignment="1">
      <alignment horizontal="center" vertical="center" wrapText="1"/>
    </xf>
    <xf numFmtId="0" fontId="3" fillId="25" borderId="49" xfId="0" applyFont="1" applyFill="1" applyBorder="1" applyAlignment="1">
      <alignment horizontal="center"/>
    </xf>
    <xf numFmtId="0" fontId="3" fillId="25" borderId="54" xfId="0" applyFont="1" applyFill="1" applyBorder="1" applyAlignment="1">
      <alignment horizontal="center"/>
    </xf>
    <xf numFmtId="0" fontId="3" fillId="0" borderId="28" xfId="0" applyFont="1" applyBorder="1" applyAlignment="1">
      <alignment horizontal="center" vertical="center" wrapText="1"/>
    </xf>
    <xf numFmtId="0" fontId="0" fillId="0" borderId="51" xfId="0" applyBorder="1" applyAlignment="1">
      <alignment horizontal="center" vertical="center" wrapText="1"/>
    </xf>
    <xf numFmtId="0" fontId="0" fillId="0" borderId="28" xfId="0" applyBorder="1" applyAlignment="1">
      <alignment horizontal="center" vertical="center" wrapText="1"/>
    </xf>
    <xf numFmtId="0" fontId="50" fillId="31" borderId="28" xfId="0" applyFont="1" applyFill="1" applyBorder="1" applyAlignment="1">
      <alignment horizontal="center" vertical="center" wrapText="1"/>
    </xf>
    <xf numFmtId="0" fontId="50" fillId="31" borderId="51" xfId="0" applyFont="1" applyFill="1" applyBorder="1" applyAlignment="1">
      <alignment horizontal="center" vertical="center" wrapText="1"/>
    </xf>
    <xf numFmtId="1" fontId="0" fillId="0" borderId="29" xfId="0" applyNumberFormat="1" applyBorder="1" applyAlignment="1">
      <alignment horizontal="center" vertical="center" wrapText="1"/>
    </xf>
    <xf numFmtId="1" fontId="0" fillId="0" borderId="30" xfId="0" applyNumberFormat="1" applyBorder="1" applyAlignment="1">
      <alignment horizontal="center" vertical="center" wrapText="1"/>
    </xf>
    <xf numFmtId="1" fontId="0" fillId="0" borderId="55" xfId="0" applyNumberFormat="1" applyBorder="1" applyAlignment="1">
      <alignment horizontal="center" vertical="center" wrapText="1"/>
    </xf>
    <xf numFmtId="0" fontId="40" fillId="0" borderId="29" xfId="0" applyFont="1" applyBorder="1" applyAlignment="1">
      <alignment horizontal="justify" vertical="center" wrapText="1"/>
    </xf>
    <xf numFmtId="0" fontId="40" fillId="0" borderId="30" xfId="0" applyFont="1" applyBorder="1" applyAlignment="1">
      <alignment horizontal="justify" vertical="center" wrapText="1"/>
    </xf>
    <xf numFmtId="0" fontId="40" fillId="0" borderId="55" xfId="0" applyFont="1" applyBorder="1" applyAlignment="1">
      <alignment horizontal="justify" vertical="center" wrapText="1"/>
    </xf>
    <xf numFmtId="2" fontId="0" fillId="0" borderId="29" xfId="0" applyNumberFormat="1" applyBorder="1" applyAlignment="1">
      <alignment horizontal="center" vertical="center" wrapText="1"/>
    </xf>
    <xf numFmtId="2" fontId="0" fillId="0" borderId="30" xfId="0" applyNumberFormat="1" applyBorder="1" applyAlignment="1">
      <alignment horizontal="center" vertical="center" wrapText="1"/>
    </xf>
    <xf numFmtId="2" fontId="3" fillId="0" borderId="63" xfId="42" applyNumberFormat="1" applyFont="1" applyBorder="1" applyAlignment="1">
      <alignment horizontal="center" vertical="center" wrapText="1"/>
    </xf>
    <xf numFmtId="2" fontId="3" fillId="0" borderId="21" xfId="42" applyNumberFormat="1" applyFont="1" applyBorder="1" applyAlignment="1">
      <alignment horizontal="center" vertical="center" wrapText="1"/>
    </xf>
    <xf numFmtId="9" fontId="0" fillId="0" borderId="28" xfId="42" applyFont="1" applyBorder="1" applyAlignment="1">
      <alignment horizontal="center" vertical="center" wrapText="1"/>
    </xf>
    <xf numFmtId="9" fontId="0" fillId="0" borderId="51" xfId="42" applyFont="1" applyBorder="1" applyAlignment="1">
      <alignment horizontal="center" vertical="center" wrapText="1"/>
    </xf>
    <xf numFmtId="9" fontId="0" fillId="0" borderId="32" xfId="42" applyFont="1" applyBorder="1" applyAlignment="1">
      <alignment horizontal="center" vertical="center" wrapText="1"/>
    </xf>
    <xf numFmtId="10" fontId="0" fillId="0" borderId="29" xfId="0" applyNumberFormat="1" applyBorder="1" applyAlignment="1">
      <alignment horizontal="center" vertical="center" wrapText="1"/>
    </xf>
    <xf numFmtId="10" fontId="0" fillId="0" borderId="30" xfId="0" applyNumberFormat="1" applyBorder="1" applyAlignment="1">
      <alignment horizontal="center" vertical="center" wrapText="1"/>
    </xf>
    <xf numFmtId="10" fontId="0" fillId="0" borderId="33" xfId="0" applyNumberFormat="1" applyBorder="1" applyAlignment="1">
      <alignment horizontal="center" vertical="center" wrapText="1"/>
    </xf>
    <xf numFmtId="10" fontId="4" fillId="0" borderId="29" xfId="0" applyNumberFormat="1" applyFont="1" applyBorder="1" applyAlignment="1">
      <alignment horizontal="center" vertical="center" wrapText="1"/>
    </xf>
    <xf numFmtId="9" fontId="0" fillId="0" borderId="27" xfId="42" applyFont="1" applyBorder="1" applyAlignment="1">
      <alignment horizontal="center" vertical="center" wrapText="1"/>
    </xf>
    <xf numFmtId="0" fontId="50" fillId="31" borderId="12"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41"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62" xfId="0" applyFill="1" applyBorder="1" applyAlignment="1">
      <alignment horizontal="center" vertical="center" wrapText="1"/>
    </xf>
    <xf numFmtId="0" fontId="3" fillId="25" borderId="33" xfId="0" applyFont="1" applyFill="1" applyBorder="1" applyAlignment="1">
      <alignment horizontal="center" vertical="center" wrapText="1"/>
    </xf>
    <xf numFmtId="0" fontId="54" fillId="0" borderId="18" xfId="0" applyFont="1" applyBorder="1" applyAlignment="1">
      <alignment horizontal="left" vertical="center" wrapText="1"/>
    </xf>
    <xf numFmtId="0" fontId="54" fillId="0" borderId="19" xfId="0" applyFont="1" applyBorder="1" applyAlignment="1">
      <alignment horizontal="left" vertical="center" wrapText="1"/>
    </xf>
    <xf numFmtId="0" fontId="4" fillId="0" borderId="30" xfId="0" applyFont="1" applyBorder="1" applyAlignment="1">
      <alignment horizontal="justify" vertical="center" wrapText="1"/>
    </xf>
    <xf numFmtId="0" fontId="0" fillId="0" borderId="30" xfId="0" applyBorder="1" applyAlignment="1">
      <alignment horizontal="left" vertical="center" wrapText="1"/>
    </xf>
    <xf numFmtId="0" fontId="0" fillId="0" borderId="55" xfId="0" applyBorder="1" applyAlignment="1">
      <alignment horizontal="left" vertical="center" wrapText="1"/>
    </xf>
    <xf numFmtId="0" fontId="0" fillId="0" borderId="30" xfId="0" applyFill="1" applyBorder="1" applyAlignment="1">
      <alignment horizontal="justify" vertical="center" wrapText="1"/>
    </xf>
    <xf numFmtId="0" fontId="0" fillId="0" borderId="55" xfId="0" applyFill="1" applyBorder="1" applyAlignment="1">
      <alignment horizontal="justify" vertical="center" wrapText="1"/>
    </xf>
    <xf numFmtId="3" fontId="0" fillId="0" borderId="69" xfId="36" applyNumberFormat="1" applyFont="1" applyBorder="1" applyAlignment="1">
      <alignment horizontal="center" vertical="center" wrapText="1"/>
    </xf>
    <xf numFmtId="3" fontId="0" fillId="0" borderId="67" xfId="36" applyNumberFormat="1" applyFont="1" applyBorder="1" applyAlignment="1">
      <alignment horizontal="center" vertical="center" wrapText="1"/>
    </xf>
    <xf numFmtId="0" fontId="3" fillId="25" borderId="33" xfId="0" applyFont="1" applyFill="1" applyBorder="1" applyAlignment="1">
      <alignment horizontal="center"/>
    </xf>
    <xf numFmtId="0" fontId="3" fillId="25" borderId="40" xfId="0" applyFont="1" applyFill="1" applyBorder="1" applyAlignment="1">
      <alignment horizontal="center"/>
    </xf>
    <xf numFmtId="0" fontId="54" fillId="0" borderId="46" xfId="0" applyFont="1" applyBorder="1" applyAlignment="1">
      <alignment horizontal="left" vertical="center" wrapText="1"/>
    </xf>
    <xf numFmtId="0" fontId="54" fillId="0" borderId="47" xfId="0" applyFont="1" applyBorder="1" applyAlignment="1">
      <alignment horizontal="left" vertical="center" wrapText="1"/>
    </xf>
    <xf numFmtId="0" fontId="54" fillId="0" borderId="66" xfId="0" applyFont="1" applyBorder="1" applyAlignment="1">
      <alignment horizontal="left" vertical="center" wrapText="1"/>
    </xf>
    <xf numFmtId="0" fontId="54" fillId="0" borderId="69" xfId="0" applyFont="1" applyBorder="1" applyAlignment="1">
      <alignment horizontal="justify" vertical="center" wrapText="1"/>
    </xf>
    <xf numFmtId="0" fontId="54" fillId="0" borderId="50" xfId="0" applyFont="1" applyBorder="1" applyAlignment="1">
      <alignment horizontal="justify" vertical="center" wrapText="1"/>
    </xf>
    <xf numFmtId="0" fontId="54" fillId="0" borderId="23" xfId="0" applyFont="1" applyBorder="1" applyAlignment="1">
      <alignment horizontal="justify" vertical="center" wrapText="1"/>
    </xf>
    <xf numFmtId="0" fontId="3" fillId="25" borderId="39"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6" xfId="0" applyBorder="1" applyAlignment="1">
      <alignment horizontal="justify" vertical="center" wrapText="1"/>
    </xf>
    <xf numFmtId="0" fontId="0" fillId="0" borderId="15" xfId="0" applyBorder="1" applyAlignment="1">
      <alignment horizontal="center" vertical="center" wrapText="1"/>
    </xf>
    <xf numFmtId="0" fontId="0" fillId="0" borderId="12" xfId="0" applyBorder="1" applyAlignment="1">
      <alignment horizontal="justify" vertical="center" wrapText="1"/>
    </xf>
    <xf numFmtId="0" fontId="4" fillId="33" borderId="30" xfId="0" applyFont="1" applyFill="1" applyBorder="1" applyAlignment="1">
      <alignment horizontal="left" vertical="center" wrapText="1"/>
    </xf>
    <xf numFmtId="0" fontId="0" fillId="0" borderId="12" xfId="0" applyFill="1" applyBorder="1" applyAlignment="1">
      <alignment horizontal="center" vertical="center" wrapText="1"/>
    </xf>
    <xf numFmtId="0" fontId="4" fillId="0" borderId="1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50" fillId="31" borderId="57" xfId="0" applyFont="1" applyFill="1" applyBorder="1" applyAlignment="1">
      <alignment horizontal="center" vertical="center" wrapText="1"/>
    </xf>
    <xf numFmtId="0" fontId="0" fillId="0" borderId="57" xfId="0" applyBorder="1" applyAlignment="1">
      <alignment horizontal="center" vertical="center" wrapText="1"/>
    </xf>
    <xf numFmtId="0" fontId="5" fillId="0" borderId="0" xfId="0" applyFont="1" applyBorder="1" applyAlignment="1">
      <alignment horizontal="justify" vertical="center" wrapText="1"/>
    </xf>
  </cellXfs>
  <cellStyles count="5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stilo 1" xfId="31"/>
    <cellStyle name="Euro" xfId="32"/>
    <cellStyle name="Hipervínculo" xfId="33" builtinId="8"/>
    <cellStyle name="Incorrecto" xfId="34" builtinId="27" customBuiltin="1"/>
    <cellStyle name="Millares" xfId="35" builtinId="3"/>
    <cellStyle name="Moneda" xfId="36" builtinId="4"/>
    <cellStyle name="Moneda 2" xfId="37"/>
    <cellStyle name="Neutral" xfId="38" builtinId="28" customBuiltin="1"/>
    <cellStyle name="Normal" xfId="0" builtinId="0"/>
    <cellStyle name="Normal 2" xfId="39"/>
    <cellStyle name="Normal 3" xfId="52"/>
    <cellStyle name="Normal_EJERCICIO CMI -COMPUTADOR NUEVO" xfId="40"/>
    <cellStyle name="Notas" xfId="41" builtinId="10" customBuiltin="1"/>
    <cellStyle name="Porcentaje" xfId="42" builtinId="5"/>
    <cellStyle name="Porcentual 2" xfId="43"/>
    <cellStyle name="Porcentual 3" xfId="44"/>
    <cellStyle name="Salida" xfId="45" builtinId="21" customBuiltin="1"/>
    <cellStyle name="Texto de advertencia" xfId="46" builtinId="11" customBuiltin="1"/>
    <cellStyle name="Texto explicativo" xfId="47" builtinId="53" customBuiltin="1"/>
    <cellStyle name="Título" xfId="48" builtinId="15" customBuiltin="1"/>
    <cellStyle name="Título 2" xfId="49" builtinId="17" customBuiltin="1"/>
    <cellStyle name="Título 3" xfId="50" builtinId="18" customBuiltin="1"/>
    <cellStyle name="Total" xfId="51" builtinId="25" customBuiltin="1"/>
  </cellStyles>
  <dxfs count="15">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rgb="FFFF0000"/>
        </patternFill>
      </fill>
    </dxf>
    <dxf>
      <fill>
        <patternFill>
          <bgColor rgb="FFFFFF00"/>
        </patternFill>
      </fill>
    </dxf>
    <dxf>
      <fill>
        <patternFill>
          <bgColor rgb="FF00FF00"/>
        </patternFill>
      </fill>
    </dxf>
  </dxfs>
  <tableStyles count="0" defaultTableStyle="TableStyleMedium9" defaultPivotStyle="PivotStyleLight16"/>
  <colors>
    <mruColors>
      <color rgb="FF33339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216477</xdr:colOff>
      <xdr:row>0</xdr:row>
      <xdr:rowOff>60614</xdr:rowOff>
    </xdr:from>
    <xdr:to>
      <xdr:col>1</xdr:col>
      <xdr:colOff>381975</xdr:colOff>
      <xdr:row>2</xdr:row>
      <xdr:rowOff>229035</xdr:rowOff>
    </xdr:to>
    <xdr:pic>
      <xdr:nvPicPr>
        <xdr:cNvPr id="4"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378" t="13305" r="41655" b="10335"/>
        <a:stretch/>
      </xdr:blipFill>
      <xdr:spPr bwMode="auto">
        <a:xfrm>
          <a:off x="216477" y="60614"/>
          <a:ext cx="832248" cy="75723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268431</xdr:colOff>
      <xdr:row>1</xdr:row>
      <xdr:rowOff>86591</xdr:rowOff>
    </xdr:from>
    <xdr:to>
      <xdr:col>1</xdr:col>
      <xdr:colOff>1100679</xdr:colOff>
      <xdr:row>3</xdr:row>
      <xdr:rowOff>237693</xdr:rowOff>
    </xdr:to>
    <xdr:pic>
      <xdr:nvPicPr>
        <xdr:cNvPr id="4"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378" t="13305" r="41655" b="10335"/>
        <a:stretch/>
      </xdr:blipFill>
      <xdr:spPr bwMode="auto">
        <a:xfrm>
          <a:off x="424295" y="294409"/>
          <a:ext cx="832248" cy="75723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47</xdr:col>
      <xdr:colOff>428625</xdr:colOff>
      <xdr:row>8</xdr:row>
      <xdr:rowOff>142875</xdr:rowOff>
    </xdr:from>
    <xdr:to>
      <xdr:col>47</xdr:col>
      <xdr:colOff>504825</xdr:colOff>
      <xdr:row>8</xdr:row>
      <xdr:rowOff>342900</xdr:rowOff>
    </xdr:to>
    <xdr:sp macro="" textlink="">
      <xdr:nvSpPr>
        <xdr:cNvPr id="6419701" name="Text Box 6"/>
        <xdr:cNvSpPr txBox="1">
          <a:spLocks noChangeArrowheads="1"/>
        </xdr:cNvSpPr>
      </xdr:nvSpPr>
      <xdr:spPr bwMode="auto">
        <a:xfrm>
          <a:off x="15744825" y="4724400"/>
          <a:ext cx="76200" cy="200025"/>
        </a:xfrm>
        <a:prstGeom prst="rect">
          <a:avLst/>
        </a:prstGeom>
        <a:noFill/>
        <a:ln w="9525">
          <a:noFill/>
          <a:miter lim="800000"/>
          <a:headEnd/>
          <a:tailEnd/>
        </a:ln>
        <a:effectLst>
          <a:prstShdw prst="shdw17" dist="17961" dir="2700000">
            <a:srgbClr val="999999"/>
          </a:prstShdw>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133350</xdr:colOff>
      <xdr:row>238</xdr:row>
      <xdr:rowOff>114300</xdr:rowOff>
    </xdr:from>
    <xdr:to>
      <xdr:col>4</xdr:col>
      <xdr:colOff>3381375</xdr:colOff>
      <xdr:row>242</xdr:row>
      <xdr:rowOff>142875</xdr:rowOff>
    </xdr:to>
    <xdr:grpSp>
      <xdr:nvGrpSpPr>
        <xdr:cNvPr id="6430306" name="Group 221"/>
        <xdr:cNvGrpSpPr>
          <a:grpSpLocks/>
        </xdr:cNvGrpSpPr>
      </xdr:nvGrpSpPr>
      <xdr:grpSpPr bwMode="auto">
        <a:xfrm>
          <a:off x="5348288" y="44786550"/>
          <a:ext cx="3248025" cy="1409700"/>
          <a:chOff x="1984" y="53"/>
          <a:chExt cx="341" cy="147"/>
        </a:xfrm>
      </xdr:grpSpPr>
      <xdr:sp macro="" textlink="">
        <xdr:nvSpPr>
          <xdr:cNvPr id="6376670" name="Text Box 222"/>
          <xdr:cNvSpPr txBox="1">
            <a:spLocks noChangeArrowheads="1"/>
          </xdr:cNvSpPr>
        </xdr:nvSpPr>
        <xdr:spPr bwMode="auto">
          <a:xfrm>
            <a:off x="2009" y="56"/>
            <a:ext cx="109" cy="3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recursos disponibles</a:t>
            </a:r>
          </a:p>
        </xdr:txBody>
      </xdr:sp>
      <xdr:sp macro="" textlink="">
        <xdr:nvSpPr>
          <xdr:cNvPr id="6376671" name="Text Box 223"/>
          <xdr:cNvSpPr txBox="1">
            <a:spLocks noChangeArrowheads="1"/>
          </xdr:cNvSpPr>
        </xdr:nvSpPr>
        <xdr:spPr bwMode="auto">
          <a:xfrm>
            <a:off x="1993" y="95"/>
            <a:ext cx="150" cy="5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mantenimientos a obras programados para la vegencia</a:t>
            </a:r>
          </a:p>
        </xdr:txBody>
      </xdr:sp>
      <xdr:sp macro="" textlink="">
        <xdr:nvSpPr>
          <xdr:cNvPr id="6376672" name="Text Box 224"/>
          <xdr:cNvSpPr txBox="1">
            <a:spLocks noChangeArrowheads="1"/>
          </xdr:cNvSpPr>
        </xdr:nvSpPr>
        <xdr:spPr bwMode="auto">
          <a:xfrm>
            <a:off x="2177" y="69"/>
            <a:ext cx="148" cy="3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de mantenimientos ejecutados en el periodo</a:t>
            </a:r>
          </a:p>
        </xdr:txBody>
      </xdr:sp>
      <xdr:sp macro="" textlink="">
        <xdr:nvSpPr>
          <xdr:cNvPr id="6430318" name="Line 225"/>
          <xdr:cNvSpPr>
            <a:spLocks noChangeShapeType="1"/>
          </xdr:cNvSpPr>
        </xdr:nvSpPr>
        <xdr:spPr bwMode="auto">
          <a:xfrm>
            <a:off x="1992" y="90"/>
            <a:ext cx="142" cy="0"/>
          </a:xfrm>
          <a:prstGeom prst="line">
            <a:avLst/>
          </a:prstGeom>
          <a:noFill/>
          <a:ln w="15875">
            <a:solidFill>
              <a:srgbClr val="000000"/>
            </a:solidFill>
            <a:round/>
            <a:headEnd/>
            <a:tailEnd/>
          </a:ln>
        </xdr:spPr>
      </xdr:sp>
      <xdr:sp macro="" textlink="">
        <xdr:nvSpPr>
          <xdr:cNvPr id="6376674" name="Text Box 226"/>
          <xdr:cNvSpPr txBox="1">
            <a:spLocks noChangeArrowheads="1"/>
          </xdr:cNvSpPr>
        </xdr:nvSpPr>
        <xdr:spPr bwMode="auto">
          <a:xfrm>
            <a:off x="2150" y="68"/>
            <a:ext cx="20" cy="2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a:t>
            </a:r>
          </a:p>
        </xdr:txBody>
      </xdr:sp>
      <xdr:sp macro="" textlink="">
        <xdr:nvSpPr>
          <xdr:cNvPr id="6430320" name="Line 227"/>
          <xdr:cNvSpPr>
            <a:spLocks noChangeShapeType="1"/>
          </xdr:cNvSpPr>
        </xdr:nvSpPr>
        <xdr:spPr bwMode="auto">
          <a:xfrm flipV="1">
            <a:off x="1984" y="150"/>
            <a:ext cx="341" cy="0"/>
          </a:xfrm>
          <a:prstGeom prst="line">
            <a:avLst/>
          </a:prstGeom>
          <a:noFill/>
          <a:ln w="22225">
            <a:solidFill>
              <a:srgbClr val="000000"/>
            </a:solidFill>
            <a:round/>
            <a:headEnd/>
            <a:tailEnd/>
          </a:ln>
        </xdr:spPr>
      </xdr:sp>
      <xdr:sp macro="" textlink="">
        <xdr:nvSpPr>
          <xdr:cNvPr id="6376676" name="Text Box 228"/>
          <xdr:cNvSpPr txBox="1">
            <a:spLocks noChangeArrowheads="1"/>
          </xdr:cNvSpPr>
        </xdr:nvSpPr>
        <xdr:spPr bwMode="auto">
          <a:xfrm>
            <a:off x="2091" y="162"/>
            <a:ext cx="123" cy="38"/>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recursos disponibles</a:t>
            </a:r>
          </a:p>
        </xdr:txBody>
      </xdr:sp>
      <xdr:sp macro="" textlink="">
        <xdr:nvSpPr>
          <xdr:cNvPr id="6430322" name="AutoShape 229"/>
          <xdr:cNvSpPr>
            <a:spLocks/>
          </xdr:cNvSpPr>
        </xdr:nvSpPr>
        <xdr:spPr bwMode="auto">
          <a:xfrm>
            <a:off x="2134" y="53"/>
            <a:ext cx="12" cy="95"/>
          </a:xfrm>
          <a:prstGeom prst="rightBracket">
            <a:avLst>
              <a:gd name="adj" fmla="val 65972"/>
            </a:avLst>
          </a:prstGeom>
          <a:noFill/>
          <a:ln w="12700">
            <a:solidFill>
              <a:srgbClr val="000000"/>
            </a:solidFill>
            <a:round/>
            <a:headEnd/>
            <a:tailEnd/>
          </a:ln>
        </xdr:spPr>
      </xdr:sp>
      <xdr:sp macro="" textlink="">
        <xdr:nvSpPr>
          <xdr:cNvPr id="6430323" name="AutoShape 230"/>
          <xdr:cNvSpPr>
            <a:spLocks/>
          </xdr:cNvSpPr>
        </xdr:nvSpPr>
        <xdr:spPr bwMode="auto">
          <a:xfrm>
            <a:off x="1985" y="54"/>
            <a:ext cx="11" cy="92"/>
          </a:xfrm>
          <a:prstGeom prst="leftBracket">
            <a:avLst>
              <a:gd name="adj" fmla="val 69697"/>
            </a:avLst>
          </a:prstGeom>
          <a:noFill/>
          <a:ln w="12700">
            <a:solidFill>
              <a:srgbClr val="000000"/>
            </a:solidFill>
            <a:round/>
            <a:headEnd/>
            <a:tailEnd/>
          </a:ln>
        </xdr:spPr>
      </xdr:sp>
    </xdr:grpSp>
    <xdr:clientData/>
  </xdr:twoCellAnchor>
  <xdr:twoCellAnchor>
    <xdr:from>
      <xdr:col>4</xdr:col>
      <xdr:colOff>133350</xdr:colOff>
      <xdr:row>690</xdr:row>
      <xdr:rowOff>38100</xdr:rowOff>
    </xdr:from>
    <xdr:to>
      <xdr:col>4</xdr:col>
      <xdr:colOff>3076575</xdr:colOff>
      <xdr:row>697</xdr:row>
      <xdr:rowOff>114300</xdr:rowOff>
    </xdr:to>
    <xdr:grpSp>
      <xdr:nvGrpSpPr>
        <xdr:cNvPr id="6430307" name="Group 43"/>
        <xdr:cNvGrpSpPr>
          <a:grpSpLocks/>
        </xdr:cNvGrpSpPr>
      </xdr:nvGrpSpPr>
      <xdr:grpSpPr bwMode="auto">
        <a:xfrm>
          <a:off x="5348288" y="131864100"/>
          <a:ext cx="2943225" cy="1243013"/>
          <a:chOff x="1848" y="395"/>
          <a:chExt cx="337" cy="74"/>
        </a:xfrm>
      </xdr:grpSpPr>
      <xdr:sp macro="" textlink="">
        <xdr:nvSpPr>
          <xdr:cNvPr id="21" name="Text Box 1"/>
          <xdr:cNvSpPr txBox="1">
            <a:spLocks noChangeArrowheads="1"/>
          </xdr:cNvSpPr>
        </xdr:nvSpPr>
        <xdr:spPr bwMode="auto">
          <a:xfrm>
            <a:off x="1903" y="404"/>
            <a:ext cx="120" cy="43"/>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cuentas de cobro a validar </a:t>
            </a:r>
          </a:p>
        </xdr:txBody>
      </xdr:sp>
      <xdr:sp macro="" textlink="">
        <xdr:nvSpPr>
          <xdr:cNvPr id="22" name="Text Box 2"/>
          <xdr:cNvSpPr txBox="1">
            <a:spLocks noChangeArrowheads="1"/>
          </xdr:cNvSpPr>
        </xdr:nvSpPr>
        <xdr:spPr bwMode="auto">
          <a:xfrm>
            <a:off x="1934" y="445"/>
            <a:ext cx="196" cy="18"/>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cuentas de cobro a validar</a:t>
            </a:r>
          </a:p>
        </xdr:txBody>
      </xdr:sp>
      <xdr:sp macro="" textlink="">
        <xdr:nvSpPr>
          <xdr:cNvPr id="23" name="Text Box 3"/>
          <xdr:cNvSpPr txBox="1">
            <a:spLocks noChangeArrowheads="1"/>
          </xdr:cNvSpPr>
        </xdr:nvSpPr>
        <xdr:spPr bwMode="auto">
          <a:xfrm>
            <a:off x="2051" y="404"/>
            <a:ext cx="123" cy="41"/>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cuentas de cobro no validadas</a:t>
            </a:r>
          </a:p>
        </xdr:txBody>
      </xdr:sp>
      <xdr:sp macro="" textlink="">
        <xdr:nvSpPr>
          <xdr:cNvPr id="24" name="Text Box 4"/>
          <xdr:cNvSpPr txBox="1">
            <a:spLocks noChangeArrowheads="1"/>
          </xdr:cNvSpPr>
        </xdr:nvSpPr>
        <xdr:spPr bwMode="auto">
          <a:xfrm>
            <a:off x="2031" y="411"/>
            <a:ext cx="13" cy="2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a:t>
            </a:r>
          </a:p>
        </xdr:txBody>
      </xdr:sp>
      <xdr:sp macro="" textlink="">
        <xdr:nvSpPr>
          <xdr:cNvPr id="25" name="Text Box 5"/>
          <xdr:cNvSpPr txBox="1">
            <a:spLocks noChangeArrowheads="1"/>
          </xdr:cNvSpPr>
        </xdr:nvSpPr>
        <xdr:spPr bwMode="auto">
          <a:xfrm>
            <a:off x="1848" y="429"/>
            <a:ext cx="29" cy="2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1 - </a:t>
            </a:r>
          </a:p>
        </xdr:txBody>
      </xdr:sp>
      <xdr:sp macro="" textlink="">
        <xdr:nvSpPr>
          <xdr:cNvPr id="6430313" name="AutoShape 6"/>
          <xdr:cNvSpPr>
            <a:spLocks noChangeArrowheads="1"/>
          </xdr:cNvSpPr>
        </xdr:nvSpPr>
        <xdr:spPr bwMode="auto">
          <a:xfrm>
            <a:off x="1882" y="395"/>
            <a:ext cx="303" cy="74"/>
          </a:xfrm>
          <a:prstGeom prst="bracketPair">
            <a:avLst>
              <a:gd name="adj" fmla="val 16667"/>
            </a:avLst>
          </a:prstGeom>
          <a:noFill/>
          <a:ln w="19050">
            <a:solidFill>
              <a:srgbClr val="000000"/>
            </a:solidFill>
            <a:round/>
            <a:headEnd/>
            <a:tailEnd/>
          </a:ln>
        </xdr:spPr>
      </xdr:sp>
      <xdr:sp macro="" textlink="">
        <xdr:nvSpPr>
          <xdr:cNvPr id="6430314" name="Line 7"/>
          <xdr:cNvSpPr>
            <a:spLocks noChangeShapeType="1"/>
          </xdr:cNvSpPr>
        </xdr:nvSpPr>
        <xdr:spPr bwMode="auto">
          <a:xfrm>
            <a:off x="1895" y="441"/>
            <a:ext cx="273" cy="0"/>
          </a:xfrm>
          <a:prstGeom prst="line">
            <a:avLst/>
          </a:prstGeom>
          <a:noFill/>
          <a:ln w="15875">
            <a:solidFill>
              <a:srgbClr val="000000"/>
            </a:solidFill>
            <a:round/>
            <a:headEnd/>
            <a:tailEnd/>
          </a:ln>
        </xdr:spPr>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4F4F4"/>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4F4F4"/>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25" zoomScale="110" zoomScaleNormal="110" zoomScaleSheetLayoutView="180" workbookViewId="0">
      <selection activeCell="E25" sqref="E25:I25"/>
    </sheetView>
  </sheetViews>
  <sheetFormatPr baseColWidth="10" defaultRowHeight="12.75" x14ac:dyDescent="0.2"/>
  <cols>
    <col min="1" max="2" width="10" style="285" customWidth="1"/>
    <col min="3" max="4" width="25.42578125" style="285" customWidth="1"/>
    <col min="5" max="6" width="12.140625" style="285" customWidth="1"/>
    <col min="7" max="8" width="12.7109375" style="285" customWidth="1"/>
    <col min="9" max="9" width="12.140625" style="285" customWidth="1"/>
    <col min="10" max="16384" width="11.42578125" style="285"/>
  </cols>
  <sheetData>
    <row r="1" spans="1:9" ht="23.25" customHeight="1" x14ac:dyDescent="0.2">
      <c r="A1" s="322"/>
      <c r="B1" s="322"/>
      <c r="C1" s="325" t="s">
        <v>608</v>
      </c>
      <c r="D1" s="325"/>
      <c r="E1" s="325"/>
      <c r="F1" s="325"/>
      <c r="G1" s="324" t="s">
        <v>400</v>
      </c>
      <c r="H1" s="324"/>
      <c r="I1" s="295" t="s">
        <v>610</v>
      </c>
    </row>
    <row r="2" spans="1:9" ht="23.25" customHeight="1" x14ac:dyDescent="0.2">
      <c r="A2" s="322"/>
      <c r="B2" s="322"/>
      <c r="C2" s="325"/>
      <c r="D2" s="325"/>
      <c r="E2" s="325"/>
      <c r="F2" s="325"/>
      <c r="G2" s="324" t="s">
        <v>607</v>
      </c>
      <c r="H2" s="324"/>
      <c r="I2" s="295">
        <v>1</v>
      </c>
    </row>
    <row r="3" spans="1:9" ht="23.25" customHeight="1" x14ac:dyDescent="0.2">
      <c r="A3" s="322"/>
      <c r="B3" s="322"/>
      <c r="C3" s="325"/>
      <c r="D3" s="325"/>
      <c r="E3" s="325"/>
      <c r="F3" s="325"/>
      <c r="G3" s="324" t="s">
        <v>609</v>
      </c>
      <c r="H3" s="324"/>
      <c r="I3" s="300">
        <v>41621</v>
      </c>
    </row>
    <row r="4" spans="1:9" x14ac:dyDescent="0.2">
      <c r="A4" s="323" t="s">
        <v>571</v>
      </c>
      <c r="B4" s="323"/>
      <c r="C4" s="323" t="s">
        <v>543</v>
      </c>
      <c r="D4" s="323"/>
      <c r="E4" s="323" t="s">
        <v>572</v>
      </c>
      <c r="F4" s="323"/>
      <c r="G4" s="323"/>
      <c r="H4" s="323"/>
      <c r="I4" s="323"/>
    </row>
    <row r="5" spans="1:9" ht="15" customHeight="1" x14ac:dyDescent="0.2">
      <c r="A5" s="318" t="s">
        <v>582</v>
      </c>
      <c r="B5" s="318"/>
      <c r="C5" s="318"/>
      <c r="D5" s="318"/>
      <c r="E5" s="318"/>
      <c r="F5" s="318"/>
      <c r="G5" s="318"/>
      <c r="H5" s="318"/>
      <c r="I5" s="318"/>
    </row>
    <row r="6" spans="1:9" ht="28.5" customHeight="1" x14ac:dyDescent="0.2">
      <c r="A6" s="317" t="s">
        <v>573</v>
      </c>
      <c r="B6" s="317"/>
      <c r="C6" s="321" t="s">
        <v>60</v>
      </c>
      <c r="D6" s="321"/>
      <c r="E6" s="320" t="s">
        <v>633</v>
      </c>
      <c r="F6" s="320"/>
      <c r="G6" s="320"/>
      <c r="H6" s="320"/>
      <c r="I6" s="320"/>
    </row>
    <row r="7" spans="1:9" ht="28.5" customHeight="1" x14ac:dyDescent="0.2">
      <c r="A7" s="317" t="s">
        <v>575</v>
      </c>
      <c r="B7" s="317"/>
      <c r="C7" s="321" t="s">
        <v>61</v>
      </c>
      <c r="D7" s="321"/>
      <c r="E7" s="320" t="s">
        <v>578</v>
      </c>
      <c r="F7" s="320"/>
      <c r="G7" s="320"/>
      <c r="H7" s="320"/>
      <c r="I7" s="320"/>
    </row>
    <row r="8" spans="1:9" ht="28.5" customHeight="1" x14ac:dyDescent="0.2">
      <c r="A8" s="317" t="s">
        <v>576</v>
      </c>
      <c r="B8" s="317"/>
      <c r="C8" s="321" t="s">
        <v>313</v>
      </c>
      <c r="D8" s="321"/>
      <c r="E8" s="320" t="s">
        <v>570</v>
      </c>
      <c r="F8" s="320"/>
      <c r="G8" s="320"/>
      <c r="H8" s="320"/>
      <c r="I8" s="320"/>
    </row>
    <row r="9" spans="1:9" ht="28.5" customHeight="1" x14ac:dyDescent="0.2">
      <c r="A9" s="317" t="s">
        <v>577</v>
      </c>
      <c r="B9" s="317"/>
      <c r="C9" s="321" t="s">
        <v>116</v>
      </c>
      <c r="D9" s="321"/>
      <c r="E9" s="320" t="s">
        <v>634</v>
      </c>
      <c r="F9" s="320"/>
      <c r="G9" s="320"/>
      <c r="H9" s="320"/>
      <c r="I9" s="320"/>
    </row>
    <row r="10" spans="1:9" ht="28.5" customHeight="1" x14ac:dyDescent="0.2">
      <c r="A10" s="317" t="s">
        <v>579</v>
      </c>
      <c r="B10" s="317"/>
      <c r="C10" s="321" t="s">
        <v>583</v>
      </c>
      <c r="D10" s="321"/>
      <c r="E10" s="320" t="s">
        <v>605</v>
      </c>
      <c r="F10" s="320"/>
      <c r="G10" s="320"/>
      <c r="H10" s="320"/>
      <c r="I10" s="320"/>
    </row>
    <row r="11" spans="1:9" ht="28.5" customHeight="1" x14ac:dyDescent="0.2">
      <c r="A11" s="317" t="s">
        <v>580</v>
      </c>
      <c r="B11" s="317"/>
      <c r="C11" s="321" t="s">
        <v>420</v>
      </c>
      <c r="D11" s="321"/>
      <c r="E11" s="320" t="s">
        <v>593</v>
      </c>
      <c r="F11" s="320"/>
      <c r="G11" s="320"/>
      <c r="H11" s="320"/>
      <c r="I11" s="320"/>
    </row>
    <row r="12" spans="1:9" ht="42" customHeight="1" x14ac:dyDescent="0.2">
      <c r="A12" s="317" t="s">
        <v>581</v>
      </c>
      <c r="B12" s="317"/>
      <c r="C12" s="321" t="s">
        <v>542</v>
      </c>
      <c r="D12" s="321"/>
      <c r="E12" s="320" t="s">
        <v>606</v>
      </c>
      <c r="F12" s="320"/>
      <c r="G12" s="320"/>
      <c r="H12" s="320"/>
      <c r="I12" s="320"/>
    </row>
    <row r="13" spans="1:9" x14ac:dyDescent="0.2">
      <c r="A13" s="318" t="s">
        <v>584</v>
      </c>
      <c r="B13" s="318"/>
      <c r="C13" s="318"/>
      <c r="D13" s="318"/>
      <c r="E13" s="318"/>
      <c r="F13" s="318"/>
      <c r="G13" s="318"/>
      <c r="H13" s="318"/>
      <c r="I13" s="318"/>
    </row>
    <row r="14" spans="1:9" ht="28.5" customHeight="1" x14ac:dyDescent="0.2">
      <c r="A14" s="317" t="s">
        <v>616</v>
      </c>
      <c r="B14" s="317"/>
      <c r="C14" s="319" t="s">
        <v>117</v>
      </c>
      <c r="D14" s="319"/>
      <c r="E14" s="320" t="s">
        <v>635</v>
      </c>
      <c r="F14" s="320"/>
      <c r="G14" s="320"/>
      <c r="H14" s="320"/>
      <c r="I14" s="320"/>
    </row>
    <row r="15" spans="1:9" s="294" customFormat="1" ht="28.5" customHeight="1" x14ac:dyDescent="0.2">
      <c r="A15" s="317" t="s">
        <v>617</v>
      </c>
      <c r="B15" s="317"/>
      <c r="C15" s="309" t="s">
        <v>585</v>
      </c>
      <c r="D15" s="309"/>
      <c r="E15" s="310" t="s">
        <v>636</v>
      </c>
      <c r="F15" s="310"/>
      <c r="G15" s="310"/>
      <c r="H15" s="310"/>
      <c r="I15" s="310"/>
    </row>
    <row r="16" spans="1:9" s="294" customFormat="1" ht="28.5" customHeight="1" x14ac:dyDescent="0.2">
      <c r="A16" s="317" t="s">
        <v>618</v>
      </c>
      <c r="B16" s="317"/>
      <c r="C16" s="309" t="s">
        <v>239</v>
      </c>
      <c r="D16" s="309"/>
      <c r="E16" s="310" t="s">
        <v>637</v>
      </c>
      <c r="F16" s="310"/>
      <c r="G16" s="310"/>
      <c r="H16" s="310"/>
      <c r="I16" s="310"/>
    </row>
    <row r="17" spans="1:9" s="294" customFormat="1" ht="28.5" customHeight="1" x14ac:dyDescent="0.2">
      <c r="A17" s="317" t="s">
        <v>619</v>
      </c>
      <c r="B17" s="317"/>
      <c r="C17" s="309" t="s">
        <v>118</v>
      </c>
      <c r="D17" s="309"/>
      <c r="E17" s="310" t="s">
        <v>641</v>
      </c>
      <c r="F17" s="310"/>
      <c r="G17" s="310"/>
      <c r="H17" s="310"/>
      <c r="I17" s="310"/>
    </row>
    <row r="18" spans="1:9" s="294" customFormat="1" ht="28.5" customHeight="1" x14ac:dyDescent="0.2">
      <c r="A18" s="317" t="s">
        <v>620</v>
      </c>
      <c r="B18" s="317"/>
      <c r="C18" s="309" t="s">
        <v>586</v>
      </c>
      <c r="D18" s="309"/>
      <c r="E18" s="310" t="s">
        <v>640</v>
      </c>
      <c r="F18" s="310"/>
      <c r="G18" s="310"/>
      <c r="H18" s="310"/>
      <c r="I18" s="310"/>
    </row>
    <row r="19" spans="1:9" s="294" customFormat="1" ht="28.5" customHeight="1" x14ac:dyDescent="0.2">
      <c r="A19" s="317" t="s">
        <v>621</v>
      </c>
      <c r="B19" s="317"/>
      <c r="C19" s="309" t="s">
        <v>587</v>
      </c>
      <c r="D19" s="309"/>
      <c r="E19" s="310" t="s">
        <v>639</v>
      </c>
      <c r="F19" s="310"/>
      <c r="G19" s="310"/>
      <c r="H19" s="310"/>
      <c r="I19" s="310"/>
    </row>
    <row r="20" spans="1:9" s="294" customFormat="1" ht="28.5" customHeight="1" x14ac:dyDescent="0.2">
      <c r="A20" s="317" t="s">
        <v>622</v>
      </c>
      <c r="B20" s="317"/>
      <c r="C20" s="309" t="s">
        <v>227</v>
      </c>
      <c r="D20" s="309"/>
      <c r="E20" s="310" t="s">
        <v>574</v>
      </c>
      <c r="F20" s="310"/>
      <c r="G20" s="310"/>
      <c r="H20" s="310"/>
      <c r="I20" s="310"/>
    </row>
    <row r="21" spans="1:9" s="294" customFormat="1" ht="28.5" customHeight="1" x14ac:dyDescent="0.2">
      <c r="A21" s="317" t="s">
        <v>623</v>
      </c>
      <c r="B21" s="317"/>
      <c r="C21" s="309" t="s">
        <v>320</v>
      </c>
      <c r="D21" s="309"/>
      <c r="E21" s="310" t="s">
        <v>638</v>
      </c>
      <c r="F21" s="310"/>
      <c r="G21" s="310"/>
      <c r="H21" s="310"/>
      <c r="I21" s="310"/>
    </row>
    <row r="22" spans="1:9" s="294" customFormat="1" x14ac:dyDescent="0.2">
      <c r="A22" s="316" t="s">
        <v>561</v>
      </c>
      <c r="B22" s="316"/>
      <c r="C22" s="316"/>
      <c r="D22" s="316"/>
      <c r="E22" s="316"/>
      <c r="F22" s="316"/>
      <c r="G22" s="316"/>
      <c r="H22" s="316"/>
      <c r="I22" s="316"/>
    </row>
    <row r="23" spans="1:9" s="294" customFormat="1" ht="28.5" customHeight="1" x14ac:dyDescent="0.2">
      <c r="A23" s="308" t="s">
        <v>589</v>
      </c>
      <c r="B23" s="308"/>
      <c r="C23" s="309" t="s">
        <v>625</v>
      </c>
      <c r="D23" s="309"/>
      <c r="E23" s="310" t="s">
        <v>594</v>
      </c>
      <c r="F23" s="310"/>
      <c r="G23" s="310"/>
      <c r="H23" s="310"/>
      <c r="I23" s="310"/>
    </row>
    <row r="24" spans="1:9" s="294" customFormat="1" ht="28.5" customHeight="1" x14ac:dyDescent="0.2">
      <c r="A24" s="308" t="s">
        <v>590</v>
      </c>
      <c r="B24" s="308"/>
      <c r="C24" s="309" t="s">
        <v>626</v>
      </c>
      <c r="D24" s="309"/>
      <c r="E24" s="310" t="s">
        <v>642</v>
      </c>
      <c r="F24" s="310"/>
      <c r="G24" s="310"/>
      <c r="H24" s="310"/>
      <c r="I24" s="310"/>
    </row>
    <row r="25" spans="1:9" s="294" customFormat="1" ht="42.75" customHeight="1" x14ac:dyDescent="0.2">
      <c r="A25" s="308" t="s">
        <v>591</v>
      </c>
      <c r="B25" s="308"/>
      <c r="C25" s="309" t="s">
        <v>627</v>
      </c>
      <c r="D25" s="309"/>
      <c r="E25" s="310" t="s">
        <v>643</v>
      </c>
      <c r="F25" s="310"/>
      <c r="G25" s="310"/>
      <c r="H25" s="310"/>
      <c r="I25" s="310"/>
    </row>
    <row r="26" spans="1:9" s="294" customFormat="1" ht="28.5" customHeight="1" x14ac:dyDescent="0.2">
      <c r="A26" s="308" t="s">
        <v>592</v>
      </c>
      <c r="B26" s="308"/>
      <c r="C26" s="309" t="s">
        <v>628</v>
      </c>
      <c r="D26" s="309"/>
      <c r="E26" s="310" t="s">
        <v>600</v>
      </c>
      <c r="F26" s="310"/>
      <c r="G26" s="310"/>
      <c r="H26" s="310"/>
      <c r="I26" s="310"/>
    </row>
    <row r="27" spans="1:9" s="294" customFormat="1" ht="28.5" customHeight="1" x14ac:dyDescent="0.2">
      <c r="A27" s="308" t="s">
        <v>595</v>
      </c>
      <c r="B27" s="308"/>
      <c r="C27" s="309" t="s">
        <v>629</v>
      </c>
      <c r="D27" s="309"/>
      <c r="E27" s="310" t="s">
        <v>601</v>
      </c>
      <c r="F27" s="310"/>
      <c r="G27" s="310"/>
      <c r="H27" s="310"/>
      <c r="I27" s="310"/>
    </row>
    <row r="28" spans="1:9" s="294" customFormat="1" ht="28.5" customHeight="1" x14ac:dyDescent="0.2">
      <c r="A28" s="308" t="s">
        <v>596</v>
      </c>
      <c r="B28" s="308"/>
      <c r="C28" s="309" t="s">
        <v>630</v>
      </c>
      <c r="D28" s="309"/>
      <c r="E28" s="310" t="s">
        <v>602</v>
      </c>
      <c r="F28" s="310"/>
      <c r="G28" s="310"/>
      <c r="H28" s="310"/>
      <c r="I28" s="310"/>
    </row>
    <row r="29" spans="1:9" s="294" customFormat="1" ht="28.5" customHeight="1" x14ac:dyDescent="0.2">
      <c r="A29" s="308" t="s">
        <v>613</v>
      </c>
      <c r="B29" s="308"/>
      <c r="C29" s="309" t="s">
        <v>597</v>
      </c>
      <c r="D29" s="309"/>
      <c r="E29" s="310" t="s">
        <v>603</v>
      </c>
      <c r="F29" s="310"/>
      <c r="G29" s="310"/>
      <c r="H29" s="310"/>
      <c r="I29" s="310"/>
    </row>
    <row r="30" spans="1:9" s="294" customFormat="1" ht="28.5" customHeight="1" x14ac:dyDescent="0.2">
      <c r="A30" s="308" t="s">
        <v>614</v>
      </c>
      <c r="B30" s="308"/>
      <c r="C30" s="309" t="s">
        <v>599</v>
      </c>
      <c r="D30" s="309"/>
      <c r="E30" s="310" t="s">
        <v>644</v>
      </c>
      <c r="F30" s="310"/>
      <c r="G30" s="310"/>
      <c r="H30" s="310"/>
      <c r="I30" s="310"/>
    </row>
    <row r="31" spans="1:9" s="294" customFormat="1" ht="36" customHeight="1" x14ac:dyDescent="0.2">
      <c r="A31" s="308" t="s">
        <v>615</v>
      </c>
      <c r="B31" s="308"/>
      <c r="C31" s="309" t="s">
        <v>612</v>
      </c>
      <c r="D31" s="309"/>
      <c r="E31" s="310" t="s">
        <v>604</v>
      </c>
      <c r="F31" s="310"/>
      <c r="G31" s="310"/>
      <c r="H31" s="310"/>
      <c r="I31" s="310"/>
    </row>
    <row r="32" spans="1:9" s="294" customFormat="1" hidden="1" x14ac:dyDescent="0.2">
      <c r="A32" s="303" t="s">
        <v>544</v>
      </c>
      <c r="B32" s="304"/>
      <c r="C32" s="305"/>
      <c r="D32" s="306" t="s">
        <v>545</v>
      </c>
      <c r="E32" s="304"/>
      <c r="F32" s="305"/>
      <c r="G32" s="306" t="s">
        <v>546</v>
      </c>
      <c r="H32" s="304"/>
      <c r="I32" s="307"/>
    </row>
    <row r="33" spans="1:9" ht="132.75" hidden="1" customHeight="1" thickBot="1" x14ac:dyDescent="0.25">
      <c r="A33" s="311" t="s">
        <v>645</v>
      </c>
      <c r="B33" s="312"/>
      <c r="C33" s="313"/>
      <c r="D33" s="314" t="s">
        <v>631</v>
      </c>
      <c r="E33" s="312"/>
      <c r="F33" s="313"/>
      <c r="G33" s="314" t="s">
        <v>632</v>
      </c>
      <c r="H33" s="312"/>
      <c r="I33" s="315"/>
    </row>
  </sheetData>
  <mergeCells count="89">
    <mergeCell ref="A1:B3"/>
    <mergeCell ref="A4:B4"/>
    <mergeCell ref="C4:D4"/>
    <mergeCell ref="E4:I4"/>
    <mergeCell ref="G3:H3"/>
    <mergeCell ref="G2:H2"/>
    <mergeCell ref="G1:H1"/>
    <mergeCell ref="C1:F3"/>
    <mergeCell ref="A5:I5"/>
    <mergeCell ref="A6:B6"/>
    <mergeCell ref="C6:D6"/>
    <mergeCell ref="E6:I6"/>
    <mergeCell ref="A7:B7"/>
    <mergeCell ref="C7:D7"/>
    <mergeCell ref="E7:I7"/>
    <mergeCell ref="A8:B8"/>
    <mergeCell ref="C8:D8"/>
    <mergeCell ref="E8:I8"/>
    <mergeCell ref="A9:B9"/>
    <mergeCell ref="C9:D9"/>
    <mergeCell ref="E9:I9"/>
    <mergeCell ref="A10:B10"/>
    <mergeCell ref="C10:D10"/>
    <mergeCell ref="E10:I10"/>
    <mergeCell ref="A11:B11"/>
    <mergeCell ref="C11:D11"/>
    <mergeCell ref="E11:I11"/>
    <mergeCell ref="A13:I13"/>
    <mergeCell ref="A14:B14"/>
    <mergeCell ref="C14:D14"/>
    <mergeCell ref="E14:I14"/>
    <mergeCell ref="A12:B12"/>
    <mergeCell ref="C12:D12"/>
    <mergeCell ref="E12:I12"/>
    <mergeCell ref="A15:B15"/>
    <mergeCell ref="C15:D15"/>
    <mergeCell ref="E15:I15"/>
    <mergeCell ref="A16:B16"/>
    <mergeCell ref="C16:D16"/>
    <mergeCell ref="E16:I16"/>
    <mergeCell ref="A17:B17"/>
    <mergeCell ref="C17:D17"/>
    <mergeCell ref="E17:I17"/>
    <mergeCell ref="A18:B18"/>
    <mergeCell ref="C18:D18"/>
    <mergeCell ref="E18:I18"/>
    <mergeCell ref="A21:B21"/>
    <mergeCell ref="C21:D21"/>
    <mergeCell ref="E21:I21"/>
    <mergeCell ref="A19:B19"/>
    <mergeCell ref="C19:D19"/>
    <mergeCell ref="E19:I19"/>
    <mergeCell ref="A20:B20"/>
    <mergeCell ref="C20:D20"/>
    <mergeCell ref="E20:I20"/>
    <mergeCell ref="A33:C33"/>
    <mergeCell ref="D33:F33"/>
    <mergeCell ref="G33:I33"/>
    <mergeCell ref="A22:I22"/>
    <mergeCell ref="A26:B26"/>
    <mergeCell ref="C26:D26"/>
    <mergeCell ref="E26:I26"/>
    <mergeCell ref="C25:D25"/>
    <mergeCell ref="E25:I25"/>
    <mergeCell ref="A30:B30"/>
    <mergeCell ref="A24:B24"/>
    <mergeCell ref="C24:D24"/>
    <mergeCell ref="E24:I24"/>
    <mergeCell ref="A29:B29"/>
    <mergeCell ref="C29:D29"/>
    <mergeCell ref="E29:I29"/>
    <mergeCell ref="A23:B23"/>
    <mergeCell ref="C23:D23"/>
    <mergeCell ref="E23:I23"/>
    <mergeCell ref="A25:B25"/>
    <mergeCell ref="A27:B27"/>
    <mergeCell ref="C27:D27"/>
    <mergeCell ref="E27:I27"/>
    <mergeCell ref="A28:B28"/>
    <mergeCell ref="C28:D28"/>
    <mergeCell ref="E28:I28"/>
    <mergeCell ref="C30:D30"/>
    <mergeCell ref="E30:I30"/>
    <mergeCell ref="A32:C32"/>
    <mergeCell ref="D32:F32"/>
    <mergeCell ref="G32:I32"/>
    <mergeCell ref="A31:B31"/>
    <mergeCell ref="C31:D31"/>
    <mergeCell ref="E31:I31"/>
  </mergeCells>
  <pageMargins left="0.39370078740157483" right="0.39370078740157483" top="0.39370078740157483" bottom="0.39370078740157483" header="0" footer="0"/>
  <pageSetup scale="75" orientation="portrait" r:id="rId1"/>
  <headerFooter alignWithMargins="0"/>
  <rowBreaks count="1" manualBreakCount="1">
    <brk id="3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L16"/>
  <sheetViews>
    <sheetView tabSelected="1" view="pageBreakPreview" zoomScale="110" zoomScaleNormal="160" zoomScaleSheetLayoutView="110" workbookViewId="0">
      <pane ySplit="8" topLeftCell="A9" activePane="bottomLeft" state="frozen"/>
      <selection activeCell="A8" sqref="A8"/>
      <selection pane="bottomLeft" activeCell="C2" sqref="C2:AD4"/>
    </sheetView>
  </sheetViews>
  <sheetFormatPr baseColWidth="10" defaultColWidth="12.5703125" defaultRowHeight="15.75" x14ac:dyDescent="0.25"/>
  <cols>
    <col min="1" max="1" width="2.28515625" style="21" customWidth="1"/>
    <col min="2" max="2" width="20.140625" style="21" customWidth="1"/>
    <col min="3" max="3" width="13.5703125" style="21" customWidth="1"/>
    <col min="4" max="4" width="19.42578125" style="266" customWidth="1"/>
    <col min="5" max="5" width="14.42578125" style="21" customWidth="1"/>
    <col min="6" max="6" width="18" style="21" customWidth="1"/>
    <col min="7" max="7" width="8.7109375" style="21" customWidth="1"/>
    <col min="8" max="8" width="6.7109375" style="21" customWidth="1"/>
    <col min="9" max="9" width="8.42578125" style="21" customWidth="1"/>
    <col min="10" max="12" width="3.28515625" style="21" customWidth="1"/>
    <col min="13" max="13" width="15.85546875" style="21" customWidth="1"/>
    <col min="14" max="14" width="20.140625" style="25" hidden="1" customWidth="1"/>
    <col min="15" max="15" width="39.85546875" style="25" hidden="1" customWidth="1"/>
    <col min="16" max="16" width="12.140625" style="25" customWidth="1"/>
    <col min="17" max="17" width="13.5703125" style="21" customWidth="1"/>
    <col min="18" max="18" width="13.7109375" style="186" customWidth="1"/>
    <col min="19" max="19" width="24.5703125" style="26" customWidth="1"/>
    <col min="20" max="20" width="9.5703125" style="27" customWidth="1"/>
    <col min="21" max="21" width="10.7109375" style="27" customWidth="1"/>
    <col min="22" max="22" width="9.5703125" style="27" customWidth="1"/>
    <col min="23" max="23" width="7.85546875" style="27" customWidth="1"/>
    <col min="24" max="24" width="8.140625" style="27" customWidth="1"/>
    <col min="25" max="25" width="8" style="27" customWidth="1"/>
    <col min="26" max="26" width="8.140625" style="27" customWidth="1"/>
    <col min="27" max="27" width="10.140625" style="27" customWidth="1"/>
    <col min="28" max="28" width="12.7109375" style="27" customWidth="1"/>
    <col min="29" max="29" width="10.28515625" style="27" customWidth="1"/>
    <col min="30" max="31" width="12.7109375" style="27" customWidth="1"/>
    <col min="32" max="32" width="13.140625" style="27" customWidth="1"/>
    <col min="33" max="33" width="18.42578125" style="27" customWidth="1"/>
    <col min="34" max="36" width="7.28515625" style="21" hidden="1" customWidth="1"/>
    <col min="37" max="38" width="12.5703125" style="21" hidden="1" customWidth="1"/>
    <col min="39" max="39" width="6.42578125" style="21" customWidth="1"/>
    <col min="40" max="40" width="5" style="21" customWidth="1"/>
    <col min="41" max="43" width="12.5703125" style="21"/>
    <col min="44" max="44" width="15.85546875" style="21" bestFit="1" customWidth="1"/>
    <col min="45" max="16384" width="12.5703125" style="21"/>
  </cols>
  <sheetData>
    <row r="1" spans="1:38" s="286" customFormat="1" ht="16.5" customHeight="1" x14ac:dyDescent="0.25">
      <c r="A1" s="362"/>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row>
    <row r="2" spans="1:38" s="286" customFormat="1" ht="24" customHeight="1" x14ac:dyDescent="0.2">
      <c r="A2" s="362"/>
      <c r="B2" s="342"/>
      <c r="C2" s="345" t="s">
        <v>547</v>
      </c>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7"/>
      <c r="AE2" s="332" t="s">
        <v>400</v>
      </c>
      <c r="AF2" s="333"/>
      <c r="AG2" s="295" t="s">
        <v>610</v>
      </c>
      <c r="AH2" s="287"/>
      <c r="AI2" s="287"/>
    </row>
    <row r="3" spans="1:38" s="286" customFormat="1" ht="24" customHeight="1" x14ac:dyDescent="0.2">
      <c r="A3" s="362"/>
      <c r="B3" s="343"/>
      <c r="C3" s="348"/>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50"/>
      <c r="AE3" s="332" t="s">
        <v>607</v>
      </c>
      <c r="AF3" s="333"/>
      <c r="AG3" s="295">
        <v>1</v>
      </c>
      <c r="AH3" s="287"/>
      <c r="AI3" s="287"/>
    </row>
    <row r="4" spans="1:38" s="286" customFormat="1" ht="24" customHeight="1" x14ac:dyDescent="0.2">
      <c r="A4" s="362"/>
      <c r="B4" s="344"/>
      <c r="C4" s="351"/>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3"/>
      <c r="AE4" s="332" t="s">
        <v>609</v>
      </c>
      <c r="AF4" s="333"/>
      <c r="AG4" s="300">
        <v>41621</v>
      </c>
      <c r="AH4" s="287"/>
      <c r="AI4" s="287"/>
    </row>
    <row r="5" spans="1:38" s="286" customFormat="1" ht="6" customHeight="1" x14ac:dyDescent="0.25">
      <c r="A5" s="297"/>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7"/>
      <c r="AH5" s="287"/>
      <c r="AI5" s="287"/>
    </row>
    <row r="6" spans="1:38" ht="36.75" customHeight="1" x14ac:dyDescent="0.25">
      <c r="A6" s="302"/>
      <c r="B6" s="361" t="s">
        <v>582</v>
      </c>
      <c r="C6" s="361"/>
      <c r="D6" s="361"/>
      <c r="E6" s="361"/>
      <c r="F6" s="361"/>
      <c r="G6" s="361"/>
      <c r="H6" s="361"/>
      <c r="I6" s="330" t="s">
        <v>584</v>
      </c>
      <c r="J6" s="330"/>
      <c r="K6" s="330"/>
      <c r="L6" s="330"/>
      <c r="M6" s="330"/>
      <c r="N6" s="330"/>
      <c r="O6" s="330"/>
      <c r="P6" s="330"/>
      <c r="Q6" s="330"/>
      <c r="R6" s="330"/>
      <c r="S6" s="356" t="s">
        <v>561</v>
      </c>
      <c r="T6" s="356"/>
      <c r="U6" s="356"/>
      <c r="V6" s="356"/>
      <c r="W6" s="356"/>
      <c r="X6" s="356"/>
      <c r="Y6" s="356"/>
      <c r="Z6" s="356"/>
      <c r="AA6" s="356"/>
      <c r="AB6" s="356"/>
      <c r="AC6" s="356"/>
      <c r="AD6" s="356"/>
      <c r="AE6" s="356"/>
      <c r="AF6" s="356"/>
      <c r="AG6" s="356"/>
      <c r="AH6" s="22"/>
      <c r="AI6" s="22"/>
      <c r="AJ6" s="22"/>
    </row>
    <row r="7" spans="1:38" ht="66.75" customHeight="1" x14ac:dyDescent="0.25">
      <c r="A7" s="302"/>
      <c r="B7" s="363" t="s">
        <v>548</v>
      </c>
      <c r="C7" s="363" t="s">
        <v>549</v>
      </c>
      <c r="D7" s="363" t="s">
        <v>550</v>
      </c>
      <c r="E7" s="363" t="s">
        <v>551</v>
      </c>
      <c r="F7" s="363" t="s">
        <v>552</v>
      </c>
      <c r="G7" s="363" t="s">
        <v>553</v>
      </c>
      <c r="H7" s="364" t="s">
        <v>542</v>
      </c>
      <c r="I7" s="338" t="s">
        <v>554</v>
      </c>
      <c r="J7" s="338" t="s">
        <v>555</v>
      </c>
      <c r="K7" s="338" t="s">
        <v>556</v>
      </c>
      <c r="L7" s="338" t="s">
        <v>557</v>
      </c>
      <c r="M7" s="335" t="s">
        <v>558</v>
      </c>
      <c r="N7" s="335" t="s">
        <v>17</v>
      </c>
      <c r="O7" s="335" t="s">
        <v>18</v>
      </c>
      <c r="P7" s="335" t="s">
        <v>588</v>
      </c>
      <c r="Q7" s="335" t="s">
        <v>559</v>
      </c>
      <c r="R7" s="335" t="s">
        <v>560</v>
      </c>
      <c r="S7" s="340" t="s">
        <v>611</v>
      </c>
      <c r="T7" s="340" t="s">
        <v>598</v>
      </c>
      <c r="U7" s="340"/>
      <c r="V7" s="340"/>
      <c r="W7" s="340"/>
      <c r="X7" s="340"/>
      <c r="Y7" s="340"/>
      <c r="Z7" s="340"/>
      <c r="AA7" s="340"/>
      <c r="AB7" s="340"/>
      <c r="AC7" s="340"/>
      <c r="AD7" s="340"/>
      <c r="AE7" s="340"/>
      <c r="AF7" s="340" t="s">
        <v>563</v>
      </c>
      <c r="AG7" s="331" t="s">
        <v>624</v>
      </c>
      <c r="AH7" s="22"/>
      <c r="AI7" s="22"/>
      <c r="AJ7" s="22"/>
      <c r="AK7" s="23"/>
      <c r="AL7" s="23"/>
    </row>
    <row r="8" spans="1:38" ht="15.75" customHeight="1" x14ac:dyDescent="0.25">
      <c r="A8" s="302"/>
      <c r="B8" s="363"/>
      <c r="C8" s="363"/>
      <c r="D8" s="363"/>
      <c r="E8" s="363"/>
      <c r="F8" s="363"/>
      <c r="G8" s="363"/>
      <c r="H8" s="364"/>
      <c r="I8" s="338"/>
      <c r="J8" s="338"/>
      <c r="K8" s="338"/>
      <c r="L8" s="338"/>
      <c r="M8" s="335"/>
      <c r="N8" s="335"/>
      <c r="O8" s="335"/>
      <c r="P8" s="335"/>
      <c r="Q8" s="335"/>
      <c r="R8" s="335"/>
      <c r="S8" s="340"/>
      <c r="T8" s="292" t="s">
        <v>562</v>
      </c>
      <c r="U8" s="292" t="s">
        <v>63</v>
      </c>
      <c r="V8" s="296" t="s">
        <v>64</v>
      </c>
      <c r="W8" s="296" t="s">
        <v>65</v>
      </c>
      <c r="X8" s="296" t="s">
        <v>66</v>
      </c>
      <c r="Y8" s="296" t="s">
        <v>67</v>
      </c>
      <c r="Z8" s="296" t="s">
        <v>68</v>
      </c>
      <c r="AA8" s="296" t="s">
        <v>69</v>
      </c>
      <c r="AB8" s="296" t="s">
        <v>70</v>
      </c>
      <c r="AC8" s="296" t="s">
        <v>71</v>
      </c>
      <c r="AD8" s="296" t="s">
        <v>72</v>
      </c>
      <c r="AE8" s="296" t="s">
        <v>73</v>
      </c>
      <c r="AF8" s="340"/>
      <c r="AG8" s="331"/>
      <c r="AH8" s="22"/>
      <c r="AI8" s="22"/>
      <c r="AJ8" s="22"/>
      <c r="AK8" s="23"/>
      <c r="AL8" s="23"/>
    </row>
    <row r="9" spans="1:38" x14ac:dyDescent="0.25">
      <c r="A9" s="302"/>
      <c r="B9" s="358"/>
      <c r="C9" s="359"/>
      <c r="D9" s="359"/>
      <c r="E9" s="357"/>
      <c r="F9" s="357"/>
      <c r="G9" s="357"/>
      <c r="H9" s="360"/>
      <c r="I9" s="328"/>
      <c r="J9" s="328"/>
      <c r="K9" s="328"/>
      <c r="L9" s="339"/>
      <c r="M9" s="327"/>
      <c r="N9" s="355"/>
      <c r="O9" s="355"/>
      <c r="P9" s="336"/>
      <c r="Q9" s="354"/>
      <c r="R9" s="354"/>
      <c r="S9" s="293" t="s">
        <v>564</v>
      </c>
      <c r="T9" s="341"/>
      <c r="U9" s="341"/>
      <c r="V9" s="341"/>
      <c r="W9" s="341"/>
      <c r="X9" s="341"/>
      <c r="Y9" s="341"/>
      <c r="Z9" s="341"/>
      <c r="AA9" s="341"/>
      <c r="AB9" s="341"/>
      <c r="AC9" s="341"/>
      <c r="AD9" s="341"/>
      <c r="AE9" s="341"/>
      <c r="AF9" s="341"/>
      <c r="AG9" s="334">
        <f>H9*AF12</f>
        <v>0</v>
      </c>
      <c r="AH9" s="22"/>
      <c r="AI9" s="24"/>
      <c r="AJ9" s="22"/>
    </row>
    <row r="10" spans="1:38" ht="18" x14ac:dyDescent="0.25">
      <c r="A10" s="302"/>
      <c r="B10" s="358"/>
      <c r="C10" s="359"/>
      <c r="D10" s="359"/>
      <c r="E10" s="357"/>
      <c r="F10" s="357"/>
      <c r="G10" s="357"/>
      <c r="H10" s="328"/>
      <c r="I10" s="328"/>
      <c r="J10" s="328"/>
      <c r="K10" s="328"/>
      <c r="L10" s="339"/>
      <c r="M10" s="327"/>
      <c r="N10" s="355"/>
      <c r="O10" s="355"/>
      <c r="P10" s="337"/>
      <c r="Q10" s="354"/>
      <c r="R10" s="354"/>
      <c r="S10" s="293" t="s">
        <v>565</v>
      </c>
      <c r="T10" s="288"/>
      <c r="U10" s="288"/>
      <c r="V10" s="288"/>
      <c r="W10" s="288"/>
      <c r="X10" s="288"/>
      <c r="Y10" s="288"/>
      <c r="Z10" s="288"/>
      <c r="AA10" s="288"/>
      <c r="AB10" s="288"/>
      <c r="AC10" s="288"/>
      <c r="AD10" s="288"/>
      <c r="AE10" s="288"/>
      <c r="AF10" s="289"/>
      <c r="AG10" s="334"/>
      <c r="AH10" s="22"/>
      <c r="AI10" s="24"/>
      <c r="AJ10" s="22"/>
    </row>
    <row r="11" spans="1:38" ht="18" x14ac:dyDescent="0.25">
      <c r="A11" s="302"/>
      <c r="B11" s="358"/>
      <c r="C11" s="359"/>
      <c r="D11" s="359"/>
      <c r="E11" s="357"/>
      <c r="F11" s="357"/>
      <c r="G11" s="357"/>
      <c r="H11" s="328"/>
      <c r="I11" s="328"/>
      <c r="J11" s="328"/>
      <c r="K11" s="328"/>
      <c r="L11" s="339"/>
      <c r="M11" s="327"/>
      <c r="N11" s="355"/>
      <c r="O11" s="355"/>
      <c r="P11" s="337"/>
      <c r="Q11" s="354"/>
      <c r="R11" s="354"/>
      <c r="S11" s="293" t="s">
        <v>566</v>
      </c>
      <c r="T11" s="298"/>
      <c r="U11" s="298"/>
      <c r="V11" s="298"/>
      <c r="W11" s="298"/>
      <c r="X11" s="298"/>
      <c r="Y11" s="298"/>
      <c r="Z11" s="298"/>
      <c r="AA11" s="298"/>
      <c r="AB11" s="298"/>
      <c r="AC11" s="298"/>
      <c r="AD11" s="298"/>
      <c r="AE11" s="298"/>
      <c r="AF11" s="299"/>
      <c r="AG11" s="334"/>
      <c r="AH11" s="22"/>
      <c r="AI11" s="24"/>
      <c r="AJ11" s="22"/>
    </row>
    <row r="12" spans="1:38" ht="18" x14ac:dyDescent="0.25">
      <c r="A12" s="302"/>
      <c r="B12" s="358"/>
      <c r="C12" s="359"/>
      <c r="D12" s="359"/>
      <c r="E12" s="357"/>
      <c r="F12" s="357"/>
      <c r="G12" s="357"/>
      <c r="H12" s="328"/>
      <c r="I12" s="328"/>
      <c r="J12" s="328"/>
      <c r="K12" s="328"/>
      <c r="L12" s="339"/>
      <c r="M12" s="327"/>
      <c r="N12" s="355"/>
      <c r="O12" s="355"/>
      <c r="P12" s="337"/>
      <c r="Q12" s="354"/>
      <c r="R12" s="354"/>
      <c r="S12" s="293" t="s">
        <v>567</v>
      </c>
      <c r="T12" s="290"/>
      <c r="U12" s="290"/>
      <c r="V12" s="290"/>
      <c r="W12" s="290"/>
      <c r="X12" s="290"/>
      <c r="Y12" s="290"/>
      <c r="Z12" s="290"/>
      <c r="AA12" s="290"/>
      <c r="AB12" s="290"/>
      <c r="AC12" s="290"/>
      <c r="AD12" s="290"/>
      <c r="AE12" s="290"/>
      <c r="AF12" s="291"/>
      <c r="AG12" s="334"/>
      <c r="AH12" s="22"/>
      <c r="AI12" s="24"/>
      <c r="AJ12" s="22"/>
    </row>
    <row r="13" spans="1:38" ht="25.5" x14ac:dyDescent="0.25">
      <c r="A13" s="302"/>
      <c r="B13" s="358"/>
      <c r="C13" s="359"/>
      <c r="D13" s="359"/>
      <c r="E13" s="357"/>
      <c r="F13" s="357"/>
      <c r="G13" s="357"/>
      <c r="H13" s="328"/>
      <c r="I13" s="328"/>
      <c r="J13" s="328"/>
      <c r="K13" s="328"/>
      <c r="L13" s="339"/>
      <c r="M13" s="327"/>
      <c r="N13" s="355"/>
      <c r="O13" s="355"/>
      <c r="P13" s="337"/>
      <c r="Q13" s="354"/>
      <c r="R13" s="354"/>
      <c r="S13" s="293" t="s">
        <v>568</v>
      </c>
      <c r="T13" s="290"/>
      <c r="U13" s="290"/>
      <c r="V13" s="290"/>
      <c r="W13" s="290"/>
      <c r="X13" s="290"/>
      <c r="Y13" s="290"/>
      <c r="Z13" s="290"/>
      <c r="AA13" s="290"/>
      <c r="AB13" s="290"/>
      <c r="AC13" s="290"/>
      <c r="AD13" s="290"/>
      <c r="AE13" s="290"/>
      <c r="AF13" s="291"/>
      <c r="AG13" s="334"/>
      <c r="AH13" s="22"/>
      <c r="AI13" s="24"/>
      <c r="AJ13" s="22"/>
    </row>
    <row r="14" spans="1:38" ht="18" x14ac:dyDescent="0.25">
      <c r="A14" s="302"/>
      <c r="B14" s="358"/>
      <c r="C14" s="359"/>
      <c r="D14" s="359"/>
      <c r="E14" s="357"/>
      <c r="F14" s="357"/>
      <c r="G14" s="357"/>
      <c r="H14" s="328"/>
      <c r="I14" s="328"/>
      <c r="J14" s="328"/>
      <c r="K14" s="328"/>
      <c r="L14" s="339"/>
      <c r="M14" s="327"/>
      <c r="N14" s="355"/>
      <c r="O14" s="355"/>
      <c r="P14" s="337"/>
      <c r="Q14" s="354"/>
      <c r="R14" s="354"/>
      <c r="S14" s="293" t="s">
        <v>569</v>
      </c>
      <c r="T14" s="290"/>
      <c r="U14" s="290"/>
      <c r="V14" s="290"/>
      <c r="W14" s="290"/>
      <c r="X14" s="290"/>
      <c r="Y14" s="290"/>
      <c r="Z14" s="290"/>
      <c r="AA14" s="290"/>
      <c r="AB14" s="290"/>
      <c r="AC14" s="290"/>
      <c r="AD14" s="290"/>
      <c r="AE14" s="290"/>
      <c r="AF14" s="291"/>
      <c r="AG14" s="334"/>
      <c r="AH14" s="22"/>
      <c r="AI14" s="24"/>
      <c r="AJ14" s="22"/>
    </row>
    <row r="15" spans="1:38" ht="15.75" hidden="1" customHeight="1" x14ac:dyDescent="0.25">
      <c r="B15" s="303" t="s">
        <v>544</v>
      </c>
      <c r="C15" s="304"/>
      <c r="D15" s="304"/>
      <c r="E15" s="304"/>
      <c r="F15" s="329" t="s">
        <v>545</v>
      </c>
      <c r="G15" s="329"/>
      <c r="H15" s="329"/>
      <c r="I15" s="329"/>
      <c r="J15" s="329"/>
      <c r="K15" s="329"/>
      <c r="L15" s="329"/>
      <c r="M15" s="329" t="s">
        <v>546</v>
      </c>
      <c r="N15" s="329"/>
      <c r="O15" s="329"/>
      <c r="P15" s="329"/>
      <c r="Q15" s="329"/>
      <c r="R15" s="329"/>
    </row>
    <row r="16" spans="1:38" s="285" customFormat="1" ht="132.75" hidden="1" customHeight="1" x14ac:dyDescent="0.2">
      <c r="A16" s="301"/>
      <c r="B16" s="326" t="s">
        <v>645</v>
      </c>
      <c r="C16" s="326"/>
      <c r="D16" s="326"/>
      <c r="E16" s="326"/>
      <c r="F16" s="326" t="s">
        <v>631</v>
      </c>
      <c r="G16" s="326"/>
      <c r="H16" s="326"/>
      <c r="I16" s="326"/>
      <c r="J16" s="326"/>
      <c r="K16" s="326"/>
      <c r="L16" s="326"/>
      <c r="M16" s="326" t="s">
        <v>632</v>
      </c>
      <c r="N16" s="326"/>
      <c r="O16" s="326"/>
      <c r="P16" s="326"/>
      <c r="Q16" s="326"/>
      <c r="R16" s="326"/>
    </row>
  </sheetData>
  <dataConsolidate/>
  <mergeCells count="57">
    <mergeCell ref="A1:A4"/>
    <mergeCell ref="B7:B8"/>
    <mergeCell ref="R7:R8"/>
    <mergeCell ref="C7:C8"/>
    <mergeCell ref="E7:E8"/>
    <mergeCell ref="G7:G8"/>
    <mergeCell ref="H7:H8"/>
    <mergeCell ref="B1:AG1"/>
    <mergeCell ref="B5:AG5"/>
    <mergeCell ref="S7:S8"/>
    <mergeCell ref="Q7:Q8"/>
    <mergeCell ref="F7:F8"/>
    <mergeCell ref="D7:D8"/>
    <mergeCell ref="K7:K8"/>
    <mergeCell ref="O7:O8"/>
    <mergeCell ref="AE2:AF2"/>
    <mergeCell ref="B2:B4"/>
    <mergeCell ref="C2:AD4"/>
    <mergeCell ref="Q9:Q14"/>
    <mergeCell ref="O9:O14"/>
    <mergeCell ref="N9:N14"/>
    <mergeCell ref="S6:AG6"/>
    <mergeCell ref="G9:G14"/>
    <mergeCell ref="J9:J14"/>
    <mergeCell ref="E9:E14"/>
    <mergeCell ref="F9:F14"/>
    <mergeCell ref="B9:B14"/>
    <mergeCell ref="C9:C14"/>
    <mergeCell ref="D9:D14"/>
    <mergeCell ref="R9:R14"/>
    <mergeCell ref="H9:H14"/>
    <mergeCell ref="B6:H6"/>
    <mergeCell ref="I6:R6"/>
    <mergeCell ref="AG7:AG8"/>
    <mergeCell ref="AE4:AF4"/>
    <mergeCell ref="AE3:AF3"/>
    <mergeCell ref="AG9:AG14"/>
    <mergeCell ref="P7:P8"/>
    <mergeCell ref="P9:P14"/>
    <mergeCell ref="I7:I8"/>
    <mergeCell ref="N7:N8"/>
    <mergeCell ref="M7:M8"/>
    <mergeCell ref="J7:J8"/>
    <mergeCell ref="L9:L14"/>
    <mergeCell ref="L7:L8"/>
    <mergeCell ref="T7:AE7"/>
    <mergeCell ref="AF7:AF8"/>
    <mergeCell ref="T9:AF9"/>
    <mergeCell ref="B15:E15"/>
    <mergeCell ref="M16:R16"/>
    <mergeCell ref="F16:L16"/>
    <mergeCell ref="B16:E16"/>
    <mergeCell ref="M9:M14"/>
    <mergeCell ref="K9:K14"/>
    <mergeCell ref="I9:I14"/>
    <mergeCell ref="M15:R15"/>
    <mergeCell ref="F15:L15"/>
  </mergeCells>
  <phoneticPr fontId="8" type="noConversion"/>
  <conditionalFormatting sqref="T14:AF14 T12:AF12">
    <cfRule type="cellIs" dxfId="14" priority="2230" stopIfTrue="1" operator="greaterThanOrEqual">
      <formula>0.81</formula>
    </cfRule>
    <cfRule type="cellIs" dxfId="13" priority="2232" stopIfTrue="1" operator="between">
      <formula>0.41</formula>
      <formula>0.8</formula>
    </cfRule>
    <cfRule type="cellIs" dxfId="12" priority="2233" stopIfTrue="1" operator="between">
      <formula>0.01</formula>
      <formula>0.4</formula>
    </cfRule>
  </conditionalFormatting>
  <printOptions horizontalCentered="1" verticalCentered="1"/>
  <pageMargins left="0.11811023622047245" right="0.11811023622047245" top="0.74803149606299213" bottom="0.74803149606299213" header="0.31496062992125984" footer="0.31496062992125984"/>
  <pageSetup scale="70" fitToHeight="10" orientation="landscape" r:id="rId1"/>
  <headerFooter alignWithMargins="0"/>
  <colBreaks count="1" manualBreakCount="1">
    <brk id="18" min="1" max="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6"/>
  </sheetPr>
  <dimension ref="A1:AT22"/>
  <sheetViews>
    <sheetView view="pageBreakPreview" zoomScale="106" zoomScaleSheetLayoutView="106" workbookViewId="0">
      <pane ySplit="2" topLeftCell="A3" activePane="bottomLeft" state="frozen"/>
      <selection pane="bottomLeft" activeCell="X1" sqref="X1:Z1"/>
    </sheetView>
  </sheetViews>
  <sheetFormatPr baseColWidth="10" defaultRowHeight="12.75" x14ac:dyDescent="0.2"/>
  <cols>
    <col min="1" max="1" width="18.5703125" customWidth="1"/>
    <col min="2" max="2" width="32.42578125" customWidth="1"/>
    <col min="3" max="3" width="23.85546875" style="139" customWidth="1"/>
    <col min="4" max="4" width="14.85546875" customWidth="1"/>
    <col min="5" max="5" width="14.85546875" bestFit="1" customWidth="1"/>
    <col min="6" max="6" width="6.5703125" customWidth="1"/>
    <col min="7" max="8" width="6.5703125" bestFit="1" customWidth="1"/>
    <col min="9" max="9" width="5.28515625" hidden="1" customWidth="1"/>
    <col min="10" max="10" width="6.140625" hidden="1" customWidth="1"/>
    <col min="11" max="11" width="8" hidden="1" customWidth="1"/>
    <col min="12" max="12" width="5.28515625" hidden="1" customWidth="1"/>
    <col min="13" max="13" width="6.140625" hidden="1" customWidth="1"/>
    <col min="14" max="14" width="8" hidden="1" customWidth="1"/>
    <col min="15" max="15" width="5.28515625" bestFit="1" customWidth="1"/>
    <col min="16" max="16" width="6.140625" bestFit="1" customWidth="1"/>
    <col min="17" max="17" width="8" bestFit="1" customWidth="1"/>
    <col min="18" max="18" width="5.28515625" bestFit="1" customWidth="1"/>
    <col min="19" max="19" width="6.140625" bestFit="1" customWidth="1"/>
    <col min="20" max="20" width="8" bestFit="1" customWidth="1"/>
    <col min="21" max="21" width="5.28515625" bestFit="1" customWidth="1"/>
    <col min="22" max="22" width="6.140625" bestFit="1" customWidth="1"/>
    <col min="23" max="23" width="8" bestFit="1" customWidth="1"/>
    <col min="24" max="24" width="5.28515625" bestFit="1" customWidth="1"/>
    <col min="25" max="25" width="6.140625" bestFit="1" customWidth="1"/>
    <col min="26" max="26" width="8" bestFit="1" customWidth="1"/>
    <col min="27" max="27" width="5.28515625" hidden="1" customWidth="1"/>
    <col min="28" max="28" width="6.140625" hidden="1" customWidth="1"/>
    <col min="29" max="29" width="5.85546875" hidden="1" customWidth="1"/>
    <col min="30" max="30" width="5.28515625" hidden="1" customWidth="1"/>
    <col min="31" max="31" width="6.140625" hidden="1" customWidth="1"/>
    <col min="32" max="32" width="5.85546875" hidden="1" customWidth="1"/>
    <col min="33" max="33" width="5.28515625" hidden="1" customWidth="1"/>
    <col min="34" max="34" width="6.140625" hidden="1" customWidth="1"/>
    <col min="35" max="35" width="8" hidden="1" customWidth="1"/>
    <col min="36" max="36" width="5.28515625" hidden="1" customWidth="1"/>
    <col min="37" max="37" width="6.140625" hidden="1" customWidth="1"/>
    <col min="38" max="38" width="3.7109375" hidden="1" customWidth="1"/>
    <col min="39" max="39" width="5.28515625" hidden="1" customWidth="1"/>
    <col min="40" max="40" width="6.140625" hidden="1" customWidth="1"/>
    <col min="41" max="41" width="3.7109375" hidden="1" customWidth="1"/>
    <col min="42" max="42" width="5.28515625" hidden="1" customWidth="1"/>
    <col min="43" max="43" width="6.140625" hidden="1" customWidth="1"/>
    <col min="44" max="44" width="3.7109375" hidden="1" customWidth="1"/>
    <col min="45" max="45" width="5.28515625" bestFit="1" customWidth="1"/>
    <col min="46" max="46" width="11" customWidth="1"/>
  </cols>
  <sheetData>
    <row r="1" spans="1:46" ht="41.25" customHeight="1" x14ac:dyDescent="0.2">
      <c r="A1" s="372" t="s">
        <v>314</v>
      </c>
      <c r="B1" s="372" t="s">
        <v>33</v>
      </c>
      <c r="C1" s="372" t="s">
        <v>29</v>
      </c>
      <c r="D1" s="370" t="s">
        <v>315</v>
      </c>
      <c r="E1" s="370" t="s">
        <v>316</v>
      </c>
      <c r="F1" s="370" t="s">
        <v>317</v>
      </c>
      <c r="G1" s="370"/>
      <c r="H1" s="370"/>
      <c r="I1" s="369" t="s">
        <v>62</v>
      </c>
      <c r="J1" s="369"/>
      <c r="K1" s="369"/>
      <c r="L1" s="369" t="s">
        <v>63</v>
      </c>
      <c r="M1" s="369"/>
      <c r="N1" s="369"/>
      <c r="O1" s="369" t="s">
        <v>64</v>
      </c>
      <c r="P1" s="369"/>
      <c r="Q1" s="369"/>
      <c r="R1" s="369" t="s">
        <v>65</v>
      </c>
      <c r="S1" s="369"/>
      <c r="T1" s="369"/>
      <c r="U1" s="369" t="s">
        <v>66</v>
      </c>
      <c r="V1" s="369"/>
      <c r="W1" s="369"/>
      <c r="X1" s="369" t="s">
        <v>67</v>
      </c>
      <c r="Y1" s="369"/>
      <c r="Z1" s="369"/>
      <c r="AA1" s="369" t="s">
        <v>68</v>
      </c>
      <c r="AB1" s="369"/>
      <c r="AC1" s="369"/>
      <c r="AD1" s="369" t="s">
        <v>69</v>
      </c>
      <c r="AE1" s="369"/>
      <c r="AF1" s="369"/>
      <c r="AG1" s="369" t="s">
        <v>70</v>
      </c>
      <c r="AH1" s="369"/>
      <c r="AI1" s="369"/>
      <c r="AJ1" s="369" t="s">
        <v>71</v>
      </c>
      <c r="AK1" s="369"/>
      <c r="AL1" s="369"/>
      <c r="AM1" s="369" t="s">
        <v>72</v>
      </c>
      <c r="AN1" s="369"/>
      <c r="AO1" s="369"/>
      <c r="AP1" s="369" t="s">
        <v>73</v>
      </c>
      <c r="AQ1" s="369"/>
      <c r="AR1" s="369"/>
      <c r="AS1" s="369" t="s">
        <v>408</v>
      </c>
      <c r="AT1" s="369"/>
    </row>
    <row r="2" spans="1:46" ht="23.25" customHeight="1" x14ac:dyDescent="0.2">
      <c r="A2" s="373"/>
      <c r="B2" s="373"/>
      <c r="C2" s="373"/>
      <c r="D2" s="374"/>
      <c r="E2" s="374"/>
      <c r="F2" s="188" t="s">
        <v>337</v>
      </c>
      <c r="G2" s="189" t="s">
        <v>338</v>
      </c>
      <c r="H2" s="190" t="s">
        <v>336</v>
      </c>
      <c r="I2" s="104" t="s">
        <v>86</v>
      </c>
      <c r="J2" s="104" t="s">
        <v>323</v>
      </c>
      <c r="K2" s="104" t="s">
        <v>362</v>
      </c>
      <c r="L2" s="104" t="s">
        <v>86</v>
      </c>
      <c r="M2" s="104" t="s">
        <v>323</v>
      </c>
      <c r="N2" s="104" t="s">
        <v>362</v>
      </c>
      <c r="O2" s="104" t="s">
        <v>86</v>
      </c>
      <c r="P2" s="104" t="s">
        <v>323</v>
      </c>
      <c r="Q2" s="104" t="s">
        <v>362</v>
      </c>
      <c r="R2" s="104" t="s">
        <v>86</v>
      </c>
      <c r="S2" s="104" t="s">
        <v>323</v>
      </c>
      <c r="T2" s="104" t="s">
        <v>362</v>
      </c>
      <c r="U2" s="104" t="s">
        <v>86</v>
      </c>
      <c r="V2" s="104" t="s">
        <v>323</v>
      </c>
      <c r="W2" s="104" t="s">
        <v>362</v>
      </c>
      <c r="X2" s="104" t="s">
        <v>86</v>
      </c>
      <c r="Y2" s="104" t="s">
        <v>323</v>
      </c>
      <c r="Z2" s="104" t="s">
        <v>362</v>
      </c>
      <c r="AA2" s="104" t="s">
        <v>86</v>
      </c>
      <c r="AB2" s="104" t="s">
        <v>323</v>
      </c>
      <c r="AC2" s="104" t="s">
        <v>362</v>
      </c>
      <c r="AD2" s="104" t="s">
        <v>86</v>
      </c>
      <c r="AE2" s="104" t="s">
        <v>323</v>
      </c>
      <c r="AF2" s="104" t="s">
        <v>362</v>
      </c>
      <c r="AG2" s="104" t="s">
        <v>86</v>
      </c>
      <c r="AH2" s="104" t="s">
        <v>323</v>
      </c>
      <c r="AI2" s="104" t="s">
        <v>362</v>
      </c>
      <c r="AJ2" s="104" t="s">
        <v>86</v>
      </c>
      <c r="AK2" s="104" t="s">
        <v>323</v>
      </c>
      <c r="AL2" s="104" t="s">
        <v>362</v>
      </c>
      <c r="AM2" s="104" t="s">
        <v>86</v>
      </c>
      <c r="AN2" s="104" t="s">
        <v>323</v>
      </c>
      <c r="AO2" s="104" t="s">
        <v>362</v>
      </c>
      <c r="AP2" s="104" t="s">
        <v>86</v>
      </c>
      <c r="AQ2" s="104" t="s">
        <v>323</v>
      </c>
      <c r="AR2" s="104" t="s">
        <v>362</v>
      </c>
      <c r="AS2" s="104" t="s">
        <v>86</v>
      </c>
      <c r="AT2" s="104" t="s">
        <v>362</v>
      </c>
    </row>
    <row r="3" spans="1:46" ht="42.75" x14ac:dyDescent="0.2">
      <c r="A3" s="17" t="s">
        <v>343</v>
      </c>
      <c r="B3" s="195" t="s">
        <v>169</v>
      </c>
      <c r="C3" s="264" t="s">
        <v>324</v>
      </c>
      <c r="D3" s="205">
        <v>0</v>
      </c>
      <c r="E3" s="205" t="s">
        <v>20</v>
      </c>
      <c r="F3" s="191" t="s">
        <v>219</v>
      </c>
      <c r="G3" s="191" t="s">
        <v>220</v>
      </c>
      <c r="H3" s="191" t="s">
        <v>221</v>
      </c>
      <c r="I3" s="206" t="e">
        <f>+'INDICADORES IDIGER'!#REF!</f>
        <v>#REF!</v>
      </c>
      <c r="J3" s="206" t="e">
        <f>+I3</f>
        <v>#REF!</v>
      </c>
      <c r="K3" s="207" t="e">
        <f>+'INDICADORES IDIGER'!#REF!</f>
        <v>#REF!</v>
      </c>
      <c r="L3" s="206" t="e">
        <f>+'INDICADORES IDIGER'!#REF!</f>
        <v>#REF!</v>
      </c>
      <c r="M3" s="206" t="e">
        <f>+L3+J3</f>
        <v>#REF!</v>
      </c>
      <c r="N3" s="207" t="e">
        <f>+'INDICADORES IDIGER'!#REF!</f>
        <v>#REF!</v>
      </c>
      <c r="O3" s="206" t="e">
        <f>+'INDICADORES IDIGER'!#REF!</f>
        <v>#REF!</v>
      </c>
      <c r="P3" s="206" t="e">
        <f>+O3+M3</f>
        <v>#REF!</v>
      </c>
      <c r="Q3" s="207" t="e">
        <f>+'INDICADORES IDIGER'!#REF!</f>
        <v>#REF!</v>
      </c>
      <c r="R3" s="206" t="e">
        <f>+'INDICADORES IDIGER'!#REF!</f>
        <v>#REF!</v>
      </c>
      <c r="S3" s="206" t="e">
        <f>+R3+P3</f>
        <v>#REF!</v>
      </c>
      <c r="T3" s="207" t="e">
        <f>+'INDICADORES IDIGER'!#REF!</f>
        <v>#REF!</v>
      </c>
      <c r="U3" s="206" t="e">
        <f>+'INDICADORES IDIGER'!#REF!</f>
        <v>#REF!</v>
      </c>
      <c r="V3" s="206" t="e">
        <f>+U3+S3</f>
        <v>#REF!</v>
      </c>
      <c r="W3" s="207" t="e">
        <f>+'INDICADORES IDIGER'!#REF!</f>
        <v>#REF!</v>
      </c>
      <c r="X3" s="206" t="e">
        <f>+'INDICADORES IDIGER'!#REF!</f>
        <v>#REF!</v>
      </c>
      <c r="Y3" s="206" t="e">
        <f>+X3+V3</f>
        <v>#REF!</v>
      </c>
      <c r="Z3" s="207" t="e">
        <f>+'INDICADORES IDIGER'!#REF!</f>
        <v>#REF!</v>
      </c>
      <c r="AA3" s="206" t="e">
        <f>+'INDICADORES IDIGER'!#REF!</f>
        <v>#REF!</v>
      </c>
      <c r="AB3" s="206" t="e">
        <f>+AA3+Y3</f>
        <v>#REF!</v>
      </c>
      <c r="AC3" s="207" t="e">
        <f>+'INDICADORES IDIGER'!#REF!</f>
        <v>#REF!</v>
      </c>
      <c r="AD3" s="206" t="e">
        <f>+'INDICADORES IDIGER'!#REF!</f>
        <v>#REF!</v>
      </c>
      <c r="AE3" s="206" t="e">
        <f>+AD3+AB3</f>
        <v>#REF!</v>
      </c>
      <c r="AF3" s="207" t="e">
        <f>+'INDICADORES IDIGER'!#REF!</f>
        <v>#REF!</v>
      </c>
      <c r="AG3" s="206" t="e">
        <f>+'INDICADORES IDIGER'!#REF!</f>
        <v>#REF!</v>
      </c>
      <c r="AH3" s="206" t="e">
        <f>+AG3+AE3</f>
        <v>#REF!</v>
      </c>
      <c r="AI3" s="207" t="e">
        <f>+'INDICADORES IDIGER'!#REF!</f>
        <v>#REF!</v>
      </c>
      <c r="AJ3" s="206" t="e">
        <f>+'INDICADORES IDIGER'!#REF!</f>
        <v>#REF!</v>
      </c>
      <c r="AK3" s="206" t="e">
        <f>+AJ3+AH3</f>
        <v>#REF!</v>
      </c>
      <c r="AL3" s="207" t="e">
        <f>+'INDICADORES IDIGER'!#REF!</f>
        <v>#REF!</v>
      </c>
      <c r="AM3" s="206" t="e">
        <f>+'INDICADORES IDIGER'!#REF!</f>
        <v>#REF!</v>
      </c>
      <c r="AN3" s="206" t="e">
        <f>+AM3+AK3</f>
        <v>#REF!</v>
      </c>
      <c r="AO3" s="207" t="e">
        <f>+'INDICADORES IDIGER'!#REF!</f>
        <v>#REF!</v>
      </c>
      <c r="AP3" s="206" t="e">
        <f>+'INDICADORES IDIGER'!#REF!</f>
        <v>#REF!</v>
      </c>
      <c r="AQ3" s="208" t="e">
        <f>+AP3+AN3</f>
        <v>#REF!</v>
      </c>
      <c r="AR3" s="207" t="e">
        <f>+'INDICADORES IDIGER'!#REF!</f>
        <v>#REF!</v>
      </c>
      <c r="AS3" s="209" t="e">
        <f>+'INDICADORES IDIGER'!#REF!</f>
        <v>#REF!</v>
      </c>
      <c r="AT3" s="207" t="e">
        <f>+'INDICADORES IDIGER'!#REF!</f>
        <v>#REF!</v>
      </c>
    </row>
    <row r="4" spans="1:46" ht="57" x14ac:dyDescent="0.2">
      <c r="A4" s="18" t="s">
        <v>353</v>
      </c>
      <c r="B4" s="195" t="s">
        <v>21</v>
      </c>
      <c r="C4" s="264" t="s">
        <v>273</v>
      </c>
      <c r="D4" s="205">
        <v>0</v>
      </c>
      <c r="E4" s="205">
        <v>4</v>
      </c>
      <c r="F4" s="191" t="s">
        <v>219</v>
      </c>
      <c r="G4" s="191" t="s">
        <v>220</v>
      </c>
      <c r="H4" s="191" t="s">
        <v>221</v>
      </c>
      <c r="I4" s="206" t="e">
        <f>+'INDICADORES IDIGER'!#REF!</f>
        <v>#REF!</v>
      </c>
      <c r="J4" s="206" t="e">
        <f t="shared" ref="J4:J20" si="0">+I4</f>
        <v>#REF!</v>
      </c>
      <c r="K4" s="207" t="e">
        <f>+J4/E4</f>
        <v>#REF!</v>
      </c>
      <c r="L4" s="206" t="e">
        <f>+'INDICADORES IDIGER'!#REF!</f>
        <v>#REF!</v>
      </c>
      <c r="M4" s="206" t="e">
        <f t="shared" ref="M4:M20" si="1">+L4+J4</f>
        <v>#REF!</v>
      </c>
      <c r="N4" s="207" t="e">
        <f>+M4/E4</f>
        <v>#REF!</v>
      </c>
      <c r="O4" s="206" t="e">
        <f>+'INDICADORES IDIGER'!#REF!</f>
        <v>#REF!</v>
      </c>
      <c r="P4" s="206" t="e">
        <f t="shared" ref="P4:P20" si="2">+O4+M4</f>
        <v>#REF!</v>
      </c>
      <c r="Q4" s="207" t="e">
        <f>+'INDICADORES IDIGER'!#REF!</f>
        <v>#REF!</v>
      </c>
      <c r="R4" s="206" t="e">
        <f>+'INDICADORES IDIGER'!#REF!</f>
        <v>#REF!</v>
      </c>
      <c r="S4" s="206" t="e">
        <f t="shared" ref="S4:S20" si="3">+R4+P4</f>
        <v>#REF!</v>
      </c>
      <c r="T4" s="207" t="e">
        <f>+'INDICADORES IDIGER'!#REF!</f>
        <v>#REF!</v>
      </c>
      <c r="U4" s="206" t="e">
        <f>+'INDICADORES IDIGER'!#REF!</f>
        <v>#REF!</v>
      </c>
      <c r="V4" s="206" t="e">
        <f t="shared" ref="V4:V20" si="4">+U4+S4</f>
        <v>#REF!</v>
      </c>
      <c r="W4" s="207" t="e">
        <f>+'INDICADORES IDIGER'!#REF!</f>
        <v>#REF!</v>
      </c>
      <c r="X4" s="206" t="e">
        <f>+'INDICADORES IDIGER'!#REF!</f>
        <v>#REF!</v>
      </c>
      <c r="Y4" s="206" t="e">
        <f t="shared" ref="Y4:Y19" si="5">+X4+V4</f>
        <v>#REF!</v>
      </c>
      <c r="Z4" s="207" t="e">
        <f>+'INDICADORES IDIGER'!#REF!</f>
        <v>#REF!</v>
      </c>
      <c r="AA4" s="206" t="e">
        <f>+'INDICADORES IDIGER'!#REF!</f>
        <v>#REF!</v>
      </c>
      <c r="AB4" s="206" t="e">
        <f t="shared" ref="AB4:AB19" si="6">+AA4+Y4</f>
        <v>#REF!</v>
      </c>
      <c r="AC4" s="207" t="e">
        <f>+'INDICADORES IDIGER'!#REF!</f>
        <v>#REF!</v>
      </c>
      <c r="AD4" s="206" t="e">
        <f>+'INDICADORES IDIGER'!#REF!</f>
        <v>#REF!</v>
      </c>
      <c r="AE4" s="206" t="e">
        <f>+AD4+AB4</f>
        <v>#REF!</v>
      </c>
      <c r="AF4" s="207" t="e">
        <f>+'INDICADORES IDIGER'!#REF!</f>
        <v>#REF!</v>
      </c>
      <c r="AG4" s="206" t="e">
        <f>+'INDICADORES IDIGER'!#REF!</f>
        <v>#REF!</v>
      </c>
      <c r="AH4" s="206" t="e">
        <f t="shared" ref="AH4:AH19" si="7">+AG4+AE4</f>
        <v>#REF!</v>
      </c>
      <c r="AI4" s="207" t="e">
        <f>+'INDICADORES IDIGER'!#REF!</f>
        <v>#REF!</v>
      </c>
      <c r="AJ4" s="206" t="e">
        <f>+'INDICADORES IDIGER'!#REF!</f>
        <v>#REF!</v>
      </c>
      <c r="AK4" s="206" t="e">
        <f t="shared" ref="AK4:AK19" si="8">+AJ4+AH4</f>
        <v>#REF!</v>
      </c>
      <c r="AL4" s="207" t="e">
        <f>+'INDICADORES IDIGER'!#REF!</f>
        <v>#REF!</v>
      </c>
      <c r="AM4" s="206" t="e">
        <f>+'INDICADORES IDIGER'!#REF!</f>
        <v>#REF!</v>
      </c>
      <c r="AN4" s="206" t="e">
        <f t="shared" ref="AN4:AN19" si="9">+AM4+AK4</f>
        <v>#REF!</v>
      </c>
      <c r="AO4" s="207" t="e">
        <f>+'INDICADORES IDIGER'!#REF!</f>
        <v>#REF!</v>
      </c>
      <c r="AP4" s="206" t="e">
        <f>+'INDICADORES IDIGER'!#REF!</f>
        <v>#REF!</v>
      </c>
      <c r="AQ4" s="208" t="e">
        <f>+'INDICADORES IDIGER'!#REF!</f>
        <v>#REF!</v>
      </c>
      <c r="AR4" s="207" t="e">
        <f>+'INDICADORES IDIGER'!#REF!</f>
        <v>#REF!</v>
      </c>
      <c r="AS4" s="209" t="e">
        <f>+'INDICADORES IDIGER'!#REF!</f>
        <v>#REF!</v>
      </c>
      <c r="AT4" s="221" t="e">
        <f>+'INDICADORES IDIGER'!#REF!</f>
        <v>#REF!</v>
      </c>
    </row>
    <row r="5" spans="1:46" ht="57" x14ac:dyDescent="0.2">
      <c r="A5" s="18" t="s">
        <v>353</v>
      </c>
      <c r="B5" s="195" t="s">
        <v>21</v>
      </c>
      <c r="C5" s="264" t="s">
        <v>272</v>
      </c>
      <c r="D5" s="205">
        <v>0</v>
      </c>
      <c r="E5" s="205">
        <v>0</v>
      </c>
      <c r="F5" s="191" t="s">
        <v>219</v>
      </c>
      <c r="G5" s="191" t="s">
        <v>220</v>
      </c>
      <c r="H5" s="191" t="s">
        <v>221</v>
      </c>
      <c r="I5" s="206" t="e">
        <f>+'INDICADORES IDIGER'!#REF!</f>
        <v>#REF!</v>
      </c>
      <c r="J5" s="206" t="e">
        <f t="shared" si="0"/>
        <v>#REF!</v>
      </c>
      <c r="K5" s="207" t="e">
        <f>+I5/D5</f>
        <v>#REF!</v>
      </c>
      <c r="L5" s="206" t="e">
        <f>+'INDICADORES IDIGER'!#REF!</f>
        <v>#REF!</v>
      </c>
      <c r="M5" s="206" t="e">
        <f>+L5+J5</f>
        <v>#REF!</v>
      </c>
      <c r="N5" s="207" t="e">
        <f>+M5/D5</f>
        <v>#REF!</v>
      </c>
      <c r="O5" s="206" t="e">
        <f>+'INDICADORES IDIGER'!#REF!</f>
        <v>#REF!</v>
      </c>
      <c r="P5" s="206" t="e">
        <f>+O5+M5</f>
        <v>#REF!</v>
      </c>
      <c r="Q5" s="207" t="e">
        <f>+O5/D5</f>
        <v>#REF!</v>
      </c>
      <c r="R5" s="206" t="e">
        <f>+'INDICADORES IDIGER'!#REF!</f>
        <v>#REF!</v>
      </c>
      <c r="S5" s="206" t="e">
        <f>+R5+P5</f>
        <v>#REF!</v>
      </c>
      <c r="T5" s="207" t="e">
        <f>+S5/D5</f>
        <v>#REF!</v>
      </c>
      <c r="U5" s="206" t="e">
        <f>+'INDICADORES IDIGER'!#REF!</f>
        <v>#REF!</v>
      </c>
      <c r="V5" s="206" t="e">
        <f>+U5+S5</f>
        <v>#REF!</v>
      </c>
      <c r="W5" s="207" t="e">
        <f>+U5/D5</f>
        <v>#REF!</v>
      </c>
      <c r="X5" s="206" t="e">
        <f>+'INDICADORES IDIGER'!#REF!</f>
        <v>#REF!</v>
      </c>
      <c r="Y5" s="206" t="e">
        <f>+X5+V5</f>
        <v>#REF!</v>
      </c>
      <c r="Z5" s="207" t="e">
        <f>+Y5/D5</f>
        <v>#REF!</v>
      </c>
      <c r="AA5" s="206" t="e">
        <f>+'INDICADORES IDIGER'!#REF!</f>
        <v>#REF!</v>
      </c>
      <c r="AB5" s="206" t="e">
        <f>+AA5+Y5</f>
        <v>#REF!</v>
      </c>
      <c r="AC5" s="207" t="e">
        <f>+'INDICADORES IDIGER'!#REF!</f>
        <v>#REF!</v>
      </c>
      <c r="AD5" s="206" t="e">
        <f>+'INDICADORES IDIGER'!#REF!</f>
        <v>#REF!</v>
      </c>
      <c r="AE5" s="206" t="e">
        <f>+AD5+AB5</f>
        <v>#REF!</v>
      </c>
      <c r="AF5" s="207" t="e">
        <f>+'INDICADORES IDIGER'!#REF!</f>
        <v>#REF!</v>
      </c>
      <c r="AG5" s="206" t="e">
        <f>+'INDICADORES IDIGER'!#REF!</f>
        <v>#REF!</v>
      </c>
      <c r="AH5" s="206" t="e">
        <f>+AG5+AE5</f>
        <v>#REF!</v>
      </c>
      <c r="AI5" s="207" t="e">
        <f>+AH5/D5</f>
        <v>#REF!</v>
      </c>
      <c r="AJ5" s="206" t="e">
        <f>+'INDICADORES IDIGER'!#REF!</f>
        <v>#REF!</v>
      </c>
      <c r="AK5" s="210" t="e">
        <f>+AJ5+AH5</f>
        <v>#REF!</v>
      </c>
      <c r="AL5" s="207" t="e">
        <f>+'INDICADORES IDIGER'!#REF!</f>
        <v>#REF!</v>
      </c>
      <c r="AM5" s="206" t="e">
        <f>+'INDICADORES IDIGER'!#REF!</f>
        <v>#REF!</v>
      </c>
      <c r="AN5" s="211" t="e">
        <f>+AM5+AK5</f>
        <v>#REF!</v>
      </c>
      <c r="AO5" s="207"/>
      <c r="AP5" s="206" t="e">
        <f>+'INDICADORES IDIGER'!#REF!</f>
        <v>#REF!</v>
      </c>
      <c r="AQ5" s="212" t="e">
        <f>+AN5+AP5</f>
        <v>#REF!</v>
      </c>
      <c r="AR5" s="207" t="e">
        <f>+'INDICADORES IDIGER'!#REF!</f>
        <v>#REF!</v>
      </c>
      <c r="AS5" s="213" t="e">
        <f>+'INDICADORES IDIGER'!#REF!</f>
        <v>#REF!</v>
      </c>
      <c r="AT5" s="221" t="e">
        <f>+AS5/D5</f>
        <v>#REF!</v>
      </c>
    </row>
    <row r="6" spans="1:46" ht="57" x14ac:dyDescent="0.2">
      <c r="A6" s="18" t="s">
        <v>351</v>
      </c>
      <c r="B6" s="195" t="s">
        <v>266</v>
      </c>
      <c r="C6" s="264" t="s">
        <v>31</v>
      </c>
      <c r="D6" s="205">
        <v>0</v>
      </c>
      <c r="E6" s="205">
        <v>50</v>
      </c>
      <c r="F6" s="192" t="s">
        <v>219</v>
      </c>
      <c r="G6" s="192" t="s">
        <v>220</v>
      </c>
      <c r="H6" s="193" t="s">
        <v>221</v>
      </c>
      <c r="I6" s="214" t="e">
        <f>+'INDICADORES IDIGER'!#REF!</f>
        <v>#REF!</v>
      </c>
      <c r="J6" s="214" t="e">
        <f t="shared" si="0"/>
        <v>#REF!</v>
      </c>
      <c r="K6" s="207" t="e">
        <f>+'INDICADORES IDIGER'!#REF!</f>
        <v>#REF!</v>
      </c>
      <c r="L6" s="214" t="e">
        <f>+'INDICADORES IDIGER'!#REF!</f>
        <v>#REF!</v>
      </c>
      <c r="M6" s="214" t="e">
        <f t="shared" si="1"/>
        <v>#REF!</v>
      </c>
      <c r="N6" s="215" t="e">
        <f>+'INDICADORES IDIGER'!#REF!</f>
        <v>#REF!</v>
      </c>
      <c r="O6" s="214" t="e">
        <f>+'INDICADORES IDIGER'!#REF!</f>
        <v>#REF!</v>
      </c>
      <c r="P6" s="214" t="e">
        <f t="shared" si="2"/>
        <v>#REF!</v>
      </c>
      <c r="Q6" s="215" t="e">
        <f>+'INDICADORES IDIGER'!#REF!</f>
        <v>#REF!</v>
      </c>
      <c r="R6" s="214" t="e">
        <f>+'INDICADORES IDIGER'!#REF!</f>
        <v>#REF!</v>
      </c>
      <c r="S6" s="214" t="e">
        <f t="shared" si="3"/>
        <v>#REF!</v>
      </c>
      <c r="T6" s="215" t="e">
        <f>+'INDICADORES IDIGER'!#REF!</f>
        <v>#REF!</v>
      </c>
      <c r="U6" s="214" t="e">
        <f>+'INDICADORES IDIGER'!#REF!</f>
        <v>#REF!</v>
      </c>
      <c r="V6" s="214" t="e">
        <f t="shared" si="4"/>
        <v>#REF!</v>
      </c>
      <c r="W6" s="215" t="e">
        <f>+'INDICADORES IDIGER'!#REF!</f>
        <v>#REF!</v>
      </c>
      <c r="X6" s="214" t="e">
        <f>+'INDICADORES IDIGER'!#REF!</f>
        <v>#REF!</v>
      </c>
      <c r="Y6" s="214" t="e">
        <f t="shared" si="5"/>
        <v>#REF!</v>
      </c>
      <c r="Z6" s="215" t="e">
        <f>+'INDICADORES IDIGER'!#REF!</f>
        <v>#REF!</v>
      </c>
      <c r="AA6" s="214" t="e">
        <f>+'INDICADORES IDIGER'!#REF!</f>
        <v>#REF!</v>
      </c>
      <c r="AB6" s="214" t="e">
        <f t="shared" si="6"/>
        <v>#REF!</v>
      </c>
      <c r="AC6" s="215" t="e">
        <f>+'INDICADORES IDIGER'!#REF!</f>
        <v>#REF!</v>
      </c>
      <c r="AD6" s="214" t="e">
        <f>+'INDICADORES IDIGER'!#REF!</f>
        <v>#REF!</v>
      </c>
      <c r="AE6" s="214" t="e">
        <f t="shared" ref="AE6:AE19" si="10">+AD6+AB6</f>
        <v>#REF!</v>
      </c>
      <c r="AF6" s="215" t="e">
        <f>+'INDICADORES IDIGER'!#REF!</f>
        <v>#REF!</v>
      </c>
      <c r="AG6" s="214" t="e">
        <f>+'INDICADORES IDIGER'!#REF!</f>
        <v>#REF!</v>
      </c>
      <c r="AH6" s="214" t="e">
        <f t="shared" si="7"/>
        <v>#REF!</v>
      </c>
      <c r="AI6" s="215" t="e">
        <f>+'INDICADORES IDIGER'!#REF!</f>
        <v>#REF!</v>
      </c>
      <c r="AJ6" s="214" t="e">
        <f>+'INDICADORES IDIGER'!#REF!</f>
        <v>#REF!</v>
      </c>
      <c r="AK6" s="214" t="e">
        <f t="shared" si="8"/>
        <v>#REF!</v>
      </c>
      <c r="AL6" s="215" t="e">
        <f>+'INDICADORES IDIGER'!#REF!</f>
        <v>#REF!</v>
      </c>
      <c r="AM6" s="216" t="e">
        <f>+'INDICADORES IDIGER'!#REF!</f>
        <v>#REF!</v>
      </c>
      <c r="AN6" s="216" t="e">
        <f t="shared" si="9"/>
        <v>#REF!</v>
      </c>
      <c r="AO6" s="207" t="e">
        <f>+'INDICADORES IDIGER'!#REF!</f>
        <v>#REF!</v>
      </c>
      <c r="AP6" s="214" t="e">
        <f>+'INDICADORES IDIGER'!#REF!</f>
        <v>#REF!</v>
      </c>
      <c r="AQ6" s="216" t="e">
        <f>+AP6+AN6</f>
        <v>#REF!</v>
      </c>
      <c r="AR6" s="215" t="e">
        <f>+'INDICADORES IDIGER'!#REF!</f>
        <v>#REF!</v>
      </c>
      <c r="AS6" s="217" t="e">
        <f>+'INDICADORES IDIGER'!#REF!</f>
        <v>#REF!</v>
      </c>
      <c r="AT6" s="215" t="e">
        <f t="shared" ref="AT6:AT15" si="11">+AS6/E6</f>
        <v>#REF!</v>
      </c>
    </row>
    <row r="7" spans="1:46" ht="47.25" customHeight="1" x14ac:dyDescent="0.2">
      <c r="A7" s="17" t="s">
        <v>346</v>
      </c>
      <c r="B7" s="195" t="s">
        <v>135</v>
      </c>
      <c r="C7" s="264" t="s">
        <v>32</v>
      </c>
      <c r="D7" s="205">
        <v>0</v>
      </c>
      <c r="E7" s="205">
        <v>3000</v>
      </c>
      <c r="F7" s="192" t="s">
        <v>219</v>
      </c>
      <c r="G7" s="192" t="s">
        <v>220</v>
      </c>
      <c r="H7" s="192" t="s">
        <v>221</v>
      </c>
      <c r="I7" s="206" t="e">
        <f>+'INDICADORES IDIGER'!#REF!</f>
        <v>#REF!</v>
      </c>
      <c r="J7" s="206" t="e">
        <f t="shared" si="0"/>
        <v>#REF!</v>
      </c>
      <c r="K7" s="207" t="e">
        <f>+'INDICADORES IDIGER'!#REF!</f>
        <v>#REF!</v>
      </c>
      <c r="L7" s="206" t="e">
        <f>+'INDICADORES IDIGER'!#REF!</f>
        <v>#REF!</v>
      </c>
      <c r="M7" s="206" t="e">
        <f>+L7+J7</f>
        <v>#REF!</v>
      </c>
      <c r="N7" s="207" t="e">
        <f>+'INDICADORES IDIGER'!#REF!</f>
        <v>#REF!</v>
      </c>
      <c r="O7" s="206" t="e">
        <f>+'INDICADORES IDIGER'!#REF!</f>
        <v>#REF!</v>
      </c>
      <c r="P7" s="206" t="e">
        <f>+O7+M7</f>
        <v>#REF!</v>
      </c>
      <c r="Q7" s="207" t="e">
        <f>+'INDICADORES IDIGER'!#REF!</f>
        <v>#REF!</v>
      </c>
      <c r="R7" s="206" t="e">
        <f>+'INDICADORES IDIGER'!#REF!</f>
        <v>#REF!</v>
      </c>
      <c r="S7" s="206" t="e">
        <f>+R7+P7</f>
        <v>#REF!</v>
      </c>
      <c r="T7" s="207" t="e">
        <f>+'INDICADORES IDIGER'!#REF!</f>
        <v>#REF!</v>
      </c>
      <c r="U7" s="206" t="e">
        <f>+'INDICADORES IDIGER'!#REF!</f>
        <v>#REF!</v>
      </c>
      <c r="V7" s="206" t="e">
        <f>+U7+S7</f>
        <v>#REF!</v>
      </c>
      <c r="W7" s="207" t="e">
        <f>+'INDICADORES IDIGER'!#REF!</f>
        <v>#REF!</v>
      </c>
      <c r="X7" s="206" t="e">
        <f>+'INDICADORES IDIGER'!#REF!</f>
        <v>#REF!</v>
      </c>
      <c r="Y7" s="206" t="e">
        <f>+X7+V7</f>
        <v>#REF!</v>
      </c>
      <c r="Z7" s="207" t="e">
        <f>+'INDICADORES IDIGER'!#REF!</f>
        <v>#REF!</v>
      </c>
      <c r="AA7" s="206" t="e">
        <f>+'INDICADORES IDIGER'!#REF!</f>
        <v>#REF!</v>
      </c>
      <c r="AB7" s="206" t="e">
        <f>+AA7+Y7</f>
        <v>#REF!</v>
      </c>
      <c r="AC7" s="207" t="e">
        <f>+'INDICADORES IDIGER'!#REF!</f>
        <v>#REF!</v>
      </c>
      <c r="AD7" s="206" t="e">
        <f>+'INDICADORES IDIGER'!#REF!</f>
        <v>#REF!</v>
      </c>
      <c r="AE7" s="206" t="e">
        <f>+AD7+AB7</f>
        <v>#REF!</v>
      </c>
      <c r="AF7" s="207" t="e">
        <f>+'INDICADORES IDIGER'!#REF!</f>
        <v>#REF!</v>
      </c>
      <c r="AG7" s="206" t="e">
        <f>+'INDICADORES IDIGER'!#REF!</f>
        <v>#REF!</v>
      </c>
      <c r="AH7" s="206" t="e">
        <f>+AG7+AE7</f>
        <v>#REF!</v>
      </c>
      <c r="AI7" s="207" t="e">
        <f>+'INDICADORES IDIGER'!#REF!</f>
        <v>#REF!</v>
      </c>
      <c r="AJ7" s="206" t="e">
        <f>+'INDICADORES IDIGER'!#REF!</f>
        <v>#REF!</v>
      </c>
      <c r="AK7" s="206" t="e">
        <f>+AJ7+AH7</f>
        <v>#REF!</v>
      </c>
      <c r="AL7" s="207" t="e">
        <f>+'INDICADORES IDIGER'!#REF!</f>
        <v>#REF!</v>
      </c>
      <c r="AM7" s="206" t="e">
        <f>+'INDICADORES IDIGER'!#REF!</f>
        <v>#REF!</v>
      </c>
      <c r="AN7" s="206" t="e">
        <f>+AM7+AK7</f>
        <v>#REF!</v>
      </c>
      <c r="AO7" s="207" t="e">
        <f>+'INDICADORES IDIGER'!#REF!</f>
        <v>#REF!</v>
      </c>
      <c r="AP7" s="206" t="e">
        <f>+'INDICADORES IDIGER'!#REF!</f>
        <v>#REF!</v>
      </c>
      <c r="AQ7" s="206" t="e">
        <f>+AP7+AN7</f>
        <v>#REF!</v>
      </c>
      <c r="AR7" s="207" t="e">
        <f>+'INDICADORES IDIGER'!#REF!</f>
        <v>#REF!</v>
      </c>
      <c r="AS7" s="209" t="e">
        <f>+'INDICADORES IDIGER'!#REF!</f>
        <v>#REF!</v>
      </c>
      <c r="AT7" s="207" t="e">
        <f t="shared" si="11"/>
        <v>#REF!</v>
      </c>
    </row>
    <row r="8" spans="1:46" ht="35.25" customHeight="1" x14ac:dyDescent="0.2">
      <c r="A8" s="17" t="s">
        <v>354</v>
      </c>
      <c r="B8" s="195" t="s">
        <v>19</v>
      </c>
      <c r="C8" s="264" t="s">
        <v>30</v>
      </c>
      <c r="D8" s="205">
        <v>0</v>
      </c>
      <c r="E8" s="205">
        <v>8500</v>
      </c>
      <c r="F8" s="192" t="s">
        <v>219</v>
      </c>
      <c r="G8" s="192" t="s">
        <v>220</v>
      </c>
      <c r="H8" s="192" t="s">
        <v>221</v>
      </c>
      <c r="I8" s="206" t="e">
        <f>+'INDICADORES IDIGER'!#REF!</f>
        <v>#REF!</v>
      </c>
      <c r="J8" s="206" t="e">
        <f t="shared" si="0"/>
        <v>#REF!</v>
      </c>
      <c r="K8" s="207" t="e">
        <f>+'INDICADORES IDIGER'!#REF!</f>
        <v>#REF!</v>
      </c>
      <c r="L8" s="206" t="e">
        <f>+'INDICADORES IDIGER'!#REF!</f>
        <v>#REF!</v>
      </c>
      <c r="M8" s="206" t="e">
        <f t="shared" si="1"/>
        <v>#REF!</v>
      </c>
      <c r="N8" s="207" t="e">
        <f>+'INDICADORES IDIGER'!#REF!</f>
        <v>#REF!</v>
      </c>
      <c r="O8" s="206" t="e">
        <f>+'INDICADORES IDIGER'!#REF!</f>
        <v>#REF!</v>
      </c>
      <c r="P8" s="206" t="e">
        <f t="shared" si="2"/>
        <v>#REF!</v>
      </c>
      <c r="Q8" s="207" t="e">
        <f>+'INDICADORES IDIGER'!#REF!</f>
        <v>#REF!</v>
      </c>
      <c r="R8" s="206" t="e">
        <f>+'INDICADORES IDIGER'!#REF!</f>
        <v>#REF!</v>
      </c>
      <c r="S8" s="206" t="e">
        <f t="shared" si="3"/>
        <v>#REF!</v>
      </c>
      <c r="T8" s="207" t="e">
        <f>+'INDICADORES IDIGER'!#REF!</f>
        <v>#REF!</v>
      </c>
      <c r="U8" s="206" t="e">
        <f>+'INDICADORES IDIGER'!#REF!</f>
        <v>#REF!</v>
      </c>
      <c r="V8" s="206" t="e">
        <f t="shared" si="4"/>
        <v>#REF!</v>
      </c>
      <c r="W8" s="207" t="e">
        <f>+'INDICADORES IDIGER'!#REF!</f>
        <v>#REF!</v>
      </c>
      <c r="X8" s="206" t="e">
        <f>+'INDICADORES IDIGER'!#REF!</f>
        <v>#REF!</v>
      </c>
      <c r="Y8" s="206" t="e">
        <f t="shared" si="5"/>
        <v>#REF!</v>
      </c>
      <c r="Z8" s="207" t="e">
        <f>+'INDICADORES IDIGER'!#REF!</f>
        <v>#REF!</v>
      </c>
      <c r="AA8" s="206" t="e">
        <f>+'INDICADORES IDIGER'!#REF!</f>
        <v>#REF!</v>
      </c>
      <c r="AB8" s="206" t="e">
        <f t="shared" si="6"/>
        <v>#REF!</v>
      </c>
      <c r="AC8" s="207" t="e">
        <f>+'INDICADORES IDIGER'!#REF!</f>
        <v>#REF!</v>
      </c>
      <c r="AD8" s="206" t="e">
        <f>+'INDICADORES IDIGER'!#REF!</f>
        <v>#REF!</v>
      </c>
      <c r="AE8" s="206" t="e">
        <f t="shared" si="10"/>
        <v>#REF!</v>
      </c>
      <c r="AF8" s="207" t="e">
        <f>+'INDICADORES IDIGER'!#REF!</f>
        <v>#REF!</v>
      </c>
      <c r="AG8" s="206" t="e">
        <f>+'INDICADORES IDIGER'!#REF!</f>
        <v>#REF!</v>
      </c>
      <c r="AH8" s="206" t="e">
        <f t="shared" si="7"/>
        <v>#REF!</v>
      </c>
      <c r="AI8" s="207" t="e">
        <f>+'INDICADORES IDIGER'!#REF!</f>
        <v>#REF!</v>
      </c>
      <c r="AJ8" s="206" t="e">
        <f>+'INDICADORES IDIGER'!#REF!</f>
        <v>#REF!</v>
      </c>
      <c r="AK8" s="206" t="e">
        <f t="shared" si="8"/>
        <v>#REF!</v>
      </c>
      <c r="AL8" s="207" t="e">
        <f>+'INDICADORES IDIGER'!#REF!</f>
        <v>#REF!</v>
      </c>
      <c r="AM8" s="206" t="e">
        <f>+'INDICADORES IDIGER'!#REF!</f>
        <v>#REF!</v>
      </c>
      <c r="AN8" s="206" t="e">
        <f t="shared" si="9"/>
        <v>#REF!</v>
      </c>
      <c r="AO8" s="207" t="e">
        <f>+'INDICADORES IDIGER'!#REF!</f>
        <v>#REF!</v>
      </c>
      <c r="AP8" s="206" t="e">
        <f>+'INDICADORES IDIGER'!#REF!</f>
        <v>#REF!</v>
      </c>
      <c r="AQ8" s="206" t="e">
        <f t="shared" ref="AQ8:AQ19" si="12">+AP8+AN8</f>
        <v>#REF!</v>
      </c>
      <c r="AR8" s="207" t="e">
        <f>+'INDICADORES IDIGER'!#REF!</f>
        <v>#REF!</v>
      </c>
      <c r="AS8" s="209" t="e">
        <f>+'INDICADORES IDIGER'!#REF!</f>
        <v>#REF!</v>
      </c>
      <c r="AT8" s="207" t="e">
        <f t="shared" si="11"/>
        <v>#REF!</v>
      </c>
    </row>
    <row r="9" spans="1:46" ht="45.75" customHeight="1" x14ac:dyDescent="0.2">
      <c r="A9" s="17" t="s">
        <v>347</v>
      </c>
      <c r="B9" s="195" t="s">
        <v>134</v>
      </c>
      <c r="C9" s="264" t="s">
        <v>32</v>
      </c>
      <c r="D9" s="205">
        <v>0</v>
      </c>
      <c r="E9" s="205">
        <v>400</v>
      </c>
      <c r="F9" s="192" t="s">
        <v>219</v>
      </c>
      <c r="G9" s="192" t="s">
        <v>220</v>
      </c>
      <c r="H9" s="192" t="s">
        <v>221</v>
      </c>
      <c r="I9" s="206" t="e">
        <f>+'INDICADORES IDIGER'!#REF!</f>
        <v>#REF!</v>
      </c>
      <c r="J9" s="206" t="e">
        <f t="shared" si="0"/>
        <v>#REF!</v>
      </c>
      <c r="K9" s="207" t="e">
        <f>+'INDICADORES IDIGER'!#REF!</f>
        <v>#REF!</v>
      </c>
      <c r="L9" s="206" t="e">
        <f>+'INDICADORES IDIGER'!#REF!</f>
        <v>#REF!</v>
      </c>
      <c r="M9" s="206" t="e">
        <f t="shared" si="1"/>
        <v>#REF!</v>
      </c>
      <c r="N9" s="207" t="e">
        <f>+'INDICADORES IDIGER'!#REF!</f>
        <v>#REF!</v>
      </c>
      <c r="O9" s="206" t="e">
        <f>+'INDICADORES IDIGER'!#REF!</f>
        <v>#REF!</v>
      </c>
      <c r="P9" s="206" t="e">
        <f t="shared" si="2"/>
        <v>#REF!</v>
      </c>
      <c r="Q9" s="207" t="e">
        <f>+'INDICADORES IDIGER'!#REF!</f>
        <v>#REF!</v>
      </c>
      <c r="R9" s="206" t="e">
        <f>+'INDICADORES IDIGER'!#REF!</f>
        <v>#REF!</v>
      </c>
      <c r="S9" s="206" t="e">
        <f t="shared" si="3"/>
        <v>#REF!</v>
      </c>
      <c r="T9" s="207" t="e">
        <f>+'INDICADORES IDIGER'!#REF!</f>
        <v>#REF!</v>
      </c>
      <c r="U9" s="206" t="e">
        <f>+'INDICADORES IDIGER'!#REF!</f>
        <v>#REF!</v>
      </c>
      <c r="V9" s="206" t="e">
        <f t="shared" si="4"/>
        <v>#REF!</v>
      </c>
      <c r="W9" s="207" t="e">
        <f>+'INDICADORES IDIGER'!#REF!</f>
        <v>#REF!</v>
      </c>
      <c r="X9" s="206" t="e">
        <f>+'INDICADORES IDIGER'!#REF!</f>
        <v>#REF!</v>
      </c>
      <c r="Y9" s="206" t="e">
        <f t="shared" si="5"/>
        <v>#REF!</v>
      </c>
      <c r="Z9" s="207" t="e">
        <f>+'INDICADORES IDIGER'!#REF!</f>
        <v>#REF!</v>
      </c>
      <c r="AA9" s="206" t="e">
        <f>+'INDICADORES IDIGER'!#REF!</f>
        <v>#REF!</v>
      </c>
      <c r="AB9" s="206" t="e">
        <f t="shared" si="6"/>
        <v>#REF!</v>
      </c>
      <c r="AC9" s="207" t="e">
        <f>+'INDICADORES IDIGER'!#REF!</f>
        <v>#REF!</v>
      </c>
      <c r="AD9" s="206" t="e">
        <f>+'INDICADORES IDIGER'!#REF!</f>
        <v>#REF!</v>
      </c>
      <c r="AE9" s="206" t="e">
        <f t="shared" si="10"/>
        <v>#REF!</v>
      </c>
      <c r="AF9" s="207" t="e">
        <f>+'INDICADORES IDIGER'!#REF!</f>
        <v>#REF!</v>
      </c>
      <c r="AG9" s="206" t="e">
        <f>+'INDICADORES IDIGER'!#REF!</f>
        <v>#REF!</v>
      </c>
      <c r="AH9" s="206" t="e">
        <f t="shared" si="7"/>
        <v>#REF!</v>
      </c>
      <c r="AI9" s="207" t="e">
        <f>+'INDICADORES IDIGER'!#REF!</f>
        <v>#REF!</v>
      </c>
      <c r="AJ9" s="206" t="e">
        <f>+'INDICADORES IDIGER'!#REF!</f>
        <v>#REF!</v>
      </c>
      <c r="AK9" s="206" t="e">
        <f t="shared" si="8"/>
        <v>#REF!</v>
      </c>
      <c r="AL9" s="207" t="e">
        <f>+'INDICADORES IDIGER'!#REF!</f>
        <v>#REF!</v>
      </c>
      <c r="AM9" s="206" t="e">
        <f>+'INDICADORES IDIGER'!#REF!</f>
        <v>#REF!</v>
      </c>
      <c r="AN9" s="206" t="e">
        <f t="shared" si="9"/>
        <v>#REF!</v>
      </c>
      <c r="AO9" s="207" t="e">
        <f>+'INDICADORES IDIGER'!#REF!</f>
        <v>#REF!</v>
      </c>
      <c r="AP9" s="206" t="e">
        <f>+'INDICADORES IDIGER'!#REF!</f>
        <v>#REF!</v>
      </c>
      <c r="AQ9" s="206" t="e">
        <f t="shared" si="12"/>
        <v>#REF!</v>
      </c>
      <c r="AR9" s="207" t="e">
        <f>+'INDICADORES IDIGER'!#REF!</f>
        <v>#REF!</v>
      </c>
      <c r="AS9" s="209" t="e">
        <f>+'INDICADORES IDIGER'!#REF!</f>
        <v>#REF!</v>
      </c>
      <c r="AT9" s="207" t="e">
        <f t="shared" si="11"/>
        <v>#REF!</v>
      </c>
    </row>
    <row r="10" spans="1:46" s="16" customFormat="1" ht="42.75" x14ac:dyDescent="0.2">
      <c r="A10" s="17" t="s">
        <v>350</v>
      </c>
      <c r="B10" s="195" t="s">
        <v>393</v>
      </c>
      <c r="C10" s="264" t="s">
        <v>325</v>
      </c>
      <c r="D10" s="205">
        <v>0</v>
      </c>
      <c r="E10" s="205">
        <v>2000</v>
      </c>
      <c r="F10" s="192" t="s">
        <v>219</v>
      </c>
      <c r="G10" s="192" t="s">
        <v>220</v>
      </c>
      <c r="H10" s="192" t="s">
        <v>221</v>
      </c>
      <c r="I10" s="206" t="e">
        <f>+'INDICADORES IDIGER'!#REF!</f>
        <v>#REF!</v>
      </c>
      <c r="J10" s="206" t="e">
        <f t="shared" si="0"/>
        <v>#REF!</v>
      </c>
      <c r="K10" s="207" t="e">
        <f>+'INDICADORES IDIGER'!#REF!</f>
        <v>#REF!</v>
      </c>
      <c r="L10" s="206" t="e">
        <f>+'INDICADORES IDIGER'!#REF!</f>
        <v>#REF!</v>
      </c>
      <c r="M10" s="206" t="e">
        <f t="shared" si="1"/>
        <v>#REF!</v>
      </c>
      <c r="N10" s="207" t="e">
        <f>+'INDICADORES IDIGER'!#REF!</f>
        <v>#REF!</v>
      </c>
      <c r="O10" s="206" t="e">
        <f>+'INDICADORES IDIGER'!#REF!</f>
        <v>#REF!</v>
      </c>
      <c r="P10" s="206" t="e">
        <f t="shared" si="2"/>
        <v>#REF!</v>
      </c>
      <c r="Q10" s="207" t="e">
        <f>+'INDICADORES IDIGER'!#REF!</f>
        <v>#REF!</v>
      </c>
      <c r="R10" s="206" t="e">
        <f>+'INDICADORES IDIGER'!#REF!</f>
        <v>#REF!</v>
      </c>
      <c r="S10" s="206" t="e">
        <f t="shared" si="3"/>
        <v>#REF!</v>
      </c>
      <c r="T10" s="207" t="e">
        <f>+'INDICADORES IDIGER'!#REF!</f>
        <v>#REF!</v>
      </c>
      <c r="U10" s="206" t="e">
        <f>+'INDICADORES IDIGER'!#REF!</f>
        <v>#REF!</v>
      </c>
      <c r="V10" s="206" t="e">
        <f t="shared" si="4"/>
        <v>#REF!</v>
      </c>
      <c r="W10" s="207" t="e">
        <f>+'INDICADORES IDIGER'!#REF!</f>
        <v>#REF!</v>
      </c>
      <c r="X10" s="206" t="e">
        <f>+'INDICADORES IDIGER'!#REF!</f>
        <v>#REF!</v>
      </c>
      <c r="Y10" s="206" t="e">
        <f t="shared" si="5"/>
        <v>#REF!</v>
      </c>
      <c r="Z10" s="207" t="e">
        <f>+'INDICADORES IDIGER'!#REF!</f>
        <v>#REF!</v>
      </c>
      <c r="AA10" s="206" t="e">
        <f>+'INDICADORES IDIGER'!#REF!</f>
        <v>#REF!</v>
      </c>
      <c r="AB10" s="206" t="e">
        <f t="shared" si="6"/>
        <v>#REF!</v>
      </c>
      <c r="AC10" s="207" t="e">
        <f>+'INDICADORES IDIGER'!#REF!</f>
        <v>#REF!</v>
      </c>
      <c r="AD10" s="206" t="e">
        <f>+'INDICADORES IDIGER'!#REF!</f>
        <v>#REF!</v>
      </c>
      <c r="AE10" s="206" t="e">
        <f t="shared" si="10"/>
        <v>#REF!</v>
      </c>
      <c r="AF10" s="207" t="e">
        <f>+'INDICADORES IDIGER'!#REF!</f>
        <v>#REF!</v>
      </c>
      <c r="AG10" s="206" t="e">
        <f>+'INDICADORES IDIGER'!#REF!</f>
        <v>#REF!</v>
      </c>
      <c r="AH10" s="206" t="e">
        <f t="shared" si="7"/>
        <v>#REF!</v>
      </c>
      <c r="AI10" s="207" t="e">
        <f>+'INDICADORES IDIGER'!#REF!</f>
        <v>#REF!</v>
      </c>
      <c r="AJ10" s="206" t="e">
        <f>+'INDICADORES IDIGER'!#REF!</f>
        <v>#REF!</v>
      </c>
      <c r="AK10" s="206" t="e">
        <f t="shared" si="8"/>
        <v>#REF!</v>
      </c>
      <c r="AL10" s="207" t="e">
        <f>+'INDICADORES IDIGER'!#REF!</f>
        <v>#REF!</v>
      </c>
      <c r="AM10" s="206" t="e">
        <f>+'INDICADORES IDIGER'!#REF!</f>
        <v>#REF!</v>
      </c>
      <c r="AN10" s="206" t="e">
        <f t="shared" si="9"/>
        <v>#REF!</v>
      </c>
      <c r="AO10" s="207" t="e">
        <f>+'INDICADORES IDIGER'!#REF!</f>
        <v>#REF!</v>
      </c>
      <c r="AP10" s="206" t="e">
        <f>+'INDICADORES IDIGER'!#REF!</f>
        <v>#REF!</v>
      </c>
      <c r="AQ10" s="206" t="e">
        <f t="shared" si="12"/>
        <v>#REF!</v>
      </c>
      <c r="AR10" s="207" t="e">
        <f>+'INDICADORES IDIGER'!#REF!</f>
        <v>#REF!</v>
      </c>
      <c r="AS10" s="209" t="e">
        <f>+'INDICADORES IDIGER'!#REF!</f>
        <v>#REF!</v>
      </c>
      <c r="AT10" s="207" t="e">
        <f t="shared" si="11"/>
        <v>#REF!</v>
      </c>
    </row>
    <row r="11" spans="1:46" ht="42.75" x14ac:dyDescent="0.2">
      <c r="A11" s="17" t="s">
        <v>349</v>
      </c>
      <c r="B11" s="195" t="s">
        <v>244</v>
      </c>
      <c r="C11" s="264" t="s">
        <v>326</v>
      </c>
      <c r="D11" s="205">
        <v>0</v>
      </c>
      <c r="E11" s="205">
        <v>0</v>
      </c>
      <c r="F11" s="192" t="s">
        <v>219</v>
      </c>
      <c r="G11" s="192" t="s">
        <v>220</v>
      </c>
      <c r="H11" s="192" t="s">
        <v>221</v>
      </c>
      <c r="I11" s="206" t="e">
        <f>+'INDICADORES IDIGER'!#REF!</f>
        <v>#REF!</v>
      </c>
      <c r="J11" s="206" t="e">
        <f t="shared" si="0"/>
        <v>#REF!</v>
      </c>
      <c r="K11" s="207" t="e">
        <f>+'INDICADORES IDIGER'!#REF!</f>
        <v>#REF!</v>
      </c>
      <c r="L11" s="206" t="e">
        <f>+'INDICADORES IDIGER'!#REF!</f>
        <v>#REF!</v>
      </c>
      <c r="M11" s="206" t="e">
        <f t="shared" si="1"/>
        <v>#REF!</v>
      </c>
      <c r="N11" s="207" t="e">
        <f>+'INDICADORES IDIGER'!#REF!</f>
        <v>#REF!</v>
      </c>
      <c r="O11" s="206" t="e">
        <f>+'INDICADORES IDIGER'!#REF!</f>
        <v>#REF!</v>
      </c>
      <c r="P11" s="206" t="e">
        <f t="shared" si="2"/>
        <v>#REF!</v>
      </c>
      <c r="Q11" s="207" t="e">
        <f>+'INDICADORES IDIGER'!#REF!</f>
        <v>#REF!</v>
      </c>
      <c r="R11" s="206" t="e">
        <f>+'INDICADORES IDIGER'!#REF!</f>
        <v>#REF!</v>
      </c>
      <c r="S11" s="206" t="e">
        <f t="shared" si="3"/>
        <v>#REF!</v>
      </c>
      <c r="T11" s="207" t="e">
        <f>+'INDICADORES IDIGER'!#REF!</f>
        <v>#REF!</v>
      </c>
      <c r="U11" s="206" t="e">
        <f>+'INDICADORES IDIGER'!#REF!</f>
        <v>#REF!</v>
      </c>
      <c r="V11" s="206" t="e">
        <f t="shared" si="4"/>
        <v>#REF!</v>
      </c>
      <c r="W11" s="207" t="e">
        <f>+'INDICADORES IDIGER'!#REF!</f>
        <v>#REF!</v>
      </c>
      <c r="X11" s="206" t="e">
        <f>+'INDICADORES IDIGER'!#REF!</f>
        <v>#REF!</v>
      </c>
      <c r="Y11" s="206" t="e">
        <f t="shared" si="5"/>
        <v>#REF!</v>
      </c>
      <c r="Z11" s="207" t="e">
        <f>+'INDICADORES IDIGER'!#REF!</f>
        <v>#REF!</v>
      </c>
      <c r="AA11" s="206" t="e">
        <f>+'INDICADORES IDIGER'!#REF!</f>
        <v>#REF!</v>
      </c>
      <c r="AB11" s="206" t="e">
        <f t="shared" si="6"/>
        <v>#REF!</v>
      </c>
      <c r="AC11" s="207" t="e">
        <f>+'INDICADORES IDIGER'!#REF!</f>
        <v>#REF!</v>
      </c>
      <c r="AD11" s="206" t="e">
        <f>+'INDICADORES IDIGER'!#REF!</f>
        <v>#REF!</v>
      </c>
      <c r="AE11" s="206" t="e">
        <f t="shared" si="10"/>
        <v>#REF!</v>
      </c>
      <c r="AF11" s="207" t="e">
        <f>+'INDICADORES IDIGER'!#REF!</f>
        <v>#REF!</v>
      </c>
      <c r="AG11" s="206" t="e">
        <f>+'INDICADORES IDIGER'!#REF!</f>
        <v>#REF!</v>
      </c>
      <c r="AH11" s="206" t="e">
        <f t="shared" si="7"/>
        <v>#REF!</v>
      </c>
      <c r="AI11" s="207" t="e">
        <f>+'INDICADORES IDIGER'!#REF!</f>
        <v>#REF!</v>
      </c>
      <c r="AJ11" s="206" t="e">
        <f>+'INDICADORES IDIGER'!#REF!</f>
        <v>#REF!</v>
      </c>
      <c r="AK11" s="206" t="e">
        <f t="shared" si="8"/>
        <v>#REF!</v>
      </c>
      <c r="AL11" s="207" t="e">
        <f>+'INDICADORES IDIGER'!#REF!</f>
        <v>#REF!</v>
      </c>
      <c r="AM11" s="206" t="e">
        <f>+'INDICADORES IDIGER'!#REF!</f>
        <v>#REF!</v>
      </c>
      <c r="AN11" s="206" t="e">
        <f t="shared" si="9"/>
        <v>#REF!</v>
      </c>
      <c r="AO11" s="207" t="e">
        <f>+'INDICADORES IDIGER'!#REF!</f>
        <v>#REF!</v>
      </c>
      <c r="AP11" s="206" t="e">
        <f>+'INDICADORES IDIGER'!#REF!</f>
        <v>#REF!</v>
      </c>
      <c r="AQ11" s="206" t="e">
        <f t="shared" si="12"/>
        <v>#REF!</v>
      </c>
      <c r="AR11" s="207" t="e">
        <f>+'INDICADORES IDIGER'!#REF!</f>
        <v>#REF!</v>
      </c>
      <c r="AS11" s="209" t="e">
        <f>+'INDICADORES IDIGER'!#REF!</f>
        <v>#REF!</v>
      </c>
      <c r="AT11" s="207" t="e">
        <f t="shared" si="11"/>
        <v>#REF!</v>
      </c>
    </row>
    <row r="12" spans="1:46" ht="42.75" x14ac:dyDescent="0.2">
      <c r="A12" s="17" t="s">
        <v>345</v>
      </c>
      <c r="B12" s="195" t="s">
        <v>89</v>
      </c>
      <c r="C12" s="264" t="s">
        <v>263</v>
      </c>
      <c r="D12" s="205">
        <v>0</v>
      </c>
      <c r="E12" s="205">
        <v>300</v>
      </c>
      <c r="F12" s="192" t="s">
        <v>219</v>
      </c>
      <c r="G12" s="192" t="s">
        <v>220</v>
      </c>
      <c r="H12" s="192" t="s">
        <v>221</v>
      </c>
      <c r="I12" s="206" t="e">
        <f>+'INDICADORES IDIGER'!#REF!</f>
        <v>#REF!</v>
      </c>
      <c r="J12" s="206" t="e">
        <f t="shared" si="0"/>
        <v>#REF!</v>
      </c>
      <c r="K12" s="207" t="e">
        <f>+'INDICADORES IDIGER'!#REF!</f>
        <v>#REF!</v>
      </c>
      <c r="L12" s="206" t="e">
        <f>+'INDICADORES IDIGER'!#REF!</f>
        <v>#REF!</v>
      </c>
      <c r="M12" s="206" t="e">
        <f t="shared" si="1"/>
        <v>#REF!</v>
      </c>
      <c r="N12" s="207" t="e">
        <f>+'INDICADORES IDIGER'!#REF!</f>
        <v>#REF!</v>
      </c>
      <c r="O12" s="206" t="e">
        <f>+'INDICADORES IDIGER'!#REF!</f>
        <v>#REF!</v>
      </c>
      <c r="P12" s="206" t="e">
        <f t="shared" si="2"/>
        <v>#REF!</v>
      </c>
      <c r="Q12" s="207" t="e">
        <f>+'INDICADORES IDIGER'!#REF!</f>
        <v>#REF!</v>
      </c>
      <c r="R12" s="206" t="e">
        <f>+'INDICADORES IDIGER'!#REF!</f>
        <v>#REF!</v>
      </c>
      <c r="S12" s="206" t="e">
        <f t="shared" si="3"/>
        <v>#REF!</v>
      </c>
      <c r="T12" s="207" t="e">
        <f>+'INDICADORES IDIGER'!#REF!</f>
        <v>#REF!</v>
      </c>
      <c r="U12" s="206" t="e">
        <f>+'INDICADORES IDIGER'!#REF!</f>
        <v>#REF!</v>
      </c>
      <c r="V12" s="206" t="e">
        <f t="shared" si="4"/>
        <v>#REF!</v>
      </c>
      <c r="W12" s="207" t="e">
        <f>+'INDICADORES IDIGER'!#REF!</f>
        <v>#REF!</v>
      </c>
      <c r="X12" s="206" t="e">
        <f>+'INDICADORES IDIGER'!#REF!</f>
        <v>#REF!</v>
      </c>
      <c r="Y12" s="206" t="e">
        <f t="shared" si="5"/>
        <v>#REF!</v>
      </c>
      <c r="Z12" s="207" t="e">
        <f>+'INDICADORES IDIGER'!#REF!</f>
        <v>#REF!</v>
      </c>
      <c r="AA12" s="206" t="e">
        <f>+'INDICADORES IDIGER'!#REF!</f>
        <v>#REF!</v>
      </c>
      <c r="AB12" s="206" t="e">
        <f t="shared" si="6"/>
        <v>#REF!</v>
      </c>
      <c r="AC12" s="207" t="e">
        <f>+'INDICADORES IDIGER'!#REF!</f>
        <v>#REF!</v>
      </c>
      <c r="AD12" s="206" t="e">
        <f>+'INDICADORES IDIGER'!#REF!</f>
        <v>#REF!</v>
      </c>
      <c r="AE12" s="206" t="e">
        <f t="shared" si="10"/>
        <v>#REF!</v>
      </c>
      <c r="AF12" s="207" t="e">
        <f>+'INDICADORES IDIGER'!#REF!</f>
        <v>#REF!</v>
      </c>
      <c r="AG12" s="206" t="e">
        <f>+'INDICADORES IDIGER'!#REF!</f>
        <v>#REF!</v>
      </c>
      <c r="AH12" s="206" t="e">
        <f t="shared" si="7"/>
        <v>#REF!</v>
      </c>
      <c r="AI12" s="207" t="e">
        <f>+'INDICADORES IDIGER'!#REF!</f>
        <v>#REF!</v>
      </c>
      <c r="AJ12" s="206" t="e">
        <f>+'INDICADORES IDIGER'!#REF!</f>
        <v>#REF!</v>
      </c>
      <c r="AK12" s="206" t="e">
        <f t="shared" si="8"/>
        <v>#REF!</v>
      </c>
      <c r="AL12" s="207" t="e">
        <f>+'INDICADORES IDIGER'!#REF!</f>
        <v>#REF!</v>
      </c>
      <c r="AM12" s="206" t="e">
        <f>+'INDICADORES IDIGER'!#REF!</f>
        <v>#REF!</v>
      </c>
      <c r="AN12" s="206" t="e">
        <f t="shared" si="9"/>
        <v>#REF!</v>
      </c>
      <c r="AO12" s="207" t="e">
        <f>+'INDICADORES IDIGER'!#REF!</f>
        <v>#REF!</v>
      </c>
      <c r="AP12" s="206" t="e">
        <f>+'INDICADORES IDIGER'!#REF!</f>
        <v>#REF!</v>
      </c>
      <c r="AQ12" s="206" t="e">
        <f t="shared" si="12"/>
        <v>#REF!</v>
      </c>
      <c r="AR12" s="207" t="e">
        <f>+'INDICADORES IDIGER'!#REF!</f>
        <v>#REF!</v>
      </c>
      <c r="AS12" s="209" t="e">
        <f>+'INDICADORES IDIGER'!#REF!</f>
        <v>#REF!</v>
      </c>
      <c r="AT12" s="207" t="e">
        <f t="shared" si="11"/>
        <v>#REF!</v>
      </c>
    </row>
    <row r="13" spans="1:46" ht="28.5" x14ac:dyDescent="0.2">
      <c r="A13" s="17" t="s">
        <v>342</v>
      </c>
      <c r="B13" s="195" t="s">
        <v>365</v>
      </c>
      <c r="C13" s="264" t="s">
        <v>324</v>
      </c>
      <c r="D13" s="205">
        <v>0</v>
      </c>
      <c r="E13" s="205">
        <v>800</v>
      </c>
      <c r="F13" s="192" t="s">
        <v>219</v>
      </c>
      <c r="G13" s="192" t="s">
        <v>220</v>
      </c>
      <c r="H13" s="192" t="s">
        <v>221</v>
      </c>
      <c r="I13" s="206" t="e">
        <f>+'INDICADORES IDIGER'!#REF!</f>
        <v>#REF!</v>
      </c>
      <c r="J13" s="206" t="e">
        <f t="shared" si="0"/>
        <v>#REF!</v>
      </c>
      <c r="K13" s="207" t="e">
        <f>+'INDICADORES IDIGER'!#REF!</f>
        <v>#REF!</v>
      </c>
      <c r="L13" s="206" t="e">
        <f>+'INDICADORES IDIGER'!#REF!</f>
        <v>#REF!</v>
      </c>
      <c r="M13" s="206" t="e">
        <f t="shared" si="1"/>
        <v>#REF!</v>
      </c>
      <c r="N13" s="207" t="e">
        <f>+'INDICADORES IDIGER'!#REF!</f>
        <v>#REF!</v>
      </c>
      <c r="O13" s="206" t="e">
        <f>+'INDICADORES IDIGER'!#REF!</f>
        <v>#REF!</v>
      </c>
      <c r="P13" s="206" t="e">
        <f t="shared" si="2"/>
        <v>#REF!</v>
      </c>
      <c r="Q13" s="207" t="e">
        <f>+'INDICADORES IDIGER'!#REF!</f>
        <v>#REF!</v>
      </c>
      <c r="R13" s="206" t="e">
        <f>+'INDICADORES IDIGER'!#REF!</f>
        <v>#REF!</v>
      </c>
      <c r="S13" s="206" t="e">
        <f t="shared" si="3"/>
        <v>#REF!</v>
      </c>
      <c r="T13" s="207" t="e">
        <f>+'INDICADORES IDIGER'!#REF!</f>
        <v>#REF!</v>
      </c>
      <c r="U13" s="206" t="e">
        <f>+'INDICADORES IDIGER'!#REF!</f>
        <v>#REF!</v>
      </c>
      <c r="V13" s="206" t="e">
        <f t="shared" si="4"/>
        <v>#REF!</v>
      </c>
      <c r="W13" s="207" t="e">
        <f>+'INDICADORES IDIGER'!#REF!</f>
        <v>#REF!</v>
      </c>
      <c r="X13" s="206" t="e">
        <f>+'INDICADORES IDIGER'!#REF!</f>
        <v>#REF!</v>
      </c>
      <c r="Y13" s="206" t="e">
        <f t="shared" si="5"/>
        <v>#REF!</v>
      </c>
      <c r="Z13" s="207" t="e">
        <f>+'INDICADORES IDIGER'!#REF!</f>
        <v>#REF!</v>
      </c>
      <c r="AA13" s="206" t="e">
        <f>+'INDICADORES IDIGER'!#REF!</f>
        <v>#REF!</v>
      </c>
      <c r="AB13" s="206" t="e">
        <f t="shared" si="6"/>
        <v>#REF!</v>
      </c>
      <c r="AC13" s="207" t="e">
        <f>+'INDICADORES IDIGER'!#REF!</f>
        <v>#REF!</v>
      </c>
      <c r="AD13" s="206" t="e">
        <f>+'INDICADORES IDIGER'!#REF!</f>
        <v>#REF!</v>
      </c>
      <c r="AE13" s="206" t="e">
        <f t="shared" si="10"/>
        <v>#REF!</v>
      </c>
      <c r="AF13" s="207" t="e">
        <f>+'INDICADORES IDIGER'!#REF!</f>
        <v>#REF!</v>
      </c>
      <c r="AG13" s="206" t="e">
        <f>+'INDICADORES IDIGER'!#REF!</f>
        <v>#REF!</v>
      </c>
      <c r="AH13" s="206" t="e">
        <f t="shared" si="7"/>
        <v>#REF!</v>
      </c>
      <c r="AI13" s="207" t="e">
        <f>+'INDICADORES IDIGER'!#REF!</f>
        <v>#REF!</v>
      </c>
      <c r="AJ13" s="206" t="e">
        <f>+'INDICADORES IDIGER'!#REF!</f>
        <v>#REF!</v>
      </c>
      <c r="AK13" s="206" t="e">
        <f t="shared" si="8"/>
        <v>#REF!</v>
      </c>
      <c r="AL13" s="207" t="e">
        <f>+'INDICADORES IDIGER'!#REF!</f>
        <v>#REF!</v>
      </c>
      <c r="AM13" s="206" t="e">
        <f>+'INDICADORES IDIGER'!#REF!</f>
        <v>#REF!</v>
      </c>
      <c r="AN13" s="206" t="e">
        <f t="shared" si="9"/>
        <v>#REF!</v>
      </c>
      <c r="AO13" s="207" t="e">
        <f>+'INDICADORES IDIGER'!#REF!</f>
        <v>#REF!</v>
      </c>
      <c r="AP13" s="206" t="e">
        <f>+'INDICADORES IDIGER'!#REF!</f>
        <v>#REF!</v>
      </c>
      <c r="AQ13" s="206" t="e">
        <f t="shared" si="12"/>
        <v>#REF!</v>
      </c>
      <c r="AR13" s="207" t="e">
        <f>+'INDICADORES IDIGER'!#REF!</f>
        <v>#REF!</v>
      </c>
      <c r="AS13" s="209" t="e">
        <f>+'INDICADORES IDIGER'!#REF!</f>
        <v>#REF!</v>
      </c>
      <c r="AT13" s="207" t="e">
        <f t="shared" si="11"/>
        <v>#REF!</v>
      </c>
    </row>
    <row r="14" spans="1:46" ht="57" x14ac:dyDescent="0.2">
      <c r="A14" s="17" t="s">
        <v>352</v>
      </c>
      <c r="B14" s="195" t="s">
        <v>22</v>
      </c>
      <c r="C14" s="17" t="s">
        <v>327</v>
      </c>
      <c r="D14" s="205">
        <v>0</v>
      </c>
      <c r="E14" s="205">
        <v>300</v>
      </c>
      <c r="F14" s="192" t="s">
        <v>219</v>
      </c>
      <c r="G14" s="192" t="s">
        <v>220</v>
      </c>
      <c r="H14" s="192" t="s">
        <v>221</v>
      </c>
      <c r="I14" s="206" t="e">
        <f>+'INDICADORES IDIGER'!#REF!</f>
        <v>#REF!</v>
      </c>
      <c r="J14" s="206" t="e">
        <f t="shared" si="0"/>
        <v>#REF!</v>
      </c>
      <c r="K14" s="207" t="e">
        <f>+'INDICADORES IDIGER'!#REF!</f>
        <v>#REF!</v>
      </c>
      <c r="L14" s="206" t="e">
        <f>+'INDICADORES IDIGER'!#REF!</f>
        <v>#REF!</v>
      </c>
      <c r="M14" s="206" t="e">
        <f t="shared" si="1"/>
        <v>#REF!</v>
      </c>
      <c r="N14" s="207" t="e">
        <f>+'INDICADORES IDIGER'!#REF!</f>
        <v>#REF!</v>
      </c>
      <c r="O14" s="206" t="e">
        <f>+'INDICADORES IDIGER'!#REF!</f>
        <v>#REF!</v>
      </c>
      <c r="P14" s="206" t="e">
        <f t="shared" si="2"/>
        <v>#REF!</v>
      </c>
      <c r="Q14" s="207" t="e">
        <f>+'INDICADORES IDIGER'!#REF!</f>
        <v>#REF!</v>
      </c>
      <c r="R14" s="206" t="e">
        <f>+'INDICADORES IDIGER'!#REF!</f>
        <v>#REF!</v>
      </c>
      <c r="S14" s="206" t="e">
        <f t="shared" si="3"/>
        <v>#REF!</v>
      </c>
      <c r="T14" s="207" t="e">
        <f>+'INDICADORES IDIGER'!#REF!</f>
        <v>#REF!</v>
      </c>
      <c r="U14" s="206" t="e">
        <f>+'INDICADORES IDIGER'!#REF!</f>
        <v>#REF!</v>
      </c>
      <c r="V14" s="206" t="e">
        <f t="shared" si="4"/>
        <v>#REF!</v>
      </c>
      <c r="W14" s="207" t="e">
        <f>+'INDICADORES IDIGER'!#REF!</f>
        <v>#REF!</v>
      </c>
      <c r="X14" s="206" t="e">
        <f>+'INDICADORES IDIGER'!#REF!</f>
        <v>#REF!</v>
      </c>
      <c r="Y14" s="206" t="e">
        <f t="shared" si="5"/>
        <v>#REF!</v>
      </c>
      <c r="Z14" s="207" t="e">
        <f>+'INDICADORES IDIGER'!#REF!</f>
        <v>#REF!</v>
      </c>
      <c r="AA14" s="206" t="e">
        <f>+'INDICADORES IDIGER'!#REF!</f>
        <v>#REF!</v>
      </c>
      <c r="AB14" s="206" t="e">
        <f t="shared" si="6"/>
        <v>#REF!</v>
      </c>
      <c r="AC14" s="207" t="e">
        <f>+'INDICADORES IDIGER'!#REF!</f>
        <v>#REF!</v>
      </c>
      <c r="AD14" s="206" t="e">
        <f>+'INDICADORES IDIGER'!#REF!</f>
        <v>#REF!</v>
      </c>
      <c r="AE14" s="206" t="e">
        <f t="shared" si="10"/>
        <v>#REF!</v>
      </c>
      <c r="AF14" s="207" t="e">
        <f>+'INDICADORES IDIGER'!#REF!</f>
        <v>#REF!</v>
      </c>
      <c r="AG14" s="206" t="e">
        <f>+'INDICADORES IDIGER'!#REF!</f>
        <v>#REF!</v>
      </c>
      <c r="AH14" s="206" t="e">
        <f t="shared" si="7"/>
        <v>#REF!</v>
      </c>
      <c r="AI14" s="207" t="e">
        <f>+'INDICADORES IDIGER'!#REF!</f>
        <v>#REF!</v>
      </c>
      <c r="AJ14" s="206" t="e">
        <f>+'INDICADORES IDIGER'!#REF!</f>
        <v>#REF!</v>
      </c>
      <c r="AK14" s="206" t="e">
        <f t="shared" si="8"/>
        <v>#REF!</v>
      </c>
      <c r="AL14" s="207" t="e">
        <f>+'INDICADORES IDIGER'!#REF!</f>
        <v>#REF!</v>
      </c>
      <c r="AM14" s="206" t="e">
        <f>+'INDICADORES IDIGER'!#REF!</f>
        <v>#REF!</v>
      </c>
      <c r="AN14" s="206" t="e">
        <f t="shared" si="9"/>
        <v>#REF!</v>
      </c>
      <c r="AO14" s="207" t="e">
        <f>+'INDICADORES IDIGER'!#REF!</f>
        <v>#REF!</v>
      </c>
      <c r="AP14" s="206" t="e">
        <f>+'INDICADORES IDIGER'!#REF!</f>
        <v>#REF!</v>
      </c>
      <c r="AQ14" s="206" t="e">
        <f t="shared" si="12"/>
        <v>#REF!</v>
      </c>
      <c r="AR14" s="207" t="e">
        <f>+'INDICADORES IDIGER'!#REF!</f>
        <v>#REF!</v>
      </c>
      <c r="AS14" s="209" t="e">
        <f>+'INDICADORES IDIGER'!#REF!</f>
        <v>#REF!</v>
      </c>
      <c r="AT14" s="207" t="e">
        <f t="shared" si="11"/>
        <v>#REF!</v>
      </c>
    </row>
    <row r="15" spans="1:46" ht="57" x14ac:dyDescent="0.2">
      <c r="A15" s="17" t="s">
        <v>341</v>
      </c>
      <c r="B15" s="195" t="s">
        <v>167</v>
      </c>
      <c r="C15" s="264" t="s">
        <v>265</v>
      </c>
      <c r="D15" s="205">
        <v>0</v>
      </c>
      <c r="E15" s="205">
        <v>100</v>
      </c>
      <c r="F15" s="192" t="s">
        <v>219</v>
      </c>
      <c r="G15" s="192" t="s">
        <v>220</v>
      </c>
      <c r="H15" s="192" t="s">
        <v>221</v>
      </c>
      <c r="I15" s="206" t="e">
        <f>+'INDICADORES IDIGER'!#REF!</f>
        <v>#REF!</v>
      </c>
      <c r="J15" s="206" t="e">
        <f t="shared" si="0"/>
        <v>#REF!</v>
      </c>
      <c r="K15" s="207" t="e">
        <f>+'INDICADORES IDIGER'!#REF!</f>
        <v>#REF!</v>
      </c>
      <c r="L15" s="206" t="e">
        <f>+'INDICADORES IDIGER'!#REF!</f>
        <v>#REF!</v>
      </c>
      <c r="M15" s="206" t="e">
        <f t="shared" si="1"/>
        <v>#REF!</v>
      </c>
      <c r="N15" s="207" t="e">
        <f>+'INDICADORES IDIGER'!#REF!</f>
        <v>#REF!</v>
      </c>
      <c r="O15" s="206" t="e">
        <f>+'INDICADORES IDIGER'!#REF!</f>
        <v>#REF!</v>
      </c>
      <c r="P15" s="206" t="e">
        <f t="shared" si="2"/>
        <v>#REF!</v>
      </c>
      <c r="Q15" s="207" t="e">
        <f>+'INDICADORES IDIGER'!#REF!</f>
        <v>#REF!</v>
      </c>
      <c r="R15" s="206" t="e">
        <f>+'INDICADORES IDIGER'!#REF!</f>
        <v>#REF!</v>
      </c>
      <c r="S15" s="206" t="e">
        <f t="shared" si="3"/>
        <v>#REF!</v>
      </c>
      <c r="T15" s="207" t="e">
        <f>+'INDICADORES IDIGER'!#REF!</f>
        <v>#REF!</v>
      </c>
      <c r="U15" s="206" t="e">
        <f>+'INDICADORES IDIGER'!#REF!</f>
        <v>#REF!</v>
      </c>
      <c r="V15" s="206" t="e">
        <f t="shared" si="4"/>
        <v>#REF!</v>
      </c>
      <c r="W15" s="207" t="e">
        <f>+'INDICADORES IDIGER'!#REF!</f>
        <v>#REF!</v>
      </c>
      <c r="X15" s="206" t="e">
        <f>+'INDICADORES IDIGER'!#REF!</f>
        <v>#REF!</v>
      </c>
      <c r="Y15" s="206" t="e">
        <f t="shared" si="5"/>
        <v>#REF!</v>
      </c>
      <c r="Z15" s="207" t="e">
        <f>+'INDICADORES IDIGER'!#REF!</f>
        <v>#REF!</v>
      </c>
      <c r="AA15" s="206" t="e">
        <f>+'INDICADORES IDIGER'!#REF!</f>
        <v>#REF!</v>
      </c>
      <c r="AB15" s="206" t="e">
        <f t="shared" si="6"/>
        <v>#REF!</v>
      </c>
      <c r="AC15" s="207" t="e">
        <f>+'INDICADORES IDIGER'!#REF!</f>
        <v>#REF!</v>
      </c>
      <c r="AD15" s="206" t="e">
        <f>+'INDICADORES IDIGER'!#REF!</f>
        <v>#REF!</v>
      </c>
      <c r="AE15" s="206" t="e">
        <f t="shared" si="10"/>
        <v>#REF!</v>
      </c>
      <c r="AF15" s="207" t="e">
        <f>+'INDICADORES IDIGER'!#REF!</f>
        <v>#REF!</v>
      </c>
      <c r="AG15" s="206" t="e">
        <f>+'INDICADORES IDIGER'!#REF!</f>
        <v>#REF!</v>
      </c>
      <c r="AH15" s="206" t="e">
        <f t="shared" si="7"/>
        <v>#REF!</v>
      </c>
      <c r="AI15" s="207" t="e">
        <f>+'INDICADORES IDIGER'!#REF!</f>
        <v>#REF!</v>
      </c>
      <c r="AJ15" s="218" t="e">
        <f>+'INDICADORES IDIGER'!#REF!</f>
        <v>#REF!</v>
      </c>
      <c r="AK15" s="218" t="e">
        <f t="shared" si="8"/>
        <v>#REF!</v>
      </c>
      <c r="AL15" s="207" t="e">
        <f>+'INDICADORES IDIGER'!#REF!</f>
        <v>#REF!</v>
      </c>
      <c r="AM15" s="206" t="e">
        <f>+'INDICADORES IDIGER'!#REF!</f>
        <v>#REF!</v>
      </c>
      <c r="AN15" s="206" t="e">
        <f t="shared" si="9"/>
        <v>#REF!</v>
      </c>
      <c r="AO15" s="207" t="e">
        <f>+'INDICADORES IDIGER'!#REF!</f>
        <v>#REF!</v>
      </c>
      <c r="AP15" s="206" t="e">
        <f>+'INDICADORES IDIGER'!#REF!</f>
        <v>#REF!</v>
      </c>
      <c r="AQ15" s="206" t="e">
        <f t="shared" si="12"/>
        <v>#REF!</v>
      </c>
      <c r="AR15" s="207" t="e">
        <f>+'INDICADORES IDIGER'!#REF!</f>
        <v>#REF!</v>
      </c>
      <c r="AS15" s="209" t="e">
        <f>+'INDICADORES IDIGER'!#REF!</f>
        <v>#REF!</v>
      </c>
      <c r="AT15" s="220" t="e">
        <f t="shared" si="11"/>
        <v>#REF!</v>
      </c>
    </row>
    <row r="16" spans="1:46" ht="42.75" x14ac:dyDescent="0.2">
      <c r="A16" s="17" t="s">
        <v>344</v>
      </c>
      <c r="B16" s="195" t="s">
        <v>328</v>
      </c>
      <c r="C16" s="264" t="s">
        <v>329</v>
      </c>
      <c r="D16" s="205">
        <v>0</v>
      </c>
      <c r="E16" s="206" t="s">
        <v>274</v>
      </c>
      <c r="F16" s="192" t="s">
        <v>219</v>
      </c>
      <c r="G16" s="192" t="s">
        <v>220</v>
      </c>
      <c r="H16" s="192" t="s">
        <v>221</v>
      </c>
      <c r="I16" s="206" t="e">
        <f>+'INDICADORES IDIGER'!#REF!</f>
        <v>#REF!</v>
      </c>
      <c r="J16" s="206" t="e">
        <f t="shared" si="0"/>
        <v>#REF!</v>
      </c>
      <c r="K16" s="207">
        <v>1</v>
      </c>
      <c r="L16" s="206" t="e">
        <f>+'INDICADORES IDIGER'!#REF!</f>
        <v>#REF!</v>
      </c>
      <c r="M16" s="206" t="e">
        <f t="shared" si="1"/>
        <v>#REF!</v>
      </c>
      <c r="N16" s="207">
        <v>1</v>
      </c>
      <c r="O16" s="206" t="e">
        <f>+'INDICADORES IDIGER'!#REF!</f>
        <v>#REF!</v>
      </c>
      <c r="P16" s="206" t="e">
        <f t="shared" si="2"/>
        <v>#REF!</v>
      </c>
      <c r="Q16" s="207" t="e">
        <f>+'INDICADORES IDIGER'!#REF!</f>
        <v>#REF!</v>
      </c>
      <c r="R16" s="206" t="e">
        <f>+'INDICADORES IDIGER'!#REF!</f>
        <v>#REF!</v>
      </c>
      <c r="S16" s="206" t="e">
        <f t="shared" si="3"/>
        <v>#REF!</v>
      </c>
      <c r="T16" s="207" t="e">
        <f>+'INDICADORES IDIGER'!#REF!</f>
        <v>#REF!</v>
      </c>
      <c r="U16" s="206" t="e">
        <f>+'INDICADORES IDIGER'!#REF!</f>
        <v>#REF!</v>
      </c>
      <c r="V16" s="206" t="e">
        <f t="shared" si="4"/>
        <v>#REF!</v>
      </c>
      <c r="W16" s="207" t="e">
        <f>+'INDICADORES IDIGER'!#REF!</f>
        <v>#REF!</v>
      </c>
      <c r="X16" s="206" t="e">
        <f>+'INDICADORES IDIGER'!#REF!</f>
        <v>#REF!</v>
      </c>
      <c r="Y16" s="206" t="e">
        <f t="shared" si="5"/>
        <v>#REF!</v>
      </c>
      <c r="Z16" s="207" t="e">
        <f>+'INDICADORES IDIGER'!#REF!</f>
        <v>#REF!</v>
      </c>
      <c r="AA16" s="206" t="e">
        <f>+'INDICADORES IDIGER'!#REF!</f>
        <v>#REF!</v>
      </c>
      <c r="AB16" s="206" t="e">
        <f t="shared" si="6"/>
        <v>#REF!</v>
      </c>
      <c r="AC16" s="207">
        <v>1</v>
      </c>
      <c r="AD16" s="206" t="e">
        <f>+'INDICADORES IDIGER'!#REF!</f>
        <v>#REF!</v>
      </c>
      <c r="AE16" s="206" t="e">
        <f t="shared" si="10"/>
        <v>#REF!</v>
      </c>
      <c r="AF16" s="207">
        <v>1</v>
      </c>
      <c r="AG16" s="206" t="e">
        <f>+'INDICADORES IDIGER'!#REF!</f>
        <v>#REF!</v>
      </c>
      <c r="AH16" s="206" t="e">
        <f t="shared" si="7"/>
        <v>#REF!</v>
      </c>
      <c r="AI16" s="207">
        <v>1</v>
      </c>
      <c r="AJ16" s="206" t="e">
        <f>+'INDICADORES IDIGER'!#REF!</f>
        <v>#REF!</v>
      </c>
      <c r="AK16" s="206" t="e">
        <f t="shared" si="8"/>
        <v>#REF!</v>
      </c>
      <c r="AL16" s="207" t="e">
        <f>+'INDICADORES IDIGER'!#REF!</f>
        <v>#REF!</v>
      </c>
      <c r="AM16" s="206" t="e">
        <f>+'INDICADORES IDIGER'!#REF!</f>
        <v>#REF!</v>
      </c>
      <c r="AN16" s="206" t="e">
        <f t="shared" si="9"/>
        <v>#REF!</v>
      </c>
      <c r="AO16" s="207" t="e">
        <f>+'INDICADORES IDIGER'!#REF!</f>
        <v>#REF!</v>
      </c>
      <c r="AP16" s="206" t="e">
        <f>+'INDICADORES IDIGER'!#REF!</f>
        <v>#REF!</v>
      </c>
      <c r="AQ16" s="206" t="e">
        <f t="shared" si="12"/>
        <v>#REF!</v>
      </c>
      <c r="AR16" s="207" t="e">
        <f>+'INDICADORES IDIGER'!#REF!</f>
        <v>#REF!</v>
      </c>
      <c r="AS16" s="209" t="e">
        <f>+'INDICADORES IDIGER'!#REF!</f>
        <v>#REF!</v>
      </c>
      <c r="AT16" s="207" t="e">
        <f>+'INDICADORES IDIGER'!#REF!</f>
        <v>#REF!</v>
      </c>
    </row>
    <row r="17" spans="1:46" ht="42.75" x14ac:dyDescent="0.2">
      <c r="A17" s="17" t="s">
        <v>330</v>
      </c>
      <c r="B17" s="195" t="s">
        <v>331</v>
      </c>
      <c r="C17" s="264" t="s">
        <v>262</v>
      </c>
      <c r="D17" s="371" t="s">
        <v>357</v>
      </c>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row>
    <row r="18" spans="1:46" ht="28.5" x14ac:dyDescent="0.2">
      <c r="A18" s="18" t="s">
        <v>340</v>
      </c>
      <c r="B18" s="195" t="s">
        <v>366</v>
      </c>
      <c r="C18" s="264" t="s">
        <v>262</v>
      </c>
      <c r="D18" s="205">
        <v>0</v>
      </c>
      <c r="E18" s="205">
        <v>4</v>
      </c>
      <c r="F18" s="191" t="s">
        <v>219</v>
      </c>
      <c r="G18" s="191" t="s">
        <v>220</v>
      </c>
      <c r="H18" s="191" t="s">
        <v>221</v>
      </c>
      <c r="I18" s="210" t="e">
        <f>+'INDICADORES IDIGER'!#REF!</f>
        <v>#REF!</v>
      </c>
      <c r="J18" s="210" t="e">
        <f t="shared" si="0"/>
        <v>#REF!</v>
      </c>
      <c r="K18" s="207" t="e">
        <f>+'INDICADORES IDIGER'!#REF!</f>
        <v>#REF!</v>
      </c>
      <c r="L18" s="206" t="e">
        <f>+'INDICADORES IDIGER'!#REF!</f>
        <v>#REF!</v>
      </c>
      <c r="M18" s="206" t="e">
        <f t="shared" si="1"/>
        <v>#REF!</v>
      </c>
      <c r="N18" s="219" t="e">
        <f>+'INDICADORES IDIGER'!#REF!</f>
        <v>#REF!</v>
      </c>
      <c r="O18" s="206" t="e">
        <f>+'INDICADORES IDIGER'!#REF!</f>
        <v>#REF!</v>
      </c>
      <c r="P18" s="206" t="e">
        <f t="shared" si="2"/>
        <v>#REF!</v>
      </c>
      <c r="Q18" s="219" t="e">
        <f>+'INDICADORES IDIGER'!#REF!</f>
        <v>#REF!</v>
      </c>
      <c r="R18" s="206" t="e">
        <f>+'INDICADORES IDIGER'!#REF!</f>
        <v>#REF!</v>
      </c>
      <c r="S18" s="206" t="e">
        <f t="shared" si="3"/>
        <v>#REF!</v>
      </c>
      <c r="T18" s="207" t="e">
        <f>+'INDICADORES IDIGER'!#REF!</f>
        <v>#REF!</v>
      </c>
      <c r="U18" s="206" t="e">
        <f>+'INDICADORES IDIGER'!#REF!</f>
        <v>#REF!</v>
      </c>
      <c r="V18" s="206" t="e">
        <f t="shared" si="4"/>
        <v>#REF!</v>
      </c>
      <c r="W18" s="207" t="e">
        <f>+'INDICADORES IDIGER'!#REF!</f>
        <v>#REF!</v>
      </c>
      <c r="X18" s="206" t="e">
        <f>+'INDICADORES IDIGER'!#REF!</f>
        <v>#REF!</v>
      </c>
      <c r="Y18" s="206" t="e">
        <f t="shared" si="5"/>
        <v>#REF!</v>
      </c>
      <c r="Z18" s="207" t="e">
        <f>+'INDICADORES IDIGER'!#REF!</f>
        <v>#REF!</v>
      </c>
      <c r="AA18" s="206" t="e">
        <f>+'INDICADORES IDIGER'!#REF!</f>
        <v>#REF!</v>
      </c>
      <c r="AB18" s="206" t="e">
        <f t="shared" si="6"/>
        <v>#REF!</v>
      </c>
      <c r="AC18" s="207" t="e">
        <f>+'INDICADORES IDIGER'!#REF!</f>
        <v>#REF!</v>
      </c>
      <c r="AD18" s="206" t="e">
        <f>+'INDICADORES IDIGER'!#REF!</f>
        <v>#REF!</v>
      </c>
      <c r="AE18" s="206" t="e">
        <f t="shared" si="10"/>
        <v>#REF!</v>
      </c>
      <c r="AF18" s="207" t="e">
        <f>+'INDICADORES IDIGER'!#REF!</f>
        <v>#REF!</v>
      </c>
      <c r="AG18" s="206" t="e">
        <f>+'INDICADORES IDIGER'!#REF!</f>
        <v>#REF!</v>
      </c>
      <c r="AH18" s="206" t="e">
        <f t="shared" si="7"/>
        <v>#REF!</v>
      </c>
      <c r="AI18" s="207" t="e">
        <f>+'INDICADORES IDIGER'!#REF!</f>
        <v>#REF!</v>
      </c>
      <c r="AJ18" s="206" t="e">
        <f>+'INDICADORES IDIGER'!#REF!</f>
        <v>#REF!</v>
      </c>
      <c r="AK18" s="206" t="e">
        <f t="shared" si="8"/>
        <v>#REF!</v>
      </c>
      <c r="AL18" s="207" t="e">
        <f>+'INDICADORES IDIGER'!#REF!</f>
        <v>#REF!</v>
      </c>
      <c r="AM18" s="206" t="e">
        <f>+'INDICADORES IDIGER'!#REF!</f>
        <v>#REF!</v>
      </c>
      <c r="AN18" s="206" t="e">
        <f t="shared" si="9"/>
        <v>#REF!</v>
      </c>
      <c r="AO18" s="207" t="e">
        <f>+'INDICADORES IDIGER'!#REF!</f>
        <v>#REF!</v>
      </c>
      <c r="AP18" s="206" t="e">
        <f>+'INDICADORES IDIGER'!#REF!</f>
        <v>#REF!</v>
      </c>
      <c r="AQ18" s="206" t="e">
        <f t="shared" si="12"/>
        <v>#REF!</v>
      </c>
      <c r="AR18" s="207" t="e">
        <f>+'INDICADORES IDIGER'!#REF!</f>
        <v>#REF!</v>
      </c>
      <c r="AS18" s="209" t="e">
        <f>+'INDICADORES IDIGER'!#REF!</f>
        <v>#REF!</v>
      </c>
      <c r="AT18" s="219" t="e">
        <f>+AS18/E18</f>
        <v>#REF!</v>
      </c>
    </row>
    <row r="19" spans="1:46" ht="57" x14ac:dyDescent="0.2">
      <c r="A19" s="18" t="s">
        <v>367</v>
      </c>
      <c r="B19" s="195" t="s">
        <v>396</v>
      </c>
      <c r="C19" s="264" t="s">
        <v>364</v>
      </c>
      <c r="D19" s="205">
        <v>0</v>
      </c>
      <c r="E19" s="205">
        <v>100</v>
      </c>
      <c r="F19" s="191" t="s">
        <v>219</v>
      </c>
      <c r="G19" s="191" t="s">
        <v>220</v>
      </c>
      <c r="H19" s="191" t="s">
        <v>221</v>
      </c>
      <c r="I19" s="210" t="e">
        <f>+'INDICADORES IDIGER'!#REF!</f>
        <v>#REF!</v>
      </c>
      <c r="J19" s="210" t="e">
        <f t="shared" si="0"/>
        <v>#REF!</v>
      </c>
      <c r="K19" s="207" t="e">
        <f>+'INDICADORES IDIGER'!#REF!</f>
        <v>#REF!</v>
      </c>
      <c r="L19" s="206" t="e">
        <f>+'INDICADORES IDIGER'!#REF!</f>
        <v>#REF!</v>
      </c>
      <c r="M19" s="206" t="e">
        <f t="shared" si="1"/>
        <v>#REF!</v>
      </c>
      <c r="N19" s="207" t="e">
        <f>+'INDICADORES IDIGER'!#REF!</f>
        <v>#REF!</v>
      </c>
      <c r="O19" s="206" t="e">
        <f>+'INDICADORES IDIGER'!#REF!</f>
        <v>#REF!</v>
      </c>
      <c r="P19" s="206" t="e">
        <f t="shared" si="2"/>
        <v>#REF!</v>
      </c>
      <c r="Q19" s="207" t="e">
        <f>+'INDICADORES IDIGER'!#REF!</f>
        <v>#REF!</v>
      </c>
      <c r="R19" s="206" t="e">
        <f>+'INDICADORES IDIGER'!#REF!</f>
        <v>#REF!</v>
      </c>
      <c r="S19" s="206" t="e">
        <f t="shared" si="3"/>
        <v>#REF!</v>
      </c>
      <c r="T19" s="207" t="e">
        <f>+'INDICADORES IDIGER'!#REF!</f>
        <v>#REF!</v>
      </c>
      <c r="U19" s="206" t="e">
        <f>+'INDICADORES IDIGER'!#REF!</f>
        <v>#REF!</v>
      </c>
      <c r="V19" s="206" t="e">
        <f t="shared" si="4"/>
        <v>#REF!</v>
      </c>
      <c r="W19" s="207" t="e">
        <f>+'INDICADORES IDIGER'!#REF!</f>
        <v>#REF!</v>
      </c>
      <c r="X19" s="206" t="e">
        <f>+'INDICADORES IDIGER'!#REF!</f>
        <v>#REF!</v>
      </c>
      <c r="Y19" s="206" t="e">
        <f t="shared" si="5"/>
        <v>#REF!</v>
      </c>
      <c r="Z19" s="207" t="e">
        <f>+'INDICADORES IDIGER'!#REF!</f>
        <v>#REF!</v>
      </c>
      <c r="AA19" s="211" t="e">
        <f>+'INDICADORES IDIGER'!#REF!</f>
        <v>#REF!</v>
      </c>
      <c r="AB19" s="211" t="e">
        <f t="shared" si="6"/>
        <v>#REF!</v>
      </c>
      <c r="AC19" s="207" t="e">
        <f>+'INDICADORES IDIGER'!#REF!</f>
        <v>#REF!</v>
      </c>
      <c r="AD19" s="211" t="e">
        <f>+'INDICADORES IDIGER'!#REF!</f>
        <v>#REF!</v>
      </c>
      <c r="AE19" s="211" t="e">
        <f t="shared" si="10"/>
        <v>#REF!</v>
      </c>
      <c r="AF19" s="207" t="e">
        <f>+'INDICADORES IDIGER'!#REF!</f>
        <v>#REF!</v>
      </c>
      <c r="AG19" s="211" t="e">
        <f>+'INDICADORES IDIGER'!#REF!</f>
        <v>#REF!</v>
      </c>
      <c r="AH19" s="211" t="e">
        <f t="shared" si="7"/>
        <v>#REF!</v>
      </c>
      <c r="AI19" s="207" t="e">
        <f>+'INDICADORES IDIGER'!#REF!</f>
        <v>#REF!</v>
      </c>
      <c r="AJ19" s="206" t="e">
        <f>+'INDICADORES IDIGER'!#REF!</f>
        <v>#REF!</v>
      </c>
      <c r="AK19" s="206" t="e">
        <f t="shared" si="8"/>
        <v>#REF!</v>
      </c>
      <c r="AL19" s="207" t="e">
        <f>+'INDICADORES IDIGER'!#REF!</f>
        <v>#REF!</v>
      </c>
      <c r="AM19" s="206" t="e">
        <f>+'INDICADORES IDIGER'!#REF!</f>
        <v>#REF!</v>
      </c>
      <c r="AN19" s="206" t="e">
        <f t="shared" si="9"/>
        <v>#REF!</v>
      </c>
      <c r="AO19" s="207" t="e">
        <f>+'INDICADORES IDIGER'!#REF!</f>
        <v>#REF!</v>
      </c>
      <c r="AP19" s="206" t="e">
        <f>+'INDICADORES IDIGER'!#REF!</f>
        <v>#REF!</v>
      </c>
      <c r="AQ19" s="206" t="e">
        <f t="shared" si="12"/>
        <v>#REF!</v>
      </c>
      <c r="AR19" s="207" t="e">
        <f>+'INDICADORES IDIGER'!#REF!</f>
        <v>#REF!</v>
      </c>
      <c r="AS19" s="213" t="e">
        <f>+'INDICADORES IDIGER'!#REF!</f>
        <v>#REF!</v>
      </c>
      <c r="AT19" s="207" t="e">
        <f>+'INDICADORES IDIGER'!#REF!</f>
        <v>#REF!</v>
      </c>
    </row>
    <row r="20" spans="1:46" ht="57" x14ac:dyDescent="0.2">
      <c r="A20" s="18" t="s">
        <v>367</v>
      </c>
      <c r="B20" s="195" t="s">
        <v>396</v>
      </c>
      <c r="C20" s="264" t="s">
        <v>263</v>
      </c>
      <c r="D20" s="205">
        <v>0</v>
      </c>
      <c r="E20" s="205">
        <v>0</v>
      </c>
      <c r="F20" s="191" t="s">
        <v>219</v>
      </c>
      <c r="G20" s="191" t="s">
        <v>220</v>
      </c>
      <c r="H20" s="191" t="s">
        <v>221</v>
      </c>
      <c r="I20" s="206" t="e">
        <f>+'INDICADORES IDIGER'!#REF!</f>
        <v>#REF!</v>
      </c>
      <c r="J20" s="206" t="e">
        <f t="shared" si="0"/>
        <v>#REF!</v>
      </c>
      <c r="K20" s="215" t="e">
        <f>+'INDICADORES IDIGER'!#REF!</f>
        <v>#REF!</v>
      </c>
      <c r="L20" s="206" t="e">
        <f>+'INDICADORES IDIGER'!#REF!</f>
        <v>#REF!</v>
      </c>
      <c r="M20" s="206" t="e">
        <f t="shared" si="1"/>
        <v>#REF!</v>
      </c>
      <c r="N20" s="215" t="e">
        <f>+'INDICADORES IDIGER'!#REF!</f>
        <v>#REF!</v>
      </c>
      <c r="O20" s="206" t="e">
        <f>+'INDICADORES IDIGER'!#REF!</f>
        <v>#REF!</v>
      </c>
      <c r="P20" s="206" t="e">
        <f t="shared" si="2"/>
        <v>#REF!</v>
      </c>
      <c r="Q20" s="215" t="e">
        <f>+'INDICADORES IDIGER'!#REF!</f>
        <v>#REF!</v>
      </c>
      <c r="R20" s="206" t="e">
        <f>+'INDICADORES IDIGER'!#REF!</f>
        <v>#REF!</v>
      </c>
      <c r="S20" s="206" t="e">
        <f t="shared" si="3"/>
        <v>#REF!</v>
      </c>
      <c r="T20" s="215" t="e">
        <f>+'INDICADORES IDIGER'!#REF!</f>
        <v>#REF!</v>
      </c>
      <c r="U20" s="206" t="e">
        <f>+'INDICADORES IDIGER'!#REF!</f>
        <v>#REF!</v>
      </c>
      <c r="V20" s="206" t="e">
        <f t="shared" si="4"/>
        <v>#REF!</v>
      </c>
      <c r="W20" s="215" t="e">
        <f>+'INDICADORES IDIGER'!#REF!</f>
        <v>#REF!</v>
      </c>
      <c r="X20" s="206" t="e">
        <f>+'INDICADORES IDIGER'!#REF!</f>
        <v>#REF!</v>
      </c>
      <c r="Y20" s="206" t="e">
        <f>+X20+V20</f>
        <v>#REF!</v>
      </c>
      <c r="Z20" s="215" t="e">
        <f>+'INDICADORES IDIGER'!#REF!</f>
        <v>#REF!</v>
      </c>
      <c r="AA20" s="206" t="e">
        <f>+'INDICADORES IDIGER'!#REF!</f>
        <v>#REF!</v>
      </c>
      <c r="AB20" s="206" t="e">
        <f>+AA20+Y20</f>
        <v>#REF!</v>
      </c>
      <c r="AC20" s="215" t="e">
        <f>+'INDICADORES IDIGER'!#REF!</f>
        <v>#REF!</v>
      </c>
      <c r="AD20" s="206" t="e">
        <f>+'INDICADORES IDIGER'!#REF!</f>
        <v>#REF!</v>
      </c>
      <c r="AE20" s="206" t="e">
        <f>+AD20+AB20</f>
        <v>#REF!</v>
      </c>
      <c r="AF20" s="215" t="e">
        <f>+'INDICADORES IDIGER'!#REF!</f>
        <v>#REF!</v>
      </c>
      <c r="AG20" s="206" t="e">
        <f>+'INDICADORES IDIGER'!#REF!</f>
        <v>#REF!</v>
      </c>
      <c r="AH20" s="206" t="e">
        <f>+AG20+AE20</f>
        <v>#REF!</v>
      </c>
      <c r="AI20" s="215" t="e">
        <f>+'INDICADORES IDIGER'!#REF!</f>
        <v>#REF!</v>
      </c>
      <c r="AJ20" s="206" t="e">
        <f>+'INDICADORES IDIGER'!#REF!</f>
        <v>#REF!</v>
      </c>
      <c r="AK20" s="206" t="e">
        <f>+AJ20+AH20</f>
        <v>#REF!</v>
      </c>
      <c r="AL20" s="215" t="e">
        <f>+'INDICADORES IDIGER'!#REF!</f>
        <v>#REF!</v>
      </c>
      <c r="AM20" s="206" t="e">
        <f>+'INDICADORES IDIGER'!#REF!</f>
        <v>#REF!</v>
      </c>
      <c r="AN20" s="206" t="e">
        <f>+AM20+AK20</f>
        <v>#REF!</v>
      </c>
      <c r="AO20" s="215" t="e">
        <f>+'INDICADORES IDIGER'!#REF!</f>
        <v>#REF!</v>
      </c>
      <c r="AP20" s="206" t="e">
        <f>+'INDICADORES IDIGER'!#REF!</f>
        <v>#REF!</v>
      </c>
      <c r="AQ20" s="206" t="e">
        <f>+AP20+AN20</f>
        <v>#REF!</v>
      </c>
      <c r="AR20" s="215" t="e">
        <f>+'INDICADORES IDIGER'!#REF!</f>
        <v>#REF!</v>
      </c>
      <c r="AS20" s="209" t="e">
        <f>+'INDICADORES IDIGER'!#REF!</f>
        <v>#REF!</v>
      </c>
      <c r="AT20" s="215" t="e">
        <f>+AS20/D20</f>
        <v>#REF!</v>
      </c>
    </row>
    <row r="21" spans="1:46" ht="28.5" x14ac:dyDescent="0.2">
      <c r="A21" s="17" t="s">
        <v>348</v>
      </c>
      <c r="B21" s="195" t="s">
        <v>133</v>
      </c>
      <c r="C21" s="264" t="s">
        <v>32</v>
      </c>
      <c r="D21" s="205">
        <v>0</v>
      </c>
      <c r="E21" s="205">
        <v>1000</v>
      </c>
      <c r="F21" s="191" t="s">
        <v>219</v>
      </c>
      <c r="G21" s="191" t="s">
        <v>220</v>
      </c>
      <c r="H21" s="191" t="s">
        <v>221</v>
      </c>
      <c r="I21" s="206" t="e">
        <f>+'INDICADORES IDIGER'!#REF!</f>
        <v>#REF!</v>
      </c>
      <c r="J21" s="206" t="e">
        <f>+I21</f>
        <v>#REF!</v>
      </c>
      <c r="K21" s="207" t="e">
        <f>+'INDICADORES IDIGER'!#REF!</f>
        <v>#REF!</v>
      </c>
      <c r="L21" s="206" t="e">
        <f>+'INDICADORES IDIGER'!#REF!</f>
        <v>#REF!</v>
      </c>
      <c r="M21" s="206" t="e">
        <f>+L21+J21</f>
        <v>#REF!</v>
      </c>
      <c r="N21" s="207" t="e">
        <f>+'INDICADORES IDIGER'!#REF!</f>
        <v>#REF!</v>
      </c>
      <c r="O21" s="206" t="e">
        <f>+'INDICADORES IDIGER'!#REF!</f>
        <v>#REF!</v>
      </c>
      <c r="P21" s="206" t="e">
        <f>+O21+M21</f>
        <v>#REF!</v>
      </c>
      <c r="Q21" s="207" t="e">
        <f>+'INDICADORES IDIGER'!#REF!</f>
        <v>#REF!</v>
      </c>
      <c r="R21" s="206" t="e">
        <f>+'INDICADORES IDIGER'!#REF!</f>
        <v>#REF!</v>
      </c>
      <c r="S21" s="206" t="e">
        <f>+R21+P21</f>
        <v>#REF!</v>
      </c>
      <c r="T21" s="207" t="e">
        <f>+'INDICADORES IDIGER'!#REF!</f>
        <v>#REF!</v>
      </c>
      <c r="U21" s="206" t="e">
        <f>+'INDICADORES IDIGER'!#REF!</f>
        <v>#REF!</v>
      </c>
      <c r="V21" s="206" t="e">
        <f>+U21+S21</f>
        <v>#REF!</v>
      </c>
      <c r="W21" s="207" t="e">
        <f>+'INDICADORES IDIGER'!#REF!</f>
        <v>#REF!</v>
      </c>
      <c r="X21" s="206" t="e">
        <f>+'INDICADORES IDIGER'!#REF!</f>
        <v>#REF!</v>
      </c>
      <c r="Y21" s="206" t="e">
        <f>+X21+V21</f>
        <v>#REF!</v>
      </c>
      <c r="Z21" s="207" t="e">
        <f>+'INDICADORES IDIGER'!#REF!</f>
        <v>#REF!</v>
      </c>
      <c r="AA21" s="206" t="e">
        <f>+'INDICADORES IDIGER'!#REF!</f>
        <v>#REF!</v>
      </c>
      <c r="AB21" s="206" t="e">
        <f>+AA21+Y21</f>
        <v>#REF!</v>
      </c>
      <c r="AC21" s="207" t="e">
        <f>+'INDICADORES IDIGER'!#REF!</f>
        <v>#REF!</v>
      </c>
      <c r="AD21" s="206" t="e">
        <f>+'INDICADORES IDIGER'!#REF!</f>
        <v>#REF!</v>
      </c>
      <c r="AE21" s="206" t="e">
        <f>+AD21+AB21</f>
        <v>#REF!</v>
      </c>
      <c r="AF21" s="207" t="e">
        <f>+'INDICADORES IDIGER'!#REF!</f>
        <v>#REF!</v>
      </c>
      <c r="AG21" s="206" t="e">
        <f>+'INDICADORES IDIGER'!#REF!</f>
        <v>#REF!</v>
      </c>
      <c r="AH21" s="206" t="e">
        <f>+AG21+AE21</f>
        <v>#REF!</v>
      </c>
      <c r="AI21" s="207" t="e">
        <f>+'INDICADORES IDIGER'!#REF!</f>
        <v>#REF!</v>
      </c>
      <c r="AJ21" s="206" t="e">
        <f>+'INDICADORES IDIGER'!#REF!</f>
        <v>#REF!</v>
      </c>
      <c r="AK21" s="206" t="e">
        <f>+AJ21+AH21</f>
        <v>#REF!</v>
      </c>
      <c r="AL21" s="207" t="e">
        <f>+'INDICADORES IDIGER'!#REF!</f>
        <v>#REF!</v>
      </c>
      <c r="AM21" s="206" t="e">
        <f>+'INDICADORES IDIGER'!#REF!</f>
        <v>#REF!</v>
      </c>
      <c r="AN21" s="206" t="e">
        <f>+AM21+AK21</f>
        <v>#REF!</v>
      </c>
      <c r="AO21" s="207" t="e">
        <f>+'INDICADORES IDIGER'!#REF!</f>
        <v>#REF!</v>
      </c>
      <c r="AP21" s="206" t="e">
        <f>+'INDICADORES IDIGER'!#REF!</f>
        <v>#REF!</v>
      </c>
      <c r="AQ21" s="206" t="e">
        <f>+AP21+AN21</f>
        <v>#REF!</v>
      </c>
      <c r="AR21" s="207" t="e">
        <f>+'INDICADORES IDIGER'!#REF!</f>
        <v>#REF!</v>
      </c>
      <c r="AS21" s="209" t="e">
        <f>+'INDICADORES IDIGER'!#REF!</f>
        <v>#REF!</v>
      </c>
      <c r="AT21" s="207" t="e">
        <f>+AS21/E21</f>
        <v>#REF!</v>
      </c>
    </row>
    <row r="22" spans="1:46" ht="43.5" thickBot="1" x14ac:dyDescent="0.25">
      <c r="A22" s="19" t="s">
        <v>355</v>
      </c>
      <c r="B22" s="196" t="s">
        <v>332</v>
      </c>
      <c r="C22" s="264" t="s">
        <v>262</v>
      </c>
      <c r="D22" s="368" t="s">
        <v>357</v>
      </c>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8"/>
      <c r="AS22" s="368"/>
      <c r="AT22" s="368"/>
    </row>
  </sheetData>
  <mergeCells count="21">
    <mergeCell ref="A1:A2"/>
    <mergeCell ref="C1:C2"/>
    <mergeCell ref="AD1:AF1"/>
    <mergeCell ref="B1:B2"/>
    <mergeCell ref="L1:N1"/>
    <mergeCell ref="O1:Q1"/>
    <mergeCell ref="AA1:AC1"/>
    <mergeCell ref="E1:E2"/>
    <mergeCell ref="D1:D2"/>
    <mergeCell ref="D22:AT22"/>
    <mergeCell ref="U1:W1"/>
    <mergeCell ref="F1:H1"/>
    <mergeCell ref="I1:K1"/>
    <mergeCell ref="X1:Z1"/>
    <mergeCell ref="R1:T1"/>
    <mergeCell ref="AJ1:AL1"/>
    <mergeCell ref="D17:AT17"/>
    <mergeCell ref="AP1:AR1"/>
    <mergeCell ref="AM1:AO1"/>
    <mergeCell ref="AS1:AT1"/>
    <mergeCell ref="AG1:AI1"/>
  </mergeCells>
  <phoneticPr fontId="44" type="noConversion"/>
  <conditionalFormatting sqref="K18:K21 N18:N21 Q18:Q21 T18:T21 W18:W21 Z18:Z21 AC18:AC21 AF18:AF21 AI18:AI21 AL18:AL21 AO18:AO21 AR18:AR21 AO3:AO16 AT3:AT16 AR3:AR16 AL3:AL16 AI3:AI16 AF3:AF16 AC3:AC16 Z3:Z16 W3:W16 K3:K16 N3:N16 Q3:Q16 T3:T16 AT18:AT21">
    <cfRule type="cellIs" dxfId="11" priority="1" stopIfTrue="1" operator="greaterThanOrEqual">
      <formula>0.81</formula>
    </cfRule>
    <cfRule type="cellIs" dxfId="10" priority="2" stopIfTrue="1" operator="between">
      <formula>0.4</formula>
      <formula>0.8</formula>
    </cfRule>
    <cfRule type="cellIs" dxfId="9" priority="3" stopIfTrue="1" operator="between">
      <formula>0</formula>
      <formula>0.4</formula>
    </cfRule>
  </conditionalFormatting>
  <printOptions horizontalCentered="1" verticalCentered="1"/>
  <pageMargins left="0.78740157480314965" right="0.78740157480314965" top="0.98425196850393704" bottom="0.98425196850393704" header="0.47244094488188981" footer="0.31496062992125984"/>
  <pageSetup scale="55" orientation="landscape" r:id="rId1"/>
  <headerFooter alignWithMargins="0">
    <oddHeader>&amp;CFONDO DE PREVENCIÓN Y ATENCIÓN DE EMERGENCIAS - FOPAEINDICADORES PMRBOGOTÁ POSITIVA 2008-2012 VIGENCIA 2011</oddHeader>
    <oddFooter>&amp;C&amp;P de &amp;N&amp;ROficina Asesora de Planeación-Grupo Indicadores</oddFooter>
  </headerFooter>
  <rowBreaks count="1" manualBreakCount="1">
    <brk id="1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7" tint="-0.249977111117893"/>
  </sheetPr>
  <dimension ref="A1:AT56"/>
  <sheetViews>
    <sheetView view="pageBreakPreview" zoomScaleSheetLayoutView="100" workbookViewId="0">
      <selection activeCell="F10" sqref="F10"/>
    </sheetView>
  </sheetViews>
  <sheetFormatPr baseColWidth="10" defaultRowHeight="12" x14ac:dyDescent="0.2"/>
  <cols>
    <col min="1" max="1" width="14" style="1" customWidth="1"/>
    <col min="2" max="2" width="31.5703125" style="1" customWidth="1"/>
    <col min="3" max="3" width="23.85546875" style="1" customWidth="1"/>
    <col min="4" max="4" width="11.85546875" style="262" hidden="1" customWidth="1"/>
    <col min="5" max="5" width="12" style="262" customWidth="1"/>
    <col min="6" max="6" width="5.5703125" style="1" bestFit="1" customWidth="1"/>
    <col min="7" max="8" width="6.5703125" style="1" bestFit="1" customWidth="1"/>
    <col min="9" max="9" width="8.42578125" style="1" bestFit="1" customWidth="1"/>
    <col min="10" max="10" width="9.7109375" style="1" bestFit="1" customWidth="1"/>
    <col min="11" max="11" width="7.5703125" style="1" bestFit="1" customWidth="1"/>
    <col min="12" max="12" width="12.28515625" style="1" bestFit="1" customWidth="1"/>
    <col min="13" max="13" width="13.28515625" style="1" customWidth="1"/>
    <col min="14" max="16" width="10.7109375" style="1" customWidth="1"/>
    <col min="17" max="17" width="9.42578125" style="1" customWidth="1"/>
    <col min="18" max="18" width="12.85546875" style="1" bestFit="1" customWidth="1"/>
    <col min="19" max="19" width="7.42578125" style="1" customWidth="1"/>
    <col min="20" max="20" width="9" style="1" customWidth="1"/>
    <col min="21" max="21" width="13.5703125" style="1" customWidth="1"/>
    <col min="22" max="22" width="10.140625" style="1" customWidth="1"/>
    <col min="23" max="23" width="15.28515625" style="1" customWidth="1"/>
    <col min="24" max="24" width="8.85546875" style="1" customWidth="1"/>
    <col min="25" max="25" width="12" style="1" customWidth="1"/>
    <col min="26" max="26" width="11.140625" style="1" customWidth="1"/>
    <col min="27" max="27" width="12.85546875" style="1" customWidth="1"/>
    <col min="28" max="28" width="14.85546875" style="1" customWidth="1"/>
    <col min="29" max="29" width="10.7109375" style="1" bestFit="1" customWidth="1"/>
    <col min="30" max="30" width="13.140625" style="1" customWidth="1"/>
    <col min="31" max="42" width="11.42578125" style="1"/>
    <col min="43" max="43" width="26.5703125" style="1" customWidth="1"/>
    <col min="44" max="16384" width="11.42578125" style="1"/>
  </cols>
  <sheetData>
    <row r="1" spans="1:46" ht="15.75" customHeight="1" x14ac:dyDescent="0.2">
      <c r="A1" s="379" t="s">
        <v>17</v>
      </c>
      <c r="B1" s="379" t="s">
        <v>33</v>
      </c>
      <c r="C1" s="379" t="s">
        <v>29</v>
      </c>
      <c r="D1" s="379" t="s">
        <v>507</v>
      </c>
      <c r="E1" s="382" t="s">
        <v>526</v>
      </c>
      <c r="F1" s="385" t="s">
        <v>218</v>
      </c>
      <c r="G1" s="386"/>
      <c r="H1" s="387"/>
      <c r="I1" s="377" t="s">
        <v>226</v>
      </c>
      <c r="J1" s="377"/>
      <c r="K1" s="377"/>
      <c r="L1" s="377"/>
      <c r="M1" s="377"/>
      <c r="N1" s="377"/>
      <c r="O1" s="377"/>
      <c r="P1" s="377"/>
      <c r="Q1" s="377"/>
      <c r="R1" s="377"/>
      <c r="S1" s="377"/>
      <c r="T1" s="377"/>
      <c r="U1" s="377"/>
      <c r="V1" s="377"/>
      <c r="W1" s="377"/>
      <c r="X1" s="377"/>
      <c r="Y1" s="377"/>
      <c r="Z1" s="377"/>
      <c r="AA1" s="377"/>
      <c r="AB1" s="377"/>
      <c r="AC1" s="377"/>
      <c r="AD1" s="377"/>
    </row>
    <row r="2" spans="1:46" ht="34.5" customHeight="1" x14ac:dyDescent="0.2">
      <c r="A2" s="380"/>
      <c r="B2" s="380"/>
      <c r="C2" s="380"/>
      <c r="D2" s="380"/>
      <c r="E2" s="383"/>
      <c r="F2" s="388"/>
      <c r="G2" s="389"/>
      <c r="H2" s="390"/>
      <c r="I2" s="86" t="s">
        <v>62</v>
      </c>
      <c r="J2" s="86" t="s">
        <v>63</v>
      </c>
      <c r="K2" s="86" t="s">
        <v>64</v>
      </c>
      <c r="L2" s="378" t="s">
        <v>356</v>
      </c>
      <c r="M2" s="378"/>
      <c r="N2" s="86" t="s">
        <v>65</v>
      </c>
      <c r="O2" s="86" t="s">
        <v>66</v>
      </c>
      <c r="P2" s="86" t="s">
        <v>67</v>
      </c>
      <c r="Q2" s="378" t="s">
        <v>358</v>
      </c>
      <c r="R2" s="378"/>
      <c r="S2" s="86" t="s">
        <v>68</v>
      </c>
      <c r="T2" s="86" t="s">
        <v>69</v>
      </c>
      <c r="U2" s="86" t="s">
        <v>70</v>
      </c>
      <c r="V2" s="378" t="s">
        <v>359</v>
      </c>
      <c r="W2" s="378"/>
      <c r="X2" s="93" t="s">
        <v>71</v>
      </c>
      <c r="Y2" s="86" t="s">
        <v>72</v>
      </c>
      <c r="Z2" s="86" t="s">
        <v>73</v>
      </c>
      <c r="AA2" s="378" t="s">
        <v>360</v>
      </c>
      <c r="AB2" s="378"/>
      <c r="AC2" s="391" t="s">
        <v>408</v>
      </c>
      <c r="AD2" s="391"/>
      <c r="AR2" s="98"/>
      <c r="AS2" s="99"/>
      <c r="AT2" s="98"/>
    </row>
    <row r="3" spans="1:46" ht="38.25" x14ac:dyDescent="0.2">
      <c r="A3" s="381"/>
      <c r="B3" s="381"/>
      <c r="C3" s="381"/>
      <c r="D3" s="381"/>
      <c r="E3" s="384"/>
      <c r="F3" s="87" t="s">
        <v>337</v>
      </c>
      <c r="G3" s="7" t="s">
        <v>335</v>
      </c>
      <c r="H3" s="88" t="s">
        <v>336</v>
      </c>
      <c r="I3" s="5" t="s">
        <v>86</v>
      </c>
      <c r="J3" s="5" t="s">
        <v>86</v>
      </c>
      <c r="K3" s="5" t="s">
        <v>86</v>
      </c>
      <c r="L3" s="5" t="s">
        <v>409</v>
      </c>
      <c r="M3" s="5" t="s">
        <v>83</v>
      </c>
      <c r="N3" s="5" t="s">
        <v>86</v>
      </c>
      <c r="O3" s="5" t="s">
        <v>86</v>
      </c>
      <c r="P3" s="5" t="s">
        <v>86</v>
      </c>
      <c r="Q3" s="5" t="s">
        <v>409</v>
      </c>
      <c r="R3" s="5" t="s">
        <v>83</v>
      </c>
      <c r="S3" s="5" t="s">
        <v>86</v>
      </c>
      <c r="T3" s="5" t="s">
        <v>86</v>
      </c>
      <c r="U3" s="5" t="s">
        <v>86</v>
      </c>
      <c r="V3" s="5" t="s">
        <v>409</v>
      </c>
      <c r="W3" s="5" t="s">
        <v>83</v>
      </c>
      <c r="X3" s="5" t="s">
        <v>86</v>
      </c>
      <c r="Y3" s="5" t="s">
        <v>86</v>
      </c>
      <c r="Z3" s="5" t="s">
        <v>86</v>
      </c>
      <c r="AA3" s="5" t="s">
        <v>409</v>
      </c>
      <c r="AB3" s="5" t="s">
        <v>83</v>
      </c>
      <c r="AC3" s="5" t="s">
        <v>86</v>
      </c>
      <c r="AD3" s="5" t="s">
        <v>361</v>
      </c>
      <c r="AQ3" s="375" t="s">
        <v>87</v>
      </c>
      <c r="AR3" s="100"/>
      <c r="AS3" s="98"/>
      <c r="AT3" s="98"/>
    </row>
    <row r="4" spans="1:46" ht="49.5" customHeight="1" x14ac:dyDescent="0.2">
      <c r="A4" s="8">
        <v>381</v>
      </c>
      <c r="B4" s="9" t="s">
        <v>487</v>
      </c>
      <c r="C4" s="11" t="s">
        <v>488</v>
      </c>
      <c r="D4" s="8"/>
      <c r="E4" s="260">
        <v>100</v>
      </c>
      <c r="F4" s="11" t="s">
        <v>219</v>
      </c>
      <c r="G4" s="11" t="s">
        <v>220</v>
      </c>
      <c r="H4" s="11" t="s">
        <v>221</v>
      </c>
      <c r="I4" s="395" t="e">
        <f>'INDICADORES IDIGER'!#REF!</f>
        <v>#REF!</v>
      </c>
      <c r="J4" s="396"/>
      <c r="K4" s="397"/>
      <c r="L4" s="89" t="e">
        <f>+SUM(I4:K4)</f>
        <v>#REF!</v>
      </c>
      <c r="M4" s="90" t="e">
        <f t="shared" ref="M4:M12" si="0">+L4/E4</f>
        <v>#REF!</v>
      </c>
      <c r="N4" s="395" t="e">
        <f>'INDICADORES IDIGER'!#REF!</f>
        <v>#REF!</v>
      </c>
      <c r="O4" s="396"/>
      <c r="P4" s="397"/>
      <c r="Q4" s="89" t="e">
        <f t="shared" ref="Q4:Q14" si="1">+SUM(N4:P4)</f>
        <v>#REF!</v>
      </c>
      <c r="R4" s="90" t="e">
        <f>+Q4/E4</f>
        <v>#REF!</v>
      </c>
      <c r="S4" s="395" t="e">
        <f>'INDICADORES IDIGER'!#REF!</f>
        <v>#REF!</v>
      </c>
      <c r="T4" s="396"/>
      <c r="U4" s="397"/>
      <c r="V4" s="89" t="e">
        <f>+SUM(S4:U4)</f>
        <v>#REF!</v>
      </c>
      <c r="W4" s="90" t="e">
        <f>+V4/E4</f>
        <v>#REF!</v>
      </c>
      <c r="X4" s="395" t="e">
        <f>'INDICADORES IDIGER'!#REF!</f>
        <v>#REF!</v>
      </c>
      <c r="Y4" s="396"/>
      <c r="Z4" s="397"/>
      <c r="AA4" s="89" t="e">
        <f>+SUM(X4:Z4)</f>
        <v>#REF!</v>
      </c>
      <c r="AB4" s="90" t="e">
        <f>+AA4/E4</f>
        <v>#REF!</v>
      </c>
      <c r="AC4" s="242" t="e">
        <f>+L4+Q4+V4+AA4</f>
        <v>#REF!</v>
      </c>
      <c r="AD4" s="6" t="e">
        <f>+AC4/E4</f>
        <v>#REF!</v>
      </c>
      <c r="AQ4" s="375"/>
      <c r="AR4" s="100"/>
      <c r="AS4" s="98"/>
      <c r="AT4" s="98"/>
    </row>
    <row r="5" spans="1:46" ht="51" customHeight="1" x14ac:dyDescent="0.2">
      <c r="A5" s="8">
        <v>382</v>
      </c>
      <c r="B5" s="9" t="s">
        <v>489</v>
      </c>
      <c r="C5" s="106" t="s">
        <v>490</v>
      </c>
      <c r="D5" s="8"/>
      <c r="E5" s="261">
        <v>5</v>
      </c>
      <c r="F5" s="11" t="s">
        <v>219</v>
      </c>
      <c r="G5" s="11" t="s">
        <v>220</v>
      </c>
      <c r="H5" s="11" t="s">
        <v>221</v>
      </c>
      <c r="I5" s="4" t="e">
        <f>+'INDICADORES IDIGER'!#REF!</f>
        <v>#REF!</v>
      </c>
      <c r="J5" s="4" t="e">
        <f>+'INDICADORES IDIGER'!#REF!</f>
        <v>#REF!</v>
      </c>
      <c r="K5" s="4" t="e">
        <f>+'INDICADORES IDIGER'!#REF!</f>
        <v>#REF!</v>
      </c>
      <c r="L5" s="89" t="e">
        <f t="shared" ref="L5:L14" si="2">+SUM(I5:K5)</f>
        <v>#REF!</v>
      </c>
      <c r="M5" s="90" t="e">
        <f t="shared" si="0"/>
        <v>#REF!</v>
      </c>
      <c r="N5" s="105" t="e">
        <f>+'INDICADORES IDIGER'!#REF!</f>
        <v>#REF!</v>
      </c>
      <c r="O5" s="105" t="e">
        <f>+'INDICADORES IDIGER'!#REF!</f>
        <v>#REF!</v>
      </c>
      <c r="P5" s="105" t="e">
        <f>+'INDICADORES IDIGER'!#REF!</f>
        <v>#REF!</v>
      </c>
      <c r="Q5" s="89" t="e">
        <f t="shared" si="1"/>
        <v>#REF!</v>
      </c>
      <c r="R5" s="90" t="e">
        <f>+Q5/E5</f>
        <v>#REF!</v>
      </c>
      <c r="S5" s="4" t="e">
        <f>+'INDICADORES IDIGER'!#REF!</f>
        <v>#REF!</v>
      </c>
      <c r="T5" s="4" t="e">
        <f>+'INDICADORES IDIGER'!#REF!</f>
        <v>#REF!</v>
      </c>
      <c r="U5" s="4" t="e">
        <f>+'INDICADORES IDIGER'!#REF!</f>
        <v>#REF!</v>
      </c>
      <c r="V5" s="89" t="e">
        <f t="shared" ref="V5:V14" si="3">+SUM(S5:U5)</f>
        <v>#REF!</v>
      </c>
      <c r="W5" s="90" t="e">
        <f t="shared" ref="W5:W14" si="4">+V5/E5</f>
        <v>#REF!</v>
      </c>
      <c r="X5" s="273" t="e">
        <f>+'INDICADORES IDIGER'!#REF!</f>
        <v>#REF!</v>
      </c>
      <c r="Y5" s="273" t="e">
        <f>+'INDICADORES IDIGER'!#REF!</f>
        <v>#REF!</v>
      </c>
      <c r="Z5" s="273" t="e">
        <f>+'INDICADORES IDIGER'!#REF!</f>
        <v>#REF!</v>
      </c>
      <c r="AA5" s="274" t="e">
        <f t="shared" ref="AA5:AA14" si="5">+SUM(X5:Z5)</f>
        <v>#REF!</v>
      </c>
      <c r="AB5" s="90" t="e">
        <f t="shared" ref="AB5:AB14" si="6">+AA5/E5</f>
        <v>#REF!</v>
      </c>
      <c r="AC5" s="275" t="e">
        <f t="shared" ref="AC5:AC14" si="7">+L5+Q5+V5+AA5</f>
        <v>#REF!</v>
      </c>
      <c r="AD5" s="6" t="e">
        <f t="shared" ref="AD5:AD14" si="8">+AC5/E5</f>
        <v>#REF!</v>
      </c>
      <c r="AO5" s="94" t="s">
        <v>86</v>
      </c>
      <c r="AQ5" s="375"/>
      <c r="AR5" s="98"/>
      <c r="AS5" s="98"/>
      <c r="AT5" s="98"/>
    </row>
    <row r="6" spans="1:46" ht="34.5" customHeight="1" x14ac:dyDescent="0.2">
      <c r="A6" s="8">
        <v>501</v>
      </c>
      <c r="B6" s="9" t="s">
        <v>491</v>
      </c>
      <c r="C6" s="10" t="s">
        <v>492</v>
      </c>
      <c r="D6" s="8"/>
      <c r="E6" s="276">
        <v>5.5</v>
      </c>
      <c r="F6" s="11" t="s">
        <v>219</v>
      </c>
      <c r="G6" s="11" t="s">
        <v>220</v>
      </c>
      <c r="H6" s="11" t="s">
        <v>221</v>
      </c>
      <c r="I6" s="4" t="e">
        <f>+'INDICADORES IDIGER'!#REF!</f>
        <v>#REF!</v>
      </c>
      <c r="J6" s="4" t="e">
        <f>+'INDICADORES IDIGER'!#REF!</f>
        <v>#REF!</v>
      </c>
      <c r="K6" s="4" t="e">
        <f>+'INDICADORES IDIGER'!#REF!</f>
        <v>#REF!</v>
      </c>
      <c r="L6" s="89" t="e">
        <f t="shared" si="2"/>
        <v>#REF!</v>
      </c>
      <c r="M6" s="90" t="e">
        <f t="shared" si="0"/>
        <v>#REF!</v>
      </c>
      <c r="N6" s="4" t="e">
        <f>+'INDICADORES IDIGER'!#REF!</f>
        <v>#REF!</v>
      </c>
      <c r="O6" s="4" t="e">
        <f>+'INDICADORES IDIGER'!#REF!</f>
        <v>#REF!</v>
      </c>
      <c r="P6" s="4" t="e">
        <f>+'INDICADORES IDIGER'!#REF!</f>
        <v>#REF!</v>
      </c>
      <c r="Q6" s="89" t="e">
        <f t="shared" si="1"/>
        <v>#REF!</v>
      </c>
      <c r="R6" s="90" t="e">
        <f>+Q6/E6</f>
        <v>#REF!</v>
      </c>
      <c r="S6" s="4" t="e">
        <f>+'INDICADORES IDIGER'!#REF!</f>
        <v>#REF!</v>
      </c>
      <c r="T6" s="4" t="e">
        <f>+'INDICADORES IDIGER'!#REF!</f>
        <v>#REF!</v>
      </c>
      <c r="U6" s="4" t="e">
        <f>+'INDICADORES IDIGER'!#REF!</f>
        <v>#REF!</v>
      </c>
      <c r="V6" s="89" t="e">
        <f t="shared" si="3"/>
        <v>#REF!</v>
      </c>
      <c r="W6" s="90" t="e">
        <f t="shared" si="4"/>
        <v>#REF!</v>
      </c>
      <c r="X6" s="4" t="e">
        <f>+'INDICADORES IDIGER'!#REF!</f>
        <v>#REF!</v>
      </c>
      <c r="Y6" s="273" t="e">
        <f>+'INDICADORES IDIGER'!#REF!</f>
        <v>#REF!</v>
      </c>
      <c r="Z6" s="273" t="e">
        <f>+'INDICADORES IDIGER'!#REF!</f>
        <v>#REF!</v>
      </c>
      <c r="AA6" s="89" t="e">
        <f t="shared" si="5"/>
        <v>#REF!</v>
      </c>
      <c r="AB6" s="90" t="e">
        <f t="shared" si="6"/>
        <v>#REF!</v>
      </c>
      <c r="AC6" s="242" t="e">
        <f t="shared" si="7"/>
        <v>#REF!</v>
      </c>
      <c r="AD6" s="6" t="e">
        <f t="shared" si="8"/>
        <v>#REF!</v>
      </c>
      <c r="AQ6" s="103" t="s">
        <v>88</v>
      </c>
      <c r="AR6" s="98"/>
      <c r="AS6" s="98"/>
      <c r="AT6" s="98"/>
    </row>
    <row r="7" spans="1:46" ht="40.5" customHeight="1" x14ac:dyDescent="0.2">
      <c r="A7" s="8">
        <v>384</v>
      </c>
      <c r="B7" s="9" t="s">
        <v>493</v>
      </c>
      <c r="C7" s="106" t="s">
        <v>524</v>
      </c>
      <c r="D7" s="8"/>
      <c r="E7" s="8">
        <v>15</v>
      </c>
      <c r="F7" s="11" t="s">
        <v>219</v>
      </c>
      <c r="G7" s="11" t="s">
        <v>220</v>
      </c>
      <c r="H7" s="11" t="s">
        <v>221</v>
      </c>
      <c r="I7" s="4" t="e">
        <f>+'INDICADORES IDIGER'!#REF!</f>
        <v>#REF!</v>
      </c>
      <c r="J7" s="4" t="e">
        <f>+'INDICADORES IDIGER'!#REF!</f>
        <v>#REF!</v>
      </c>
      <c r="K7" s="4" t="e">
        <f>+'INDICADORES IDIGER'!#REF!</f>
        <v>#REF!</v>
      </c>
      <c r="L7" s="89" t="e">
        <f t="shared" si="2"/>
        <v>#REF!</v>
      </c>
      <c r="M7" s="90" t="e">
        <f t="shared" si="0"/>
        <v>#REF!</v>
      </c>
      <c r="N7" s="4" t="e">
        <f>+'INDICADORES IDIGER'!#REF!</f>
        <v>#REF!</v>
      </c>
      <c r="O7" s="4" t="e">
        <f>+'INDICADORES IDIGER'!#REF!</f>
        <v>#REF!</v>
      </c>
      <c r="P7" s="4" t="e">
        <f>+'INDICADORES IDIGER'!#REF!</f>
        <v>#REF!</v>
      </c>
      <c r="Q7" s="89" t="e">
        <f t="shared" si="1"/>
        <v>#REF!</v>
      </c>
      <c r="R7" s="90" t="e">
        <f>+Q7/E7</f>
        <v>#REF!</v>
      </c>
      <c r="S7" s="4" t="e">
        <f>+'INDICADORES IDIGER'!#REF!</f>
        <v>#REF!</v>
      </c>
      <c r="T7" s="4" t="e">
        <f>+'INDICADORES IDIGER'!#REF!</f>
        <v>#REF!</v>
      </c>
      <c r="U7" s="4" t="e">
        <f>+'INDICADORES IDIGER'!#REF!</f>
        <v>#REF!</v>
      </c>
      <c r="V7" s="89" t="e">
        <f t="shared" si="3"/>
        <v>#REF!</v>
      </c>
      <c r="W7" s="90" t="e">
        <f t="shared" si="4"/>
        <v>#REF!</v>
      </c>
      <c r="X7" s="4" t="e">
        <f>+'INDICADORES IDIGER'!#REF!</f>
        <v>#REF!</v>
      </c>
      <c r="Y7" s="4" t="e">
        <f>+'INDICADORES IDIGER'!#REF!</f>
        <v>#REF!</v>
      </c>
      <c r="Z7" s="4" t="e">
        <f>+'INDICADORES IDIGER'!#REF!</f>
        <v>#REF!</v>
      </c>
      <c r="AA7" s="89" t="e">
        <f t="shared" si="5"/>
        <v>#REF!</v>
      </c>
      <c r="AB7" s="90" t="e">
        <f t="shared" si="6"/>
        <v>#REF!</v>
      </c>
      <c r="AC7" s="242" t="e">
        <f t="shared" si="7"/>
        <v>#REF!</v>
      </c>
      <c r="AD7" s="6" t="e">
        <f t="shared" si="8"/>
        <v>#REF!</v>
      </c>
      <c r="AR7" s="98"/>
      <c r="AS7" s="98"/>
      <c r="AT7" s="98"/>
    </row>
    <row r="8" spans="1:46" ht="45.75" customHeight="1" x14ac:dyDescent="0.2">
      <c r="A8" s="8">
        <v>385</v>
      </c>
      <c r="B8" s="9" t="s">
        <v>494</v>
      </c>
      <c r="C8" s="10" t="s">
        <v>495</v>
      </c>
      <c r="D8" s="8"/>
      <c r="E8" s="91">
        <v>2500000</v>
      </c>
      <c r="F8" s="11" t="s">
        <v>219</v>
      </c>
      <c r="G8" s="11" t="s">
        <v>220</v>
      </c>
      <c r="H8" s="11" t="s">
        <v>221</v>
      </c>
      <c r="I8" s="4" t="e">
        <f>'INDICADORES IDIGER'!#REF!</f>
        <v>#REF!</v>
      </c>
      <c r="J8" s="4" t="e">
        <f>'INDICADORES IDIGER'!#REF!</f>
        <v>#REF!</v>
      </c>
      <c r="K8" s="91" t="e">
        <f>'INDICADORES IDIGER'!#REF!</f>
        <v>#REF!</v>
      </c>
      <c r="L8" s="91" t="e">
        <f t="shared" si="2"/>
        <v>#REF!</v>
      </c>
      <c r="M8" s="90" t="e">
        <f t="shared" si="0"/>
        <v>#REF!</v>
      </c>
      <c r="N8" s="4" t="e">
        <f>+'INDICADORES IDIGER'!#REF!</f>
        <v>#REF!</v>
      </c>
      <c r="O8" s="4" t="e">
        <f>+'INDICADORES IDIGER'!#REF!</f>
        <v>#REF!</v>
      </c>
      <c r="P8" s="4" t="e">
        <f>+'INDICADORES IDIGER'!#REF!</f>
        <v>#REF!</v>
      </c>
      <c r="Q8" s="89" t="e">
        <f t="shared" si="1"/>
        <v>#REF!</v>
      </c>
      <c r="R8" s="90" t="e">
        <f>+Q8/E8</f>
        <v>#REF!</v>
      </c>
      <c r="S8" s="4" t="e">
        <f>+'INDICADORES IDIGER'!#REF!</f>
        <v>#REF!</v>
      </c>
      <c r="T8" s="4" t="e">
        <f>+'INDICADORES IDIGER'!#REF!</f>
        <v>#REF!</v>
      </c>
      <c r="U8" s="277" t="e">
        <f>+'INDICADORES IDIGER'!#REF!</f>
        <v>#REF!</v>
      </c>
      <c r="V8" s="91" t="e">
        <f t="shared" si="3"/>
        <v>#REF!</v>
      </c>
      <c r="W8" s="90" t="e">
        <f t="shared" si="4"/>
        <v>#REF!</v>
      </c>
      <c r="X8" s="277" t="e">
        <f>+'INDICADORES IDIGER'!#REF!</f>
        <v>#REF!</v>
      </c>
      <c r="Y8" s="277" t="e">
        <f>+'INDICADORES IDIGER'!#REF!</f>
        <v>#REF!</v>
      </c>
      <c r="Z8" s="277" t="e">
        <f>+'INDICADORES IDIGER'!#REF!</f>
        <v>#REF!</v>
      </c>
      <c r="AA8" s="278" t="e">
        <f t="shared" si="5"/>
        <v>#REF!</v>
      </c>
      <c r="AB8" s="90" t="e">
        <f t="shared" si="6"/>
        <v>#REF!</v>
      </c>
      <c r="AC8" s="279" t="e">
        <f t="shared" si="7"/>
        <v>#REF!</v>
      </c>
      <c r="AD8" s="6" t="e">
        <f t="shared" si="8"/>
        <v>#REF!</v>
      </c>
      <c r="AR8" s="98"/>
      <c r="AS8" s="98"/>
      <c r="AT8" s="98"/>
    </row>
    <row r="9" spans="1:46" ht="75.75" customHeight="1" x14ac:dyDescent="0.2">
      <c r="A9" s="8">
        <v>386</v>
      </c>
      <c r="B9" s="9" t="s">
        <v>496</v>
      </c>
      <c r="C9" s="10" t="s">
        <v>495</v>
      </c>
      <c r="D9" s="8"/>
      <c r="E9" s="91">
        <v>20000</v>
      </c>
      <c r="F9" s="11" t="s">
        <v>219</v>
      </c>
      <c r="G9" s="11" t="s">
        <v>220</v>
      </c>
      <c r="H9" s="11" t="s">
        <v>221</v>
      </c>
      <c r="I9" s="91" t="e">
        <f>'INDICADORES IDIGER'!#REF!+'INDICADORES IDIGER'!#REF!+'INDICADORES IDIGER'!#REF!</f>
        <v>#REF!</v>
      </c>
      <c r="J9" s="91" t="e">
        <f>'INDICADORES IDIGER'!#REF!+'INDICADORES IDIGER'!#REF!+'INDICADORES IDIGER'!#REF!</f>
        <v>#REF!</v>
      </c>
      <c r="K9" s="91" t="e">
        <f>'INDICADORES IDIGER'!#REF!+'INDICADORES IDIGER'!#REF!+'INDICADORES IDIGER'!#REF!</f>
        <v>#REF!</v>
      </c>
      <c r="L9" s="91" t="e">
        <f t="shared" si="2"/>
        <v>#REF!</v>
      </c>
      <c r="M9" s="90" t="e">
        <f t="shared" si="0"/>
        <v>#REF!</v>
      </c>
      <c r="N9" s="91" t="e">
        <f>'INDICADORES IDIGER'!#REF!+'INDICADORES IDIGER'!#REF!+'INDICADORES IDIGER'!#REF!</f>
        <v>#REF!</v>
      </c>
      <c r="O9" s="91" t="e">
        <f>'INDICADORES IDIGER'!#REF!+'INDICADORES IDIGER'!#REF!+'INDICADORES IDIGER'!#REF!</f>
        <v>#REF!</v>
      </c>
      <c r="P9" s="91" t="e">
        <f>'INDICADORES IDIGER'!#REF!+'INDICADORES IDIGER'!#REF!+'INDICADORES IDIGER'!#REF!</f>
        <v>#REF!</v>
      </c>
      <c r="Q9" s="91" t="e">
        <f t="shared" si="1"/>
        <v>#REF!</v>
      </c>
      <c r="R9" s="90" t="e">
        <f>+Q9/E8</f>
        <v>#REF!</v>
      </c>
      <c r="S9" s="91" t="e">
        <f>'INDICADORES IDIGER'!#REF!+'INDICADORES IDIGER'!#REF!+'INDICADORES IDIGER'!#REF!</f>
        <v>#REF!</v>
      </c>
      <c r="T9" s="91" t="e">
        <f>'INDICADORES IDIGER'!#REF!+'INDICADORES IDIGER'!#REF!+'INDICADORES IDIGER'!#REF!</f>
        <v>#REF!</v>
      </c>
      <c r="U9" s="91" t="e">
        <f>'INDICADORES IDIGER'!#REF!+'INDICADORES IDIGER'!#REF!+'INDICADORES IDIGER'!#REF!</f>
        <v>#REF!</v>
      </c>
      <c r="V9" s="91" t="e">
        <f t="shared" si="3"/>
        <v>#REF!</v>
      </c>
      <c r="W9" s="90" t="e">
        <f t="shared" si="4"/>
        <v>#REF!</v>
      </c>
      <c r="X9" s="91" t="e">
        <f>'INDICADORES IDIGER'!#REF!+'INDICADORES IDIGER'!#REF!+'INDICADORES IDIGER'!#REF!</f>
        <v>#REF!</v>
      </c>
      <c r="Y9" s="91" t="e">
        <f>'INDICADORES IDIGER'!#REF!+'INDICADORES IDIGER'!#REF!+'INDICADORES IDIGER'!#REF!</f>
        <v>#REF!</v>
      </c>
      <c r="Z9" s="91" t="e">
        <f>'INDICADORES IDIGER'!#REF!+'INDICADORES IDIGER'!#REF!+'INDICADORES IDIGER'!#REF!</f>
        <v>#REF!</v>
      </c>
      <c r="AA9" s="91" t="e">
        <f t="shared" si="5"/>
        <v>#REF!</v>
      </c>
      <c r="AB9" s="90" t="e">
        <f t="shared" si="6"/>
        <v>#REF!</v>
      </c>
      <c r="AC9" s="242" t="e">
        <f t="shared" si="7"/>
        <v>#REF!</v>
      </c>
      <c r="AD9" s="6" t="e">
        <f t="shared" si="8"/>
        <v>#REF!</v>
      </c>
      <c r="AR9" s="98"/>
      <c r="AS9" s="98"/>
      <c r="AT9" s="98"/>
    </row>
    <row r="10" spans="1:46" ht="60.75" customHeight="1" x14ac:dyDescent="0.2">
      <c r="A10" s="8">
        <v>502</v>
      </c>
      <c r="B10" s="9" t="s">
        <v>497</v>
      </c>
      <c r="C10" s="12" t="s">
        <v>498</v>
      </c>
      <c r="D10" s="8"/>
      <c r="E10" s="91">
        <v>1268</v>
      </c>
      <c r="F10" s="11" t="s">
        <v>219</v>
      </c>
      <c r="G10" s="11" t="s">
        <v>220</v>
      </c>
      <c r="H10" s="11" t="s">
        <v>221</v>
      </c>
      <c r="I10" s="277" t="e">
        <f>'INDICADORES IDIGER'!#REF!</f>
        <v>#REF!</v>
      </c>
      <c r="J10" s="277" t="e">
        <f>'INDICADORES IDIGER'!#REF!</f>
        <v>#REF!</v>
      </c>
      <c r="K10" s="277" t="e">
        <f>'INDICADORES IDIGER'!#REF!</f>
        <v>#REF!</v>
      </c>
      <c r="L10" s="89" t="e">
        <f t="shared" si="2"/>
        <v>#REF!</v>
      </c>
      <c r="M10" s="90" t="e">
        <f t="shared" si="0"/>
        <v>#REF!</v>
      </c>
      <c r="N10" s="277" t="e">
        <f>'INDICADORES IDIGER'!#REF!</f>
        <v>#REF!</v>
      </c>
      <c r="O10" s="277" t="e">
        <f>'INDICADORES IDIGER'!#REF!</f>
        <v>#REF!</v>
      </c>
      <c r="P10" s="277" t="e">
        <f>'INDICADORES IDIGER'!#REF!</f>
        <v>#REF!</v>
      </c>
      <c r="Q10" s="89" t="e">
        <f t="shared" si="1"/>
        <v>#REF!</v>
      </c>
      <c r="R10" s="90" t="e">
        <f t="shared" ref="R10:R12" si="9">+Q10/E9</f>
        <v>#REF!</v>
      </c>
      <c r="S10" s="277" t="e">
        <f>'INDICADORES IDIGER'!#REF!</f>
        <v>#REF!</v>
      </c>
      <c r="T10" s="277" t="e">
        <f>'INDICADORES IDIGER'!#REF!</f>
        <v>#REF!</v>
      </c>
      <c r="U10" s="277" t="e">
        <f>'INDICADORES IDIGER'!#REF!</f>
        <v>#REF!</v>
      </c>
      <c r="V10" s="89" t="e">
        <f t="shared" si="3"/>
        <v>#REF!</v>
      </c>
      <c r="W10" s="90" t="e">
        <f t="shared" si="4"/>
        <v>#REF!</v>
      </c>
      <c r="X10" s="277" t="e">
        <f>'INDICADORES IDIGER'!#REF!</f>
        <v>#REF!</v>
      </c>
      <c r="Y10" s="277" t="e">
        <f>'INDICADORES IDIGER'!#REF!</f>
        <v>#REF!</v>
      </c>
      <c r="Z10" s="277" t="e">
        <f>'INDICADORES IDIGER'!#REF!</f>
        <v>#REF!</v>
      </c>
      <c r="AA10" s="89" t="e">
        <f t="shared" si="5"/>
        <v>#REF!</v>
      </c>
      <c r="AB10" s="90" t="e">
        <f t="shared" si="6"/>
        <v>#REF!</v>
      </c>
      <c r="AC10" s="242" t="e">
        <f t="shared" si="7"/>
        <v>#REF!</v>
      </c>
      <c r="AD10" s="6" t="e">
        <f t="shared" si="8"/>
        <v>#REF!</v>
      </c>
      <c r="AR10" s="98"/>
      <c r="AS10" s="98"/>
      <c r="AT10" s="98"/>
    </row>
    <row r="11" spans="1:46" ht="54" customHeight="1" x14ac:dyDescent="0.2">
      <c r="A11" s="8">
        <v>388</v>
      </c>
      <c r="B11" s="9" t="s">
        <v>499</v>
      </c>
      <c r="C11" s="12" t="s">
        <v>500</v>
      </c>
      <c r="D11" s="8"/>
      <c r="E11" s="8">
        <v>40</v>
      </c>
      <c r="F11" s="11" t="s">
        <v>219</v>
      </c>
      <c r="G11" s="11" t="s">
        <v>220</v>
      </c>
      <c r="H11" s="11" t="s">
        <v>221</v>
      </c>
      <c r="I11" s="392" t="e">
        <f>'INDICADORES IDIGER'!#REF!</f>
        <v>#REF!</v>
      </c>
      <c r="J11" s="393"/>
      <c r="K11" s="394"/>
      <c r="L11" s="89" t="e">
        <f t="shared" si="2"/>
        <v>#REF!</v>
      </c>
      <c r="M11" s="90" t="e">
        <f t="shared" si="0"/>
        <v>#REF!</v>
      </c>
      <c r="N11" s="392" t="e">
        <f>'INDICADORES IDIGER'!#REF!</f>
        <v>#REF!</v>
      </c>
      <c r="O11" s="393"/>
      <c r="P11" s="394"/>
      <c r="Q11" s="89" t="e">
        <f t="shared" si="1"/>
        <v>#REF!</v>
      </c>
      <c r="R11" s="90" t="e">
        <f t="shared" si="9"/>
        <v>#REF!</v>
      </c>
      <c r="S11" s="392" t="e">
        <f>'INDICADORES IDIGER'!#REF!</f>
        <v>#REF!</v>
      </c>
      <c r="T11" s="393"/>
      <c r="U11" s="394"/>
      <c r="V11" s="89" t="e">
        <f t="shared" si="3"/>
        <v>#REF!</v>
      </c>
      <c r="W11" s="90" t="e">
        <f t="shared" si="4"/>
        <v>#REF!</v>
      </c>
      <c r="X11" s="392" t="e">
        <f>'INDICADORES IDIGER'!#REF!</f>
        <v>#REF!</v>
      </c>
      <c r="Y11" s="393"/>
      <c r="Z11" s="394"/>
      <c r="AA11" s="89" t="e">
        <f t="shared" si="5"/>
        <v>#REF!</v>
      </c>
      <c r="AB11" s="90" t="e">
        <f t="shared" si="6"/>
        <v>#REF!</v>
      </c>
      <c r="AC11" s="242" t="e">
        <f t="shared" si="7"/>
        <v>#REF!</v>
      </c>
      <c r="AD11" s="6" t="e">
        <f t="shared" si="8"/>
        <v>#REF!</v>
      </c>
      <c r="AE11" s="187"/>
      <c r="AR11" s="98"/>
      <c r="AS11" s="98"/>
      <c r="AT11" s="98"/>
    </row>
    <row r="12" spans="1:46" ht="37.5" customHeight="1" x14ac:dyDescent="0.2">
      <c r="A12" s="8">
        <v>389</v>
      </c>
      <c r="B12" s="9" t="s">
        <v>501</v>
      </c>
      <c r="C12" s="12" t="s">
        <v>504</v>
      </c>
      <c r="D12" s="8"/>
      <c r="E12" s="8">
        <v>100</v>
      </c>
      <c r="F12" s="11" t="s">
        <v>219</v>
      </c>
      <c r="G12" s="11" t="s">
        <v>220</v>
      </c>
      <c r="H12" s="11" t="s">
        <v>221</v>
      </c>
      <c r="I12" s="4" t="e">
        <f>'INDICADORES IDIGER'!#REF!</f>
        <v>#REF!</v>
      </c>
      <c r="J12" s="4" t="e">
        <f>'INDICADORES IDIGER'!#REF!</f>
        <v>#REF!</v>
      </c>
      <c r="K12" s="4" t="e">
        <f>'INDICADORES IDIGER'!#REF!</f>
        <v>#REF!</v>
      </c>
      <c r="L12" s="89" t="e">
        <f t="shared" si="2"/>
        <v>#REF!</v>
      </c>
      <c r="M12" s="90" t="e">
        <f t="shared" si="0"/>
        <v>#REF!</v>
      </c>
      <c r="N12" s="4" t="e">
        <f>'INDICADORES IDIGER'!#REF!</f>
        <v>#REF!</v>
      </c>
      <c r="O12" s="4" t="e">
        <f>'INDICADORES IDIGER'!#REF!</f>
        <v>#REF!</v>
      </c>
      <c r="P12" s="4" t="e">
        <f>'INDICADORES IDIGER'!#REF!</f>
        <v>#REF!</v>
      </c>
      <c r="Q12" s="89" t="e">
        <f t="shared" si="1"/>
        <v>#REF!</v>
      </c>
      <c r="R12" s="90" t="e">
        <f t="shared" si="9"/>
        <v>#REF!</v>
      </c>
      <c r="S12" s="92" t="e">
        <f>'INDICADORES IDIGER'!#REF!</f>
        <v>#REF!</v>
      </c>
      <c r="T12" s="92" t="e">
        <f>'INDICADORES IDIGER'!#REF!</f>
        <v>#REF!</v>
      </c>
      <c r="U12" s="92" t="e">
        <f>'INDICADORES IDIGER'!#REF!</f>
        <v>#REF!</v>
      </c>
      <c r="V12" s="89" t="e">
        <f t="shared" si="3"/>
        <v>#REF!</v>
      </c>
      <c r="W12" s="90" t="e">
        <f t="shared" si="4"/>
        <v>#REF!</v>
      </c>
      <c r="X12" s="4" t="e">
        <f>'INDICADORES IDIGER'!#REF!</f>
        <v>#REF!</v>
      </c>
      <c r="Y12" s="4" t="e">
        <f>'INDICADORES IDIGER'!#REF!</f>
        <v>#REF!</v>
      </c>
      <c r="Z12" s="4" t="e">
        <f>'INDICADORES IDIGER'!#REF!</f>
        <v>#REF!</v>
      </c>
      <c r="AA12" s="89" t="e">
        <f t="shared" si="5"/>
        <v>#REF!</v>
      </c>
      <c r="AB12" s="90" t="e">
        <f t="shared" si="6"/>
        <v>#REF!</v>
      </c>
      <c r="AC12" s="242" t="e">
        <f t="shared" si="7"/>
        <v>#REF!</v>
      </c>
      <c r="AD12" s="6" t="e">
        <f t="shared" si="8"/>
        <v>#REF!</v>
      </c>
      <c r="AR12" s="98"/>
      <c r="AS12" s="98"/>
      <c r="AT12" s="98"/>
    </row>
    <row r="13" spans="1:46" s="3" customFormat="1" ht="68.25" customHeight="1" x14ac:dyDescent="0.2">
      <c r="A13" s="8">
        <v>390</v>
      </c>
      <c r="B13" s="13" t="s">
        <v>502</v>
      </c>
      <c r="C13" s="14" t="s">
        <v>505</v>
      </c>
      <c r="D13" s="8"/>
      <c r="E13" s="260">
        <v>40</v>
      </c>
      <c r="F13" s="8" t="s">
        <v>222</v>
      </c>
      <c r="G13" s="8" t="s">
        <v>223</v>
      </c>
      <c r="H13" s="8" t="s">
        <v>224</v>
      </c>
      <c r="I13" s="392" t="e">
        <f>'INDICADORES IDIGER'!#REF!</f>
        <v>#REF!</v>
      </c>
      <c r="J13" s="393"/>
      <c r="K13" s="394"/>
      <c r="L13" s="89" t="e">
        <f t="shared" si="2"/>
        <v>#REF!</v>
      </c>
      <c r="M13" s="90">
        <v>1</v>
      </c>
      <c r="N13" s="392" t="e">
        <f>'INDICADORES IDIGER'!#REF!</f>
        <v>#REF!</v>
      </c>
      <c r="O13" s="393"/>
      <c r="P13" s="394"/>
      <c r="Q13" s="89" t="e">
        <f t="shared" si="1"/>
        <v>#REF!</v>
      </c>
      <c r="R13" s="90">
        <v>1</v>
      </c>
      <c r="S13" s="392" t="e">
        <f>'INDICADORES IDIGER'!#REF!</f>
        <v>#REF!</v>
      </c>
      <c r="T13" s="393"/>
      <c r="U13" s="394"/>
      <c r="V13" s="89" t="e">
        <f t="shared" si="3"/>
        <v>#REF!</v>
      </c>
      <c r="W13" s="90" t="e">
        <f t="shared" si="4"/>
        <v>#REF!</v>
      </c>
      <c r="X13" s="392" t="e">
        <f>'INDICADORES IDIGER'!#REF!</f>
        <v>#REF!</v>
      </c>
      <c r="Y13" s="393"/>
      <c r="Z13" s="394"/>
      <c r="AA13" s="89" t="e">
        <f t="shared" si="5"/>
        <v>#REF!</v>
      </c>
      <c r="AB13" s="90" t="e">
        <f t="shared" si="6"/>
        <v>#REF!</v>
      </c>
      <c r="AC13" s="242" t="e">
        <f t="shared" si="7"/>
        <v>#REF!</v>
      </c>
      <c r="AD13" s="6" t="e">
        <f t="shared" si="8"/>
        <v>#REF!</v>
      </c>
      <c r="AR13" s="101"/>
      <c r="AS13" s="101"/>
      <c r="AT13" s="101"/>
    </row>
    <row r="14" spans="1:46" ht="57.75" customHeight="1" x14ac:dyDescent="0.2">
      <c r="A14" s="8">
        <v>480</v>
      </c>
      <c r="B14" s="15" t="s">
        <v>503</v>
      </c>
      <c r="C14" s="12" t="s">
        <v>506</v>
      </c>
      <c r="D14" s="8"/>
      <c r="E14" s="260">
        <v>40</v>
      </c>
      <c r="F14" s="11" t="s">
        <v>219</v>
      </c>
      <c r="G14" s="11" t="s">
        <v>220</v>
      </c>
      <c r="H14" s="11" t="s">
        <v>221</v>
      </c>
      <c r="I14" s="398" t="e">
        <f>'INDICADORES IDIGER'!#REF!</f>
        <v>#REF!</v>
      </c>
      <c r="J14" s="399"/>
      <c r="K14" s="400"/>
      <c r="L14" s="89" t="e">
        <f t="shared" si="2"/>
        <v>#REF!</v>
      </c>
      <c r="M14" s="90" t="e">
        <f>L14/E14</f>
        <v>#REF!</v>
      </c>
      <c r="N14" s="398" t="e">
        <f>'INDICADORES IDIGER'!#REF!</f>
        <v>#REF!</v>
      </c>
      <c r="O14" s="399"/>
      <c r="P14" s="400"/>
      <c r="Q14" s="89" t="e">
        <f t="shared" si="1"/>
        <v>#REF!</v>
      </c>
      <c r="R14" s="90" t="e">
        <f>Q14/E14</f>
        <v>#REF!</v>
      </c>
      <c r="S14" s="395" t="e">
        <f>'INDICADORES IDIGER'!#REF!</f>
        <v>#REF!</v>
      </c>
      <c r="T14" s="396"/>
      <c r="U14" s="397"/>
      <c r="V14" s="89" t="e">
        <f t="shared" si="3"/>
        <v>#REF!</v>
      </c>
      <c r="W14" s="90" t="e">
        <f t="shared" si="4"/>
        <v>#REF!</v>
      </c>
      <c r="X14" s="395" t="e">
        <f>'INDICADORES IDIGER'!#REF!</f>
        <v>#REF!</v>
      </c>
      <c r="Y14" s="396"/>
      <c r="Z14" s="397"/>
      <c r="AA14" s="89" t="e">
        <f t="shared" si="5"/>
        <v>#REF!</v>
      </c>
      <c r="AB14" s="90" t="e">
        <f t="shared" si="6"/>
        <v>#REF!</v>
      </c>
      <c r="AC14" s="242" t="e">
        <f t="shared" si="7"/>
        <v>#REF!</v>
      </c>
      <c r="AD14" s="6" t="e">
        <f t="shared" si="8"/>
        <v>#REF!</v>
      </c>
      <c r="AR14" s="98"/>
      <c r="AS14" s="98"/>
      <c r="AT14" s="98"/>
    </row>
    <row r="15" spans="1:46" ht="22.5" customHeight="1" x14ac:dyDescent="0.2">
      <c r="A15" s="20"/>
    </row>
    <row r="16" spans="1:46" x14ac:dyDescent="0.2">
      <c r="A16" s="376"/>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row>
    <row r="17" spans="1:30" x14ac:dyDescent="0.2">
      <c r="A17" s="376"/>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row>
    <row r="21" spans="1:30" x14ac:dyDescent="0.2">
      <c r="B21" s="2"/>
    </row>
    <row r="47" spans="11:11" x14ac:dyDescent="0.2">
      <c r="K47" s="28"/>
    </row>
    <row r="56" spans="14:14" x14ac:dyDescent="0.2">
      <c r="N56" s="28"/>
    </row>
  </sheetData>
  <mergeCells count="31">
    <mergeCell ref="I13:K13"/>
    <mergeCell ref="N13:P13"/>
    <mergeCell ref="S13:U13"/>
    <mergeCell ref="X13:Z13"/>
    <mergeCell ref="I14:K14"/>
    <mergeCell ref="N14:P14"/>
    <mergeCell ref="S14:U14"/>
    <mergeCell ref="X14:Z14"/>
    <mergeCell ref="N11:P11"/>
    <mergeCell ref="S11:U11"/>
    <mergeCell ref="X11:Z11"/>
    <mergeCell ref="I4:K4"/>
    <mergeCell ref="N4:P4"/>
    <mergeCell ref="S4:U4"/>
    <mergeCell ref="X4:Z4"/>
    <mergeCell ref="AQ3:AQ5"/>
    <mergeCell ref="A17:AD17"/>
    <mergeCell ref="A16:AD16"/>
    <mergeCell ref="I1:AD1"/>
    <mergeCell ref="L2:M2"/>
    <mergeCell ref="A1:A3"/>
    <mergeCell ref="E1:E3"/>
    <mergeCell ref="F1:H2"/>
    <mergeCell ref="D1:D3"/>
    <mergeCell ref="C1:C3"/>
    <mergeCell ref="B1:B3"/>
    <mergeCell ref="AC2:AD2"/>
    <mergeCell ref="AA2:AB2"/>
    <mergeCell ref="Q2:R2"/>
    <mergeCell ref="V2:W2"/>
    <mergeCell ref="I11:K11"/>
  </mergeCells>
  <phoneticPr fontId="40" type="noConversion"/>
  <conditionalFormatting sqref="M4:M13 R4:R13 W4:W14 AD4:AD14 AB4:AB14">
    <cfRule type="cellIs" dxfId="8" priority="118" stopIfTrue="1" operator="greaterThanOrEqual">
      <formula>0.81</formula>
    </cfRule>
    <cfRule type="cellIs" dxfId="7" priority="119" stopIfTrue="1" operator="between">
      <formula>0.41</formula>
      <formula>0.8</formula>
    </cfRule>
    <cfRule type="cellIs" dxfId="6" priority="120" stopIfTrue="1" operator="between">
      <formula>0</formula>
      <formula>0.4</formula>
    </cfRule>
  </conditionalFormatting>
  <conditionalFormatting sqref="M14">
    <cfRule type="cellIs" dxfId="5" priority="13" stopIfTrue="1" operator="greaterThanOrEqual">
      <formula>0.81</formula>
    </cfRule>
    <cfRule type="cellIs" dxfId="4" priority="14" stopIfTrue="1" operator="between">
      <formula>0.41</formula>
      <formula>0.8</formula>
    </cfRule>
    <cfRule type="cellIs" dxfId="3" priority="15" stopIfTrue="1" operator="between">
      <formula>0</formula>
      <formula>0.4</formula>
    </cfRule>
  </conditionalFormatting>
  <conditionalFormatting sqref="R14">
    <cfRule type="cellIs" dxfId="2" priority="10" stopIfTrue="1" operator="greaterThanOrEqual">
      <formula>0.81</formula>
    </cfRule>
    <cfRule type="cellIs" dxfId="1" priority="11" stopIfTrue="1" operator="between">
      <formula>0.41</formula>
      <formula>0.8</formula>
    </cfRule>
    <cfRule type="cellIs" dxfId="0" priority="12" stopIfTrue="1" operator="between">
      <formula>0</formula>
      <formula>0.4</formula>
    </cfRule>
  </conditionalFormatting>
  <printOptions horizontalCentered="1" verticalCentered="1"/>
  <pageMargins left="0.59055118110236227" right="0.5" top="0.59055118110236227" bottom="0.59055118110236227" header="0.31496062992125984" footer="0.31496062992125984"/>
  <pageSetup scale="57" orientation="landscape" r:id="rId1"/>
  <headerFooter>
    <oddHeader>&amp;C&amp;"Arial,Negrita"&amp;18FONDO DE PREVENCIÓN Y ATENCIÓN DE EMERGENCIAS - FOPAE&amp;"Arial,Normal"&amp;10&amp;12REPORTE CONSOLIDADO DE AVANCE DE LOS INDICADORES DEL PLAN DE DESARROLLO "BOGOTÁ POSITIVA"</oddHeader>
    <oddFooter>&amp;C&amp;P&amp;R&amp;12Oficina de Planeación - Grupo Indicadores</oddFooter>
  </headerFooter>
  <colBreaks count="1" manualBreakCount="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70C0"/>
  </sheetPr>
  <dimension ref="A1:AT68"/>
  <sheetViews>
    <sheetView view="pageBreakPreview" zoomScale="70" zoomScaleSheetLayoutView="70" workbookViewId="0">
      <selection activeCell="C12" sqref="C12"/>
    </sheetView>
  </sheetViews>
  <sheetFormatPr baseColWidth="10" defaultRowHeight="12.75" x14ac:dyDescent="0.2"/>
  <cols>
    <col min="1" max="1" width="19.85546875" style="29" customWidth="1"/>
    <col min="2" max="2" width="18.140625" style="29" hidden="1" customWidth="1"/>
    <col min="3" max="3" width="39.140625" style="29" customWidth="1"/>
    <col min="4" max="4" width="18" style="30" customWidth="1"/>
    <col min="5" max="5" width="9.42578125" customWidth="1"/>
    <col min="6" max="6" width="9.42578125" style="33" customWidth="1"/>
    <col min="7" max="7" width="10.140625" style="31" customWidth="1"/>
    <col min="8" max="8" width="6.5703125" customWidth="1"/>
    <col min="9" max="9" width="9.42578125" style="33" customWidth="1"/>
    <col min="10" max="10" width="9" style="31" customWidth="1"/>
    <col min="11" max="11" width="6.5703125" customWidth="1"/>
    <col min="12" max="12" width="10.140625" style="33" customWidth="1"/>
    <col min="13" max="13" width="8.85546875" style="31" customWidth="1"/>
    <col min="14" max="14" width="8.28515625" customWidth="1"/>
    <col min="15" max="15" width="12.7109375" style="33" customWidth="1"/>
    <col min="16" max="16" width="10" style="31" customWidth="1"/>
    <col min="17" max="17" width="9.85546875" customWidth="1"/>
    <col min="18" max="18" width="15.5703125" style="33" customWidth="1"/>
    <col min="19" max="19" width="9.42578125" style="31" customWidth="1"/>
    <col min="20" max="20" width="6.5703125" customWidth="1"/>
    <col min="21" max="21" width="13.42578125" style="33" customWidth="1"/>
    <col min="22" max="22" width="8.42578125" style="31" customWidth="1"/>
    <col min="23" max="23" width="6.5703125" customWidth="1"/>
    <col min="24" max="24" width="12.5703125" style="33" customWidth="1"/>
    <col min="25" max="25" width="9.42578125" style="31" customWidth="1"/>
    <col min="26" max="26" width="6.5703125" customWidth="1"/>
    <col min="27" max="27" width="15.42578125" style="33" customWidth="1"/>
    <col min="28" max="28" width="7.42578125" style="31" customWidth="1"/>
    <col min="29" max="29" width="7" customWidth="1"/>
    <col min="30" max="30" width="12.7109375" style="33" customWidth="1"/>
    <col min="31" max="31" width="7.42578125" style="31" customWidth="1"/>
    <col min="32" max="32" width="8" customWidth="1"/>
    <col min="33" max="33" width="16" style="33" customWidth="1"/>
    <col min="34" max="34" width="9.5703125" style="31" customWidth="1"/>
    <col min="35" max="35" width="8.85546875" customWidth="1"/>
    <col min="36" max="36" width="11.28515625" style="33" customWidth="1"/>
    <col min="37" max="37" width="7.5703125" style="31" customWidth="1"/>
    <col min="38" max="38" width="8.85546875" bestFit="1" customWidth="1"/>
    <col min="39" max="39" width="12.140625" style="33" customWidth="1"/>
    <col min="40" max="40" width="8.7109375" style="31" customWidth="1"/>
    <col min="41" max="41" width="11.28515625" style="33" customWidth="1"/>
    <col min="42" max="42" width="10.7109375" style="32" customWidth="1"/>
    <col min="43" max="43" width="26.5703125" customWidth="1"/>
  </cols>
  <sheetData>
    <row r="1" spans="1:46" ht="18" x14ac:dyDescent="0.2">
      <c r="A1" s="401" t="s">
        <v>398</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row>
    <row r="2" spans="1:46" ht="18.75" thickBot="1" x14ac:dyDescent="0.25">
      <c r="A2" s="401" t="s">
        <v>508</v>
      </c>
      <c r="B2" s="401"/>
      <c r="C2" s="401"/>
      <c r="D2" s="401"/>
      <c r="E2" s="401"/>
      <c r="F2" s="401"/>
      <c r="G2" s="401"/>
      <c r="H2" s="401"/>
      <c r="I2" s="401"/>
      <c r="J2" s="401"/>
      <c r="K2" s="401"/>
      <c r="L2" s="401"/>
      <c r="M2" s="401"/>
      <c r="N2" s="401"/>
      <c r="O2" s="401"/>
      <c r="P2" s="401"/>
      <c r="Q2" s="401"/>
      <c r="R2" s="401"/>
      <c r="S2" s="401"/>
      <c r="T2" s="401"/>
      <c r="U2" s="401"/>
      <c r="V2" s="401"/>
      <c r="W2" s="401"/>
      <c r="X2" s="402"/>
      <c r="Y2" s="401"/>
      <c r="Z2" s="401"/>
      <c r="AA2" s="401"/>
      <c r="AB2" s="401"/>
      <c r="AC2" s="401"/>
      <c r="AD2" s="401"/>
      <c r="AE2" s="401"/>
      <c r="AF2" s="401"/>
      <c r="AG2" s="401"/>
      <c r="AH2" s="401"/>
      <c r="AI2" s="401"/>
      <c r="AJ2" s="401"/>
      <c r="AK2" s="401"/>
      <c r="AL2" s="401"/>
      <c r="AM2" s="401"/>
      <c r="AN2" s="401"/>
      <c r="AO2" s="401"/>
      <c r="AP2" s="401"/>
      <c r="AR2" s="95"/>
      <c r="AS2" s="96"/>
      <c r="AT2" s="95"/>
    </row>
    <row r="3" spans="1:46" ht="16.5" customHeight="1" x14ac:dyDescent="0.2">
      <c r="A3" s="404" t="s">
        <v>394</v>
      </c>
      <c r="B3" s="404" t="s">
        <v>339</v>
      </c>
      <c r="C3" s="404" t="s">
        <v>145</v>
      </c>
      <c r="D3" s="404" t="s">
        <v>541</v>
      </c>
      <c r="E3" s="403" t="s">
        <v>62</v>
      </c>
      <c r="F3" s="403"/>
      <c r="G3" s="403"/>
      <c r="H3" s="403" t="s">
        <v>63</v>
      </c>
      <c r="I3" s="403"/>
      <c r="J3" s="403"/>
      <c r="K3" s="403" t="s">
        <v>64</v>
      </c>
      <c r="L3" s="403"/>
      <c r="M3" s="403"/>
      <c r="N3" s="403" t="s">
        <v>65</v>
      </c>
      <c r="O3" s="403"/>
      <c r="P3" s="403"/>
      <c r="Q3" s="403" t="s">
        <v>66</v>
      </c>
      <c r="R3" s="403"/>
      <c r="S3" s="403"/>
      <c r="T3" s="403" t="s">
        <v>67</v>
      </c>
      <c r="U3" s="403"/>
      <c r="V3" s="403"/>
      <c r="W3" s="403" t="s">
        <v>68</v>
      </c>
      <c r="X3" s="403"/>
      <c r="Y3" s="403"/>
      <c r="Z3" s="403" t="s">
        <v>69</v>
      </c>
      <c r="AA3" s="403"/>
      <c r="AB3" s="403"/>
      <c r="AC3" s="403" t="s">
        <v>70</v>
      </c>
      <c r="AD3" s="403"/>
      <c r="AE3" s="403"/>
      <c r="AF3" s="403" t="s">
        <v>71</v>
      </c>
      <c r="AG3" s="403"/>
      <c r="AH3" s="403"/>
      <c r="AI3" s="403" t="s">
        <v>72</v>
      </c>
      <c r="AJ3" s="403"/>
      <c r="AK3" s="403"/>
      <c r="AL3" s="403" t="s">
        <v>73</v>
      </c>
      <c r="AM3" s="403"/>
      <c r="AN3" s="403"/>
      <c r="AO3" s="403" t="s">
        <v>408</v>
      </c>
      <c r="AP3" s="403"/>
      <c r="AQ3" s="405"/>
      <c r="AR3" s="97"/>
      <c r="AS3" s="95"/>
      <c r="AT3" s="95"/>
    </row>
    <row r="4" spans="1:46" ht="16.5" customHeight="1" x14ac:dyDescent="0.2">
      <c r="A4" s="404"/>
      <c r="B4" s="404"/>
      <c r="C4" s="404"/>
      <c r="D4" s="404"/>
      <c r="E4" s="403" t="s">
        <v>356</v>
      </c>
      <c r="F4" s="403"/>
      <c r="G4" s="403"/>
      <c r="H4" s="403"/>
      <c r="I4" s="403"/>
      <c r="J4" s="403"/>
      <c r="K4" s="403"/>
      <c r="L4" s="403"/>
      <c r="M4" s="403"/>
      <c r="N4" s="403" t="s">
        <v>358</v>
      </c>
      <c r="O4" s="403"/>
      <c r="P4" s="403"/>
      <c r="Q4" s="403"/>
      <c r="R4" s="403"/>
      <c r="S4" s="403"/>
      <c r="T4" s="403"/>
      <c r="U4" s="403"/>
      <c r="V4" s="403"/>
      <c r="W4" s="403" t="s">
        <v>359</v>
      </c>
      <c r="X4" s="403"/>
      <c r="Y4" s="403"/>
      <c r="Z4" s="403"/>
      <c r="AA4" s="403"/>
      <c r="AB4" s="403"/>
      <c r="AC4" s="403"/>
      <c r="AD4" s="403"/>
      <c r="AE4" s="403"/>
      <c r="AF4" s="403" t="s">
        <v>363</v>
      </c>
      <c r="AG4" s="403"/>
      <c r="AH4" s="403"/>
      <c r="AI4" s="403"/>
      <c r="AJ4" s="403"/>
      <c r="AK4" s="403"/>
      <c r="AL4" s="403"/>
      <c r="AM4" s="403"/>
      <c r="AN4" s="403"/>
      <c r="AO4" s="403"/>
      <c r="AP4" s="403"/>
      <c r="AQ4" s="406"/>
      <c r="AR4" s="97"/>
      <c r="AS4" s="95"/>
      <c r="AT4" s="95"/>
    </row>
    <row r="5" spans="1:46" ht="25.5" customHeight="1" x14ac:dyDescent="0.2">
      <c r="A5" s="404"/>
      <c r="B5" s="404"/>
      <c r="C5" s="404"/>
      <c r="D5" s="404"/>
      <c r="E5" s="198" t="s">
        <v>86</v>
      </c>
      <c r="F5" s="199" t="s">
        <v>323</v>
      </c>
      <c r="G5" s="200" t="s">
        <v>362</v>
      </c>
      <c r="H5" s="198" t="s">
        <v>86</v>
      </c>
      <c r="I5" s="199" t="s">
        <v>323</v>
      </c>
      <c r="J5" s="200" t="s">
        <v>362</v>
      </c>
      <c r="K5" s="198" t="s">
        <v>86</v>
      </c>
      <c r="L5" s="199" t="s">
        <v>323</v>
      </c>
      <c r="M5" s="200" t="s">
        <v>362</v>
      </c>
      <c r="N5" s="198" t="s">
        <v>86</v>
      </c>
      <c r="O5" s="199" t="s">
        <v>323</v>
      </c>
      <c r="P5" s="200" t="s">
        <v>362</v>
      </c>
      <c r="Q5" s="198" t="s">
        <v>86</v>
      </c>
      <c r="R5" s="199" t="s">
        <v>323</v>
      </c>
      <c r="S5" s="200" t="s">
        <v>362</v>
      </c>
      <c r="T5" s="198" t="s">
        <v>86</v>
      </c>
      <c r="U5" s="199" t="s">
        <v>323</v>
      </c>
      <c r="V5" s="200" t="s">
        <v>362</v>
      </c>
      <c r="W5" s="198" t="s">
        <v>86</v>
      </c>
      <c r="X5" s="199" t="s">
        <v>323</v>
      </c>
      <c r="Y5" s="200" t="s">
        <v>362</v>
      </c>
      <c r="Z5" s="198" t="s">
        <v>86</v>
      </c>
      <c r="AA5" s="199" t="s">
        <v>323</v>
      </c>
      <c r="AB5" s="200" t="s">
        <v>362</v>
      </c>
      <c r="AC5" s="198" t="s">
        <v>225</v>
      </c>
      <c r="AD5" s="199" t="s">
        <v>323</v>
      </c>
      <c r="AE5" s="200" t="s">
        <v>362</v>
      </c>
      <c r="AF5" s="198" t="s">
        <v>225</v>
      </c>
      <c r="AG5" s="199" t="s">
        <v>323</v>
      </c>
      <c r="AH5" s="200" t="s">
        <v>362</v>
      </c>
      <c r="AI5" s="198" t="s">
        <v>225</v>
      </c>
      <c r="AJ5" s="199" t="s">
        <v>323</v>
      </c>
      <c r="AK5" s="200" t="s">
        <v>362</v>
      </c>
      <c r="AL5" s="198" t="s">
        <v>225</v>
      </c>
      <c r="AM5" s="199" t="s">
        <v>323</v>
      </c>
      <c r="AN5" s="200" t="s">
        <v>362</v>
      </c>
      <c r="AO5" s="199" t="s">
        <v>86</v>
      </c>
      <c r="AP5" s="200" t="s">
        <v>362</v>
      </c>
      <c r="AQ5" s="406"/>
      <c r="AR5" s="95"/>
      <c r="AS5" s="95"/>
      <c r="AT5" s="95"/>
    </row>
    <row r="6" spans="1:46" ht="63.75" customHeight="1" x14ac:dyDescent="0.2">
      <c r="A6" s="410" t="s">
        <v>421</v>
      </c>
      <c r="B6" s="201" t="s">
        <v>484</v>
      </c>
      <c r="C6" s="202" t="s">
        <v>422</v>
      </c>
      <c r="D6" s="258">
        <v>2</v>
      </c>
      <c r="E6" s="204">
        <f>'INDICADORES IDIGER'!T11</f>
        <v>0</v>
      </c>
      <c r="F6" s="238">
        <f>+E6</f>
        <v>0</v>
      </c>
      <c r="G6" s="239">
        <f t="shared" ref="G6:G68" si="0">+F6/D6</f>
        <v>0</v>
      </c>
      <c r="H6" s="204">
        <f>'INDICADORES IDIGER'!U11</f>
        <v>0</v>
      </c>
      <c r="I6" s="238">
        <f>+H6+F6</f>
        <v>0</v>
      </c>
      <c r="J6" s="239">
        <f>+I6/D6</f>
        <v>0</v>
      </c>
      <c r="K6" s="204">
        <f>'INDICADORES IDIGER'!V11</f>
        <v>0</v>
      </c>
      <c r="L6" s="238">
        <f>+K6+I6</f>
        <v>0</v>
      </c>
      <c r="M6" s="239">
        <f>+L6/D6</f>
        <v>0</v>
      </c>
      <c r="N6" s="204">
        <f>'INDICADORES IDIGER'!W11</f>
        <v>0</v>
      </c>
      <c r="O6" s="238">
        <f>+N6+L6</f>
        <v>0</v>
      </c>
      <c r="P6" s="239">
        <f>+O6/D6</f>
        <v>0</v>
      </c>
      <c r="Q6" s="204">
        <f>'INDICADORES IDIGER'!X11</f>
        <v>0</v>
      </c>
      <c r="R6" s="238">
        <f>+Q6+O6</f>
        <v>0</v>
      </c>
      <c r="S6" s="239">
        <f>+R6/D6</f>
        <v>0</v>
      </c>
      <c r="T6" s="204">
        <f>'INDICADORES IDIGER'!Y11</f>
        <v>0</v>
      </c>
      <c r="U6" s="238">
        <f>+T6+R6</f>
        <v>0</v>
      </c>
      <c r="V6" s="239">
        <f t="shared" ref="V6:V12" si="1">+U6/D6</f>
        <v>0</v>
      </c>
      <c r="W6" s="204">
        <f>'INDICADORES IDIGER'!Z11</f>
        <v>0</v>
      </c>
      <c r="X6" s="238">
        <f>+W6+U6</f>
        <v>0</v>
      </c>
      <c r="Y6" s="239">
        <f t="shared" ref="Y6:Y12" si="2">+X6/D6</f>
        <v>0</v>
      </c>
      <c r="Z6" s="204">
        <f>'INDICADORES IDIGER'!AA11</f>
        <v>0</v>
      </c>
      <c r="AA6" s="238">
        <f>+Z6+X6</f>
        <v>0</v>
      </c>
      <c r="AB6" s="239">
        <f>+AA6/D6</f>
        <v>0</v>
      </c>
      <c r="AC6" s="204">
        <f>'INDICADORES IDIGER'!AB11</f>
        <v>0</v>
      </c>
      <c r="AD6" s="238">
        <f>+AC6+AA6</f>
        <v>0</v>
      </c>
      <c r="AE6" s="239">
        <f>+AD6/D6</f>
        <v>0</v>
      </c>
      <c r="AF6" s="204">
        <f>'INDICADORES IDIGER'!AC11</f>
        <v>0</v>
      </c>
      <c r="AG6" s="238">
        <f>+AF6+AD6</f>
        <v>0</v>
      </c>
      <c r="AH6" s="239">
        <f t="shared" ref="AH6:AH12" si="3">+AG6/D6</f>
        <v>0</v>
      </c>
      <c r="AI6" s="204">
        <f>'INDICADORES IDIGER'!AD11</f>
        <v>0</v>
      </c>
      <c r="AJ6" s="238">
        <f>+AI6+AG6</f>
        <v>0</v>
      </c>
      <c r="AK6" s="239">
        <f>+AJ6/D6</f>
        <v>0</v>
      </c>
      <c r="AL6" s="204">
        <f>'INDICADORES IDIGER'!AE11</f>
        <v>0</v>
      </c>
      <c r="AM6" s="238">
        <f>+AL6+AJ6</f>
        <v>0</v>
      </c>
      <c r="AN6" s="239">
        <f t="shared" ref="AN6:AN12" si="4">+AM6/D6</f>
        <v>0</v>
      </c>
      <c r="AO6" s="257">
        <f>+AL6+AI6+AF6+AC6+Z6+W6+T6+Q6+N6+K6+H6+E6</f>
        <v>0</v>
      </c>
      <c r="AP6" s="239">
        <f>+AO6/D6</f>
        <v>0</v>
      </c>
      <c r="AQ6" s="102"/>
      <c r="AR6" s="95"/>
      <c r="AS6" s="95"/>
      <c r="AT6" s="95"/>
    </row>
    <row r="7" spans="1:46" ht="42.75" x14ac:dyDescent="0.2">
      <c r="A7" s="411"/>
      <c r="B7" s="201" t="s">
        <v>513</v>
      </c>
      <c r="C7" s="202" t="s">
        <v>424</v>
      </c>
      <c r="D7" s="258">
        <v>100</v>
      </c>
      <c r="E7" s="204" t="e">
        <f>'INDICADORES IDIGER'!#REF!</f>
        <v>#REF!</v>
      </c>
      <c r="F7" s="238" t="e">
        <f>+E7</f>
        <v>#REF!</v>
      </c>
      <c r="G7" s="239" t="e">
        <f t="shared" si="0"/>
        <v>#REF!</v>
      </c>
      <c r="H7" s="204" t="e">
        <f>'INDICADORES IDIGER'!#REF!</f>
        <v>#REF!</v>
      </c>
      <c r="I7" s="238" t="e">
        <f>+H7+F7</f>
        <v>#REF!</v>
      </c>
      <c r="J7" s="239" t="e">
        <f>+I7/D7</f>
        <v>#REF!</v>
      </c>
      <c r="K7" s="204" t="e">
        <f>'INDICADORES IDIGER'!#REF!</f>
        <v>#REF!</v>
      </c>
      <c r="L7" s="238" t="e">
        <f>+K7+I7</f>
        <v>#REF!</v>
      </c>
      <c r="M7" s="239" t="e">
        <f>+L7/D7</f>
        <v>#REF!</v>
      </c>
      <c r="N7" s="204" t="e">
        <f>'INDICADORES IDIGER'!#REF!</f>
        <v>#REF!</v>
      </c>
      <c r="O7" s="238" t="e">
        <f t="shared" ref="O7:O32" si="5">+N7+L7</f>
        <v>#REF!</v>
      </c>
      <c r="P7" s="239" t="e">
        <f>+O7/D7</f>
        <v>#REF!</v>
      </c>
      <c r="Q7" s="204" t="e">
        <f>'INDICADORES IDIGER'!#REF!</f>
        <v>#REF!</v>
      </c>
      <c r="R7" s="238" t="e">
        <f t="shared" ref="R7:R32" si="6">+Q7+O7</f>
        <v>#REF!</v>
      </c>
      <c r="S7" s="239" t="e">
        <f>+R7/D7</f>
        <v>#REF!</v>
      </c>
      <c r="T7" s="204" t="e">
        <f>'INDICADORES IDIGER'!#REF!</f>
        <v>#REF!</v>
      </c>
      <c r="U7" s="238" t="e">
        <f t="shared" ref="U7:U32" si="7">+T7+R7</f>
        <v>#REF!</v>
      </c>
      <c r="V7" s="239" t="e">
        <f t="shared" si="1"/>
        <v>#REF!</v>
      </c>
      <c r="W7" s="204" t="e">
        <f>'INDICADORES IDIGER'!#REF!</f>
        <v>#REF!</v>
      </c>
      <c r="X7" s="238" t="e">
        <f>+W7+U7</f>
        <v>#REF!</v>
      </c>
      <c r="Y7" s="239" t="e">
        <f t="shared" si="2"/>
        <v>#REF!</v>
      </c>
      <c r="Z7" s="204" t="e">
        <f>'INDICADORES IDIGER'!#REF!</f>
        <v>#REF!</v>
      </c>
      <c r="AA7" s="238" t="e">
        <f>+Z7+X7</f>
        <v>#REF!</v>
      </c>
      <c r="AB7" s="239" t="e">
        <f t="shared" ref="AB7:AB35" si="8">+AA7/D7</f>
        <v>#REF!</v>
      </c>
      <c r="AC7" s="204" t="e">
        <f>'INDICADORES IDIGER'!#REF!</f>
        <v>#REF!</v>
      </c>
      <c r="AD7" s="238" t="e">
        <f t="shared" ref="AD7:AD35" si="9">+AC7+AA7</f>
        <v>#REF!</v>
      </c>
      <c r="AE7" s="239" t="e">
        <f t="shared" ref="AE7:AE35" si="10">+AD7/D7</f>
        <v>#REF!</v>
      </c>
      <c r="AF7" s="204" t="e">
        <f>'INDICADORES IDIGER'!#REF!</f>
        <v>#REF!</v>
      </c>
      <c r="AG7" s="238" t="e">
        <f>+AF7+AD7</f>
        <v>#REF!</v>
      </c>
      <c r="AH7" s="239" t="e">
        <f t="shared" si="3"/>
        <v>#REF!</v>
      </c>
      <c r="AI7" s="204" t="e">
        <f>'INDICADORES IDIGER'!#REF!</f>
        <v>#REF!</v>
      </c>
      <c r="AJ7" s="238" t="e">
        <f>+AI7+AG7</f>
        <v>#REF!</v>
      </c>
      <c r="AK7" s="239" t="e">
        <f t="shared" ref="AK7:AK35" si="11">+AJ7/D7</f>
        <v>#REF!</v>
      </c>
      <c r="AL7" s="204" t="e">
        <f>'INDICADORES IDIGER'!#REF!</f>
        <v>#REF!</v>
      </c>
      <c r="AM7" s="238" t="e">
        <f t="shared" ref="AM7:AM35" si="12">+AL7+AJ7</f>
        <v>#REF!</v>
      </c>
      <c r="AN7" s="239" t="e">
        <f t="shared" si="4"/>
        <v>#REF!</v>
      </c>
      <c r="AO7" s="257" t="e">
        <f t="shared" ref="AO7:AO32" si="13">+AL7+AI7+AF7+AC7+Z7+W7+T7+Q7+N7+K7+H7+E7</f>
        <v>#REF!</v>
      </c>
      <c r="AP7" s="239" t="e">
        <f>+AO7/D7</f>
        <v>#REF!</v>
      </c>
      <c r="AR7" s="95"/>
      <c r="AS7" s="95"/>
      <c r="AT7" s="95"/>
    </row>
    <row r="8" spans="1:46" ht="42.75" x14ac:dyDescent="0.2">
      <c r="A8" s="411"/>
      <c r="B8" s="201" t="s">
        <v>514</v>
      </c>
      <c r="C8" s="202" t="s">
        <v>425</v>
      </c>
      <c r="D8" s="258">
        <v>500</v>
      </c>
      <c r="E8" s="204" t="e">
        <f>'INDICADORES IDIGER'!#REF!+'INDICADORES IDIGER'!#REF!+'INDICADORES IDIGER'!#REF!+'INDICADORES IDIGER'!#REF!</f>
        <v>#REF!</v>
      </c>
      <c r="F8" s="238" t="e">
        <f>+E8</f>
        <v>#REF!</v>
      </c>
      <c r="G8" s="239" t="e">
        <f t="shared" si="0"/>
        <v>#REF!</v>
      </c>
      <c r="H8" s="204" t="e">
        <f>'INDICADORES IDIGER'!#REF!+'INDICADORES IDIGER'!#REF!+'INDICADORES IDIGER'!#REF!+'INDICADORES IDIGER'!#REF!</f>
        <v>#REF!</v>
      </c>
      <c r="I8" s="238">
        <v>3</v>
      </c>
      <c r="J8" s="239">
        <v>1</v>
      </c>
      <c r="K8" s="204" t="e">
        <f>'INDICADORES IDIGER'!#REF!+'INDICADORES IDIGER'!#REF!+'INDICADORES IDIGER'!#REF!+'INDICADORES IDIGER'!#REF!</f>
        <v>#REF!</v>
      </c>
      <c r="L8" s="238">
        <v>3</v>
      </c>
      <c r="M8" s="239">
        <v>1</v>
      </c>
      <c r="N8" s="204" t="e">
        <f>'INDICADORES IDIGER'!#REF!+'INDICADORES IDIGER'!#REF!+'INDICADORES IDIGER'!#REF!+'INDICADORES IDIGER'!#REF!</f>
        <v>#REF!</v>
      </c>
      <c r="O8" s="238">
        <v>3</v>
      </c>
      <c r="P8" s="239">
        <v>1</v>
      </c>
      <c r="Q8" s="204" t="e">
        <f>'INDICADORES IDIGER'!#REF!+'INDICADORES IDIGER'!#REF!+'INDICADORES IDIGER'!#REF!+'INDICADORES IDIGER'!#REF!</f>
        <v>#REF!</v>
      </c>
      <c r="R8" s="238">
        <v>3</v>
      </c>
      <c r="S8" s="239">
        <v>1</v>
      </c>
      <c r="T8" s="204" t="e">
        <f>'INDICADORES IDIGER'!#REF!+'INDICADORES IDIGER'!#REF!+'INDICADORES IDIGER'!#REF!+'INDICADORES IDIGER'!#REF!</f>
        <v>#REF!</v>
      </c>
      <c r="U8" s="238">
        <v>3</v>
      </c>
      <c r="V8" s="239">
        <f t="shared" si="1"/>
        <v>6.0000000000000001E-3</v>
      </c>
      <c r="W8" s="204" t="e">
        <f>'INDICADORES IDIGER'!#REF!+'INDICADORES IDIGER'!#REF!+'INDICADORES IDIGER'!#REF!+'INDICADORES IDIGER'!#REF!</f>
        <v>#REF!</v>
      </c>
      <c r="X8" s="238">
        <v>3</v>
      </c>
      <c r="Y8" s="239">
        <f t="shared" si="2"/>
        <v>6.0000000000000001E-3</v>
      </c>
      <c r="Z8" s="204" t="e">
        <f>'INDICADORES IDIGER'!#REF!+'INDICADORES IDIGER'!#REF!+'INDICADORES IDIGER'!#REF!+'INDICADORES IDIGER'!#REF!</f>
        <v>#REF!</v>
      </c>
      <c r="AA8" s="259">
        <v>3</v>
      </c>
      <c r="AB8" s="239">
        <f t="shared" si="8"/>
        <v>6.0000000000000001E-3</v>
      </c>
      <c r="AC8" s="204" t="e">
        <f>'INDICADORES IDIGER'!#REF!+'INDICADORES IDIGER'!#REF!+'INDICADORES IDIGER'!#REF!+'INDICADORES IDIGER'!#REF!</f>
        <v>#REF!</v>
      </c>
      <c r="AD8" s="238"/>
      <c r="AE8" s="239">
        <f t="shared" si="10"/>
        <v>0</v>
      </c>
      <c r="AF8" s="204" t="e">
        <f>'INDICADORES IDIGER'!#REF!+'INDICADORES IDIGER'!#REF!+'INDICADORES IDIGER'!#REF!+'INDICADORES IDIGER'!#REF!</f>
        <v>#REF!</v>
      </c>
      <c r="AG8" s="238"/>
      <c r="AH8" s="239">
        <f t="shared" si="3"/>
        <v>0</v>
      </c>
      <c r="AI8" s="204" t="e">
        <f>'INDICADORES IDIGER'!#REF!+'INDICADORES IDIGER'!#REF!+'INDICADORES IDIGER'!#REF!+'INDICADORES IDIGER'!#REF!</f>
        <v>#REF!</v>
      </c>
      <c r="AJ8" s="238"/>
      <c r="AK8" s="239">
        <f t="shared" si="11"/>
        <v>0</v>
      </c>
      <c r="AL8" s="204" t="e">
        <f>'INDICADORES IDIGER'!#REF!+'INDICADORES IDIGER'!#REF!+'INDICADORES IDIGER'!#REF!+'INDICADORES IDIGER'!#REF!</f>
        <v>#REF!</v>
      </c>
      <c r="AM8" s="238"/>
      <c r="AN8" s="239">
        <f t="shared" si="4"/>
        <v>0</v>
      </c>
      <c r="AO8" s="257">
        <v>3</v>
      </c>
      <c r="AP8" s="239">
        <v>1</v>
      </c>
      <c r="AR8" s="95"/>
      <c r="AS8" s="95"/>
      <c r="AT8" s="95"/>
    </row>
    <row r="9" spans="1:46" ht="57" x14ac:dyDescent="0.2">
      <c r="A9" s="411"/>
      <c r="B9" s="201" t="s">
        <v>484</v>
      </c>
      <c r="C9" s="202" t="s">
        <v>426</v>
      </c>
      <c r="D9" s="258">
        <v>2</v>
      </c>
      <c r="E9" s="204" t="e">
        <f>'INDICADORES IDIGER'!#REF!</f>
        <v>#REF!</v>
      </c>
      <c r="F9" s="238" t="e">
        <f>+E9</f>
        <v>#REF!</v>
      </c>
      <c r="G9" s="239" t="e">
        <f t="shared" si="0"/>
        <v>#REF!</v>
      </c>
      <c r="H9" s="204" t="e">
        <f>'INDICADORES IDIGER'!#REF!</f>
        <v>#REF!</v>
      </c>
      <c r="I9" s="238" t="e">
        <f>+H9+F9</f>
        <v>#REF!</v>
      </c>
      <c r="J9" s="239" t="e">
        <f>+I9/D9</f>
        <v>#REF!</v>
      </c>
      <c r="K9" s="204" t="e">
        <f>'INDICADORES IDIGER'!#REF!</f>
        <v>#REF!</v>
      </c>
      <c r="L9" s="238" t="e">
        <f>+K9+I9</f>
        <v>#REF!</v>
      </c>
      <c r="M9" s="239" t="e">
        <f>+L9/D9</f>
        <v>#REF!</v>
      </c>
      <c r="N9" s="204" t="e">
        <f>'INDICADORES IDIGER'!#REF!</f>
        <v>#REF!</v>
      </c>
      <c r="O9" s="238" t="e">
        <f t="shared" si="5"/>
        <v>#REF!</v>
      </c>
      <c r="P9" s="239" t="e">
        <f>+O9/D9</f>
        <v>#REF!</v>
      </c>
      <c r="Q9" s="204" t="e">
        <f>'INDICADORES IDIGER'!#REF!</f>
        <v>#REF!</v>
      </c>
      <c r="R9" s="238" t="e">
        <f t="shared" si="6"/>
        <v>#REF!</v>
      </c>
      <c r="S9" s="239" t="e">
        <f>+R9/D9</f>
        <v>#REF!</v>
      </c>
      <c r="T9" s="204" t="e">
        <f>'INDICADORES IDIGER'!#REF!</f>
        <v>#REF!</v>
      </c>
      <c r="U9" s="238" t="e">
        <f t="shared" si="7"/>
        <v>#REF!</v>
      </c>
      <c r="V9" s="239" t="e">
        <f t="shared" si="1"/>
        <v>#REF!</v>
      </c>
      <c r="W9" s="204" t="e">
        <f>'INDICADORES IDIGER'!#REF!</f>
        <v>#REF!</v>
      </c>
      <c r="X9" s="238" t="e">
        <f>+W9+U9</f>
        <v>#REF!</v>
      </c>
      <c r="Y9" s="239" t="e">
        <f t="shared" si="2"/>
        <v>#REF!</v>
      </c>
      <c r="Z9" s="204" t="e">
        <f>'INDICADORES IDIGER'!#REF!</f>
        <v>#REF!</v>
      </c>
      <c r="AA9" s="238" t="e">
        <f>+Z9+X9</f>
        <v>#REF!</v>
      </c>
      <c r="AB9" s="239" t="e">
        <f t="shared" si="8"/>
        <v>#REF!</v>
      </c>
      <c r="AC9" s="204" t="e">
        <f>'INDICADORES IDIGER'!#REF!</f>
        <v>#REF!</v>
      </c>
      <c r="AD9" s="238" t="e">
        <f t="shared" si="9"/>
        <v>#REF!</v>
      </c>
      <c r="AE9" s="239" t="e">
        <f t="shared" si="10"/>
        <v>#REF!</v>
      </c>
      <c r="AF9" s="204" t="e">
        <f>'INDICADORES IDIGER'!#REF!</f>
        <v>#REF!</v>
      </c>
      <c r="AG9" s="238" t="e">
        <f>+AF9+AD9</f>
        <v>#REF!</v>
      </c>
      <c r="AH9" s="239" t="e">
        <f t="shared" si="3"/>
        <v>#REF!</v>
      </c>
      <c r="AI9" s="204" t="e">
        <f>'INDICADORES IDIGER'!#REF!</f>
        <v>#REF!</v>
      </c>
      <c r="AJ9" s="238" t="e">
        <f>+AI9+AG9</f>
        <v>#REF!</v>
      </c>
      <c r="AK9" s="239" t="e">
        <f t="shared" si="11"/>
        <v>#REF!</v>
      </c>
      <c r="AL9" s="204" t="e">
        <f>'INDICADORES IDIGER'!#REF!</f>
        <v>#REF!</v>
      </c>
      <c r="AM9" s="238" t="e">
        <f t="shared" si="12"/>
        <v>#REF!</v>
      </c>
      <c r="AN9" s="239" t="e">
        <f t="shared" si="4"/>
        <v>#REF!</v>
      </c>
      <c r="AO9" s="257" t="e">
        <f t="shared" si="13"/>
        <v>#REF!</v>
      </c>
      <c r="AP9" s="239" t="e">
        <f>+AO9/D9</f>
        <v>#REF!</v>
      </c>
      <c r="AR9" s="95"/>
      <c r="AS9" s="95"/>
      <c r="AT9" s="95"/>
    </row>
    <row r="10" spans="1:46" ht="57" x14ac:dyDescent="0.2">
      <c r="A10" s="411"/>
      <c r="B10" s="201" t="s">
        <v>484</v>
      </c>
      <c r="C10" s="202" t="s">
        <v>427</v>
      </c>
      <c r="D10" s="258">
        <v>2</v>
      </c>
      <c r="E10" s="204" t="e">
        <f>'INDICADORES IDIGER'!#REF!</f>
        <v>#REF!</v>
      </c>
      <c r="F10" s="238" t="e">
        <f t="shared" ref="F10:F14" si="14">+E10</f>
        <v>#REF!</v>
      </c>
      <c r="G10" s="239" t="e">
        <f t="shared" si="0"/>
        <v>#REF!</v>
      </c>
      <c r="H10" s="204" t="e">
        <f>'INDICADORES IDIGER'!#REF!</f>
        <v>#REF!</v>
      </c>
      <c r="I10" s="238" t="e">
        <f t="shared" ref="I10:I14" si="15">+H10+F10</f>
        <v>#REF!</v>
      </c>
      <c r="J10" s="239" t="e">
        <f>+I10/D10</f>
        <v>#REF!</v>
      </c>
      <c r="K10" s="204" t="e">
        <f>'INDICADORES IDIGER'!#REF!</f>
        <v>#REF!</v>
      </c>
      <c r="L10" s="238" t="e">
        <f t="shared" ref="L10:L14" si="16">+K10+I10</f>
        <v>#REF!</v>
      </c>
      <c r="M10" s="239" t="e">
        <f>+L10/D10</f>
        <v>#REF!</v>
      </c>
      <c r="N10" s="204" t="e">
        <f>'INDICADORES IDIGER'!#REF!</f>
        <v>#REF!</v>
      </c>
      <c r="O10" s="238" t="e">
        <f t="shared" si="5"/>
        <v>#REF!</v>
      </c>
      <c r="P10" s="239" t="e">
        <f>+O10/D10</f>
        <v>#REF!</v>
      </c>
      <c r="Q10" s="204" t="e">
        <f>'INDICADORES IDIGER'!#REF!</f>
        <v>#REF!</v>
      </c>
      <c r="R10" s="238" t="e">
        <f t="shared" si="6"/>
        <v>#REF!</v>
      </c>
      <c r="S10" s="239" t="e">
        <f>+R10/D10</f>
        <v>#REF!</v>
      </c>
      <c r="T10" s="204" t="e">
        <f>'INDICADORES IDIGER'!#REF!</f>
        <v>#REF!</v>
      </c>
      <c r="U10" s="238" t="e">
        <f t="shared" si="7"/>
        <v>#REF!</v>
      </c>
      <c r="V10" s="239" t="e">
        <f t="shared" si="1"/>
        <v>#REF!</v>
      </c>
      <c r="W10" s="204" t="e">
        <f>'INDICADORES IDIGER'!#REF!</f>
        <v>#REF!</v>
      </c>
      <c r="X10" s="238" t="e">
        <f t="shared" ref="X10:X14" si="17">+W10+U10</f>
        <v>#REF!</v>
      </c>
      <c r="Y10" s="239" t="e">
        <f t="shared" si="2"/>
        <v>#REF!</v>
      </c>
      <c r="Z10" s="204" t="e">
        <f>'INDICADORES IDIGER'!#REF!</f>
        <v>#REF!</v>
      </c>
      <c r="AA10" s="238" t="e">
        <f t="shared" ref="AA10:AA14" si="18">+Z10+X10</f>
        <v>#REF!</v>
      </c>
      <c r="AB10" s="239" t="e">
        <f t="shared" si="8"/>
        <v>#REF!</v>
      </c>
      <c r="AC10" s="204" t="e">
        <f>'INDICADORES IDIGER'!#REF!</f>
        <v>#REF!</v>
      </c>
      <c r="AD10" s="238" t="e">
        <f t="shared" si="9"/>
        <v>#REF!</v>
      </c>
      <c r="AE10" s="239" t="e">
        <f t="shared" si="10"/>
        <v>#REF!</v>
      </c>
      <c r="AF10" s="204" t="e">
        <f>'INDICADORES IDIGER'!#REF!</f>
        <v>#REF!</v>
      </c>
      <c r="AG10" s="238" t="e">
        <f t="shared" ref="AG10:AG14" si="19">+AF10+AD10</f>
        <v>#REF!</v>
      </c>
      <c r="AH10" s="239" t="e">
        <f t="shared" si="3"/>
        <v>#REF!</v>
      </c>
      <c r="AI10" s="204" t="e">
        <f>'INDICADORES IDIGER'!#REF!</f>
        <v>#REF!</v>
      </c>
      <c r="AJ10" s="238" t="e">
        <f t="shared" ref="AJ10:AJ14" si="20">+AI10+AG10</f>
        <v>#REF!</v>
      </c>
      <c r="AK10" s="239" t="e">
        <f t="shared" si="11"/>
        <v>#REF!</v>
      </c>
      <c r="AL10" s="204" t="e">
        <f>'INDICADORES IDIGER'!#REF!</f>
        <v>#REF!</v>
      </c>
      <c r="AM10" s="238" t="e">
        <f t="shared" si="12"/>
        <v>#REF!</v>
      </c>
      <c r="AN10" s="239" t="e">
        <f t="shared" si="4"/>
        <v>#REF!</v>
      </c>
      <c r="AO10" s="249" t="e">
        <f t="shared" si="13"/>
        <v>#REF!</v>
      </c>
      <c r="AP10" s="239" t="e">
        <f>+AO10/D10</f>
        <v>#REF!</v>
      </c>
      <c r="AR10" s="95"/>
      <c r="AS10" s="95"/>
      <c r="AT10" s="95"/>
    </row>
    <row r="11" spans="1:46" ht="28.5" x14ac:dyDescent="0.2">
      <c r="A11" s="412"/>
      <c r="B11" s="201" t="s">
        <v>484</v>
      </c>
      <c r="C11" s="202" t="s">
        <v>428</v>
      </c>
      <c r="D11" s="258">
        <v>2</v>
      </c>
      <c r="E11" s="204" t="e">
        <f>'INDICADORES IDIGER'!#REF!</f>
        <v>#REF!</v>
      </c>
      <c r="F11" s="238" t="e">
        <f t="shared" si="14"/>
        <v>#REF!</v>
      </c>
      <c r="G11" s="239" t="e">
        <f t="shared" si="0"/>
        <v>#REF!</v>
      </c>
      <c r="H11" s="204" t="e">
        <f>'INDICADORES IDIGER'!#REF!</f>
        <v>#REF!</v>
      </c>
      <c r="I11" s="238" t="e">
        <f t="shared" si="15"/>
        <v>#REF!</v>
      </c>
      <c r="J11" s="239" t="e">
        <f>+I11/D11</f>
        <v>#REF!</v>
      </c>
      <c r="K11" s="204" t="e">
        <f>'INDICADORES IDIGER'!#REF!</f>
        <v>#REF!</v>
      </c>
      <c r="L11" s="238" t="e">
        <f t="shared" si="16"/>
        <v>#REF!</v>
      </c>
      <c r="M11" s="239" t="e">
        <f>+L11/D11</f>
        <v>#REF!</v>
      </c>
      <c r="N11" s="204" t="e">
        <f>'INDICADORES IDIGER'!#REF!</f>
        <v>#REF!</v>
      </c>
      <c r="O11" s="238" t="e">
        <f t="shared" si="5"/>
        <v>#REF!</v>
      </c>
      <c r="P11" s="239" t="e">
        <f>+O11/D11</f>
        <v>#REF!</v>
      </c>
      <c r="Q11" s="204" t="e">
        <f>'INDICADORES IDIGER'!#REF!</f>
        <v>#REF!</v>
      </c>
      <c r="R11" s="238" t="e">
        <f t="shared" si="6"/>
        <v>#REF!</v>
      </c>
      <c r="S11" s="239" t="e">
        <f>+R11/D11</f>
        <v>#REF!</v>
      </c>
      <c r="T11" s="204" t="e">
        <f>'INDICADORES IDIGER'!#REF!</f>
        <v>#REF!</v>
      </c>
      <c r="U11" s="238" t="e">
        <f t="shared" si="7"/>
        <v>#REF!</v>
      </c>
      <c r="V11" s="239" t="e">
        <f t="shared" si="1"/>
        <v>#REF!</v>
      </c>
      <c r="W11" s="204" t="e">
        <f>'INDICADORES IDIGER'!#REF!</f>
        <v>#REF!</v>
      </c>
      <c r="X11" s="238" t="e">
        <f t="shared" si="17"/>
        <v>#REF!</v>
      </c>
      <c r="Y11" s="239" t="e">
        <f t="shared" si="2"/>
        <v>#REF!</v>
      </c>
      <c r="Z11" s="204" t="e">
        <f>'INDICADORES IDIGER'!#REF!</f>
        <v>#REF!</v>
      </c>
      <c r="AA11" s="238" t="e">
        <f t="shared" si="18"/>
        <v>#REF!</v>
      </c>
      <c r="AB11" s="239" t="e">
        <f t="shared" si="8"/>
        <v>#REF!</v>
      </c>
      <c r="AC11" s="204" t="e">
        <f>'INDICADORES IDIGER'!#REF!</f>
        <v>#REF!</v>
      </c>
      <c r="AD11" s="238" t="e">
        <f t="shared" si="9"/>
        <v>#REF!</v>
      </c>
      <c r="AE11" s="239" t="e">
        <f t="shared" si="10"/>
        <v>#REF!</v>
      </c>
      <c r="AF11" s="204" t="e">
        <f>'INDICADORES IDIGER'!#REF!</f>
        <v>#REF!</v>
      </c>
      <c r="AG11" s="238" t="e">
        <f t="shared" si="19"/>
        <v>#REF!</v>
      </c>
      <c r="AH11" s="239" t="e">
        <f t="shared" si="3"/>
        <v>#REF!</v>
      </c>
      <c r="AI11" s="204" t="e">
        <f>'INDICADORES IDIGER'!#REF!</f>
        <v>#REF!</v>
      </c>
      <c r="AJ11" s="238" t="e">
        <f t="shared" si="20"/>
        <v>#REF!</v>
      </c>
      <c r="AK11" s="239" t="e">
        <f t="shared" si="11"/>
        <v>#REF!</v>
      </c>
      <c r="AL11" s="204" t="e">
        <f>'INDICADORES IDIGER'!#REF!</f>
        <v>#REF!</v>
      </c>
      <c r="AM11" s="238" t="e">
        <f t="shared" si="12"/>
        <v>#REF!</v>
      </c>
      <c r="AN11" s="239" t="e">
        <f t="shared" si="4"/>
        <v>#REF!</v>
      </c>
      <c r="AO11" s="257" t="e">
        <f t="shared" si="13"/>
        <v>#REF!</v>
      </c>
      <c r="AP11" s="239" t="e">
        <f>+AO11/D11</f>
        <v>#REF!</v>
      </c>
      <c r="AR11" s="95"/>
      <c r="AS11" s="95"/>
      <c r="AT11" s="95"/>
    </row>
    <row r="12" spans="1:46" ht="114.75" customHeight="1" x14ac:dyDescent="0.2">
      <c r="A12" s="410" t="s">
        <v>429</v>
      </c>
      <c r="B12" s="201" t="s">
        <v>515</v>
      </c>
      <c r="C12" s="202" t="s">
        <v>430</v>
      </c>
      <c r="D12" s="258">
        <v>1800</v>
      </c>
      <c r="E12" s="204" t="e">
        <f>'INDICADORES IDIGER'!#REF!+'INDICADORES IDIGER'!#REF!</f>
        <v>#REF!</v>
      </c>
      <c r="F12" s="238" t="e">
        <f t="shared" si="14"/>
        <v>#REF!</v>
      </c>
      <c r="G12" s="239" t="e">
        <f t="shared" si="0"/>
        <v>#REF!</v>
      </c>
      <c r="H12" s="204" t="e">
        <f>'INDICADORES IDIGER'!#REF!+'INDICADORES IDIGER'!#REF!</f>
        <v>#REF!</v>
      </c>
      <c r="I12" s="238" t="e">
        <f t="shared" si="15"/>
        <v>#REF!</v>
      </c>
      <c r="J12" s="239" t="e">
        <f>+I12/D12</f>
        <v>#REF!</v>
      </c>
      <c r="K12" s="204" t="e">
        <f>'INDICADORES IDIGER'!#REF!+'INDICADORES IDIGER'!#REF!</f>
        <v>#REF!</v>
      </c>
      <c r="L12" s="238" t="e">
        <f t="shared" si="16"/>
        <v>#REF!</v>
      </c>
      <c r="M12" s="239" t="e">
        <f>+L12/D12</f>
        <v>#REF!</v>
      </c>
      <c r="N12" s="204" t="e">
        <f>'INDICADORES IDIGER'!#REF!+'INDICADORES IDIGER'!#REF!</f>
        <v>#REF!</v>
      </c>
      <c r="O12" s="238" t="e">
        <f t="shared" si="5"/>
        <v>#REF!</v>
      </c>
      <c r="P12" s="239" t="e">
        <f>+O12/D12</f>
        <v>#REF!</v>
      </c>
      <c r="Q12" s="204" t="e">
        <f>'INDICADORES IDIGER'!#REF!+'INDICADORES IDIGER'!#REF!</f>
        <v>#REF!</v>
      </c>
      <c r="R12" s="238" t="e">
        <f t="shared" si="6"/>
        <v>#REF!</v>
      </c>
      <c r="S12" s="239" t="e">
        <f>+R12/D12</f>
        <v>#REF!</v>
      </c>
      <c r="T12" s="204" t="e">
        <f>'INDICADORES IDIGER'!#REF!+'INDICADORES IDIGER'!#REF!</f>
        <v>#REF!</v>
      </c>
      <c r="U12" s="238" t="e">
        <f t="shared" si="7"/>
        <v>#REF!</v>
      </c>
      <c r="V12" s="239" t="e">
        <f t="shared" si="1"/>
        <v>#REF!</v>
      </c>
      <c r="W12" s="204" t="e">
        <f>'INDICADORES IDIGER'!#REF!+'INDICADORES IDIGER'!#REF!</f>
        <v>#REF!</v>
      </c>
      <c r="X12" s="238" t="e">
        <f t="shared" si="17"/>
        <v>#REF!</v>
      </c>
      <c r="Y12" s="239" t="e">
        <f t="shared" si="2"/>
        <v>#REF!</v>
      </c>
      <c r="Z12" s="204" t="e">
        <f>'INDICADORES IDIGER'!#REF!+'INDICADORES IDIGER'!#REF!</f>
        <v>#REF!</v>
      </c>
      <c r="AA12" s="238" t="e">
        <f t="shared" si="18"/>
        <v>#REF!</v>
      </c>
      <c r="AB12" s="239" t="e">
        <f t="shared" si="8"/>
        <v>#REF!</v>
      </c>
      <c r="AC12" s="204" t="e">
        <f>'INDICADORES IDIGER'!#REF!+'INDICADORES IDIGER'!#REF!</f>
        <v>#REF!</v>
      </c>
      <c r="AD12" s="238" t="e">
        <f t="shared" si="9"/>
        <v>#REF!</v>
      </c>
      <c r="AE12" s="239" t="e">
        <f t="shared" si="10"/>
        <v>#REF!</v>
      </c>
      <c r="AF12" s="204" t="e">
        <f>'INDICADORES IDIGER'!#REF!+'INDICADORES IDIGER'!#REF!</f>
        <v>#REF!</v>
      </c>
      <c r="AG12" s="238" t="e">
        <f t="shared" si="19"/>
        <v>#REF!</v>
      </c>
      <c r="AH12" s="239" t="e">
        <f t="shared" si="3"/>
        <v>#REF!</v>
      </c>
      <c r="AI12" s="204" t="e">
        <f>'INDICADORES IDIGER'!#REF!+'INDICADORES IDIGER'!#REF!</f>
        <v>#REF!</v>
      </c>
      <c r="AJ12" s="238" t="e">
        <f t="shared" si="20"/>
        <v>#REF!</v>
      </c>
      <c r="AK12" s="239" t="e">
        <f t="shared" si="11"/>
        <v>#REF!</v>
      </c>
      <c r="AL12" s="204" t="e">
        <f>'INDICADORES IDIGER'!#REF!+'INDICADORES IDIGER'!#REF!</f>
        <v>#REF!</v>
      </c>
      <c r="AM12" s="238" t="e">
        <f t="shared" si="12"/>
        <v>#REF!</v>
      </c>
      <c r="AN12" s="239" t="e">
        <f t="shared" si="4"/>
        <v>#REF!</v>
      </c>
      <c r="AO12" s="257" t="e">
        <f t="shared" si="13"/>
        <v>#REF!</v>
      </c>
      <c r="AP12" s="239" t="e">
        <f>+AO12/D12</f>
        <v>#REF!</v>
      </c>
      <c r="AR12" s="95"/>
      <c r="AS12" s="95"/>
      <c r="AT12" s="95"/>
    </row>
    <row r="13" spans="1:46" ht="57" x14ac:dyDescent="0.2">
      <c r="A13" s="411"/>
      <c r="B13" s="201" t="s">
        <v>485</v>
      </c>
      <c r="C13" s="202" t="s">
        <v>431</v>
      </c>
      <c r="D13" s="258">
        <v>3</v>
      </c>
      <c r="E13" s="204" t="e">
        <f>'INDICADORES IDIGER'!#REF!</f>
        <v>#REF!</v>
      </c>
      <c r="F13" s="238" t="e">
        <f t="shared" si="14"/>
        <v>#REF!</v>
      </c>
      <c r="G13" s="239" t="e">
        <f t="shared" si="0"/>
        <v>#REF!</v>
      </c>
      <c r="H13" s="204" t="e">
        <f>'INDICADORES IDIGER'!#REF!</f>
        <v>#REF!</v>
      </c>
      <c r="I13" s="238" t="e">
        <f t="shared" si="15"/>
        <v>#REF!</v>
      </c>
      <c r="J13" s="239" t="e">
        <f>+I13/D13</f>
        <v>#REF!</v>
      </c>
      <c r="K13" s="204" t="e">
        <f>'INDICADORES IDIGER'!#REF!</f>
        <v>#REF!</v>
      </c>
      <c r="L13" s="238" t="e">
        <f t="shared" si="16"/>
        <v>#REF!</v>
      </c>
      <c r="M13" s="239" t="e">
        <f>+L13/K13</f>
        <v>#REF!</v>
      </c>
      <c r="N13" s="204" t="e">
        <f>'INDICADORES IDIGER'!#REF!</f>
        <v>#REF!</v>
      </c>
      <c r="O13" s="238" t="e">
        <f t="shared" si="5"/>
        <v>#REF!</v>
      </c>
      <c r="P13" s="239" t="e">
        <f>+N13/AO13</f>
        <v>#REF!</v>
      </c>
      <c r="Q13" s="204" t="e">
        <f>'INDICADORES IDIGER'!#REF!</f>
        <v>#REF!</v>
      </c>
      <c r="R13" s="238" t="e">
        <f t="shared" si="6"/>
        <v>#REF!</v>
      </c>
      <c r="S13" s="239" t="e">
        <f>+Q13/AO13</f>
        <v>#REF!</v>
      </c>
      <c r="T13" s="204" t="e">
        <f>'INDICADORES IDIGER'!#REF!</f>
        <v>#REF!</v>
      </c>
      <c r="U13" s="238" t="e">
        <f t="shared" si="7"/>
        <v>#REF!</v>
      </c>
      <c r="V13" s="239" t="e">
        <f>+T13/AO13</f>
        <v>#REF!</v>
      </c>
      <c r="W13" s="204" t="e">
        <f>'INDICADORES IDIGER'!#REF!</f>
        <v>#REF!</v>
      </c>
      <c r="X13" s="238" t="e">
        <f t="shared" si="17"/>
        <v>#REF!</v>
      </c>
      <c r="Y13" s="239" t="e">
        <f>+W13/AO13</f>
        <v>#REF!</v>
      </c>
      <c r="Z13" s="204" t="e">
        <f>'INDICADORES IDIGER'!#REF!</f>
        <v>#REF!</v>
      </c>
      <c r="AA13" s="238" t="e">
        <f t="shared" si="18"/>
        <v>#REF!</v>
      </c>
      <c r="AB13" s="239" t="e">
        <f>+Z13/AO13</f>
        <v>#REF!</v>
      </c>
      <c r="AC13" s="204" t="e">
        <f>'INDICADORES IDIGER'!#REF!</f>
        <v>#REF!</v>
      </c>
      <c r="AD13" s="238" t="e">
        <f t="shared" si="9"/>
        <v>#REF!</v>
      </c>
      <c r="AE13" s="239" t="e">
        <f>+AC13/13</f>
        <v>#REF!</v>
      </c>
      <c r="AF13" s="204" t="e">
        <f>'INDICADORES IDIGER'!#REF!</f>
        <v>#REF!</v>
      </c>
      <c r="AG13" s="238" t="e">
        <f t="shared" si="19"/>
        <v>#REF!</v>
      </c>
      <c r="AH13" s="239" t="e">
        <f>+AF13/AO13</f>
        <v>#REF!</v>
      </c>
      <c r="AI13" s="204" t="e">
        <f>'INDICADORES IDIGER'!#REF!</f>
        <v>#REF!</v>
      </c>
      <c r="AJ13" s="238" t="e">
        <f t="shared" si="20"/>
        <v>#REF!</v>
      </c>
      <c r="AK13" s="239" t="e">
        <f>+AI13/AO13</f>
        <v>#REF!</v>
      </c>
      <c r="AL13" s="204" t="e">
        <f>'INDICADORES IDIGER'!#REF!</f>
        <v>#REF!</v>
      </c>
      <c r="AM13" s="238" t="e">
        <f t="shared" si="12"/>
        <v>#REF!</v>
      </c>
      <c r="AN13" s="239" t="e">
        <f>+AL13/AO13</f>
        <v>#REF!</v>
      </c>
      <c r="AO13" s="257" t="e">
        <f t="shared" si="13"/>
        <v>#REF!</v>
      </c>
      <c r="AP13" s="239">
        <v>0</v>
      </c>
      <c r="AR13" s="95"/>
      <c r="AS13" s="95"/>
      <c r="AT13" s="95"/>
    </row>
    <row r="14" spans="1:46" ht="57" x14ac:dyDescent="0.2">
      <c r="A14" s="411"/>
      <c r="B14" s="201" t="s">
        <v>485</v>
      </c>
      <c r="C14" s="272" t="s">
        <v>432</v>
      </c>
      <c r="D14" s="258">
        <v>1</v>
      </c>
      <c r="E14" s="204" t="e">
        <f>'INDICADORES IDIGER'!#REF!</f>
        <v>#REF!</v>
      </c>
      <c r="F14" s="238" t="e">
        <f t="shared" si="14"/>
        <v>#REF!</v>
      </c>
      <c r="G14" s="239" t="e">
        <f t="shared" si="0"/>
        <v>#REF!</v>
      </c>
      <c r="H14" s="204" t="e">
        <f>'INDICADORES IDIGER'!#REF!</f>
        <v>#REF!</v>
      </c>
      <c r="I14" s="238" t="e">
        <f t="shared" si="15"/>
        <v>#REF!</v>
      </c>
      <c r="J14" s="239" t="e">
        <f>+H14/AO14</f>
        <v>#REF!</v>
      </c>
      <c r="K14" s="204" t="e">
        <f>'INDICADORES IDIGER'!#REF!</f>
        <v>#REF!</v>
      </c>
      <c r="L14" s="238" t="e">
        <f t="shared" si="16"/>
        <v>#REF!</v>
      </c>
      <c r="M14" s="239" t="e">
        <f>+K14/AO14</f>
        <v>#REF!</v>
      </c>
      <c r="N14" s="204" t="e">
        <f>'INDICADORES IDIGER'!#REF!</f>
        <v>#REF!</v>
      </c>
      <c r="O14" s="238" t="e">
        <f t="shared" si="5"/>
        <v>#REF!</v>
      </c>
      <c r="P14" s="239" t="e">
        <f>+N14/AO14</f>
        <v>#REF!</v>
      </c>
      <c r="Q14" s="204" t="e">
        <f>'INDICADORES IDIGER'!#REF!</f>
        <v>#REF!</v>
      </c>
      <c r="R14" s="238" t="e">
        <f t="shared" si="6"/>
        <v>#REF!</v>
      </c>
      <c r="S14" s="239" t="e">
        <f>+Q14/AO14</f>
        <v>#REF!</v>
      </c>
      <c r="T14" s="204" t="e">
        <f>'INDICADORES IDIGER'!#REF!</f>
        <v>#REF!</v>
      </c>
      <c r="U14" s="238" t="e">
        <f t="shared" si="7"/>
        <v>#REF!</v>
      </c>
      <c r="V14" s="239" t="e">
        <f>+T14/AO14</f>
        <v>#REF!</v>
      </c>
      <c r="W14" s="204" t="e">
        <f>'INDICADORES IDIGER'!#REF!</f>
        <v>#REF!</v>
      </c>
      <c r="X14" s="238" t="e">
        <f t="shared" si="17"/>
        <v>#REF!</v>
      </c>
      <c r="Y14" s="239" t="e">
        <f>+W14/AO14</f>
        <v>#REF!</v>
      </c>
      <c r="Z14" s="204" t="e">
        <f>'INDICADORES IDIGER'!#REF!</f>
        <v>#REF!</v>
      </c>
      <c r="AA14" s="238" t="e">
        <f t="shared" si="18"/>
        <v>#REF!</v>
      </c>
      <c r="AB14" s="239" t="e">
        <f>+Z14/AO14</f>
        <v>#REF!</v>
      </c>
      <c r="AC14" s="204" t="e">
        <f>'INDICADORES IDIGER'!#REF!</f>
        <v>#REF!</v>
      </c>
      <c r="AD14" s="238" t="e">
        <f t="shared" si="9"/>
        <v>#REF!</v>
      </c>
      <c r="AE14" s="239" t="e">
        <f>+AC14/AO14</f>
        <v>#REF!</v>
      </c>
      <c r="AF14" s="204" t="e">
        <f>'INDICADORES IDIGER'!#REF!</f>
        <v>#REF!</v>
      </c>
      <c r="AG14" s="238" t="e">
        <f t="shared" si="19"/>
        <v>#REF!</v>
      </c>
      <c r="AH14" s="239" t="e">
        <f>+AF14/AO14</f>
        <v>#REF!</v>
      </c>
      <c r="AI14" s="204" t="e">
        <f>'INDICADORES IDIGER'!#REF!</f>
        <v>#REF!</v>
      </c>
      <c r="AJ14" s="238" t="e">
        <f t="shared" si="20"/>
        <v>#REF!</v>
      </c>
      <c r="AK14" s="239" t="e">
        <f>+AI14/AO14</f>
        <v>#REF!</v>
      </c>
      <c r="AL14" s="204" t="e">
        <f>'INDICADORES IDIGER'!#REF!</f>
        <v>#REF!</v>
      </c>
      <c r="AM14" s="238" t="e">
        <f t="shared" si="12"/>
        <v>#REF!</v>
      </c>
      <c r="AN14" s="239" t="e">
        <f>+AL14/AO14</f>
        <v>#REF!</v>
      </c>
      <c r="AO14" s="257" t="e">
        <f>+AL14+AI14+AF14+AC14+Z14+W14+T14+Q14+N14+K14+H14+E14</f>
        <v>#REF!</v>
      </c>
      <c r="AP14" s="239" t="e">
        <f>+AO14/AM14</f>
        <v>#REF!</v>
      </c>
      <c r="AR14" s="95"/>
      <c r="AS14" s="95"/>
      <c r="AT14" s="95"/>
    </row>
    <row r="15" spans="1:46" ht="42.75" x14ac:dyDescent="0.2">
      <c r="A15" s="411"/>
      <c r="B15" s="201" t="s">
        <v>485</v>
      </c>
      <c r="C15" s="202" t="s">
        <v>433</v>
      </c>
      <c r="D15" s="203">
        <v>2</v>
      </c>
      <c r="E15" s="204" t="e">
        <f>'INDICADORES IDIGER'!#REF!</f>
        <v>#REF!</v>
      </c>
      <c r="F15" s="238" t="e">
        <f>+E15</f>
        <v>#REF!</v>
      </c>
      <c r="G15" s="239" t="e">
        <f t="shared" si="0"/>
        <v>#REF!</v>
      </c>
      <c r="H15" s="204" t="e">
        <f>'INDICADORES IDIGER'!#REF!</f>
        <v>#REF!</v>
      </c>
      <c r="I15" s="238" t="e">
        <f>+H15+F15</f>
        <v>#REF!</v>
      </c>
      <c r="J15" s="239" t="e">
        <f t="shared" ref="J15:J22" si="21">+I15/D15</f>
        <v>#REF!</v>
      </c>
      <c r="K15" s="204" t="e">
        <f>'INDICADORES IDIGER'!#REF!</f>
        <v>#REF!</v>
      </c>
      <c r="L15" s="238" t="e">
        <f>+K15+I15</f>
        <v>#REF!</v>
      </c>
      <c r="M15" s="239" t="e">
        <f t="shared" ref="M15:M22" si="22">+L15/D15</f>
        <v>#REF!</v>
      </c>
      <c r="N15" s="204" t="e">
        <f>'INDICADORES IDIGER'!#REF!</f>
        <v>#REF!</v>
      </c>
      <c r="O15" s="238" t="e">
        <f t="shared" si="5"/>
        <v>#REF!</v>
      </c>
      <c r="P15" s="239" t="e">
        <f t="shared" ref="P15:P22" si="23">+O15/D15</f>
        <v>#REF!</v>
      </c>
      <c r="Q15" s="204" t="e">
        <f>'INDICADORES IDIGER'!#REF!</f>
        <v>#REF!</v>
      </c>
      <c r="R15" s="238" t="e">
        <f t="shared" si="6"/>
        <v>#REF!</v>
      </c>
      <c r="S15" s="239" t="e">
        <f t="shared" ref="S15:S20" si="24">+R15/D15</f>
        <v>#REF!</v>
      </c>
      <c r="T15" s="204" t="e">
        <f>'INDICADORES IDIGER'!#REF!</f>
        <v>#REF!</v>
      </c>
      <c r="U15" s="238" t="e">
        <f t="shared" si="7"/>
        <v>#REF!</v>
      </c>
      <c r="V15" s="239" t="e">
        <f t="shared" ref="V15:V22" si="25">+U15/D15</f>
        <v>#REF!</v>
      </c>
      <c r="W15" s="204" t="e">
        <f>'INDICADORES IDIGER'!#REF!</f>
        <v>#REF!</v>
      </c>
      <c r="X15" s="238" t="e">
        <f>+W15+U15</f>
        <v>#REF!</v>
      </c>
      <c r="Y15" s="239" t="e">
        <f t="shared" ref="Y15:Y20" si="26">+X15/D15</f>
        <v>#REF!</v>
      </c>
      <c r="Z15" s="204" t="e">
        <f>'INDICADORES IDIGER'!#REF!</f>
        <v>#REF!</v>
      </c>
      <c r="AA15" s="238" t="e">
        <f>+Z15+X15</f>
        <v>#REF!</v>
      </c>
      <c r="AB15" s="239" t="e">
        <f t="shared" si="8"/>
        <v>#REF!</v>
      </c>
      <c r="AC15" s="204" t="e">
        <f>'INDICADORES IDIGER'!#REF!</f>
        <v>#REF!</v>
      </c>
      <c r="AD15" s="238" t="e">
        <f t="shared" si="9"/>
        <v>#REF!</v>
      </c>
      <c r="AE15" s="239" t="e">
        <f t="shared" si="10"/>
        <v>#REF!</v>
      </c>
      <c r="AF15" s="204" t="e">
        <f>'INDICADORES IDIGER'!#REF!</f>
        <v>#REF!</v>
      </c>
      <c r="AG15" s="238" t="e">
        <f>+AF15+AD15</f>
        <v>#REF!</v>
      </c>
      <c r="AH15" s="239" t="e">
        <f t="shared" ref="AH15:AH22" si="27">+AG15/D15</f>
        <v>#REF!</v>
      </c>
      <c r="AI15" s="204" t="e">
        <f>'INDICADORES IDIGER'!#REF!</f>
        <v>#REF!</v>
      </c>
      <c r="AJ15" s="238" t="e">
        <f>+AI15+AG15</f>
        <v>#REF!</v>
      </c>
      <c r="AK15" s="239" t="e">
        <f t="shared" si="11"/>
        <v>#REF!</v>
      </c>
      <c r="AL15" s="204" t="e">
        <f>'INDICADORES IDIGER'!#REF!</f>
        <v>#REF!</v>
      </c>
      <c r="AM15" s="238" t="e">
        <f t="shared" si="12"/>
        <v>#REF!</v>
      </c>
      <c r="AN15" s="239" t="e">
        <f t="shared" ref="AN15:AN20" si="28">+AM15/D15</f>
        <v>#REF!</v>
      </c>
      <c r="AO15" s="257" t="e">
        <f t="shared" si="13"/>
        <v>#REF!</v>
      </c>
      <c r="AP15" s="239" t="e">
        <f t="shared" ref="AP15:AP22" si="29">+AO15/D15</f>
        <v>#REF!</v>
      </c>
      <c r="AR15" s="95"/>
      <c r="AS15" s="95"/>
      <c r="AT15" s="95"/>
    </row>
    <row r="16" spans="1:46" ht="57" x14ac:dyDescent="0.2">
      <c r="A16" s="411"/>
      <c r="B16" s="201" t="s">
        <v>516</v>
      </c>
      <c r="C16" s="202" t="s">
        <v>434</v>
      </c>
      <c r="D16" s="203">
        <v>30</v>
      </c>
      <c r="E16" s="204" t="e">
        <f>'INDICADORES IDIGER'!#REF!</f>
        <v>#REF!</v>
      </c>
      <c r="F16" s="238" t="e">
        <f>+E16</f>
        <v>#REF!</v>
      </c>
      <c r="G16" s="239" t="e">
        <f t="shared" si="0"/>
        <v>#REF!</v>
      </c>
      <c r="H16" s="204" t="e">
        <f>'INDICADORES IDIGER'!#REF!</f>
        <v>#REF!</v>
      </c>
      <c r="I16" s="238" t="e">
        <f>+H16+F16</f>
        <v>#REF!</v>
      </c>
      <c r="J16" s="239" t="e">
        <f t="shared" si="21"/>
        <v>#REF!</v>
      </c>
      <c r="K16" s="204" t="e">
        <f>'INDICADORES IDIGER'!#REF!</f>
        <v>#REF!</v>
      </c>
      <c r="L16" s="238" t="e">
        <f>+K16+I16</f>
        <v>#REF!</v>
      </c>
      <c r="M16" s="239" t="e">
        <f t="shared" si="22"/>
        <v>#REF!</v>
      </c>
      <c r="N16" s="204" t="e">
        <f>'INDICADORES IDIGER'!#REF!</f>
        <v>#REF!</v>
      </c>
      <c r="O16" s="238" t="e">
        <f t="shared" si="5"/>
        <v>#REF!</v>
      </c>
      <c r="P16" s="239" t="e">
        <f t="shared" si="23"/>
        <v>#REF!</v>
      </c>
      <c r="Q16" s="204" t="e">
        <f>'INDICADORES IDIGER'!#REF!</f>
        <v>#REF!</v>
      </c>
      <c r="R16" s="238" t="e">
        <f t="shared" si="6"/>
        <v>#REF!</v>
      </c>
      <c r="S16" s="239" t="e">
        <f t="shared" si="24"/>
        <v>#REF!</v>
      </c>
      <c r="T16" s="204" t="e">
        <f>'INDICADORES IDIGER'!#REF!</f>
        <v>#REF!</v>
      </c>
      <c r="U16" s="238" t="e">
        <f t="shared" si="7"/>
        <v>#REF!</v>
      </c>
      <c r="V16" s="239" t="e">
        <f t="shared" si="25"/>
        <v>#REF!</v>
      </c>
      <c r="W16" s="204" t="e">
        <f>'INDICADORES IDIGER'!#REF!</f>
        <v>#REF!</v>
      </c>
      <c r="X16" s="238" t="e">
        <f>+W16+U16</f>
        <v>#REF!</v>
      </c>
      <c r="Y16" s="239" t="e">
        <f t="shared" si="26"/>
        <v>#REF!</v>
      </c>
      <c r="Z16" s="204" t="e">
        <f>'INDICADORES IDIGER'!#REF!</f>
        <v>#REF!</v>
      </c>
      <c r="AA16" s="238" t="e">
        <f>+Z16+X16</f>
        <v>#REF!</v>
      </c>
      <c r="AB16" s="239" t="e">
        <f t="shared" si="8"/>
        <v>#REF!</v>
      </c>
      <c r="AC16" s="204" t="e">
        <f>'INDICADORES IDIGER'!#REF!</f>
        <v>#REF!</v>
      </c>
      <c r="AD16" s="238" t="e">
        <f t="shared" si="9"/>
        <v>#REF!</v>
      </c>
      <c r="AE16" s="239" t="e">
        <f t="shared" si="10"/>
        <v>#REF!</v>
      </c>
      <c r="AF16" s="204" t="e">
        <f>'INDICADORES IDIGER'!#REF!</f>
        <v>#REF!</v>
      </c>
      <c r="AG16" s="238" t="e">
        <f>+AF16+AD16</f>
        <v>#REF!</v>
      </c>
      <c r="AH16" s="239" t="e">
        <f t="shared" si="27"/>
        <v>#REF!</v>
      </c>
      <c r="AI16" s="204" t="e">
        <f>'INDICADORES IDIGER'!#REF!</f>
        <v>#REF!</v>
      </c>
      <c r="AJ16" s="238" t="e">
        <f>+AI16+AG16</f>
        <v>#REF!</v>
      </c>
      <c r="AK16" s="239" t="e">
        <f t="shared" si="11"/>
        <v>#REF!</v>
      </c>
      <c r="AL16" s="204" t="e">
        <f>'INDICADORES IDIGER'!#REF!</f>
        <v>#REF!</v>
      </c>
      <c r="AM16" s="238" t="e">
        <f t="shared" si="12"/>
        <v>#REF!</v>
      </c>
      <c r="AN16" s="239" t="e">
        <f t="shared" si="28"/>
        <v>#REF!</v>
      </c>
      <c r="AO16" s="257" t="e">
        <f t="shared" si="13"/>
        <v>#REF!</v>
      </c>
      <c r="AP16" s="239" t="e">
        <f t="shared" si="29"/>
        <v>#REF!</v>
      </c>
    </row>
    <row r="17" spans="1:43" ht="42.75" x14ac:dyDescent="0.2">
      <c r="A17" s="411"/>
      <c r="B17" s="201" t="s">
        <v>515</v>
      </c>
      <c r="C17" s="202" t="s">
        <v>435</v>
      </c>
      <c r="D17" s="263">
        <v>3</v>
      </c>
      <c r="E17" s="204" t="e">
        <f>'INDICADORES IDIGER'!#REF!</f>
        <v>#REF!</v>
      </c>
      <c r="F17" s="245" t="e">
        <f>+E17</f>
        <v>#REF!</v>
      </c>
      <c r="G17" s="239" t="e">
        <f t="shared" si="0"/>
        <v>#REF!</v>
      </c>
      <c r="H17" s="204" t="e">
        <f>'INDICADORES IDIGER'!#REF!</f>
        <v>#REF!</v>
      </c>
      <c r="I17" s="245" t="e">
        <f>+H17+F17</f>
        <v>#REF!</v>
      </c>
      <c r="J17" s="239" t="e">
        <f t="shared" si="21"/>
        <v>#REF!</v>
      </c>
      <c r="K17" s="204" t="e">
        <f>'INDICADORES IDIGER'!#REF!</f>
        <v>#REF!</v>
      </c>
      <c r="L17" s="245" t="e">
        <f>+K17+I17</f>
        <v>#REF!</v>
      </c>
      <c r="M17" s="239" t="e">
        <f t="shared" si="22"/>
        <v>#REF!</v>
      </c>
      <c r="N17" s="204" t="e">
        <f>'INDICADORES IDIGER'!#REF!</f>
        <v>#REF!</v>
      </c>
      <c r="O17" s="245" t="e">
        <f t="shared" si="5"/>
        <v>#REF!</v>
      </c>
      <c r="P17" s="239" t="e">
        <f t="shared" si="23"/>
        <v>#REF!</v>
      </c>
      <c r="Q17" s="204" t="e">
        <f>'INDICADORES IDIGER'!#REF!</f>
        <v>#REF!</v>
      </c>
      <c r="R17" s="245" t="e">
        <f t="shared" si="6"/>
        <v>#REF!</v>
      </c>
      <c r="S17" s="239" t="e">
        <f t="shared" si="24"/>
        <v>#REF!</v>
      </c>
      <c r="T17" s="204" t="e">
        <f>'INDICADORES IDIGER'!#REF!</f>
        <v>#REF!</v>
      </c>
      <c r="U17" s="245" t="e">
        <f t="shared" si="7"/>
        <v>#REF!</v>
      </c>
      <c r="V17" s="239" t="e">
        <f t="shared" si="25"/>
        <v>#REF!</v>
      </c>
      <c r="W17" s="204" t="e">
        <f>'INDICADORES IDIGER'!#REF!</f>
        <v>#REF!</v>
      </c>
      <c r="X17" s="248" t="e">
        <f>+W17+U17</f>
        <v>#REF!</v>
      </c>
      <c r="Y17" s="239" t="e">
        <f t="shared" si="26"/>
        <v>#REF!</v>
      </c>
      <c r="Z17" s="204" t="e">
        <f>'INDICADORES IDIGER'!#REF!</f>
        <v>#REF!</v>
      </c>
      <c r="AA17" s="248" t="e">
        <f>+Z17+X17</f>
        <v>#REF!</v>
      </c>
      <c r="AB17" s="239" t="e">
        <f t="shared" si="8"/>
        <v>#REF!</v>
      </c>
      <c r="AC17" s="204" t="e">
        <f>'INDICADORES IDIGER'!#REF!</f>
        <v>#REF!</v>
      </c>
      <c r="AD17" s="248" t="e">
        <f t="shared" si="9"/>
        <v>#REF!</v>
      </c>
      <c r="AE17" s="239" t="e">
        <f t="shared" si="10"/>
        <v>#REF!</v>
      </c>
      <c r="AF17" s="204" t="e">
        <f>'INDICADORES IDIGER'!#REF!</f>
        <v>#REF!</v>
      </c>
      <c r="AG17" s="248" t="e">
        <f>+AF17+AD17</f>
        <v>#REF!</v>
      </c>
      <c r="AH17" s="239" t="e">
        <f t="shared" si="27"/>
        <v>#REF!</v>
      </c>
      <c r="AI17" s="204" t="e">
        <f>'INDICADORES IDIGER'!#REF!</f>
        <v>#REF!</v>
      </c>
      <c r="AJ17" s="248" t="e">
        <f>+AI17+AG17</f>
        <v>#REF!</v>
      </c>
      <c r="AK17" s="239" t="e">
        <f t="shared" si="11"/>
        <v>#REF!</v>
      </c>
      <c r="AL17" s="204" t="e">
        <f>'INDICADORES IDIGER'!#REF!</f>
        <v>#REF!</v>
      </c>
      <c r="AM17" s="248" t="e">
        <f t="shared" si="12"/>
        <v>#REF!</v>
      </c>
      <c r="AN17" s="239" t="e">
        <f t="shared" si="28"/>
        <v>#REF!</v>
      </c>
      <c r="AO17" s="254" t="e">
        <f t="shared" si="13"/>
        <v>#REF!</v>
      </c>
      <c r="AP17" s="239" t="e">
        <f t="shared" si="29"/>
        <v>#REF!</v>
      </c>
    </row>
    <row r="18" spans="1:43" ht="85.5" x14ac:dyDescent="0.2">
      <c r="A18" s="411"/>
      <c r="B18" s="201" t="s">
        <v>485</v>
      </c>
      <c r="C18" s="202" t="s">
        <v>436</v>
      </c>
      <c r="D18" s="263">
        <v>1</v>
      </c>
      <c r="E18" s="204" t="e">
        <f>'INDICADORES IDIGER'!#REF!</f>
        <v>#REF!</v>
      </c>
      <c r="F18" s="248" t="e">
        <f>+E18</f>
        <v>#REF!</v>
      </c>
      <c r="G18" s="239" t="e">
        <f t="shared" si="0"/>
        <v>#REF!</v>
      </c>
      <c r="H18" s="204" t="e">
        <f>'INDICADORES IDIGER'!#REF!</f>
        <v>#REF!</v>
      </c>
      <c r="I18" s="248" t="e">
        <f>+H18+F18</f>
        <v>#REF!</v>
      </c>
      <c r="J18" s="239" t="e">
        <f t="shared" si="21"/>
        <v>#REF!</v>
      </c>
      <c r="K18" s="204" t="e">
        <f>'INDICADORES IDIGER'!#REF!</f>
        <v>#REF!</v>
      </c>
      <c r="L18" s="248" t="e">
        <f>+K18+I18</f>
        <v>#REF!</v>
      </c>
      <c r="M18" s="239" t="e">
        <f t="shared" si="22"/>
        <v>#REF!</v>
      </c>
      <c r="N18" s="204" t="e">
        <f>'INDICADORES IDIGER'!#REF!</f>
        <v>#REF!</v>
      </c>
      <c r="O18" s="248" t="e">
        <f>+N18+L18</f>
        <v>#REF!</v>
      </c>
      <c r="P18" s="239" t="e">
        <f t="shared" si="23"/>
        <v>#REF!</v>
      </c>
      <c r="Q18" s="204" t="e">
        <f>'INDICADORES IDIGER'!#REF!</f>
        <v>#REF!</v>
      </c>
      <c r="R18" s="248" t="e">
        <f>+Q18+O18</f>
        <v>#REF!</v>
      </c>
      <c r="S18" s="239" t="e">
        <f t="shared" si="24"/>
        <v>#REF!</v>
      </c>
      <c r="T18" s="204" t="e">
        <f>'INDICADORES IDIGER'!#REF!</f>
        <v>#REF!</v>
      </c>
      <c r="U18" s="248" t="e">
        <f>+T18+R18</f>
        <v>#REF!</v>
      </c>
      <c r="V18" s="239" t="e">
        <f t="shared" si="25"/>
        <v>#REF!</v>
      </c>
      <c r="W18" s="204" t="e">
        <f>'INDICADORES IDIGER'!#REF!</f>
        <v>#REF!</v>
      </c>
      <c r="X18" s="248" t="e">
        <f>+W18+U18</f>
        <v>#REF!</v>
      </c>
      <c r="Y18" s="239" t="e">
        <f t="shared" si="26"/>
        <v>#REF!</v>
      </c>
      <c r="Z18" s="204" t="e">
        <f>'INDICADORES IDIGER'!#REF!</f>
        <v>#REF!</v>
      </c>
      <c r="AA18" s="248" t="e">
        <f>+Z18+X18</f>
        <v>#REF!</v>
      </c>
      <c r="AB18" s="239" t="e">
        <f>+AA18/D18</f>
        <v>#REF!</v>
      </c>
      <c r="AC18" s="204" t="e">
        <f>'INDICADORES IDIGER'!#REF!</f>
        <v>#REF!</v>
      </c>
      <c r="AD18" s="248" t="e">
        <f>+AC18+AA18</f>
        <v>#REF!</v>
      </c>
      <c r="AE18" s="239" t="e">
        <f>+AD18/D18</f>
        <v>#REF!</v>
      </c>
      <c r="AF18" s="204" t="e">
        <f>'INDICADORES IDIGER'!#REF!</f>
        <v>#REF!</v>
      </c>
      <c r="AG18" s="248" t="e">
        <f>+AF18+AD18</f>
        <v>#REF!</v>
      </c>
      <c r="AH18" s="239" t="e">
        <f t="shared" si="27"/>
        <v>#REF!</v>
      </c>
      <c r="AI18" s="204" t="e">
        <f>'INDICADORES IDIGER'!#REF!</f>
        <v>#REF!</v>
      </c>
      <c r="AJ18" s="248" t="e">
        <f>+AI18+AG18</f>
        <v>#REF!</v>
      </c>
      <c r="AK18" s="239" t="e">
        <f>+AJ18/D18</f>
        <v>#REF!</v>
      </c>
      <c r="AL18" s="204" t="e">
        <f>'INDICADORES IDIGER'!#REF!</f>
        <v>#REF!</v>
      </c>
      <c r="AM18" s="248" t="e">
        <f>+AL18+AJ18</f>
        <v>#REF!</v>
      </c>
      <c r="AN18" s="239" t="e">
        <f t="shared" si="28"/>
        <v>#REF!</v>
      </c>
      <c r="AO18" s="254" t="e">
        <f>+AL18+AI18+AF18+AC18+Z18+W18+T18+Q18+N18+K18+H18+E18</f>
        <v>#REF!</v>
      </c>
      <c r="AP18" s="239" t="e">
        <f t="shared" si="29"/>
        <v>#REF!</v>
      </c>
    </row>
    <row r="19" spans="1:43" ht="42.75" x14ac:dyDescent="0.2">
      <c r="A19" s="411"/>
      <c r="B19" s="201" t="s">
        <v>516</v>
      </c>
      <c r="C19" s="202" t="s">
        <v>437</v>
      </c>
      <c r="D19" s="263">
        <v>5</v>
      </c>
      <c r="E19" s="204" t="e">
        <f>'INDICADORES IDIGER'!#REF!</f>
        <v>#REF!</v>
      </c>
      <c r="F19" s="248" t="e">
        <f>F17+F18</f>
        <v>#REF!</v>
      </c>
      <c r="G19" s="239" t="e">
        <f t="shared" si="0"/>
        <v>#REF!</v>
      </c>
      <c r="H19" s="204" t="e">
        <f>'INDICADORES IDIGER'!#REF!</f>
        <v>#REF!</v>
      </c>
      <c r="I19" s="248" t="e">
        <f>I17+I18</f>
        <v>#REF!</v>
      </c>
      <c r="J19" s="239" t="e">
        <f t="shared" si="21"/>
        <v>#REF!</v>
      </c>
      <c r="K19" s="204" t="e">
        <f>'INDICADORES IDIGER'!#REF!</f>
        <v>#REF!</v>
      </c>
      <c r="L19" s="248" t="e">
        <f>L17+L18</f>
        <v>#REF!</v>
      </c>
      <c r="M19" s="239" t="e">
        <f t="shared" si="22"/>
        <v>#REF!</v>
      </c>
      <c r="N19" s="204" t="e">
        <f>'INDICADORES IDIGER'!#REF!</f>
        <v>#REF!</v>
      </c>
      <c r="O19" s="248" t="e">
        <f>O17+O18</f>
        <v>#REF!</v>
      </c>
      <c r="P19" s="239" t="e">
        <f t="shared" si="23"/>
        <v>#REF!</v>
      </c>
      <c r="Q19" s="204" t="e">
        <f>'INDICADORES IDIGER'!#REF!</f>
        <v>#REF!</v>
      </c>
      <c r="R19" s="248" t="e">
        <f>R17+R18</f>
        <v>#REF!</v>
      </c>
      <c r="S19" s="239" t="e">
        <f t="shared" si="24"/>
        <v>#REF!</v>
      </c>
      <c r="T19" s="204" t="e">
        <f>'INDICADORES IDIGER'!#REF!</f>
        <v>#REF!</v>
      </c>
      <c r="U19" s="248" t="e">
        <f>U17+U18</f>
        <v>#REF!</v>
      </c>
      <c r="V19" s="239" t="e">
        <f t="shared" si="25"/>
        <v>#REF!</v>
      </c>
      <c r="W19" s="204" t="e">
        <f>'INDICADORES IDIGER'!#REF!</f>
        <v>#REF!</v>
      </c>
      <c r="X19" s="255" t="e">
        <f>X17+X18</f>
        <v>#REF!</v>
      </c>
      <c r="Y19" s="239" t="e">
        <f t="shared" si="26"/>
        <v>#REF!</v>
      </c>
      <c r="Z19" s="204" t="e">
        <f>'INDICADORES IDIGER'!#REF!</f>
        <v>#REF!</v>
      </c>
      <c r="AA19" s="238" t="e">
        <f>AA17+AA18</f>
        <v>#REF!</v>
      </c>
      <c r="AB19" s="239" t="e">
        <f>+AA19/D19</f>
        <v>#REF!</v>
      </c>
      <c r="AC19" s="204" t="e">
        <f>'INDICADORES IDIGER'!#REF!</f>
        <v>#REF!</v>
      </c>
      <c r="AD19" s="238" t="e">
        <f>AD17+AD18</f>
        <v>#REF!</v>
      </c>
      <c r="AE19" s="239" t="e">
        <f>+AD19/D19</f>
        <v>#REF!</v>
      </c>
      <c r="AF19" s="204" t="e">
        <f>'INDICADORES IDIGER'!#REF!</f>
        <v>#REF!</v>
      </c>
      <c r="AG19" s="248" t="e">
        <f>AG17+AG18</f>
        <v>#REF!</v>
      </c>
      <c r="AH19" s="239" t="e">
        <f t="shared" si="27"/>
        <v>#REF!</v>
      </c>
      <c r="AI19" s="204" t="e">
        <f>'INDICADORES IDIGER'!#REF!</f>
        <v>#REF!</v>
      </c>
      <c r="AJ19" s="238" t="e">
        <f>AJ17+AJ18</f>
        <v>#REF!</v>
      </c>
      <c r="AK19" s="239" t="e">
        <f>+AJ19/D19</f>
        <v>#REF!</v>
      </c>
      <c r="AL19" s="204" t="e">
        <f>'INDICADORES IDIGER'!#REF!</f>
        <v>#REF!</v>
      </c>
      <c r="AM19" s="238" t="e">
        <f>AM17+AM18</f>
        <v>#REF!</v>
      </c>
      <c r="AN19" s="239" t="e">
        <f t="shared" si="28"/>
        <v>#REF!</v>
      </c>
      <c r="AO19" s="254" t="e">
        <f>AO17+AO18</f>
        <v>#REF!</v>
      </c>
      <c r="AP19" s="239" t="e">
        <f t="shared" si="29"/>
        <v>#REF!</v>
      </c>
    </row>
    <row r="20" spans="1:43" ht="57" x14ac:dyDescent="0.2">
      <c r="A20" s="411"/>
      <c r="B20" s="201" t="s">
        <v>517</v>
      </c>
      <c r="C20" s="202" t="s">
        <v>438</v>
      </c>
      <c r="D20" s="203">
        <v>2</v>
      </c>
      <c r="E20" s="257" t="e">
        <f>'INDICADORES IDIGER'!#REF!</f>
        <v>#REF!</v>
      </c>
      <c r="F20" s="238" t="e">
        <f>+E20</f>
        <v>#REF!</v>
      </c>
      <c r="G20" s="239" t="e">
        <f t="shared" si="0"/>
        <v>#REF!</v>
      </c>
      <c r="H20" s="257" t="e">
        <f>'INDICADORES IDIGER'!#REF!</f>
        <v>#REF!</v>
      </c>
      <c r="I20" s="238" t="e">
        <f>+H20+F20</f>
        <v>#REF!</v>
      </c>
      <c r="J20" s="239" t="e">
        <f t="shared" si="21"/>
        <v>#REF!</v>
      </c>
      <c r="K20" s="257" t="e">
        <f>'INDICADORES IDIGER'!#REF!</f>
        <v>#REF!</v>
      </c>
      <c r="L20" s="238" t="e">
        <f>+K20+I20</f>
        <v>#REF!</v>
      </c>
      <c r="M20" s="239" t="e">
        <f t="shared" si="22"/>
        <v>#REF!</v>
      </c>
      <c r="N20" s="257" t="e">
        <f>'INDICADORES IDIGER'!#REF!</f>
        <v>#REF!</v>
      </c>
      <c r="O20" s="238" t="e">
        <f t="shared" si="5"/>
        <v>#REF!</v>
      </c>
      <c r="P20" s="239" t="e">
        <f t="shared" si="23"/>
        <v>#REF!</v>
      </c>
      <c r="Q20" s="257" t="e">
        <f>'INDICADORES IDIGER'!#REF!</f>
        <v>#REF!</v>
      </c>
      <c r="R20" s="238" t="e">
        <f t="shared" si="6"/>
        <v>#REF!</v>
      </c>
      <c r="S20" s="239" t="e">
        <f t="shared" si="24"/>
        <v>#REF!</v>
      </c>
      <c r="T20" s="257" t="e">
        <f>'INDICADORES IDIGER'!#REF!</f>
        <v>#REF!</v>
      </c>
      <c r="U20" s="238" t="e">
        <f t="shared" si="7"/>
        <v>#REF!</v>
      </c>
      <c r="V20" s="239" t="e">
        <f t="shared" si="25"/>
        <v>#REF!</v>
      </c>
      <c r="W20" s="257" t="e">
        <f>'INDICADORES IDIGER'!#REF!</f>
        <v>#REF!</v>
      </c>
      <c r="X20" s="238" t="e">
        <f>+W20+U20</f>
        <v>#REF!</v>
      </c>
      <c r="Y20" s="239" t="e">
        <f t="shared" si="26"/>
        <v>#REF!</v>
      </c>
      <c r="Z20" s="257" t="e">
        <f>'INDICADORES IDIGER'!#REF!</f>
        <v>#REF!</v>
      </c>
      <c r="AA20" s="238" t="e">
        <f>+Z20+X20</f>
        <v>#REF!</v>
      </c>
      <c r="AB20" s="239" t="e">
        <f t="shared" si="8"/>
        <v>#REF!</v>
      </c>
      <c r="AC20" s="257" t="e">
        <f>'INDICADORES IDIGER'!#REF!</f>
        <v>#REF!</v>
      </c>
      <c r="AD20" s="238" t="e">
        <f t="shared" si="9"/>
        <v>#REF!</v>
      </c>
      <c r="AE20" s="239" t="e">
        <f t="shared" si="10"/>
        <v>#REF!</v>
      </c>
      <c r="AF20" s="257" t="e">
        <f>'INDICADORES IDIGER'!#REF!</f>
        <v>#REF!</v>
      </c>
      <c r="AG20" s="238" t="e">
        <f>+AF20+AD20</f>
        <v>#REF!</v>
      </c>
      <c r="AH20" s="239" t="e">
        <f t="shared" si="27"/>
        <v>#REF!</v>
      </c>
      <c r="AI20" s="257" t="e">
        <f>'INDICADORES IDIGER'!#REF!</f>
        <v>#REF!</v>
      </c>
      <c r="AJ20" s="238" t="e">
        <f>+AI20+AG20</f>
        <v>#REF!</v>
      </c>
      <c r="AK20" s="239" t="e">
        <f t="shared" si="11"/>
        <v>#REF!</v>
      </c>
      <c r="AL20" s="257" t="e">
        <f>'INDICADORES IDIGER'!#REF!</f>
        <v>#REF!</v>
      </c>
      <c r="AM20" s="238" t="e">
        <f t="shared" si="12"/>
        <v>#REF!</v>
      </c>
      <c r="AN20" s="239" t="e">
        <f t="shared" si="28"/>
        <v>#REF!</v>
      </c>
      <c r="AO20" s="257" t="e">
        <f t="shared" si="13"/>
        <v>#REF!</v>
      </c>
      <c r="AP20" s="239" t="e">
        <f t="shared" si="29"/>
        <v>#REF!</v>
      </c>
    </row>
    <row r="21" spans="1:43" ht="42.75" x14ac:dyDescent="0.2">
      <c r="A21" s="412"/>
      <c r="B21" s="201" t="s">
        <v>485</v>
      </c>
      <c r="C21" s="202" t="s">
        <v>439</v>
      </c>
      <c r="D21" s="251">
        <v>1</v>
      </c>
      <c r="E21" s="204" t="e">
        <f>'INDICADORES IDIGER'!#REF!</f>
        <v>#REF!</v>
      </c>
      <c r="F21" s="238" t="e">
        <f>+E21</f>
        <v>#REF!</v>
      </c>
      <c r="G21" s="239" t="e">
        <f t="shared" si="0"/>
        <v>#REF!</v>
      </c>
      <c r="H21" s="204" t="e">
        <f>'INDICADORES IDIGER'!#REF!</f>
        <v>#REF!</v>
      </c>
      <c r="I21" s="238" t="e">
        <f>+H21+F21</f>
        <v>#REF!</v>
      </c>
      <c r="J21" s="239" t="e">
        <f t="shared" si="21"/>
        <v>#REF!</v>
      </c>
      <c r="K21" s="204" t="e">
        <f>'INDICADORES IDIGER'!#REF!</f>
        <v>#REF!</v>
      </c>
      <c r="L21" s="238" t="e">
        <f>+K21+I21</f>
        <v>#REF!</v>
      </c>
      <c r="M21" s="239" t="e">
        <f t="shared" si="22"/>
        <v>#REF!</v>
      </c>
      <c r="N21" s="204" t="e">
        <f>'INDICADORES IDIGER'!#REF!</f>
        <v>#REF!</v>
      </c>
      <c r="O21" s="238" t="e">
        <f t="shared" si="5"/>
        <v>#REF!</v>
      </c>
      <c r="P21" s="239" t="e">
        <f t="shared" si="23"/>
        <v>#REF!</v>
      </c>
      <c r="Q21" s="204" t="e">
        <f>'INDICADORES IDIGER'!#REF!</f>
        <v>#REF!</v>
      </c>
      <c r="R21" s="238" t="e">
        <f t="shared" si="6"/>
        <v>#REF!</v>
      </c>
      <c r="S21" s="239" t="e">
        <f>+R21/D21</f>
        <v>#REF!</v>
      </c>
      <c r="T21" s="204" t="e">
        <f>'INDICADORES IDIGER'!#REF!</f>
        <v>#REF!</v>
      </c>
      <c r="U21" s="238" t="e">
        <f t="shared" si="7"/>
        <v>#REF!</v>
      </c>
      <c r="V21" s="239" t="e">
        <f t="shared" si="25"/>
        <v>#REF!</v>
      </c>
      <c r="W21" s="204" t="e">
        <f>'INDICADORES IDIGER'!#REF!</f>
        <v>#REF!</v>
      </c>
      <c r="X21" s="238" t="e">
        <f>+W21+U21</f>
        <v>#REF!</v>
      </c>
      <c r="Y21" s="239" t="e">
        <f>+X21/D21</f>
        <v>#REF!</v>
      </c>
      <c r="Z21" s="204" t="e">
        <f>'INDICADORES IDIGER'!#REF!</f>
        <v>#REF!</v>
      </c>
      <c r="AA21" s="238" t="e">
        <f>+Z21+X21</f>
        <v>#REF!</v>
      </c>
      <c r="AB21" s="239" t="e">
        <f t="shared" si="8"/>
        <v>#REF!</v>
      </c>
      <c r="AC21" s="204" t="e">
        <f>'INDICADORES IDIGER'!#REF!</f>
        <v>#REF!</v>
      </c>
      <c r="AD21" s="238" t="e">
        <f t="shared" si="9"/>
        <v>#REF!</v>
      </c>
      <c r="AE21" s="239" t="e">
        <f t="shared" si="10"/>
        <v>#REF!</v>
      </c>
      <c r="AF21" s="204" t="e">
        <f>'INDICADORES IDIGER'!#REF!</f>
        <v>#REF!</v>
      </c>
      <c r="AG21" s="238" t="e">
        <f>+AF21+AD21</f>
        <v>#REF!</v>
      </c>
      <c r="AH21" s="239" t="e">
        <f t="shared" si="27"/>
        <v>#REF!</v>
      </c>
      <c r="AI21" s="204" t="e">
        <f>'INDICADORES IDIGER'!#REF!</f>
        <v>#REF!</v>
      </c>
      <c r="AJ21" s="238" t="e">
        <f>+AI21+AG21</f>
        <v>#REF!</v>
      </c>
      <c r="AK21" s="239" t="e">
        <f t="shared" si="11"/>
        <v>#REF!</v>
      </c>
      <c r="AL21" s="204" t="e">
        <f>'INDICADORES IDIGER'!#REF!</f>
        <v>#REF!</v>
      </c>
      <c r="AM21" s="238" t="e">
        <f t="shared" si="12"/>
        <v>#REF!</v>
      </c>
      <c r="AN21" s="239" t="e">
        <f>+AM21/D21</f>
        <v>#REF!</v>
      </c>
      <c r="AO21" s="257" t="e">
        <f t="shared" si="13"/>
        <v>#REF!</v>
      </c>
      <c r="AP21" s="239" t="e">
        <f t="shared" si="29"/>
        <v>#REF!</v>
      </c>
      <c r="AQ21" s="222"/>
    </row>
    <row r="22" spans="1:43" ht="57" x14ac:dyDescent="0.2">
      <c r="A22" s="410" t="s">
        <v>440</v>
      </c>
      <c r="B22" s="201"/>
      <c r="C22" s="202" t="s">
        <v>441</v>
      </c>
      <c r="D22" s="251">
        <v>6</v>
      </c>
      <c r="E22" s="204" t="e">
        <f>'INDICADORES IDIGER'!#REF!</f>
        <v>#REF!</v>
      </c>
      <c r="F22" s="238" t="e">
        <f>+E22</f>
        <v>#REF!</v>
      </c>
      <c r="G22" s="239" t="e">
        <f t="shared" si="0"/>
        <v>#REF!</v>
      </c>
      <c r="H22" s="204" t="e">
        <f>'INDICADORES IDIGER'!#REF!</f>
        <v>#REF!</v>
      </c>
      <c r="I22" s="238" t="e">
        <f>+H22+F22</f>
        <v>#REF!</v>
      </c>
      <c r="J22" s="239" t="e">
        <f t="shared" si="21"/>
        <v>#REF!</v>
      </c>
      <c r="K22" s="204" t="e">
        <f>'INDICADORES IDIGER'!#REF!</f>
        <v>#REF!</v>
      </c>
      <c r="L22" s="238" t="e">
        <f>+K22+I22</f>
        <v>#REF!</v>
      </c>
      <c r="M22" s="239" t="e">
        <f t="shared" si="22"/>
        <v>#REF!</v>
      </c>
      <c r="N22" s="204" t="e">
        <f>'INDICADORES IDIGER'!#REF!</f>
        <v>#REF!</v>
      </c>
      <c r="O22" s="238" t="e">
        <f>+N22+L22</f>
        <v>#REF!</v>
      </c>
      <c r="P22" s="239" t="e">
        <f t="shared" si="23"/>
        <v>#REF!</v>
      </c>
      <c r="Q22" s="204" t="e">
        <f>'INDICADORES IDIGER'!#REF!</f>
        <v>#REF!</v>
      </c>
      <c r="R22" s="238" t="e">
        <f>+Q22+O22</f>
        <v>#REF!</v>
      </c>
      <c r="S22" s="239" t="e">
        <f>+R22/D22</f>
        <v>#REF!</v>
      </c>
      <c r="T22" s="204" t="e">
        <f>'INDICADORES IDIGER'!#REF!</f>
        <v>#REF!</v>
      </c>
      <c r="U22" s="238" t="e">
        <f>+T22+R22</f>
        <v>#REF!</v>
      </c>
      <c r="V22" s="239" t="e">
        <f t="shared" si="25"/>
        <v>#REF!</v>
      </c>
      <c r="W22" s="204" t="e">
        <f>'INDICADORES IDIGER'!#REF!</f>
        <v>#REF!</v>
      </c>
      <c r="X22" s="238" t="e">
        <f>+W22+U22</f>
        <v>#REF!</v>
      </c>
      <c r="Y22" s="239" t="e">
        <f>+X22/D22</f>
        <v>#REF!</v>
      </c>
      <c r="Z22" s="204" t="e">
        <f>'INDICADORES IDIGER'!#REF!</f>
        <v>#REF!</v>
      </c>
      <c r="AA22" s="238" t="e">
        <f>+Z22+X22</f>
        <v>#REF!</v>
      </c>
      <c r="AB22" s="239" t="e">
        <f>+AA22/D22</f>
        <v>#REF!</v>
      </c>
      <c r="AC22" s="204" t="e">
        <f>'INDICADORES IDIGER'!#REF!</f>
        <v>#REF!</v>
      </c>
      <c r="AD22" s="238" t="e">
        <f>+AC22+AA22</f>
        <v>#REF!</v>
      </c>
      <c r="AE22" s="239" t="e">
        <f>+AD22/D22</f>
        <v>#REF!</v>
      </c>
      <c r="AF22" s="204" t="e">
        <f>'INDICADORES IDIGER'!#REF!</f>
        <v>#REF!</v>
      </c>
      <c r="AG22" s="238" t="e">
        <f>+AF22+AD22</f>
        <v>#REF!</v>
      </c>
      <c r="AH22" s="239" t="e">
        <f t="shared" si="27"/>
        <v>#REF!</v>
      </c>
      <c r="AI22" s="204" t="e">
        <f>'INDICADORES IDIGER'!#REF!</f>
        <v>#REF!</v>
      </c>
      <c r="AJ22" s="238" t="e">
        <f>+AI22+AG22</f>
        <v>#REF!</v>
      </c>
      <c r="AK22" s="239" t="e">
        <f>+AJ22/D22</f>
        <v>#REF!</v>
      </c>
      <c r="AL22" s="204" t="e">
        <f>'INDICADORES IDIGER'!#REF!</f>
        <v>#REF!</v>
      </c>
      <c r="AM22" s="238" t="e">
        <f>+AL22+AJ22</f>
        <v>#REF!</v>
      </c>
      <c r="AN22" s="239" t="e">
        <f>+AM22/D22</f>
        <v>#REF!</v>
      </c>
      <c r="AO22" s="204" t="e">
        <f>+AL22+AI22+AF22+AC22+Z22+W22+T22+Q22+N22+K22+H22+E22</f>
        <v>#REF!</v>
      </c>
      <c r="AP22" s="239" t="e">
        <f t="shared" si="29"/>
        <v>#REF!</v>
      </c>
    </row>
    <row r="23" spans="1:43" ht="42.75" x14ac:dyDescent="0.2">
      <c r="A23" s="411"/>
      <c r="B23" s="201"/>
      <c r="C23" s="202" t="s">
        <v>442</v>
      </c>
      <c r="D23" s="251">
        <v>1</v>
      </c>
      <c r="E23" s="204" t="e">
        <f>'INDICADORES IDIGER'!#REF!</f>
        <v>#REF!</v>
      </c>
      <c r="F23" s="238" t="e">
        <f>F21+F22</f>
        <v>#REF!</v>
      </c>
      <c r="G23" s="239" t="e">
        <f t="shared" si="0"/>
        <v>#REF!</v>
      </c>
      <c r="H23" s="204" t="e">
        <f>'INDICADORES IDIGER'!#REF!</f>
        <v>#REF!</v>
      </c>
      <c r="I23" s="238" t="e">
        <f>I21+I22</f>
        <v>#REF!</v>
      </c>
      <c r="J23" s="239" t="e">
        <f>I23/$D$23</f>
        <v>#REF!</v>
      </c>
      <c r="K23" s="204" t="e">
        <f>'INDICADORES IDIGER'!#REF!</f>
        <v>#REF!</v>
      </c>
      <c r="L23" s="238" t="e">
        <f>L21+L22</f>
        <v>#REF!</v>
      </c>
      <c r="M23" s="239" t="e">
        <f>L23/$D$23</f>
        <v>#REF!</v>
      </c>
      <c r="N23" s="204" t="e">
        <f>'INDICADORES IDIGER'!#REF!</f>
        <v>#REF!</v>
      </c>
      <c r="O23" s="238" t="e">
        <f>O21+O22</f>
        <v>#REF!</v>
      </c>
      <c r="P23" s="239" t="e">
        <f>O23/$D$23</f>
        <v>#REF!</v>
      </c>
      <c r="Q23" s="204" t="e">
        <f>'INDICADORES IDIGER'!#REF!</f>
        <v>#REF!</v>
      </c>
      <c r="R23" s="238" t="e">
        <f>R21+R22</f>
        <v>#REF!</v>
      </c>
      <c r="S23" s="239" t="e">
        <f>R23/$D$23</f>
        <v>#REF!</v>
      </c>
      <c r="T23" s="204" t="e">
        <f>'INDICADORES IDIGER'!#REF!</f>
        <v>#REF!</v>
      </c>
      <c r="U23" s="238" t="e">
        <f>U21+U22</f>
        <v>#REF!</v>
      </c>
      <c r="V23" s="239" t="e">
        <f>U23/$D$23</f>
        <v>#REF!</v>
      </c>
      <c r="W23" s="204" t="e">
        <f>'INDICADORES IDIGER'!#REF!</f>
        <v>#REF!</v>
      </c>
      <c r="X23" s="238" t="e">
        <f>X21+X22</f>
        <v>#REF!</v>
      </c>
      <c r="Y23" s="239" t="e">
        <f>X23/$D$23</f>
        <v>#REF!</v>
      </c>
      <c r="Z23" s="204" t="e">
        <f>'INDICADORES IDIGER'!#REF!</f>
        <v>#REF!</v>
      </c>
      <c r="AA23" s="238" t="e">
        <f>AA21+AA22</f>
        <v>#REF!</v>
      </c>
      <c r="AB23" s="239" t="e">
        <f>AA23/$D$23</f>
        <v>#REF!</v>
      </c>
      <c r="AC23" s="204" t="e">
        <f>'INDICADORES IDIGER'!#REF!</f>
        <v>#REF!</v>
      </c>
      <c r="AD23" s="238" t="e">
        <f>AD21+AD22</f>
        <v>#REF!</v>
      </c>
      <c r="AE23" s="239" t="e">
        <f>AD23/$D$23</f>
        <v>#REF!</v>
      </c>
      <c r="AF23" s="204" t="e">
        <f>'INDICADORES IDIGER'!#REF!</f>
        <v>#REF!</v>
      </c>
      <c r="AG23" s="238" t="e">
        <f>AG21+AG22</f>
        <v>#REF!</v>
      </c>
      <c r="AH23" s="239" t="e">
        <f>AG23/$D$23</f>
        <v>#REF!</v>
      </c>
      <c r="AI23" s="204" t="e">
        <f>'INDICADORES IDIGER'!#REF!</f>
        <v>#REF!</v>
      </c>
      <c r="AJ23" s="238" t="e">
        <f>AJ21+AJ22</f>
        <v>#REF!</v>
      </c>
      <c r="AK23" s="239" t="e">
        <f>AJ23/$D$23</f>
        <v>#REF!</v>
      </c>
      <c r="AL23" s="204" t="e">
        <f>'INDICADORES IDIGER'!#REF!</f>
        <v>#REF!</v>
      </c>
      <c r="AM23" s="238" t="e">
        <f>AM21+AM22</f>
        <v>#REF!</v>
      </c>
      <c r="AN23" s="239" t="e">
        <f>AM23/$D$23</f>
        <v>#REF!</v>
      </c>
      <c r="AO23" s="204" t="e">
        <f>AO21+AO22</f>
        <v>#REF!</v>
      </c>
      <c r="AP23" s="239" t="e">
        <f>AO23/D23</f>
        <v>#REF!</v>
      </c>
    </row>
    <row r="24" spans="1:43" ht="57" x14ac:dyDescent="0.2">
      <c r="A24" s="411"/>
      <c r="B24" s="201"/>
      <c r="C24" s="202" t="s">
        <v>443</v>
      </c>
      <c r="D24" s="251">
        <v>1</v>
      </c>
      <c r="E24" s="204" t="e">
        <f>'INDICADORES IDIGER'!#REF!</f>
        <v>#REF!</v>
      </c>
      <c r="F24" s="238" t="e">
        <f>+E24</f>
        <v>#REF!</v>
      </c>
      <c r="G24" s="239" t="e">
        <f t="shared" si="0"/>
        <v>#REF!</v>
      </c>
      <c r="H24" s="204" t="e">
        <f>'INDICADORES IDIGER'!#REF!</f>
        <v>#REF!</v>
      </c>
      <c r="I24" s="238" t="e">
        <f>+H24+F24</f>
        <v>#REF!</v>
      </c>
      <c r="J24" s="239" t="e">
        <f>+I24/D24</f>
        <v>#REF!</v>
      </c>
      <c r="K24" s="204" t="e">
        <f>'INDICADORES IDIGER'!#REF!</f>
        <v>#REF!</v>
      </c>
      <c r="L24" s="238" t="e">
        <f>+K24+I24</f>
        <v>#REF!</v>
      </c>
      <c r="M24" s="239" t="e">
        <f>+L24/D24</f>
        <v>#REF!</v>
      </c>
      <c r="N24" s="204" t="e">
        <f>'INDICADORES IDIGER'!#REF!</f>
        <v>#REF!</v>
      </c>
      <c r="O24" s="238" t="e">
        <f t="shared" si="5"/>
        <v>#REF!</v>
      </c>
      <c r="P24" s="239" t="e">
        <f>+O24/D24</f>
        <v>#REF!</v>
      </c>
      <c r="Q24" s="204" t="e">
        <f>'INDICADORES IDIGER'!#REF!</f>
        <v>#REF!</v>
      </c>
      <c r="R24" s="238" t="e">
        <f t="shared" si="6"/>
        <v>#REF!</v>
      </c>
      <c r="S24" s="239" t="e">
        <f>+R24/D24</f>
        <v>#REF!</v>
      </c>
      <c r="T24" s="204" t="e">
        <f>'INDICADORES IDIGER'!#REF!</f>
        <v>#REF!</v>
      </c>
      <c r="U24" s="238" t="e">
        <f t="shared" si="7"/>
        <v>#REF!</v>
      </c>
      <c r="V24" s="239" t="e">
        <f>+U24/D24</f>
        <v>#REF!</v>
      </c>
      <c r="W24" s="204" t="e">
        <f>'INDICADORES IDIGER'!#REF!</f>
        <v>#REF!</v>
      </c>
      <c r="X24" s="238" t="e">
        <f>+W24+U24</f>
        <v>#REF!</v>
      </c>
      <c r="Y24" s="239" t="e">
        <f>+X24/D24</f>
        <v>#REF!</v>
      </c>
      <c r="Z24" s="204" t="e">
        <f>'INDICADORES IDIGER'!#REF!</f>
        <v>#REF!</v>
      </c>
      <c r="AA24" s="238" t="e">
        <f>+Z24+X24</f>
        <v>#REF!</v>
      </c>
      <c r="AB24" s="239" t="e">
        <f t="shared" si="8"/>
        <v>#REF!</v>
      </c>
      <c r="AC24" s="204" t="e">
        <f>'INDICADORES IDIGER'!#REF!</f>
        <v>#REF!</v>
      </c>
      <c r="AD24" s="238" t="e">
        <f t="shared" si="9"/>
        <v>#REF!</v>
      </c>
      <c r="AE24" s="239" t="e">
        <f t="shared" si="10"/>
        <v>#REF!</v>
      </c>
      <c r="AF24" s="204" t="e">
        <f>'INDICADORES IDIGER'!#REF!</f>
        <v>#REF!</v>
      </c>
      <c r="AG24" s="238" t="e">
        <f>+AF24+AD24</f>
        <v>#REF!</v>
      </c>
      <c r="AH24" s="239" t="e">
        <f>+AG24/D24</f>
        <v>#REF!</v>
      </c>
      <c r="AI24" s="204" t="e">
        <f>'INDICADORES IDIGER'!#REF!</f>
        <v>#REF!</v>
      </c>
      <c r="AJ24" s="238" t="e">
        <f>+AI24+AG24</f>
        <v>#REF!</v>
      </c>
      <c r="AK24" s="239" t="e">
        <f t="shared" si="11"/>
        <v>#REF!</v>
      </c>
      <c r="AL24" s="204" t="e">
        <f>'INDICADORES IDIGER'!#REF!</f>
        <v>#REF!</v>
      </c>
      <c r="AM24" s="238" t="e">
        <f t="shared" si="12"/>
        <v>#REF!</v>
      </c>
      <c r="AN24" s="239" t="e">
        <f>+AM24/D24</f>
        <v>#REF!</v>
      </c>
      <c r="AO24" s="257" t="e">
        <f t="shared" si="13"/>
        <v>#REF!</v>
      </c>
      <c r="AP24" s="239" t="e">
        <f>+AO24/D24</f>
        <v>#REF!</v>
      </c>
    </row>
    <row r="25" spans="1:43" ht="42.75" x14ac:dyDescent="0.2">
      <c r="A25" s="411"/>
      <c r="B25" s="201"/>
      <c r="C25" s="202" t="s">
        <v>444</v>
      </c>
      <c r="D25" s="251">
        <v>14</v>
      </c>
      <c r="E25" s="204" t="e">
        <f>'INDICADORES IDIGER'!#REF!</f>
        <v>#REF!</v>
      </c>
      <c r="F25" s="238" t="e">
        <f>+E25</f>
        <v>#REF!</v>
      </c>
      <c r="G25" s="239" t="e">
        <f t="shared" si="0"/>
        <v>#REF!</v>
      </c>
      <c r="H25" s="204" t="e">
        <f>'INDICADORES IDIGER'!#REF!</f>
        <v>#REF!</v>
      </c>
      <c r="I25" s="238" t="e">
        <f>+H25+F25</f>
        <v>#REF!</v>
      </c>
      <c r="J25" s="239" t="e">
        <f>+I25/D25</f>
        <v>#REF!</v>
      </c>
      <c r="K25" s="204" t="e">
        <f>'INDICADORES IDIGER'!#REF!</f>
        <v>#REF!</v>
      </c>
      <c r="L25" s="238" t="e">
        <f>+K25+I25</f>
        <v>#REF!</v>
      </c>
      <c r="M25" s="239" t="e">
        <f>+L25/D25</f>
        <v>#REF!</v>
      </c>
      <c r="N25" s="204" t="e">
        <f>'INDICADORES IDIGER'!#REF!</f>
        <v>#REF!</v>
      </c>
      <c r="O25" s="238" t="e">
        <f>+N25+L25</f>
        <v>#REF!</v>
      </c>
      <c r="P25" s="239" t="e">
        <f>+O25/D25</f>
        <v>#REF!</v>
      </c>
      <c r="Q25" s="204" t="e">
        <f>'INDICADORES IDIGER'!#REF!</f>
        <v>#REF!</v>
      </c>
      <c r="R25" s="238" t="e">
        <f>+Q25+O25</f>
        <v>#REF!</v>
      </c>
      <c r="S25" s="239" t="e">
        <f>+R25/D25</f>
        <v>#REF!</v>
      </c>
      <c r="T25" s="204" t="e">
        <f>'INDICADORES IDIGER'!#REF!</f>
        <v>#REF!</v>
      </c>
      <c r="U25" s="238" t="e">
        <f>+T25+R25</f>
        <v>#REF!</v>
      </c>
      <c r="V25" s="239" t="e">
        <f>+U25/D25</f>
        <v>#REF!</v>
      </c>
      <c r="W25" s="204" t="e">
        <f>'INDICADORES IDIGER'!#REF!</f>
        <v>#REF!</v>
      </c>
      <c r="X25" s="238" t="e">
        <f>+W25+U25</f>
        <v>#REF!</v>
      </c>
      <c r="Y25" s="239" t="e">
        <f>+X25/D25</f>
        <v>#REF!</v>
      </c>
      <c r="Z25" s="204" t="e">
        <f>'INDICADORES IDIGER'!#REF!</f>
        <v>#REF!</v>
      </c>
      <c r="AA25" s="238" t="e">
        <f>+Z25+X25</f>
        <v>#REF!</v>
      </c>
      <c r="AB25" s="239" t="e">
        <f>+AA25/D25</f>
        <v>#REF!</v>
      </c>
      <c r="AC25" s="204" t="e">
        <f>'INDICADORES IDIGER'!#REF!</f>
        <v>#REF!</v>
      </c>
      <c r="AD25" s="238" t="e">
        <f>+AC25+AA25</f>
        <v>#REF!</v>
      </c>
      <c r="AE25" s="239" t="e">
        <f>+AD25/D25</f>
        <v>#REF!</v>
      </c>
      <c r="AF25" s="204" t="e">
        <f>'INDICADORES IDIGER'!#REF!</f>
        <v>#REF!</v>
      </c>
      <c r="AG25" s="238" t="e">
        <f>+AF25+AD25</f>
        <v>#REF!</v>
      </c>
      <c r="AH25" s="239" t="e">
        <f>+AG25/D25</f>
        <v>#REF!</v>
      </c>
      <c r="AI25" s="204" t="e">
        <f>'INDICADORES IDIGER'!#REF!</f>
        <v>#REF!</v>
      </c>
      <c r="AJ25" s="238" t="e">
        <f>+AI25+AG25</f>
        <v>#REF!</v>
      </c>
      <c r="AK25" s="239" t="e">
        <f>+AJ25/D25</f>
        <v>#REF!</v>
      </c>
      <c r="AL25" s="204" t="e">
        <f>'INDICADORES IDIGER'!#REF!</f>
        <v>#REF!</v>
      </c>
      <c r="AM25" s="238" t="e">
        <f>+AL25+AJ25</f>
        <v>#REF!</v>
      </c>
      <c r="AN25" s="239" t="e">
        <f>+AM25/D25</f>
        <v>#REF!</v>
      </c>
      <c r="AO25" s="257" t="e">
        <f>+AL25+AI25+AF25+AC25+Z25+W25+T25+Q25+N25+K25+H25+E25</f>
        <v>#REF!</v>
      </c>
      <c r="AP25" s="239" t="e">
        <f>+AO25/D25</f>
        <v>#REF!</v>
      </c>
    </row>
    <row r="26" spans="1:43" ht="42.75" x14ac:dyDescent="0.2">
      <c r="A26" s="411"/>
      <c r="B26" s="201"/>
      <c r="C26" s="202" t="s">
        <v>445</v>
      </c>
      <c r="D26" s="251">
        <v>3</v>
      </c>
      <c r="E26" s="204" t="e">
        <f>'INDICADORES IDIGER'!#REF!</f>
        <v>#REF!</v>
      </c>
      <c r="F26" s="238" t="e">
        <f>F24+F25</f>
        <v>#REF!</v>
      </c>
      <c r="G26" s="239" t="e">
        <f t="shared" si="0"/>
        <v>#REF!</v>
      </c>
      <c r="H26" s="204" t="e">
        <f>'INDICADORES IDIGER'!#REF!</f>
        <v>#REF!</v>
      </c>
      <c r="I26" s="238" t="e">
        <f>I24+I25</f>
        <v>#REF!</v>
      </c>
      <c r="J26" s="239" t="e">
        <f>I26/$D$26</f>
        <v>#REF!</v>
      </c>
      <c r="K26" s="204" t="e">
        <f>'INDICADORES IDIGER'!#REF!</f>
        <v>#REF!</v>
      </c>
      <c r="L26" s="238" t="e">
        <f>L24+L25</f>
        <v>#REF!</v>
      </c>
      <c r="M26" s="239" t="e">
        <f>L26/$D$26</f>
        <v>#REF!</v>
      </c>
      <c r="N26" s="204" t="e">
        <f>'INDICADORES IDIGER'!#REF!</f>
        <v>#REF!</v>
      </c>
      <c r="O26" s="238" t="e">
        <f>O24+O25</f>
        <v>#REF!</v>
      </c>
      <c r="P26" s="239" t="e">
        <f>O26/$D$26</f>
        <v>#REF!</v>
      </c>
      <c r="Q26" s="204" t="e">
        <f>'INDICADORES IDIGER'!#REF!</f>
        <v>#REF!</v>
      </c>
      <c r="R26" s="238" t="e">
        <f>R24+R25</f>
        <v>#REF!</v>
      </c>
      <c r="S26" s="239" t="e">
        <f>R26/$D$26</f>
        <v>#REF!</v>
      </c>
      <c r="T26" s="204" t="e">
        <f>'INDICADORES IDIGER'!#REF!</f>
        <v>#REF!</v>
      </c>
      <c r="U26" s="238" t="e">
        <f>U24+U25</f>
        <v>#REF!</v>
      </c>
      <c r="V26" s="239" t="e">
        <f>U26/$D$26</f>
        <v>#REF!</v>
      </c>
      <c r="W26" s="204" t="e">
        <f>'INDICADORES IDIGER'!#REF!</f>
        <v>#REF!</v>
      </c>
      <c r="X26" s="238" t="e">
        <f>X24+X25</f>
        <v>#REF!</v>
      </c>
      <c r="Y26" s="239" t="e">
        <f>X26/$D$26</f>
        <v>#REF!</v>
      </c>
      <c r="Z26" s="204" t="e">
        <f>'INDICADORES IDIGER'!#REF!</f>
        <v>#REF!</v>
      </c>
      <c r="AA26" s="238" t="e">
        <f>AA24+AA25</f>
        <v>#REF!</v>
      </c>
      <c r="AB26" s="239" t="e">
        <f>AA26/$D$26</f>
        <v>#REF!</v>
      </c>
      <c r="AC26" s="204" t="e">
        <f>'INDICADORES IDIGER'!#REF!</f>
        <v>#REF!</v>
      </c>
      <c r="AD26" s="238" t="e">
        <f>AD24+AD25</f>
        <v>#REF!</v>
      </c>
      <c r="AE26" s="239" t="e">
        <f>AD26/$D$26</f>
        <v>#REF!</v>
      </c>
      <c r="AF26" s="204" t="e">
        <f>'INDICADORES IDIGER'!#REF!</f>
        <v>#REF!</v>
      </c>
      <c r="AG26" s="238" t="e">
        <f>AG24+AG25</f>
        <v>#REF!</v>
      </c>
      <c r="AH26" s="239" t="e">
        <f>AG26/$D$26</f>
        <v>#REF!</v>
      </c>
      <c r="AI26" s="204" t="e">
        <f>'INDICADORES IDIGER'!#REF!</f>
        <v>#REF!</v>
      </c>
      <c r="AJ26" s="238" t="e">
        <f>AJ24+AJ25</f>
        <v>#REF!</v>
      </c>
      <c r="AK26" s="239" t="e">
        <f>AJ26/$D$26</f>
        <v>#REF!</v>
      </c>
      <c r="AL26" s="204" t="e">
        <f>'INDICADORES IDIGER'!#REF!</f>
        <v>#REF!</v>
      </c>
      <c r="AM26" s="238" t="e">
        <f>AM24+AM25</f>
        <v>#REF!</v>
      </c>
      <c r="AN26" s="239" t="e">
        <f>AM26/$D$26</f>
        <v>#REF!</v>
      </c>
      <c r="AO26" s="257" t="e">
        <f>AO24+AO25</f>
        <v>#REF!</v>
      </c>
      <c r="AP26" s="239" t="e">
        <f>AO26/D26</f>
        <v>#REF!</v>
      </c>
    </row>
    <row r="27" spans="1:43" ht="99.75" x14ac:dyDescent="0.2">
      <c r="A27" s="411"/>
      <c r="B27" s="201"/>
      <c r="C27" s="202" t="s">
        <v>446</v>
      </c>
      <c r="D27" s="251">
        <v>100</v>
      </c>
      <c r="E27" s="204">
        <v>100</v>
      </c>
      <c r="F27" s="238">
        <f>+E27</f>
        <v>100</v>
      </c>
      <c r="G27" s="239">
        <f t="shared" si="0"/>
        <v>1</v>
      </c>
      <c r="H27" s="204">
        <v>100</v>
      </c>
      <c r="I27" s="238">
        <f>+H27+F27</f>
        <v>200</v>
      </c>
      <c r="J27" s="239">
        <f>+I27/D27</f>
        <v>2</v>
      </c>
      <c r="K27" s="204">
        <v>100</v>
      </c>
      <c r="L27" s="238">
        <f>+K27+I27</f>
        <v>300</v>
      </c>
      <c r="M27" s="239">
        <f>+L27/D27</f>
        <v>3</v>
      </c>
      <c r="N27" s="204">
        <v>100</v>
      </c>
      <c r="O27" s="238">
        <f t="shared" si="5"/>
        <v>400</v>
      </c>
      <c r="P27" s="239">
        <f>+O27/D27</f>
        <v>4</v>
      </c>
      <c r="Q27" s="204">
        <v>100</v>
      </c>
      <c r="R27" s="238">
        <f t="shared" si="6"/>
        <v>500</v>
      </c>
      <c r="S27" s="239">
        <f>+R27/D27</f>
        <v>5</v>
      </c>
      <c r="T27" s="204">
        <v>100</v>
      </c>
      <c r="U27" s="238">
        <f t="shared" si="7"/>
        <v>600</v>
      </c>
      <c r="V27" s="239">
        <f>+U27/D27</f>
        <v>6</v>
      </c>
      <c r="W27" s="204">
        <v>100</v>
      </c>
      <c r="X27" s="238">
        <f>+W27+U27</f>
        <v>700</v>
      </c>
      <c r="Y27" s="239">
        <f>+X27/D27</f>
        <v>7</v>
      </c>
      <c r="Z27" s="204">
        <v>100</v>
      </c>
      <c r="AA27" s="238">
        <f>+Z27+X27</f>
        <v>800</v>
      </c>
      <c r="AB27" s="239">
        <f t="shared" si="8"/>
        <v>8</v>
      </c>
      <c r="AC27" s="204">
        <v>100</v>
      </c>
      <c r="AD27" s="238">
        <f t="shared" si="9"/>
        <v>900</v>
      </c>
      <c r="AE27" s="239">
        <f t="shared" si="10"/>
        <v>9</v>
      </c>
      <c r="AF27" s="204">
        <v>100</v>
      </c>
      <c r="AG27" s="238">
        <f>+AF27+AD27</f>
        <v>1000</v>
      </c>
      <c r="AH27" s="239">
        <f>+AG27/D27</f>
        <v>10</v>
      </c>
      <c r="AI27" s="204">
        <v>100</v>
      </c>
      <c r="AJ27" s="238">
        <f>+AI27+AG27</f>
        <v>1100</v>
      </c>
      <c r="AK27" s="239">
        <f t="shared" si="11"/>
        <v>11</v>
      </c>
      <c r="AL27" s="204">
        <v>100</v>
      </c>
      <c r="AM27" s="238">
        <f t="shared" si="12"/>
        <v>1200</v>
      </c>
      <c r="AN27" s="239">
        <f>+AM27/D27</f>
        <v>12</v>
      </c>
      <c r="AO27" s="257">
        <f t="shared" si="13"/>
        <v>1200</v>
      </c>
      <c r="AP27" s="239">
        <f>+AO27/D27</f>
        <v>12</v>
      </c>
    </row>
    <row r="28" spans="1:43" ht="42.75" x14ac:dyDescent="0.2">
      <c r="A28" s="411"/>
      <c r="B28" s="201" t="s">
        <v>531</v>
      </c>
      <c r="C28" s="202" t="s">
        <v>447</v>
      </c>
      <c r="D28" s="251">
        <v>1000</v>
      </c>
      <c r="E28" s="204" t="e">
        <f>'INDICADORES IDIGER'!#REF!</f>
        <v>#REF!</v>
      </c>
      <c r="F28" s="238" t="e">
        <f>+E28</f>
        <v>#REF!</v>
      </c>
      <c r="G28" s="239" t="e">
        <f t="shared" si="0"/>
        <v>#REF!</v>
      </c>
      <c r="H28" s="204" t="e">
        <f>'INDICADORES IDIGER'!#REF!</f>
        <v>#REF!</v>
      </c>
      <c r="I28" s="238" t="e">
        <f>+H28+F28</f>
        <v>#REF!</v>
      </c>
      <c r="J28" s="239" t="e">
        <f>+I28/D28</f>
        <v>#REF!</v>
      </c>
      <c r="K28" s="204" t="e">
        <f>'INDICADORES IDIGER'!#REF!</f>
        <v>#REF!</v>
      </c>
      <c r="L28" s="238" t="e">
        <f>+K28+I28</f>
        <v>#REF!</v>
      </c>
      <c r="M28" s="239" t="e">
        <f>+L28/D28</f>
        <v>#REF!</v>
      </c>
      <c r="N28" s="204" t="e">
        <f>'INDICADORES IDIGER'!#REF!</f>
        <v>#REF!</v>
      </c>
      <c r="O28" s="238" t="e">
        <f>+N28+L28</f>
        <v>#REF!</v>
      </c>
      <c r="P28" s="239" t="e">
        <f>+O28/D28</f>
        <v>#REF!</v>
      </c>
      <c r="Q28" s="204" t="e">
        <f>'INDICADORES IDIGER'!#REF!</f>
        <v>#REF!</v>
      </c>
      <c r="R28" s="238" t="e">
        <f>+Q28+O28</f>
        <v>#REF!</v>
      </c>
      <c r="S28" s="239" t="e">
        <f>+R28/D28</f>
        <v>#REF!</v>
      </c>
      <c r="T28" s="204" t="e">
        <f>'INDICADORES IDIGER'!#REF!</f>
        <v>#REF!</v>
      </c>
      <c r="U28" s="238" t="e">
        <f>+T28+R28</f>
        <v>#REF!</v>
      </c>
      <c r="V28" s="239" t="e">
        <f>+U28/D28</f>
        <v>#REF!</v>
      </c>
      <c r="W28" s="204" t="e">
        <f>'INDICADORES IDIGER'!#REF!</f>
        <v>#REF!</v>
      </c>
      <c r="X28" s="238" t="e">
        <f>+W28+U28</f>
        <v>#REF!</v>
      </c>
      <c r="Y28" s="239" t="e">
        <f>+X28/D28</f>
        <v>#REF!</v>
      </c>
      <c r="Z28" s="204" t="e">
        <f>'INDICADORES IDIGER'!#REF!</f>
        <v>#REF!</v>
      </c>
      <c r="AA28" s="238" t="e">
        <f>+Z28+X28</f>
        <v>#REF!</v>
      </c>
      <c r="AB28" s="239" t="e">
        <f>+AA28/D28</f>
        <v>#REF!</v>
      </c>
      <c r="AC28" s="204" t="e">
        <f>'INDICADORES IDIGER'!#REF!</f>
        <v>#REF!</v>
      </c>
      <c r="AD28" s="238" t="e">
        <f>+AC28+AA28</f>
        <v>#REF!</v>
      </c>
      <c r="AE28" s="239" t="e">
        <f>+AD28/D28</f>
        <v>#REF!</v>
      </c>
      <c r="AF28" s="204" t="e">
        <f>'INDICADORES IDIGER'!#REF!</f>
        <v>#REF!</v>
      </c>
      <c r="AG28" s="238" t="e">
        <f>+AF28+AD28</f>
        <v>#REF!</v>
      </c>
      <c r="AH28" s="239" t="e">
        <f>+AG28/D28</f>
        <v>#REF!</v>
      </c>
      <c r="AI28" s="204" t="e">
        <f>'INDICADORES IDIGER'!#REF!</f>
        <v>#REF!</v>
      </c>
      <c r="AJ28" s="238" t="e">
        <f>+AI28+AG28</f>
        <v>#REF!</v>
      </c>
      <c r="AK28" s="239" t="e">
        <f>+AJ28/D28</f>
        <v>#REF!</v>
      </c>
      <c r="AL28" s="204" t="e">
        <f>'INDICADORES IDIGER'!#REF!</f>
        <v>#REF!</v>
      </c>
      <c r="AM28" s="238" t="e">
        <f>+AL28+AJ28</f>
        <v>#REF!</v>
      </c>
      <c r="AN28" s="239" t="e">
        <f>+AM28/D28</f>
        <v>#REF!</v>
      </c>
      <c r="AO28" s="257" t="e">
        <f>+AL28+AI28+AF28+AC28+Z28+W28+T28+Q28+N28+K28+H28+E28</f>
        <v>#REF!</v>
      </c>
      <c r="AP28" s="239" t="e">
        <f>+AO28/D28</f>
        <v>#REF!</v>
      </c>
    </row>
    <row r="29" spans="1:43" ht="57" x14ac:dyDescent="0.2">
      <c r="A29" s="411"/>
      <c r="B29" s="201" t="s">
        <v>533</v>
      </c>
      <c r="C29" s="202" t="s">
        <v>448</v>
      </c>
      <c r="D29" s="251">
        <v>100</v>
      </c>
      <c r="E29" s="204" t="e">
        <f>'INDICADORES IDIGER'!#REF!</f>
        <v>#REF!</v>
      </c>
      <c r="F29" s="238" t="e">
        <f>F27+F28</f>
        <v>#REF!</v>
      </c>
      <c r="G29" s="239" t="e">
        <f t="shared" si="0"/>
        <v>#REF!</v>
      </c>
      <c r="H29" s="204" t="e">
        <f>'INDICADORES IDIGER'!#REF!</f>
        <v>#REF!</v>
      </c>
      <c r="I29" s="238" t="e">
        <f>I27+I28</f>
        <v>#REF!</v>
      </c>
      <c r="J29" s="239" t="e">
        <f>I29/$D$29</f>
        <v>#REF!</v>
      </c>
      <c r="K29" s="204" t="e">
        <f>'INDICADORES IDIGER'!#REF!</f>
        <v>#REF!</v>
      </c>
      <c r="L29" s="238" t="e">
        <f>L27+L28</f>
        <v>#REF!</v>
      </c>
      <c r="M29" s="239" t="e">
        <f>L29/$D$29</f>
        <v>#REF!</v>
      </c>
      <c r="N29" s="204" t="e">
        <f>'INDICADORES IDIGER'!#REF!</f>
        <v>#REF!</v>
      </c>
      <c r="O29" s="238" t="e">
        <f>O27+O28</f>
        <v>#REF!</v>
      </c>
      <c r="P29" s="239" t="e">
        <f>O29/$D$29</f>
        <v>#REF!</v>
      </c>
      <c r="Q29" s="204" t="e">
        <f>'INDICADORES IDIGER'!#REF!</f>
        <v>#REF!</v>
      </c>
      <c r="R29" s="238" t="e">
        <f>R27+R28</f>
        <v>#REF!</v>
      </c>
      <c r="S29" s="239" t="e">
        <f>R29/$D$29</f>
        <v>#REF!</v>
      </c>
      <c r="T29" s="204" t="e">
        <f>'INDICADORES IDIGER'!#REF!</f>
        <v>#REF!</v>
      </c>
      <c r="U29" s="238" t="e">
        <f>U27+U28</f>
        <v>#REF!</v>
      </c>
      <c r="V29" s="239" t="e">
        <f>U29/$D$29</f>
        <v>#REF!</v>
      </c>
      <c r="W29" s="204" t="e">
        <f>'INDICADORES IDIGER'!#REF!</f>
        <v>#REF!</v>
      </c>
      <c r="X29" s="238" t="e">
        <f>X27+X28</f>
        <v>#REF!</v>
      </c>
      <c r="Y29" s="239" t="e">
        <f>X29/$D$29</f>
        <v>#REF!</v>
      </c>
      <c r="Z29" s="204" t="e">
        <f>'INDICADORES IDIGER'!#REF!</f>
        <v>#REF!</v>
      </c>
      <c r="AA29" s="238" t="e">
        <f>AA27+AA28</f>
        <v>#REF!</v>
      </c>
      <c r="AB29" s="239" t="e">
        <f>AA29/$D$29</f>
        <v>#REF!</v>
      </c>
      <c r="AC29" s="204" t="e">
        <f>'INDICADORES IDIGER'!#REF!</f>
        <v>#REF!</v>
      </c>
      <c r="AD29" s="238" t="e">
        <f>AD27+AD28</f>
        <v>#REF!</v>
      </c>
      <c r="AE29" s="239" t="e">
        <f>AD29/$D$29</f>
        <v>#REF!</v>
      </c>
      <c r="AF29" s="204" t="e">
        <f>'INDICADORES IDIGER'!#REF!</f>
        <v>#REF!</v>
      </c>
      <c r="AG29" s="238" t="e">
        <f>AG27+AG28</f>
        <v>#REF!</v>
      </c>
      <c r="AH29" s="239" t="e">
        <f>AG29/$D$29</f>
        <v>#REF!</v>
      </c>
      <c r="AI29" s="204" t="e">
        <f>'INDICADORES IDIGER'!#REF!</f>
        <v>#REF!</v>
      </c>
      <c r="AJ29" s="238" t="e">
        <f>AJ27+AJ28</f>
        <v>#REF!</v>
      </c>
      <c r="AK29" s="239" t="e">
        <f>AJ29/$D$29</f>
        <v>#REF!</v>
      </c>
      <c r="AL29" s="204" t="e">
        <f>'INDICADORES IDIGER'!#REF!</f>
        <v>#REF!</v>
      </c>
      <c r="AM29" s="238" t="e">
        <f>AM27+AM28</f>
        <v>#REF!</v>
      </c>
      <c r="AN29" s="239" t="e">
        <f>AM29/$D$29</f>
        <v>#REF!</v>
      </c>
      <c r="AO29" s="257" t="e">
        <f>AO27+AO28</f>
        <v>#REF!</v>
      </c>
      <c r="AP29" s="239" t="e">
        <f>AO29/D29</f>
        <v>#REF!</v>
      </c>
    </row>
    <row r="30" spans="1:43" ht="71.25" x14ac:dyDescent="0.2">
      <c r="A30" s="412"/>
      <c r="B30" s="201" t="s">
        <v>532</v>
      </c>
      <c r="C30" s="202" t="s">
        <v>449</v>
      </c>
      <c r="D30" s="251">
        <v>6</v>
      </c>
      <c r="E30" s="204" t="e">
        <f>'INDICADORES IDIGER'!#REF!</f>
        <v>#REF!</v>
      </c>
      <c r="F30" s="245" t="e">
        <f t="shared" ref="F30:F36" si="30">+E30</f>
        <v>#REF!</v>
      </c>
      <c r="G30" s="239" t="e">
        <f t="shared" si="0"/>
        <v>#REF!</v>
      </c>
      <c r="H30" s="204" t="e">
        <f>'INDICADORES IDIGER'!#REF!</f>
        <v>#REF!</v>
      </c>
      <c r="I30" s="252" t="e">
        <f t="shared" ref="I30:I36" si="31">+H30+F30</f>
        <v>#REF!</v>
      </c>
      <c r="J30" s="239" t="e">
        <f t="shared" ref="J30:J36" si="32">+I30/D30</f>
        <v>#REF!</v>
      </c>
      <c r="K30" s="204" t="e">
        <f>'INDICADORES IDIGER'!#REF!</f>
        <v>#REF!</v>
      </c>
      <c r="L30" s="245" t="e">
        <f t="shared" ref="L30:L36" si="33">+K30+I30</f>
        <v>#REF!</v>
      </c>
      <c r="M30" s="239" t="e">
        <f t="shared" ref="M30:M36" si="34">+L30/D30</f>
        <v>#REF!</v>
      </c>
      <c r="N30" s="204" t="e">
        <f>'INDICADORES IDIGER'!#REF!</f>
        <v>#REF!</v>
      </c>
      <c r="O30" s="245" t="e">
        <f>+N30+L30</f>
        <v>#REF!</v>
      </c>
      <c r="P30" s="239" t="e">
        <f t="shared" ref="P30:P36" si="35">+O30/D30</f>
        <v>#REF!</v>
      </c>
      <c r="Q30" s="204" t="e">
        <f>'INDICADORES IDIGER'!#REF!</f>
        <v>#REF!</v>
      </c>
      <c r="R30" s="245" t="e">
        <f t="shared" si="6"/>
        <v>#REF!</v>
      </c>
      <c r="S30" s="239" t="e">
        <f t="shared" ref="S30:S36" si="36">+R30/D30</f>
        <v>#REF!</v>
      </c>
      <c r="T30" s="204" t="e">
        <f>'INDICADORES IDIGER'!#REF!</f>
        <v>#REF!</v>
      </c>
      <c r="U30" s="245" t="e">
        <f t="shared" si="7"/>
        <v>#REF!</v>
      </c>
      <c r="V30" s="239" t="e">
        <f t="shared" ref="V30:V36" si="37">+U30/D30</f>
        <v>#REF!</v>
      </c>
      <c r="W30" s="204" t="e">
        <f>'INDICADORES IDIGER'!#REF!</f>
        <v>#REF!</v>
      </c>
      <c r="X30" s="245" t="e">
        <f t="shared" ref="X30:X36" si="38">+W30+U30</f>
        <v>#REF!</v>
      </c>
      <c r="Y30" s="239" t="e">
        <f>+X30/D30</f>
        <v>#REF!</v>
      </c>
      <c r="Z30" s="204" t="e">
        <f>'INDICADORES IDIGER'!#REF!</f>
        <v>#REF!</v>
      </c>
      <c r="AA30" s="245" t="e">
        <f t="shared" ref="AA30:AA36" si="39">+Z30+X30</f>
        <v>#REF!</v>
      </c>
      <c r="AB30" s="239" t="e">
        <f t="shared" si="8"/>
        <v>#REF!</v>
      </c>
      <c r="AC30" s="204" t="e">
        <f>'INDICADORES IDIGER'!#REF!</f>
        <v>#REF!</v>
      </c>
      <c r="AD30" s="245" t="e">
        <f t="shared" si="9"/>
        <v>#REF!</v>
      </c>
      <c r="AE30" s="239" t="e">
        <f t="shared" si="10"/>
        <v>#REF!</v>
      </c>
      <c r="AF30" s="204" t="e">
        <f>'INDICADORES IDIGER'!#REF!</f>
        <v>#REF!</v>
      </c>
      <c r="AG30" s="248" t="e">
        <f t="shared" ref="AG30:AG36" si="40">+AF30+AD30</f>
        <v>#REF!</v>
      </c>
      <c r="AH30" s="239" t="e">
        <f>+AG30/D30</f>
        <v>#REF!</v>
      </c>
      <c r="AI30" s="204" t="e">
        <f>'INDICADORES IDIGER'!#REF!</f>
        <v>#REF!</v>
      </c>
      <c r="AJ30" s="238" t="e">
        <f t="shared" ref="AJ30:AJ36" si="41">+AI30+AG30</f>
        <v>#REF!</v>
      </c>
      <c r="AK30" s="239" t="e">
        <f t="shared" si="11"/>
        <v>#REF!</v>
      </c>
      <c r="AL30" s="204" t="e">
        <f>'INDICADORES IDIGER'!#REF!</f>
        <v>#REF!</v>
      </c>
      <c r="AM30" s="238" t="e">
        <f t="shared" si="12"/>
        <v>#REF!</v>
      </c>
      <c r="AN30" s="239" t="e">
        <f>+AM30/D30</f>
        <v>#REF!</v>
      </c>
      <c r="AO30" s="253" t="e">
        <f t="shared" si="13"/>
        <v>#REF!</v>
      </c>
      <c r="AP30" s="239" t="e">
        <f>+AO30/D30</f>
        <v>#REF!</v>
      </c>
    </row>
    <row r="31" spans="1:43" ht="42.75" x14ac:dyDescent="0.2">
      <c r="A31" s="410" t="s">
        <v>450</v>
      </c>
      <c r="B31" s="201" t="s">
        <v>486</v>
      </c>
      <c r="C31" s="202" t="s">
        <v>451</v>
      </c>
      <c r="D31" s="251">
        <v>3174</v>
      </c>
      <c r="E31" s="204" t="e">
        <f>'INDICADORES IDIGER'!#REF!</f>
        <v>#REF!</v>
      </c>
      <c r="F31" s="245" t="e">
        <f t="shared" si="30"/>
        <v>#REF!</v>
      </c>
      <c r="G31" s="239" t="e">
        <f t="shared" si="0"/>
        <v>#REF!</v>
      </c>
      <c r="H31" s="204" t="e">
        <f>'INDICADORES IDIGER'!#REF!</f>
        <v>#REF!</v>
      </c>
      <c r="I31" s="245" t="e">
        <f t="shared" si="31"/>
        <v>#REF!</v>
      </c>
      <c r="J31" s="239" t="e">
        <f t="shared" si="32"/>
        <v>#REF!</v>
      </c>
      <c r="K31" s="204" t="e">
        <f>'INDICADORES IDIGER'!#REF!</f>
        <v>#REF!</v>
      </c>
      <c r="L31" s="245" t="e">
        <f t="shared" si="33"/>
        <v>#REF!</v>
      </c>
      <c r="M31" s="239" t="e">
        <f t="shared" si="34"/>
        <v>#REF!</v>
      </c>
      <c r="N31" s="204" t="e">
        <f>'INDICADORES IDIGER'!#REF!</f>
        <v>#REF!</v>
      </c>
      <c r="O31" s="248" t="e">
        <f t="shared" si="5"/>
        <v>#REF!</v>
      </c>
      <c r="P31" s="239" t="e">
        <f t="shared" si="35"/>
        <v>#REF!</v>
      </c>
      <c r="Q31" s="204" t="e">
        <f>'INDICADORES IDIGER'!#REF!</f>
        <v>#REF!</v>
      </c>
      <c r="R31" s="247" t="e">
        <f t="shared" si="6"/>
        <v>#REF!</v>
      </c>
      <c r="S31" s="246" t="e">
        <f t="shared" si="36"/>
        <v>#REF!</v>
      </c>
      <c r="T31" s="204" t="e">
        <f>'INDICADORES IDIGER'!#REF!</f>
        <v>#REF!</v>
      </c>
      <c r="U31" s="247" t="e">
        <f t="shared" si="7"/>
        <v>#REF!</v>
      </c>
      <c r="V31" s="246" t="e">
        <f t="shared" si="37"/>
        <v>#REF!</v>
      </c>
      <c r="W31" s="204" t="e">
        <f>'INDICADORES IDIGER'!#REF!</f>
        <v>#REF!</v>
      </c>
      <c r="X31" s="247" t="e">
        <f t="shared" si="38"/>
        <v>#REF!</v>
      </c>
      <c r="Y31" s="246" t="e">
        <f>+X31/D31</f>
        <v>#REF!</v>
      </c>
      <c r="Z31" s="204" t="e">
        <f>'INDICADORES IDIGER'!#REF!</f>
        <v>#REF!</v>
      </c>
      <c r="AA31" s="247" t="e">
        <f t="shared" si="39"/>
        <v>#REF!</v>
      </c>
      <c r="AB31" s="246" t="e">
        <f t="shared" si="8"/>
        <v>#REF!</v>
      </c>
      <c r="AC31" s="204" t="e">
        <f>'INDICADORES IDIGER'!#REF!</f>
        <v>#REF!</v>
      </c>
      <c r="AD31" s="248" t="e">
        <f t="shared" si="9"/>
        <v>#REF!</v>
      </c>
      <c r="AE31" s="239" t="e">
        <f t="shared" si="10"/>
        <v>#REF!</v>
      </c>
      <c r="AF31" s="204" t="e">
        <f>'INDICADORES IDIGER'!#REF!</f>
        <v>#REF!</v>
      </c>
      <c r="AG31" s="247" t="e">
        <f t="shared" si="40"/>
        <v>#REF!</v>
      </c>
      <c r="AH31" s="246" t="e">
        <f>+AG31/D31</f>
        <v>#REF!</v>
      </c>
      <c r="AI31" s="204" t="e">
        <f>'INDICADORES IDIGER'!#REF!</f>
        <v>#REF!</v>
      </c>
      <c r="AJ31" s="247" t="e">
        <f t="shared" si="41"/>
        <v>#REF!</v>
      </c>
      <c r="AK31" s="246" t="e">
        <f t="shared" si="11"/>
        <v>#REF!</v>
      </c>
      <c r="AL31" s="204" t="e">
        <f>'INDICADORES IDIGER'!#REF!</f>
        <v>#REF!</v>
      </c>
      <c r="AM31" s="247" t="e">
        <f>+AL31+AJ31</f>
        <v>#REF!</v>
      </c>
      <c r="AN31" s="246" t="e">
        <f>+AM31/D31</f>
        <v>#REF!</v>
      </c>
      <c r="AO31" s="253" t="e">
        <f t="shared" si="13"/>
        <v>#REF!</v>
      </c>
      <c r="AP31" s="239" t="e">
        <f>+AO31/D31</f>
        <v>#REF!</v>
      </c>
    </row>
    <row r="32" spans="1:43" ht="42.75" x14ac:dyDescent="0.2">
      <c r="A32" s="411"/>
      <c r="B32" s="201" t="s">
        <v>529</v>
      </c>
      <c r="C32" s="202" t="s">
        <v>452</v>
      </c>
      <c r="D32" s="251">
        <v>700</v>
      </c>
      <c r="E32" s="204" t="e">
        <f>'INDICADORES IDIGER'!#REF!</f>
        <v>#REF!</v>
      </c>
      <c r="F32" s="248" t="e">
        <f t="shared" si="30"/>
        <v>#REF!</v>
      </c>
      <c r="G32" s="239" t="e">
        <f t="shared" si="0"/>
        <v>#REF!</v>
      </c>
      <c r="H32" s="204" t="e">
        <f>'INDICADORES IDIGER'!#REF!</f>
        <v>#REF!</v>
      </c>
      <c r="I32" s="255" t="e">
        <f t="shared" si="31"/>
        <v>#REF!</v>
      </c>
      <c r="J32" s="239" t="e">
        <f t="shared" si="32"/>
        <v>#REF!</v>
      </c>
      <c r="K32" s="204" t="e">
        <f>'INDICADORES IDIGER'!#REF!</f>
        <v>#REF!</v>
      </c>
      <c r="L32" s="248" t="e">
        <f t="shared" si="33"/>
        <v>#REF!</v>
      </c>
      <c r="M32" s="239" t="e">
        <f t="shared" si="34"/>
        <v>#REF!</v>
      </c>
      <c r="N32" s="204" t="e">
        <f>'INDICADORES IDIGER'!#REF!</f>
        <v>#REF!</v>
      </c>
      <c r="O32" s="248" t="e">
        <f t="shared" si="5"/>
        <v>#REF!</v>
      </c>
      <c r="P32" s="239" t="e">
        <f t="shared" si="35"/>
        <v>#REF!</v>
      </c>
      <c r="Q32" s="204" t="e">
        <f>'INDICADORES IDIGER'!#REF!</f>
        <v>#REF!</v>
      </c>
      <c r="R32" s="248" t="e">
        <f t="shared" si="6"/>
        <v>#REF!</v>
      </c>
      <c r="S32" s="239" t="e">
        <f t="shared" si="36"/>
        <v>#REF!</v>
      </c>
      <c r="T32" s="204" t="e">
        <f>'INDICADORES IDIGER'!#REF!</f>
        <v>#REF!</v>
      </c>
      <c r="U32" s="245" t="e">
        <f t="shared" si="7"/>
        <v>#REF!</v>
      </c>
      <c r="V32" s="239" t="e">
        <f t="shared" si="37"/>
        <v>#REF!</v>
      </c>
      <c r="W32" s="204" t="e">
        <f>'INDICADORES IDIGER'!#REF!</f>
        <v>#REF!</v>
      </c>
      <c r="X32" s="248" t="e">
        <f t="shared" si="38"/>
        <v>#REF!</v>
      </c>
      <c r="Y32" s="239" t="e">
        <f>+X32/D32</f>
        <v>#REF!</v>
      </c>
      <c r="Z32" s="204" t="e">
        <f>'INDICADORES IDIGER'!#REF!</f>
        <v>#REF!</v>
      </c>
      <c r="AA32" s="245" t="e">
        <f t="shared" si="39"/>
        <v>#REF!</v>
      </c>
      <c r="AB32" s="239" t="e">
        <f t="shared" si="8"/>
        <v>#REF!</v>
      </c>
      <c r="AC32" s="204" t="e">
        <f>'INDICADORES IDIGER'!#REF!</f>
        <v>#REF!</v>
      </c>
      <c r="AD32" s="240" t="e">
        <f>+AC32+AA32</f>
        <v>#REF!</v>
      </c>
      <c r="AE32" s="239" t="e">
        <f t="shared" si="10"/>
        <v>#REF!</v>
      </c>
      <c r="AF32" s="204" t="e">
        <f>'INDICADORES IDIGER'!#REF!</f>
        <v>#REF!</v>
      </c>
      <c r="AG32" s="245" t="e">
        <f t="shared" si="40"/>
        <v>#REF!</v>
      </c>
      <c r="AH32" s="239" t="e">
        <f>+AG32/D32</f>
        <v>#REF!</v>
      </c>
      <c r="AI32" s="204" t="e">
        <f>'INDICADORES IDIGER'!#REF!</f>
        <v>#REF!</v>
      </c>
      <c r="AJ32" s="238" t="e">
        <f t="shared" si="41"/>
        <v>#REF!</v>
      </c>
      <c r="AK32" s="239" t="e">
        <f t="shared" si="11"/>
        <v>#REF!</v>
      </c>
      <c r="AL32" s="204" t="e">
        <f>'INDICADORES IDIGER'!#REF!</f>
        <v>#REF!</v>
      </c>
      <c r="AM32" s="238" t="e">
        <f t="shared" si="12"/>
        <v>#REF!</v>
      </c>
      <c r="AN32" s="239" t="e">
        <f>+AM32/D32</f>
        <v>#REF!</v>
      </c>
      <c r="AO32" s="249" t="e">
        <f t="shared" si="13"/>
        <v>#REF!</v>
      </c>
      <c r="AP32" s="239" t="e">
        <f>+AO32/D32</f>
        <v>#REF!</v>
      </c>
    </row>
    <row r="33" spans="1:43" ht="99.75" x14ac:dyDescent="0.2">
      <c r="A33" s="411"/>
      <c r="B33" s="201" t="s">
        <v>530</v>
      </c>
      <c r="C33" s="202" t="s">
        <v>453</v>
      </c>
      <c r="D33" s="282">
        <v>985</v>
      </c>
      <c r="E33" s="280" t="e">
        <f>'INDICADORES IDIGER'!#REF!</f>
        <v>#REF!</v>
      </c>
      <c r="F33" s="281" t="e">
        <f t="shared" si="30"/>
        <v>#REF!</v>
      </c>
      <c r="G33" s="239" t="e">
        <f t="shared" si="0"/>
        <v>#REF!</v>
      </c>
      <c r="H33" s="280" t="e">
        <f>'INDICADORES IDIGER'!#REF!</f>
        <v>#REF!</v>
      </c>
      <c r="I33" s="281" t="e">
        <f t="shared" si="31"/>
        <v>#REF!</v>
      </c>
      <c r="J33" s="239" t="e">
        <f t="shared" si="32"/>
        <v>#REF!</v>
      </c>
      <c r="K33" s="280" t="e">
        <f>'INDICADORES IDIGER'!#REF!</f>
        <v>#REF!</v>
      </c>
      <c r="L33" s="281" t="e">
        <f t="shared" si="33"/>
        <v>#REF!</v>
      </c>
      <c r="M33" s="239" t="e">
        <f t="shared" si="34"/>
        <v>#REF!</v>
      </c>
      <c r="N33" s="280" t="e">
        <f>'INDICADORES IDIGER'!#REF!</f>
        <v>#REF!</v>
      </c>
      <c r="O33" s="281" t="e">
        <f>+N33+L33</f>
        <v>#REF!</v>
      </c>
      <c r="P33" s="239" t="e">
        <f t="shared" si="35"/>
        <v>#REF!</v>
      </c>
      <c r="Q33" s="280" t="e">
        <f>'INDICADORES IDIGER'!#REF!</f>
        <v>#REF!</v>
      </c>
      <c r="R33" s="281" t="e">
        <f>+Q33+O33</f>
        <v>#REF!</v>
      </c>
      <c r="S33" s="239" t="e">
        <f t="shared" si="36"/>
        <v>#REF!</v>
      </c>
      <c r="T33" s="280" t="e">
        <f>'INDICADORES IDIGER'!#REF!</f>
        <v>#REF!</v>
      </c>
      <c r="U33" s="281" t="e">
        <f>+T33+R33</f>
        <v>#REF!</v>
      </c>
      <c r="V33" s="239" t="e">
        <f t="shared" si="37"/>
        <v>#REF!</v>
      </c>
      <c r="W33" s="280" t="e">
        <f>'INDICADORES IDIGER'!#REF!</f>
        <v>#REF!</v>
      </c>
      <c r="X33" s="281" t="e">
        <f t="shared" si="38"/>
        <v>#REF!</v>
      </c>
      <c r="Y33" s="239" t="e">
        <f>+X33/G33</f>
        <v>#REF!</v>
      </c>
      <c r="Z33" s="280" t="e">
        <f>'INDICADORES IDIGER'!#REF!</f>
        <v>#REF!</v>
      </c>
      <c r="AA33" s="281" t="e">
        <f t="shared" si="39"/>
        <v>#REF!</v>
      </c>
      <c r="AB33" s="239" t="e">
        <f>+AA33/J33</f>
        <v>#REF!</v>
      </c>
      <c r="AC33" s="280" t="e">
        <f>'INDICADORES IDIGER'!#REF!</f>
        <v>#REF!</v>
      </c>
      <c r="AD33" s="281" t="e">
        <f>+AC33+AA33</f>
        <v>#REF!</v>
      </c>
      <c r="AE33" s="239" t="e">
        <f>+AD33/M33</f>
        <v>#REF!</v>
      </c>
      <c r="AF33" s="280" t="e">
        <f>'INDICADORES IDIGER'!#REF!</f>
        <v>#REF!</v>
      </c>
      <c r="AG33" s="281" t="e">
        <f t="shared" si="40"/>
        <v>#REF!</v>
      </c>
      <c r="AH33" s="239" t="e">
        <f>+AG33/P33</f>
        <v>#REF!</v>
      </c>
      <c r="AI33" s="280" t="e">
        <f>'INDICADORES IDIGER'!#REF!</f>
        <v>#REF!</v>
      </c>
      <c r="AJ33" s="281" t="e">
        <f t="shared" si="41"/>
        <v>#REF!</v>
      </c>
      <c r="AK33" s="239" t="e">
        <f>+AJ33/S33</f>
        <v>#REF!</v>
      </c>
      <c r="AL33" s="280" t="e">
        <f>'INDICADORES IDIGER'!#REF!</f>
        <v>#REF!</v>
      </c>
      <c r="AM33" s="281" t="e">
        <f>+AL33+AJ33</f>
        <v>#REF!</v>
      </c>
      <c r="AN33" s="239" t="e">
        <f>+AM33/V33</f>
        <v>#REF!</v>
      </c>
      <c r="AO33" s="281" t="e">
        <f>E33+H33+K33+N33+Q33+T33+W33+Z33+AC33+AF33+AI33+AL33</f>
        <v>#REF!</v>
      </c>
      <c r="AP33" s="250" t="e">
        <f>AO33/D33</f>
        <v>#REF!</v>
      </c>
      <c r="AQ33" s="197"/>
    </row>
    <row r="34" spans="1:43" ht="99.75" x14ac:dyDescent="0.2">
      <c r="A34" s="411"/>
      <c r="B34" s="201" t="s">
        <v>530</v>
      </c>
      <c r="C34" s="202" t="s">
        <v>454</v>
      </c>
      <c r="D34" s="256">
        <v>1</v>
      </c>
      <c r="E34" s="243" t="e">
        <f>'INDICADORES IDIGER'!#REF!</f>
        <v>#REF!</v>
      </c>
      <c r="F34" s="238" t="e">
        <f t="shared" si="30"/>
        <v>#REF!</v>
      </c>
      <c r="G34" s="239" t="e">
        <f t="shared" si="0"/>
        <v>#REF!</v>
      </c>
      <c r="H34" s="243" t="e">
        <f>'INDICADORES IDIGER'!#REF!</f>
        <v>#REF!</v>
      </c>
      <c r="I34" s="238" t="e">
        <f t="shared" si="31"/>
        <v>#REF!</v>
      </c>
      <c r="J34" s="239" t="e">
        <f t="shared" si="32"/>
        <v>#REF!</v>
      </c>
      <c r="K34" s="243" t="e">
        <f>'INDICADORES IDIGER'!#REF!</f>
        <v>#REF!</v>
      </c>
      <c r="L34" s="240" t="e">
        <f t="shared" si="33"/>
        <v>#REF!</v>
      </c>
      <c r="M34" s="239" t="e">
        <f t="shared" si="34"/>
        <v>#REF!</v>
      </c>
      <c r="N34" s="243" t="e">
        <f>'INDICADORES IDIGER'!#REF!</f>
        <v>#REF!</v>
      </c>
      <c r="O34" s="240" t="e">
        <f>+L34+N34</f>
        <v>#REF!</v>
      </c>
      <c r="P34" s="239" t="e">
        <f t="shared" si="35"/>
        <v>#REF!</v>
      </c>
      <c r="Q34" s="243" t="e">
        <f>'INDICADORES IDIGER'!#REF!</f>
        <v>#REF!</v>
      </c>
      <c r="R34" s="240" t="e">
        <f>+Q34+O34</f>
        <v>#REF!</v>
      </c>
      <c r="S34" s="239" t="e">
        <f t="shared" si="36"/>
        <v>#REF!</v>
      </c>
      <c r="T34" s="243" t="e">
        <f>'INDICADORES IDIGER'!#REF!</f>
        <v>#REF!</v>
      </c>
      <c r="U34" s="240" t="e">
        <f>+T34+R34</f>
        <v>#REF!</v>
      </c>
      <c r="V34" s="239" t="e">
        <f t="shared" si="37"/>
        <v>#REF!</v>
      </c>
      <c r="W34" s="243" t="e">
        <f>'INDICADORES IDIGER'!#REF!</f>
        <v>#REF!</v>
      </c>
      <c r="X34" s="240" t="e">
        <f t="shared" si="38"/>
        <v>#REF!</v>
      </c>
      <c r="Y34" s="239" t="e">
        <f>+X34/D34</f>
        <v>#REF!</v>
      </c>
      <c r="Z34" s="243" t="e">
        <f>'INDICADORES IDIGER'!#REF!</f>
        <v>#REF!</v>
      </c>
      <c r="AA34" s="240" t="e">
        <f t="shared" si="39"/>
        <v>#REF!</v>
      </c>
      <c r="AB34" s="239" t="e">
        <f>+AA34/D34</f>
        <v>#REF!</v>
      </c>
      <c r="AC34" s="243" t="e">
        <f>'INDICADORES IDIGER'!#REF!</f>
        <v>#REF!</v>
      </c>
      <c r="AD34" s="240" t="e">
        <f>+AC34+AA34</f>
        <v>#REF!</v>
      </c>
      <c r="AE34" s="239" t="e">
        <f>+AD34/D34</f>
        <v>#REF!</v>
      </c>
      <c r="AF34" s="243" t="e">
        <f>'INDICADORES IDIGER'!#REF!</f>
        <v>#REF!</v>
      </c>
      <c r="AG34" s="240" t="e">
        <f t="shared" si="40"/>
        <v>#REF!</v>
      </c>
      <c r="AH34" s="239" t="e">
        <f>+AG34/D34</f>
        <v>#REF!</v>
      </c>
      <c r="AI34" s="243" t="e">
        <f>'INDICADORES IDIGER'!#REF!</f>
        <v>#REF!</v>
      </c>
      <c r="AJ34" s="240" t="e">
        <f t="shared" si="41"/>
        <v>#REF!</v>
      </c>
      <c r="AK34" s="239" t="e">
        <f>+AJ34/D34</f>
        <v>#REF!</v>
      </c>
      <c r="AL34" s="243" t="e">
        <f>'INDICADORES IDIGER'!#REF!</f>
        <v>#REF!</v>
      </c>
      <c r="AM34" s="240" t="e">
        <f>+AL34+AJ34</f>
        <v>#REF!</v>
      </c>
      <c r="AN34" s="239" t="e">
        <f>+AM34/D34</f>
        <v>#REF!</v>
      </c>
      <c r="AO34" s="241" t="e">
        <f>+AM34</f>
        <v>#REF!</v>
      </c>
      <c r="AP34" s="239" t="e">
        <f>+AO34/D34</f>
        <v>#REF!</v>
      </c>
    </row>
    <row r="35" spans="1:43" ht="65.25" customHeight="1" x14ac:dyDescent="0.2">
      <c r="A35" s="412"/>
      <c r="B35" s="201" t="s">
        <v>486</v>
      </c>
      <c r="C35" s="202" t="s">
        <v>455</v>
      </c>
      <c r="D35" s="256">
        <v>3</v>
      </c>
      <c r="E35" s="204" t="e">
        <f>'INDICADORES IDIGER'!#REF!</f>
        <v>#REF!</v>
      </c>
      <c r="F35" s="238" t="e">
        <f t="shared" si="30"/>
        <v>#REF!</v>
      </c>
      <c r="G35" s="239" t="e">
        <f t="shared" si="0"/>
        <v>#REF!</v>
      </c>
      <c r="H35" s="204" t="e">
        <f>'INDICADORES IDIGER'!#REF!</f>
        <v>#REF!</v>
      </c>
      <c r="I35" s="238" t="e">
        <f t="shared" si="31"/>
        <v>#REF!</v>
      </c>
      <c r="J35" s="239" t="e">
        <f t="shared" si="32"/>
        <v>#REF!</v>
      </c>
      <c r="K35" s="204" t="e">
        <f>'INDICADORES IDIGER'!#REF!</f>
        <v>#REF!</v>
      </c>
      <c r="L35" s="240" t="e">
        <f t="shared" si="33"/>
        <v>#REF!</v>
      </c>
      <c r="M35" s="239" t="e">
        <f t="shared" si="34"/>
        <v>#REF!</v>
      </c>
      <c r="N35" s="204" t="e">
        <f>'INDICADORES IDIGER'!#REF!</f>
        <v>#REF!</v>
      </c>
      <c r="O35" s="240">
        <v>0</v>
      </c>
      <c r="P35" s="239">
        <f t="shared" si="35"/>
        <v>0</v>
      </c>
      <c r="Q35" s="204" t="e">
        <f>'INDICADORES IDIGER'!#REF!</f>
        <v>#REF!</v>
      </c>
      <c r="R35" s="240">
        <v>0</v>
      </c>
      <c r="S35" s="239">
        <f t="shared" si="36"/>
        <v>0</v>
      </c>
      <c r="T35" s="204" t="e">
        <f>'INDICADORES IDIGER'!#REF!</f>
        <v>#REF!</v>
      </c>
      <c r="U35" s="240">
        <v>0</v>
      </c>
      <c r="V35" s="239">
        <f t="shared" si="37"/>
        <v>0</v>
      </c>
      <c r="W35" s="204" t="e">
        <f>'INDICADORES IDIGER'!#REF!</f>
        <v>#REF!</v>
      </c>
      <c r="X35" s="240" t="e">
        <f t="shared" si="38"/>
        <v>#REF!</v>
      </c>
      <c r="Y35" s="239" t="e">
        <f>+X35/D35</f>
        <v>#REF!</v>
      </c>
      <c r="Z35" s="204" t="e">
        <f>'INDICADORES IDIGER'!#REF!</f>
        <v>#REF!</v>
      </c>
      <c r="AA35" s="240" t="e">
        <f t="shared" si="39"/>
        <v>#REF!</v>
      </c>
      <c r="AB35" s="239" t="e">
        <f t="shared" si="8"/>
        <v>#REF!</v>
      </c>
      <c r="AC35" s="204" t="e">
        <f>'INDICADORES IDIGER'!#REF!</f>
        <v>#REF!</v>
      </c>
      <c r="AD35" s="240" t="e">
        <f t="shared" si="9"/>
        <v>#REF!</v>
      </c>
      <c r="AE35" s="239" t="e">
        <f t="shared" si="10"/>
        <v>#REF!</v>
      </c>
      <c r="AF35" s="204" t="e">
        <f>'INDICADORES IDIGER'!#REF!</f>
        <v>#REF!</v>
      </c>
      <c r="AG35" s="240" t="e">
        <f t="shared" si="40"/>
        <v>#REF!</v>
      </c>
      <c r="AH35" s="239" t="e">
        <f>+AG35/D35</f>
        <v>#REF!</v>
      </c>
      <c r="AI35" s="204" t="e">
        <f>'INDICADORES IDIGER'!#REF!</f>
        <v>#REF!</v>
      </c>
      <c r="AJ35" s="240" t="e">
        <f t="shared" si="41"/>
        <v>#REF!</v>
      </c>
      <c r="AK35" s="239" t="e">
        <f t="shared" si="11"/>
        <v>#REF!</v>
      </c>
      <c r="AL35" s="204" t="e">
        <f>'INDICADORES IDIGER'!#REF!</f>
        <v>#REF!</v>
      </c>
      <c r="AM35" s="240" t="e">
        <f t="shared" si="12"/>
        <v>#REF!</v>
      </c>
      <c r="AN35" s="239" t="e">
        <f>+AM35/D35</f>
        <v>#REF!</v>
      </c>
      <c r="AO35" s="241" t="e">
        <f>+AM35</f>
        <v>#REF!</v>
      </c>
      <c r="AP35" s="239" t="e">
        <f>+AO35/D35</f>
        <v>#REF!</v>
      </c>
    </row>
    <row r="36" spans="1:43" ht="153" customHeight="1" x14ac:dyDescent="0.2">
      <c r="A36" s="407" t="s">
        <v>456</v>
      </c>
      <c r="B36" s="201"/>
      <c r="C36" s="202" t="s">
        <v>457</v>
      </c>
      <c r="D36" s="283">
        <v>30</v>
      </c>
      <c r="E36" s="204" t="e">
        <f>'INDICADORES IDIGER'!#REF!</f>
        <v>#REF!</v>
      </c>
      <c r="F36" s="245" t="e">
        <f t="shared" si="30"/>
        <v>#REF!</v>
      </c>
      <c r="G36" s="239" t="e">
        <f t="shared" si="0"/>
        <v>#REF!</v>
      </c>
      <c r="H36" s="204" t="e">
        <f>'INDICADORES IDIGER'!#REF!</f>
        <v>#REF!</v>
      </c>
      <c r="I36" s="245" t="e">
        <f t="shared" si="31"/>
        <v>#REF!</v>
      </c>
      <c r="J36" s="239" t="e">
        <f t="shared" si="32"/>
        <v>#REF!</v>
      </c>
      <c r="K36" s="204" t="e">
        <f>'INDICADORES IDIGER'!#REF!</f>
        <v>#REF!</v>
      </c>
      <c r="L36" s="245" t="e">
        <f t="shared" si="33"/>
        <v>#REF!</v>
      </c>
      <c r="M36" s="239" t="e">
        <f t="shared" si="34"/>
        <v>#REF!</v>
      </c>
      <c r="N36" s="204" t="e">
        <f>'INDICADORES IDIGER'!#REF!</f>
        <v>#REF!</v>
      </c>
      <c r="O36" s="245" t="e">
        <f>+N36+L36</f>
        <v>#REF!</v>
      </c>
      <c r="P36" s="246" t="e">
        <f t="shared" si="35"/>
        <v>#REF!</v>
      </c>
      <c r="Q36" s="204" t="e">
        <f>'INDICADORES IDIGER'!#REF!</f>
        <v>#REF!</v>
      </c>
      <c r="R36" s="247" t="e">
        <f>+Q36+O36</f>
        <v>#REF!</v>
      </c>
      <c r="S36" s="246" t="e">
        <f t="shared" si="36"/>
        <v>#REF!</v>
      </c>
      <c r="T36" s="204" t="e">
        <f>'INDICADORES IDIGER'!#REF!</f>
        <v>#REF!</v>
      </c>
      <c r="U36" s="248" t="e">
        <f>+T36+R36</f>
        <v>#REF!</v>
      </c>
      <c r="V36" s="246" t="e">
        <f t="shared" si="37"/>
        <v>#REF!</v>
      </c>
      <c r="W36" s="204" t="e">
        <f>'INDICADORES IDIGER'!#REF!</f>
        <v>#REF!</v>
      </c>
      <c r="X36" s="248" t="e">
        <f t="shared" si="38"/>
        <v>#REF!</v>
      </c>
      <c r="Y36" s="246" t="e">
        <f>+X36/D36</f>
        <v>#REF!</v>
      </c>
      <c r="Z36" s="204" t="e">
        <f>'INDICADORES IDIGER'!#REF!</f>
        <v>#REF!</v>
      </c>
      <c r="AA36" s="248" t="e">
        <f t="shared" si="39"/>
        <v>#REF!</v>
      </c>
      <c r="AB36" s="246" t="e">
        <f>+AA36/D36</f>
        <v>#REF!</v>
      </c>
      <c r="AC36" s="204" t="e">
        <f>'INDICADORES IDIGER'!#REF!</f>
        <v>#REF!</v>
      </c>
      <c r="AD36" s="248" t="e">
        <f>+AC36+AA36</f>
        <v>#REF!</v>
      </c>
      <c r="AE36" s="246" t="e">
        <f>+AD36/D36</f>
        <v>#REF!</v>
      </c>
      <c r="AF36" s="204" t="e">
        <f>'INDICADORES IDIGER'!#REF!</f>
        <v>#REF!</v>
      </c>
      <c r="AG36" s="245" t="e">
        <f t="shared" si="40"/>
        <v>#REF!</v>
      </c>
      <c r="AH36" s="246" t="e">
        <f>+AG36/D36</f>
        <v>#REF!</v>
      </c>
      <c r="AI36" s="204" t="e">
        <f>'INDICADORES IDIGER'!#REF!</f>
        <v>#REF!</v>
      </c>
      <c r="AJ36" s="238" t="e">
        <f t="shared" si="41"/>
        <v>#REF!</v>
      </c>
      <c r="AK36" s="246" t="e">
        <f>+AJ36/D36</f>
        <v>#REF!</v>
      </c>
      <c r="AL36" s="204" t="e">
        <f>'INDICADORES IDIGER'!#REF!</f>
        <v>#REF!</v>
      </c>
      <c r="AM36" s="238" t="e">
        <f>+AL36+AJ36</f>
        <v>#REF!</v>
      </c>
      <c r="AN36" s="246" t="e">
        <f>+AM36/D36</f>
        <v>#REF!</v>
      </c>
      <c r="AO36" s="249" t="e">
        <f>+AL36+AI36+AF36+AC36+Z36+W36+T36+Q36+N36+K36+H36+E36</f>
        <v>#REF!</v>
      </c>
      <c r="AP36" s="246" t="e">
        <f>+AO36/D36</f>
        <v>#REF!</v>
      </c>
    </row>
    <row r="37" spans="1:43" ht="114" x14ac:dyDescent="0.2">
      <c r="A37" s="408"/>
      <c r="B37" s="201"/>
      <c r="C37" s="202" t="s">
        <v>459</v>
      </c>
      <c r="D37" s="284">
        <v>100</v>
      </c>
      <c r="E37" s="204" t="e">
        <f>'INDICADORES IDIGER'!#REF!</f>
        <v>#REF!</v>
      </c>
      <c r="F37" s="271" t="e">
        <f t="shared" ref="F37:F68" si="42">+E37</f>
        <v>#REF!</v>
      </c>
      <c r="G37" s="239" t="e">
        <f t="shared" si="0"/>
        <v>#REF!</v>
      </c>
      <c r="H37" s="204" t="e">
        <f>'INDICADORES IDIGER'!#REF!</f>
        <v>#REF!</v>
      </c>
      <c r="I37" s="271" t="e">
        <f t="shared" ref="I37:I62" si="43">+H37+F37</f>
        <v>#REF!</v>
      </c>
      <c r="J37" s="239" t="e">
        <f t="shared" ref="J37:J62" si="44">+I37/D37</f>
        <v>#REF!</v>
      </c>
      <c r="K37" s="204" t="e">
        <f>'INDICADORES IDIGER'!#REF!</f>
        <v>#REF!</v>
      </c>
      <c r="L37" s="271" t="e">
        <f t="shared" ref="L37:L62" si="45">+K37+I37</f>
        <v>#REF!</v>
      </c>
      <c r="M37" s="239" t="e">
        <f t="shared" ref="M37:M62" si="46">+L37/D37</f>
        <v>#REF!</v>
      </c>
      <c r="N37" s="204" t="e">
        <f>'INDICADORES IDIGER'!#REF!</f>
        <v>#REF!</v>
      </c>
      <c r="O37" s="271" t="e">
        <f t="shared" ref="O37:O62" si="47">+N37+L37</f>
        <v>#REF!</v>
      </c>
      <c r="P37" s="246" t="e">
        <f t="shared" ref="P37:P62" si="48">+O37/D37</f>
        <v>#REF!</v>
      </c>
      <c r="Q37" s="204" t="e">
        <f>'INDICADORES IDIGER'!#REF!</f>
        <v>#REF!</v>
      </c>
      <c r="R37" s="247" t="e">
        <f t="shared" ref="R37:R62" si="49">+Q37+O37</f>
        <v>#REF!</v>
      </c>
      <c r="S37" s="246" t="e">
        <f t="shared" ref="S37:S62" si="50">+R37/D37</f>
        <v>#REF!</v>
      </c>
      <c r="T37" s="204" t="e">
        <f>'INDICADORES IDIGER'!#REF!</f>
        <v>#REF!</v>
      </c>
      <c r="U37" s="248" t="e">
        <f t="shared" ref="U37:U62" si="51">+T37+R37</f>
        <v>#REF!</v>
      </c>
      <c r="V37" s="246" t="e">
        <f t="shared" ref="V37:V62" si="52">+U37/D37</f>
        <v>#REF!</v>
      </c>
      <c r="W37" s="204" t="e">
        <f>'INDICADORES IDIGER'!#REF!</f>
        <v>#REF!</v>
      </c>
      <c r="X37" s="248" t="e">
        <f t="shared" ref="X37:X62" si="53">+W37+U37</f>
        <v>#REF!</v>
      </c>
      <c r="Y37" s="246" t="e">
        <f t="shared" ref="Y37:Y62" si="54">+X37/D37</f>
        <v>#REF!</v>
      </c>
      <c r="Z37" s="204" t="e">
        <f>'INDICADORES IDIGER'!#REF!</f>
        <v>#REF!</v>
      </c>
      <c r="AA37" s="248" t="e">
        <f t="shared" ref="AA37:AA62" si="55">+Z37+X37</f>
        <v>#REF!</v>
      </c>
      <c r="AB37" s="246" t="e">
        <f t="shared" ref="AB37:AB62" si="56">+AA37/D37</f>
        <v>#REF!</v>
      </c>
      <c r="AC37" s="204" t="e">
        <f>'INDICADORES IDIGER'!#REF!</f>
        <v>#REF!</v>
      </c>
      <c r="AD37" s="248" t="e">
        <f t="shared" ref="AD37:AD62" si="57">+AC37+AA37</f>
        <v>#REF!</v>
      </c>
      <c r="AE37" s="246" t="e">
        <f t="shared" ref="AE37:AE62" si="58">+AD37/D37</f>
        <v>#REF!</v>
      </c>
      <c r="AF37" s="204" t="e">
        <f>'INDICADORES IDIGER'!#REF!</f>
        <v>#REF!</v>
      </c>
      <c r="AG37" s="271" t="e">
        <f t="shared" ref="AG37:AG62" si="59">+AF37+AD37</f>
        <v>#REF!</v>
      </c>
      <c r="AH37" s="246" t="e">
        <f t="shared" ref="AH37:AH62" si="60">+AG37/D37</f>
        <v>#REF!</v>
      </c>
      <c r="AI37" s="204" t="e">
        <f>'INDICADORES IDIGER'!#REF!</f>
        <v>#REF!</v>
      </c>
      <c r="AJ37" s="270" t="e">
        <f t="shared" ref="AJ37:AJ62" si="61">+AI37+AG37</f>
        <v>#REF!</v>
      </c>
      <c r="AK37" s="246" t="e">
        <f t="shared" ref="AK37:AK62" si="62">+AJ37/D37</f>
        <v>#REF!</v>
      </c>
      <c r="AL37" s="204" t="e">
        <f>'INDICADORES IDIGER'!#REF!</f>
        <v>#REF!</v>
      </c>
      <c r="AM37" s="270" t="e">
        <f t="shared" ref="AM37:AM62" si="63">+AL37+AJ37</f>
        <v>#REF!</v>
      </c>
      <c r="AN37" s="246" t="e">
        <f t="shared" ref="AN37:AN62" si="64">+AM37/D37</f>
        <v>#REF!</v>
      </c>
      <c r="AO37" s="249" t="e">
        <f t="shared" ref="AO37:AO62" si="65">+AL37+AI37+AF37+AC37+Z37+W37+T37+Q37+N37+K37+H37+E37</f>
        <v>#REF!</v>
      </c>
      <c r="AP37" s="246" t="e">
        <f t="shared" ref="AP37:AP62" si="66">+AO37/D37</f>
        <v>#REF!</v>
      </c>
    </row>
    <row r="38" spans="1:43" ht="42.75" x14ac:dyDescent="0.2">
      <c r="A38" s="408"/>
      <c r="B38" s="201"/>
      <c r="C38" s="202" t="s">
        <v>458</v>
      </c>
      <c r="D38" s="283">
        <v>0</v>
      </c>
      <c r="E38" s="243" t="e">
        <f>'INDICADORES IDIGER'!#REF!</f>
        <v>#REF!</v>
      </c>
      <c r="F38" s="271" t="e">
        <f t="shared" si="42"/>
        <v>#REF!</v>
      </c>
      <c r="G38" s="239" t="e">
        <f t="shared" si="0"/>
        <v>#REF!</v>
      </c>
      <c r="H38" s="243" t="e">
        <f>'INDICADORES IDIGER'!#REF!</f>
        <v>#REF!</v>
      </c>
      <c r="I38" s="271" t="e">
        <f t="shared" si="43"/>
        <v>#REF!</v>
      </c>
      <c r="J38" s="239" t="e">
        <f t="shared" si="44"/>
        <v>#REF!</v>
      </c>
      <c r="K38" s="243" t="e">
        <f>'INDICADORES IDIGER'!#REF!</f>
        <v>#REF!</v>
      </c>
      <c r="L38" s="271" t="e">
        <f t="shared" si="45"/>
        <v>#REF!</v>
      </c>
      <c r="M38" s="239" t="e">
        <f t="shared" si="46"/>
        <v>#REF!</v>
      </c>
      <c r="N38" s="243" t="e">
        <f>'INDICADORES IDIGER'!#REF!</f>
        <v>#REF!</v>
      </c>
      <c r="O38" s="271" t="e">
        <f t="shared" si="47"/>
        <v>#REF!</v>
      </c>
      <c r="P38" s="246" t="e">
        <f t="shared" si="48"/>
        <v>#REF!</v>
      </c>
      <c r="Q38" s="243" t="e">
        <f>'INDICADORES IDIGER'!#REF!</f>
        <v>#REF!</v>
      </c>
      <c r="R38" s="247" t="e">
        <f t="shared" si="49"/>
        <v>#REF!</v>
      </c>
      <c r="S38" s="246" t="e">
        <f t="shared" si="50"/>
        <v>#REF!</v>
      </c>
      <c r="T38" s="243" t="e">
        <f>'INDICADORES IDIGER'!#REF!</f>
        <v>#REF!</v>
      </c>
      <c r="U38" s="248" t="e">
        <f t="shared" si="51"/>
        <v>#REF!</v>
      </c>
      <c r="V38" s="246" t="e">
        <f t="shared" si="52"/>
        <v>#REF!</v>
      </c>
      <c r="W38" s="243" t="e">
        <f>'INDICADORES IDIGER'!#REF!</f>
        <v>#REF!</v>
      </c>
      <c r="X38" s="248" t="e">
        <f t="shared" si="53"/>
        <v>#REF!</v>
      </c>
      <c r="Y38" s="246" t="e">
        <f t="shared" si="54"/>
        <v>#REF!</v>
      </c>
      <c r="Z38" s="243" t="e">
        <f>'INDICADORES IDIGER'!#REF!</f>
        <v>#REF!</v>
      </c>
      <c r="AA38" s="248" t="e">
        <f t="shared" si="55"/>
        <v>#REF!</v>
      </c>
      <c r="AB38" s="246" t="e">
        <f t="shared" si="56"/>
        <v>#REF!</v>
      </c>
      <c r="AC38" s="243" t="e">
        <f>'INDICADORES IDIGER'!#REF!</f>
        <v>#REF!</v>
      </c>
      <c r="AD38" s="248" t="e">
        <f t="shared" si="57"/>
        <v>#REF!</v>
      </c>
      <c r="AE38" s="246" t="e">
        <f t="shared" si="58"/>
        <v>#REF!</v>
      </c>
      <c r="AF38" s="243" t="e">
        <f>'INDICADORES IDIGER'!#REF!</f>
        <v>#REF!</v>
      </c>
      <c r="AG38" s="271" t="e">
        <f t="shared" si="59"/>
        <v>#REF!</v>
      </c>
      <c r="AH38" s="246" t="e">
        <f t="shared" si="60"/>
        <v>#REF!</v>
      </c>
      <c r="AI38" s="243" t="e">
        <f>'INDICADORES IDIGER'!#REF!</f>
        <v>#REF!</v>
      </c>
      <c r="AJ38" s="270" t="e">
        <f t="shared" si="61"/>
        <v>#REF!</v>
      </c>
      <c r="AK38" s="246" t="e">
        <f t="shared" si="62"/>
        <v>#REF!</v>
      </c>
      <c r="AL38" s="243" t="e">
        <f>'INDICADORES IDIGER'!#REF!</f>
        <v>#REF!</v>
      </c>
      <c r="AM38" s="270" t="e">
        <f t="shared" si="63"/>
        <v>#REF!</v>
      </c>
      <c r="AN38" s="246" t="e">
        <f t="shared" si="64"/>
        <v>#REF!</v>
      </c>
      <c r="AO38" s="249" t="e">
        <f t="shared" si="65"/>
        <v>#REF!</v>
      </c>
      <c r="AP38" s="246" t="e">
        <f t="shared" si="66"/>
        <v>#REF!</v>
      </c>
    </row>
    <row r="39" spans="1:43" ht="71.25" x14ac:dyDescent="0.2">
      <c r="A39" s="408"/>
      <c r="B39" s="201"/>
      <c r="C39" s="202" t="s">
        <v>460</v>
      </c>
      <c r="D39" s="283">
        <v>0</v>
      </c>
      <c r="E39" s="244" t="e">
        <f>'INDICADORES IDIGER'!#REF!</f>
        <v>#REF!</v>
      </c>
      <c r="F39" s="271" t="e">
        <f t="shared" si="42"/>
        <v>#REF!</v>
      </c>
      <c r="G39" s="239" t="e">
        <f t="shared" si="0"/>
        <v>#REF!</v>
      </c>
      <c r="H39" s="244" t="e">
        <f>'INDICADORES IDIGER'!#REF!</f>
        <v>#REF!</v>
      </c>
      <c r="I39" s="271" t="e">
        <f t="shared" si="43"/>
        <v>#REF!</v>
      </c>
      <c r="J39" s="239" t="e">
        <f t="shared" si="44"/>
        <v>#REF!</v>
      </c>
      <c r="K39" s="244" t="e">
        <f>'INDICADORES IDIGER'!#REF!</f>
        <v>#REF!</v>
      </c>
      <c r="L39" s="271" t="e">
        <f t="shared" si="45"/>
        <v>#REF!</v>
      </c>
      <c r="M39" s="239" t="e">
        <f t="shared" si="46"/>
        <v>#REF!</v>
      </c>
      <c r="N39" s="244" t="e">
        <f>'INDICADORES IDIGER'!#REF!</f>
        <v>#REF!</v>
      </c>
      <c r="O39" s="271" t="e">
        <f t="shared" si="47"/>
        <v>#REF!</v>
      </c>
      <c r="P39" s="246" t="e">
        <f t="shared" si="48"/>
        <v>#REF!</v>
      </c>
      <c r="Q39" s="244" t="e">
        <f>'INDICADORES IDIGER'!#REF!</f>
        <v>#REF!</v>
      </c>
      <c r="R39" s="247" t="e">
        <f t="shared" si="49"/>
        <v>#REF!</v>
      </c>
      <c r="S39" s="246" t="e">
        <f t="shared" si="50"/>
        <v>#REF!</v>
      </c>
      <c r="T39" s="244" t="e">
        <f>'INDICADORES IDIGER'!#REF!</f>
        <v>#REF!</v>
      </c>
      <c r="U39" s="248" t="e">
        <f t="shared" si="51"/>
        <v>#REF!</v>
      </c>
      <c r="V39" s="246" t="e">
        <f t="shared" si="52"/>
        <v>#REF!</v>
      </c>
      <c r="W39" s="244" t="e">
        <f>'INDICADORES IDIGER'!#REF!</f>
        <v>#REF!</v>
      </c>
      <c r="X39" s="248" t="e">
        <f t="shared" si="53"/>
        <v>#REF!</v>
      </c>
      <c r="Y39" s="246" t="e">
        <f t="shared" si="54"/>
        <v>#REF!</v>
      </c>
      <c r="Z39" s="244" t="e">
        <f>'INDICADORES IDIGER'!#REF!</f>
        <v>#REF!</v>
      </c>
      <c r="AA39" s="248" t="e">
        <f t="shared" si="55"/>
        <v>#REF!</v>
      </c>
      <c r="AB39" s="246" t="e">
        <f t="shared" si="56"/>
        <v>#REF!</v>
      </c>
      <c r="AC39" s="244" t="e">
        <f>'INDICADORES IDIGER'!#REF!</f>
        <v>#REF!</v>
      </c>
      <c r="AD39" s="248" t="e">
        <f t="shared" si="57"/>
        <v>#REF!</v>
      </c>
      <c r="AE39" s="246" t="e">
        <f t="shared" si="58"/>
        <v>#REF!</v>
      </c>
      <c r="AF39" s="244" t="e">
        <f>'INDICADORES IDIGER'!#REF!</f>
        <v>#REF!</v>
      </c>
      <c r="AG39" s="271" t="e">
        <f t="shared" si="59"/>
        <v>#REF!</v>
      </c>
      <c r="AH39" s="246" t="e">
        <f t="shared" si="60"/>
        <v>#REF!</v>
      </c>
      <c r="AI39" s="244" t="e">
        <f>'INDICADORES IDIGER'!#REF!</f>
        <v>#REF!</v>
      </c>
      <c r="AJ39" s="270" t="e">
        <f t="shared" si="61"/>
        <v>#REF!</v>
      </c>
      <c r="AK39" s="246" t="e">
        <f t="shared" si="62"/>
        <v>#REF!</v>
      </c>
      <c r="AL39" s="244" t="e">
        <f>'INDICADORES IDIGER'!#REF!</f>
        <v>#REF!</v>
      </c>
      <c r="AM39" s="270" t="e">
        <f t="shared" si="63"/>
        <v>#REF!</v>
      </c>
      <c r="AN39" s="246" t="e">
        <f t="shared" si="64"/>
        <v>#REF!</v>
      </c>
      <c r="AO39" s="249" t="e">
        <f t="shared" si="65"/>
        <v>#REF!</v>
      </c>
      <c r="AP39" s="246" t="e">
        <f t="shared" si="66"/>
        <v>#REF!</v>
      </c>
    </row>
    <row r="40" spans="1:43" ht="85.5" x14ac:dyDescent="0.2">
      <c r="A40" s="409"/>
      <c r="B40" s="201"/>
      <c r="C40" s="202" t="s">
        <v>461</v>
      </c>
      <c r="D40" s="283">
        <v>6</v>
      </c>
      <c r="E40" s="243" t="e">
        <f>'INDICADORES IDIGER'!#REF!</f>
        <v>#REF!</v>
      </c>
      <c r="F40" s="271" t="e">
        <f t="shared" si="42"/>
        <v>#REF!</v>
      </c>
      <c r="G40" s="239" t="e">
        <f t="shared" si="0"/>
        <v>#REF!</v>
      </c>
      <c r="H40" s="243" t="e">
        <f>'INDICADORES IDIGER'!#REF!</f>
        <v>#REF!</v>
      </c>
      <c r="I40" s="271" t="e">
        <f t="shared" si="43"/>
        <v>#REF!</v>
      </c>
      <c r="J40" s="239" t="e">
        <f t="shared" si="44"/>
        <v>#REF!</v>
      </c>
      <c r="K40" s="243" t="e">
        <f>'INDICADORES IDIGER'!#REF!</f>
        <v>#REF!</v>
      </c>
      <c r="L40" s="271" t="e">
        <f t="shared" si="45"/>
        <v>#REF!</v>
      </c>
      <c r="M40" s="239" t="e">
        <f t="shared" si="46"/>
        <v>#REF!</v>
      </c>
      <c r="N40" s="243" t="e">
        <f>'INDICADORES IDIGER'!#REF!</f>
        <v>#REF!</v>
      </c>
      <c r="O40" s="271" t="e">
        <f t="shared" si="47"/>
        <v>#REF!</v>
      </c>
      <c r="P40" s="246" t="e">
        <f t="shared" si="48"/>
        <v>#REF!</v>
      </c>
      <c r="Q40" s="243" t="e">
        <f>'INDICADORES IDIGER'!#REF!</f>
        <v>#REF!</v>
      </c>
      <c r="R40" s="247" t="e">
        <f t="shared" si="49"/>
        <v>#REF!</v>
      </c>
      <c r="S40" s="246" t="e">
        <f t="shared" si="50"/>
        <v>#REF!</v>
      </c>
      <c r="T40" s="243" t="e">
        <f>'INDICADORES IDIGER'!#REF!</f>
        <v>#REF!</v>
      </c>
      <c r="U40" s="248" t="e">
        <f t="shared" si="51"/>
        <v>#REF!</v>
      </c>
      <c r="V40" s="246" t="e">
        <f t="shared" si="52"/>
        <v>#REF!</v>
      </c>
      <c r="W40" s="243" t="e">
        <f>'INDICADORES IDIGER'!#REF!</f>
        <v>#REF!</v>
      </c>
      <c r="X40" s="248" t="e">
        <f t="shared" si="53"/>
        <v>#REF!</v>
      </c>
      <c r="Y40" s="246" t="e">
        <f t="shared" si="54"/>
        <v>#REF!</v>
      </c>
      <c r="Z40" s="243" t="e">
        <f>'INDICADORES IDIGER'!#REF!</f>
        <v>#REF!</v>
      </c>
      <c r="AA40" s="248" t="e">
        <f t="shared" si="55"/>
        <v>#REF!</v>
      </c>
      <c r="AB40" s="246" t="e">
        <f t="shared" si="56"/>
        <v>#REF!</v>
      </c>
      <c r="AC40" s="243" t="e">
        <f>'INDICADORES IDIGER'!#REF!</f>
        <v>#REF!</v>
      </c>
      <c r="AD40" s="248" t="e">
        <f t="shared" si="57"/>
        <v>#REF!</v>
      </c>
      <c r="AE40" s="246" t="e">
        <f t="shared" si="58"/>
        <v>#REF!</v>
      </c>
      <c r="AF40" s="243" t="e">
        <f>'INDICADORES IDIGER'!#REF!</f>
        <v>#REF!</v>
      </c>
      <c r="AG40" s="271" t="e">
        <f t="shared" si="59"/>
        <v>#REF!</v>
      </c>
      <c r="AH40" s="246" t="e">
        <f t="shared" si="60"/>
        <v>#REF!</v>
      </c>
      <c r="AI40" s="243" t="e">
        <f>'INDICADORES IDIGER'!#REF!</f>
        <v>#REF!</v>
      </c>
      <c r="AJ40" s="270" t="e">
        <f t="shared" si="61"/>
        <v>#REF!</v>
      </c>
      <c r="AK40" s="246" t="e">
        <f t="shared" si="62"/>
        <v>#REF!</v>
      </c>
      <c r="AL40" s="243" t="e">
        <f>'INDICADORES IDIGER'!#REF!</f>
        <v>#REF!</v>
      </c>
      <c r="AM40" s="270" t="e">
        <f t="shared" si="63"/>
        <v>#REF!</v>
      </c>
      <c r="AN40" s="246" t="e">
        <f t="shared" si="64"/>
        <v>#REF!</v>
      </c>
      <c r="AO40" s="249" t="e">
        <f t="shared" si="65"/>
        <v>#REF!</v>
      </c>
      <c r="AP40" s="246" t="e">
        <f t="shared" si="66"/>
        <v>#REF!</v>
      </c>
    </row>
    <row r="41" spans="1:43" ht="28.5" x14ac:dyDescent="0.2">
      <c r="A41" s="407" t="s">
        <v>462</v>
      </c>
      <c r="B41" s="201" t="s">
        <v>528</v>
      </c>
      <c r="C41" s="202" t="s">
        <v>463</v>
      </c>
      <c r="D41" s="283">
        <v>20000</v>
      </c>
      <c r="E41" s="204" t="e">
        <f>'INDICADORES IDIGER'!#REF!</f>
        <v>#REF!</v>
      </c>
      <c r="F41" s="271" t="e">
        <f t="shared" si="42"/>
        <v>#REF!</v>
      </c>
      <c r="G41" s="239" t="e">
        <f t="shared" si="0"/>
        <v>#REF!</v>
      </c>
      <c r="H41" s="204" t="e">
        <f>'INDICADORES IDIGER'!#REF!</f>
        <v>#REF!</v>
      </c>
      <c r="I41" s="271" t="e">
        <f t="shared" si="43"/>
        <v>#REF!</v>
      </c>
      <c r="J41" s="239" t="e">
        <f t="shared" si="44"/>
        <v>#REF!</v>
      </c>
      <c r="K41" s="204" t="e">
        <f>'INDICADORES IDIGER'!#REF!</f>
        <v>#REF!</v>
      </c>
      <c r="L41" s="271" t="e">
        <f t="shared" si="45"/>
        <v>#REF!</v>
      </c>
      <c r="M41" s="239" t="e">
        <f t="shared" si="46"/>
        <v>#REF!</v>
      </c>
      <c r="N41" s="204" t="e">
        <f>'INDICADORES IDIGER'!#REF!</f>
        <v>#REF!</v>
      </c>
      <c r="O41" s="271" t="e">
        <f t="shared" si="47"/>
        <v>#REF!</v>
      </c>
      <c r="P41" s="246" t="e">
        <f t="shared" si="48"/>
        <v>#REF!</v>
      </c>
      <c r="Q41" s="204" t="e">
        <f>'INDICADORES IDIGER'!#REF!</f>
        <v>#REF!</v>
      </c>
      <c r="R41" s="247" t="e">
        <f t="shared" si="49"/>
        <v>#REF!</v>
      </c>
      <c r="S41" s="246" t="e">
        <f t="shared" si="50"/>
        <v>#REF!</v>
      </c>
      <c r="T41" s="204" t="e">
        <f>'INDICADORES IDIGER'!#REF!</f>
        <v>#REF!</v>
      </c>
      <c r="U41" s="248" t="e">
        <f t="shared" si="51"/>
        <v>#REF!</v>
      </c>
      <c r="V41" s="246" t="e">
        <f t="shared" si="52"/>
        <v>#REF!</v>
      </c>
      <c r="W41" s="204" t="e">
        <f>'INDICADORES IDIGER'!#REF!</f>
        <v>#REF!</v>
      </c>
      <c r="X41" s="248" t="e">
        <f t="shared" si="53"/>
        <v>#REF!</v>
      </c>
      <c r="Y41" s="246" t="e">
        <f t="shared" si="54"/>
        <v>#REF!</v>
      </c>
      <c r="Z41" s="204" t="e">
        <f>'INDICADORES IDIGER'!#REF!</f>
        <v>#REF!</v>
      </c>
      <c r="AA41" s="248" t="e">
        <f t="shared" si="55"/>
        <v>#REF!</v>
      </c>
      <c r="AB41" s="246" t="e">
        <f t="shared" si="56"/>
        <v>#REF!</v>
      </c>
      <c r="AC41" s="204" t="e">
        <f>'INDICADORES IDIGER'!#REF!</f>
        <v>#REF!</v>
      </c>
      <c r="AD41" s="248" t="e">
        <f t="shared" si="57"/>
        <v>#REF!</v>
      </c>
      <c r="AE41" s="246" t="e">
        <f t="shared" si="58"/>
        <v>#REF!</v>
      </c>
      <c r="AF41" s="204" t="e">
        <f>'INDICADORES IDIGER'!#REF!</f>
        <v>#REF!</v>
      </c>
      <c r="AG41" s="271" t="e">
        <f t="shared" si="59"/>
        <v>#REF!</v>
      </c>
      <c r="AH41" s="246" t="e">
        <f t="shared" si="60"/>
        <v>#REF!</v>
      </c>
      <c r="AI41" s="204" t="e">
        <f>'INDICADORES IDIGER'!#REF!</f>
        <v>#REF!</v>
      </c>
      <c r="AJ41" s="270" t="e">
        <f t="shared" si="61"/>
        <v>#REF!</v>
      </c>
      <c r="AK41" s="246" t="e">
        <f t="shared" si="62"/>
        <v>#REF!</v>
      </c>
      <c r="AL41" s="204" t="e">
        <f>'INDICADORES IDIGER'!#REF!</f>
        <v>#REF!</v>
      </c>
      <c r="AM41" s="270" t="e">
        <f t="shared" si="63"/>
        <v>#REF!</v>
      </c>
      <c r="AN41" s="246" t="e">
        <f t="shared" si="64"/>
        <v>#REF!</v>
      </c>
      <c r="AO41" s="249" t="e">
        <f t="shared" si="65"/>
        <v>#REF!</v>
      </c>
      <c r="AP41" s="246" t="e">
        <f t="shared" si="66"/>
        <v>#REF!</v>
      </c>
    </row>
    <row r="42" spans="1:43" ht="42.75" x14ac:dyDescent="0.2">
      <c r="A42" s="408"/>
      <c r="B42" s="201" t="s">
        <v>527</v>
      </c>
      <c r="C42" s="202" t="s">
        <v>464</v>
      </c>
      <c r="D42" s="283">
        <v>2000</v>
      </c>
      <c r="E42" s="204" t="e">
        <f>'INDICADORES IDIGER'!#REF!</f>
        <v>#REF!</v>
      </c>
      <c r="F42" s="271" t="e">
        <f t="shared" si="42"/>
        <v>#REF!</v>
      </c>
      <c r="G42" s="239" t="e">
        <f t="shared" si="0"/>
        <v>#REF!</v>
      </c>
      <c r="H42" s="204" t="e">
        <f>'INDICADORES IDIGER'!#REF!</f>
        <v>#REF!</v>
      </c>
      <c r="I42" s="271" t="e">
        <f t="shared" si="43"/>
        <v>#REF!</v>
      </c>
      <c r="J42" s="239" t="e">
        <f t="shared" si="44"/>
        <v>#REF!</v>
      </c>
      <c r="K42" s="204" t="e">
        <f>'INDICADORES IDIGER'!#REF!</f>
        <v>#REF!</v>
      </c>
      <c r="L42" s="271" t="e">
        <f t="shared" si="45"/>
        <v>#REF!</v>
      </c>
      <c r="M42" s="239" t="e">
        <f t="shared" si="46"/>
        <v>#REF!</v>
      </c>
      <c r="N42" s="204" t="e">
        <f>'INDICADORES IDIGER'!#REF!</f>
        <v>#REF!</v>
      </c>
      <c r="O42" s="271" t="e">
        <f t="shared" si="47"/>
        <v>#REF!</v>
      </c>
      <c r="P42" s="246" t="e">
        <f t="shared" si="48"/>
        <v>#REF!</v>
      </c>
      <c r="Q42" s="204" t="e">
        <f>'INDICADORES IDIGER'!#REF!</f>
        <v>#REF!</v>
      </c>
      <c r="R42" s="247" t="e">
        <f t="shared" si="49"/>
        <v>#REF!</v>
      </c>
      <c r="S42" s="246" t="e">
        <f t="shared" si="50"/>
        <v>#REF!</v>
      </c>
      <c r="T42" s="204" t="e">
        <f>'INDICADORES IDIGER'!#REF!</f>
        <v>#REF!</v>
      </c>
      <c r="U42" s="248" t="e">
        <f t="shared" si="51"/>
        <v>#REF!</v>
      </c>
      <c r="V42" s="246" t="e">
        <f t="shared" si="52"/>
        <v>#REF!</v>
      </c>
      <c r="W42" s="204" t="e">
        <f>'INDICADORES IDIGER'!#REF!</f>
        <v>#REF!</v>
      </c>
      <c r="X42" s="248" t="e">
        <f t="shared" si="53"/>
        <v>#REF!</v>
      </c>
      <c r="Y42" s="246" t="e">
        <f t="shared" si="54"/>
        <v>#REF!</v>
      </c>
      <c r="Z42" s="204" t="e">
        <f>'INDICADORES IDIGER'!#REF!</f>
        <v>#REF!</v>
      </c>
      <c r="AA42" s="248" t="e">
        <f t="shared" si="55"/>
        <v>#REF!</v>
      </c>
      <c r="AB42" s="246" t="e">
        <f t="shared" si="56"/>
        <v>#REF!</v>
      </c>
      <c r="AC42" s="204" t="e">
        <f>'INDICADORES IDIGER'!#REF!</f>
        <v>#REF!</v>
      </c>
      <c r="AD42" s="248" t="e">
        <f t="shared" si="57"/>
        <v>#REF!</v>
      </c>
      <c r="AE42" s="246" t="e">
        <f t="shared" si="58"/>
        <v>#REF!</v>
      </c>
      <c r="AF42" s="204" t="e">
        <f>'INDICADORES IDIGER'!#REF!</f>
        <v>#REF!</v>
      </c>
      <c r="AG42" s="271" t="e">
        <f t="shared" si="59"/>
        <v>#REF!</v>
      </c>
      <c r="AH42" s="246" t="e">
        <f t="shared" si="60"/>
        <v>#REF!</v>
      </c>
      <c r="AI42" s="204" t="e">
        <f>'INDICADORES IDIGER'!#REF!</f>
        <v>#REF!</v>
      </c>
      <c r="AJ42" s="270" t="e">
        <f t="shared" si="61"/>
        <v>#REF!</v>
      </c>
      <c r="AK42" s="246" t="e">
        <f t="shared" si="62"/>
        <v>#REF!</v>
      </c>
      <c r="AL42" s="204" t="e">
        <f>'INDICADORES IDIGER'!#REF!</f>
        <v>#REF!</v>
      </c>
      <c r="AM42" s="270" t="e">
        <f t="shared" si="63"/>
        <v>#REF!</v>
      </c>
      <c r="AN42" s="246" t="e">
        <f t="shared" si="64"/>
        <v>#REF!</v>
      </c>
      <c r="AO42" s="249" t="e">
        <f t="shared" si="65"/>
        <v>#REF!</v>
      </c>
      <c r="AP42" s="246" t="e">
        <f t="shared" si="66"/>
        <v>#REF!</v>
      </c>
    </row>
    <row r="43" spans="1:43" ht="42.75" x14ac:dyDescent="0.2">
      <c r="A43" s="408"/>
      <c r="B43" s="201" t="s">
        <v>527</v>
      </c>
      <c r="C43" s="202" t="s">
        <v>465</v>
      </c>
      <c r="D43" s="283">
        <v>2500000</v>
      </c>
      <c r="E43" s="204" t="e">
        <f>'INDICADORES IDIGER'!#REF!</f>
        <v>#REF!</v>
      </c>
      <c r="F43" s="271" t="e">
        <f t="shared" si="42"/>
        <v>#REF!</v>
      </c>
      <c r="G43" s="239" t="e">
        <f t="shared" si="0"/>
        <v>#REF!</v>
      </c>
      <c r="H43" s="204" t="e">
        <f>'INDICADORES IDIGER'!#REF!</f>
        <v>#REF!</v>
      </c>
      <c r="I43" s="271" t="e">
        <f t="shared" si="43"/>
        <v>#REF!</v>
      </c>
      <c r="J43" s="239" t="e">
        <f t="shared" si="44"/>
        <v>#REF!</v>
      </c>
      <c r="K43" s="204" t="e">
        <f>'INDICADORES IDIGER'!#REF!</f>
        <v>#REF!</v>
      </c>
      <c r="L43" s="271" t="e">
        <f t="shared" si="45"/>
        <v>#REF!</v>
      </c>
      <c r="M43" s="239" t="e">
        <f t="shared" si="46"/>
        <v>#REF!</v>
      </c>
      <c r="N43" s="204" t="e">
        <f>'INDICADORES IDIGER'!#REF!</f>
        <v>#REF!</v>
      </c>
      <c r="O43" s="271" t="e">
        <f t="shared" si="47"/>
        <v>#REF!</v>
      </c>
      <c r="P43" s="246" t="e">
        <f t="shared" si="48"/>
        <v>#REF!</v>
      </c>
      <c r="Q43" s="204" t="e">
        <f>'INDICADORES IDIGER'!#REF!</f>
        <v>#REF!</v>
      </c>
      <c r="R43" s="247" t="e">
        <f t="shared" si="49"/>
        <v>#REF!</v>
      </c>
      <c r="S43" s="246" t="e">
        <f t="shared" si="50"/>
        <v>#REF!</v>
      </c>
      <c r="T43" s="204" t="e">
        <f>'INDICADORES IDIGER'!#REF!</f>
        <v>#REF!</v>
      </c>
      <c r="U43" s="248" t="e">
        <f t="shared" si="51"/>
        <v>#REF!</v>
      </c>
      <c r="V43" s="246" t="e">
        <f t="shared" si="52"/>
        <v>#REF!</v>
      </c>
      <c r="W43" s="204" t="e">
        <f>'INDICADORES IDIGER'!#REF!</f>
        <v>#REF!</v>
      </c>
      <c r="X43" s="248" t="e">
        <f t="shared" si="53"/>
        <v>#REF!</v>
      </c>
      <c r="Y43" s="246" t="e">
        <f t="shared" si="54"/>
        <v>#REF!</v>
      </c>
      <c r="Z43" s="204" t="e">
        <f>'INDICADORES IDIGER'!#REF!</f>
        <v>#REF!</v>
      </c>
      <c r="AA43" s="248" t="e">
        <f t="shared" si="55"/>
        <v>#REF!</v>
      </c>
      <c r="AB43" s="246" t="e">
        <f t="shared" si="56"/>
        <v>#REF!</v>
      </c>
      <c r="AC43" s="204" t="e">
        <f>'INDICADORES IDIGER'!#REF!</f>
        <v>#REF!</v>
      </c>
      <c r="AD43" s="248" t="e">
        <f t="shared" si="57"/>
        <v>#REF!</v>
      </c>
      <c r="AE43" s="246" t="e">
        <f t="shared" si="58"/>
        <v>#REF!</v>
      </c>
      <c r="AF43" s="204" t="e">
        <f>'INDICADORES IDIGER'!#REF!</f>
        <v>#REF!</v>
      </c>
      <c r="AG43" s="271" t="e">
        <f t="shared" si="59"/>
        <v>#REF!</v>
      </c>
      <c r="AH43" s="246" t="e">
        <f t="shared" si="60"/>
        <v>#REF!</v>
      </c>
      <c r="AI43" s="204" t="e">
        <f>'INDICADORES IDIGER'!#REF!</f>
        <v>#REF!</v>
      </c>
      <c r="AJ43" s="270" t="e">
        <f t="shared" si="61"/>
        <v>#REF!</v>
      </c>
      <c r="AK43" s="246" t="e">
        <f t="shared" si="62"/>
        <v>#REF!</v>
      </c>
      <c r="AL43" s="204" t="e">
        <f>'INDICADORES IDIGER'!#REF!</f>
        <v>#REF!</v>
      </c>
      <c r="AM43" s="270" t="e">
        <f t="shared" si="63"/>
        <v>#REF!</v>
      </c>
      <c r="AN43" s="246" t="e">
        <f t="shared" si="64"/>
        <v>#REF!</v>
      </c>
      <c r="AO43" s="249" t="e">
        <f t="shared" si="65"/>
        <v>#REF!</v>
      </c>
      <c r="AP43" s="246" t="e">
        <f t="shared" si="66"/>
        <v>#REF!</v>
      </c>
    </row>
    <row r="44" spans="1:43" ht="42.75" x14ac:dyDescent="0.2">
      <c r="A44" s="408"/>
      <c r="B44" s="201"/>
      <c r="C44" s="202" t="s">
        <v>466</v>
      </c>
      <c r="D44" s="283">
        <v>6</v>
      </c>
      <c r="E44" s="204" t="e">
        <f>'INDICADORES IDIGER'!#REF!</f>
        <v>#REF!</v>
      </c>
      <c r="F44" s="271" t="e">
        <f t="shared" si="42"/>
        <v>#REF!</v>
      </c>
      <c r="G44" s="239" t="e">
        <f t="shared" si="0"/>
        <v>#REF!</v>
      </c>
      <c r="H44" s="204" t="e">
        <f>'INDICADORES IDIGER'!#REF!</f>
        <v>#REF!</v>
      </c>
      <c r="I44" s="271" t="e">
        <f t="shared" si="43"/>
        <v>#REF!</v>
      </c>
      <c r="J44" s="239" t="e">
        <f t="shared" si="44"/>
        <v>#REF!</v>
      </c>
      <c r="K44" s="204" t="e">
        <f>'INDICADORES IDIGER'!#REF!</f>
        <v>#REF!</v>
      </c>
      <c r="L44" s="271" t="e">
        <f t="shared" si="45"/>
        <v>#REF!</v>
      </c>
      <c r="M44" s="239" t="e">
        <f t="shared" si="46"/>
        <v>#REF!</v>
      </c>
      <c r="N44" s="204" t="e">
        <f>'INDICADORES IDIGER'!#REF!</f>
        <v>#REF!</v>
      </c>
      <c r="O44" s="271" t="e">
        <f t="shared" si="47"/>
        <v>#REF!</v>
      </c>
      <c r="P44" s="246" t="e">
        <f t="shared" si="48"/>
        <v>#REF!</v>
      </c>
      <c r="Q44" s="204" t="e">
        <f>'INDICADORES IDIGER'!#REF!</f>
        <v>#REF!</v>
      </c>
      <c r="R44" s="247" t="e">
        <f t="shared" si="49"/>
        <v>#REF!</v>
      </c>
      <c r="S44" s="246" t="e">
        <f t="shared" si="50"/>
        <v>#REF!</v>
      </c>
      <c r="T44" s="204" t="e">
        <f>'INDICADORES IDIGER'!#REF!</f>
        <v>#REF!</v>
      </c>
      <c r="U44" s="248" t="e">
        <f t="shared" si="51"/>
        <v>#REF!</v>
      </c>
      <c r="V44" s="246" t="e">
        <f t="shared" si="52"/>
        <v>#REF!</v>
      </c>
      <c r="W44" s="204" t="e">
        <f>'INDICADORES IDIGER'!#REF!</f>
        <v>#REF!</v>
      </c>
      <c r="X44" s="248" t="e">
        <f t="shared" si="53"/>
        <v>#REF!</v>
      </c>
      <c r="Y44" s="246" t="e">
        <f t="shared" si="54"/>
        <v>#REF!</v>
      </c>
      <c r="Z44" s="204" t="e">
        <f>'INDICADORES IDIGER'!#REF!</f>
        <v>#REF!</v>
      </c>
      <c r="AA44" s="248" t="e">
        <f t="shared" si="55"/>
        <v>#REF!</v>
      </c>
      <c r="AB44" s="246" t="e">
        <f t="shared" si="56"/>
        <v>#REF!</v>
      </c>
      <c r="AC44" s="204" t="e">
        <f>'INDICADORES IDIGER'!#REF!</f>
        <v>#REF!</v>
      </c>
      <c r="AD44" s="248" t="e">
        <f t="shared" si="57"/>
        <v>#REF!</v>
      </c>
      <c r="AE44" s="246" t="e">
        <f t="shared" si="58"/>
        <v>#REF!</v>
      </c>
      <c r="AF44" s="204" t="e">
        <f>'INDICADORES IDIGER'!#REF!</f>
        <v>#REF!</v>
      </c>
      <c r="AG44" s="271" t="e">
        <f t="shared" si="59"/>
        <v>#REF!</v>
      </c>
      <c r="AH44" s="246" t="e">
        <f t="shared" si="60"/>
        <v>#REF!</v>
      </c>
      <c r="AI44" s="204" t="e">
        <f>'INDICADORES IDIGER'!#REF!</f>
        <v>#REF!</v>
      </c>
      <c r="AJ44" s="270" t="e">
        <f t="shared" si="61"/>
        <v>#REF!</v>
      </c>
      <c r="AK44" s="246" t="e">
        <f t="shared" si="62"/>
        <v>#REF!</v>
      </c>
      <c r="AL44" s="204" t="e">
        <f>'INDICADORES IDIGER'!#REF!</f>
        <v>#REF!</v>
      </c>
      <c r="AM44" s="270" t="e">
        <f t="shared" si="63"/>
        <v>#REF!</v>
      </c>
      <c r="AN44" s="246" t="e">
        <f t="shared" si="64"/>
        <v>#REF!</v>
      </c>
      <c r="AO44" s="249" t="e">
        <f t="shared" si="65"/>
        <v>#REF!</v>
      </c>
      <c r="AP44" s="246" t="e">
        <f t="shared" si="66"/>
        <v>#REF!</v>
      </c>
    </row>
    <row r="45" spans="1:43" ht="42.75" x14ac:dyDescent="0.2">
      <c r="A45" s="408"/>
      <c r="B45" s="201" t="s">
        <v>527</v>
      </c>
      <c r="C45" s="202" t="s">
        <v>467</v>
      </c>
      <c r="D45" s="283">
        <v>4</v>
      </c>
      <c r="E45" s="204" t="e">
        <f>'INDICADORES IDIGER'!#REF!</f>
        <v>#REF!</v>
      </c>
      <c r="F45" s="271" t="e">
        <f t="shared" si="42"/>
        <v>#REF!</v>
      </c>
      <c r="G45" s="239" t="e">
        <f t="shared" si="0"/>
        <v>#REF!</v>
      </c>
      <c r="H45" s="204" t="e">
        <f>'INDICADORES IDIGER'!#REF!</f>
        <v>#REF!</v>
      </c>
      <c r="I45" s="271" t="e">
        <f t="shared" si="43"/>
        <v>#REF!</v>
      </c>
      <c r="J45" s="239" t="e">
        <f t="shared" si="44"/>
        <v>#REF!</v>
      </c>
      <c r="K45" s="204" t="e">
        <f>'INDICADORES IDIGER'!#REF!</f>
        <v>#REF!</v>
      </c>
      <c r="L45" s="271" t="e">
        <f t="shared" si="45"/>
        <v>#REF!</v>
      </c>
      <c r="M45" s="239" t="e">
        <f t="shared" si="46"/>
        <v>#REF!</v>
      </c>
      <c r="N45" s="204" t="e">
        <f>'INDICADORES IDIGER'!#REF!</f>
        <v>#REF!</v>
      </c>
      <c r="O45" s="271" t="e">
        <f t="shared" si="47"/>
        <v>#REF!</v>
      </c>
      <c r="P45" s="246" t="e">
        <f t="shared" si="48"/>
        <v>#REF!</v>
      </c>
      <c r="Q45" s="204" t="e">
        <f>'INDICADORES IDIGER'!#REF!</f>
        <v>#REF!</v>
      </c>
      <c r="R45" s="247" t="e">
        <f t="shared" si="49"/>
        <v>#REF!</v>
      </c>
      <c r="S45" s="246" t="e">
        <f t="shared" si="50"/>
        <v>#REF!</v>
      </c>
      <c r="T45" s="204" t="e">
        <f>'INDICADORES IDIGER'!#REF!</f>
        <v>#REF!</v>
      </c>
      <c r="U45" s="248" t="e">
        <f t="shared" si="51"/>
        <v>#REF!</v>
      </c>
      <c r="V45" s="246" t="e">
        <f t="shared" si="52"/>
        <v>#REF!</v>
      </c>
      <c r="W45" s="204" t="e">
        <f>'INDICADORES IDIGER'!#REF!</f>
        <v>#REF!</v>
      </c>
      <c r="X45" s="248" t="e">
        <f t="shared" si="53"/>
        <v>#REF!</v>
      </c>
      <c r="Y45" s="246" t="e">
        <f t="shared" si="54"/>
        <v>#REF!</v>
      </c>
      <c r="Z45" s="204" t="e">
        <f>'INDICADORES IDIGER'!#REF!</f>
        <v>#REF!</v>
      </c>
      <c r="AA45" s="248" t="e">
        <f t="shared" si="55"/>
        <v>#REF!</v>
      </c>
      <c r="AB45" s="246" t="e">
        <f t="shared" si="56"/>
        <v>#REF!</v>
      </c>
      <c r="AC45" s="204" t="e">
        <f>'INDICADORES IDIGER'!#REF!</f>
        <v>#REF!</v>
      </c>
      <c r="AD45" s="248" t="e">
        <f t="shared" si="57"/>
        <v>#REF!</v>
      </c>
      <c r="AE45" s="246" t="e">
        <f t="shared" si="58"/>
        <v>#REF!</v>
      </c>
      <c r="AF45" s="204" t="e">
        <f>'INDICADORES IDIGER'!#REF!</f>
        <v>#REF!</v>
      </c>
      <c r="AG45" s="271" t="e">
        <f t="shared" si="59"/>
        <v>#REF!</v>
      </c>
      <c r="AH45" s="246" t="e">
        <f t="shared" si="60"/>
        <v>#REF!</v>
      </c>
      <c r="AI45" s="204" t="e">
        <f>'INDICADORES IDIGER'!#REF!</f>
        <v>#REF!</v>
      </c>
      <c r="AJ45" s="270" t="e">
        <f t="shared" si="61"/>
        <v>#REF!</v>
      </c>
      <c r="AK45" s="246" t="e">
        <f t="shared" si="62"/>
        <v>#REF!</v>
      </c>
      <c r="AL45" s="204" t="e">
        <f>'INDICADORES IDIGER'!#REF!</f>
        <v>#REF!</v>
      </c>
      <c r="AM45" s="270" t="e">
        <f t="shared" si="63"/>
        <v>#REF!</v>
      </c>
      <c r="AN45" s="246" t="e">
        <f t="shared" si="64"/>
        <v>#REF!</v>
      </c>
      <c r="AO45" s="249" t="e">
        <f t="shared" si="65"/>
        <v>#REF!</v>
      </c>
      <c r="AP45" s="246" t="e">
        <f t="shared" si="66"/>
        <v>#REF!</v>
      </c>
    </row>
    <row r="46" spans="1:43" ht="42.75" x14ac:dyDescent="0.2">
      <c r="A46" s="408"/>
      <c r="B46" s="201" t="s">
        <v>527</v>
      </c>
      <c r="C46" s="202" t="s">
        <v>468</v>
      </c>
      <c r="D46" s="283">
        <v>2000</v>
      </c>
      <c r="E46" s="204" t="e">
        <f>'INDICADORES IDIGER'!#REF!</f>
        <v>#REF!</v>
      </c>
      <c r="F46" s="271" t="e">
        <f t="shared" si="42"/>
        <v>#REF!</v>
      </c>
      <c r="G46" s="239" t="e">
        <f t="shared" si="0"/>
        <v>#REF!</v>
      </c>
      <c r="H46" s="204" t="e">
        <f>'INDICADORES IDIGER'!#REF!</f>
        <v>#REF!</v>
      </c>
      <c r="I46" s="271" t="e">
        <f t="shared" si="43"/>
        <v>#REF!</v>
      </c>
      <c r="J46" s="239" t="e">
        <f t="shared" si="44"/>
        <v>#REF!</v>
      </c>
      <c r="K46" s="204" t="e">
        <f>'INDICADORES IDIGER'!#REF!</f>
        <v>#REF!</v>
      </c>
      <c r="L46" s="271" t="e">
        <f t="shared" si="45"/>
        <v>#REF!</v>
      </c>
      <c r="M46" s="239" t="e">
        <f t="shared" si="46"/>
        <v>#REF!</v>
      </c>
      <c r="N46" s="204" t="e">
        <f>'INDICADORES IDIGER'!#REF!</f>
        <v>#REF!</v>
      </c>
      <c r="O46" s="271" t="e">
        <f t="shared" si="47"/>
        <v>#REF!</v>
      </c>
      <c r="P46" s="246" t="e">
        <f t="shared" si="48"/>
        <v>#REF!</v>
      </c>
      <c r="Q46" s="204" t="e">
        <f>'INDICADORES IDIGER'!#REF!</f>
        <v>#REF!</v>
      </c>
      <c r="R46" s="247" t="e">
        <f t="shared" si="49"/>
        <v>#REF!</v>
      </c>
      <c r="S46" s="246" t="e">
        <f t="shared" si="50"/>
        <v>#REF!</v>
      </c>
      <c r="T46" s="204" t="e">
        <f>'INDICADORES IDIGER'!#REF!</f>
        <v>#REF!</v>
      </c>
      <c r="U46" s="248" t="e">
        <f t="shared" si="51"/>
        <v>#REF!</v>
      </c>
      <c r="V46" s="246" t="e">
        <f t="shared" si="52"/>
        <v>#REF!</v>
      </c>
      <c r="W46" s="204" t="e">
        <f>'INDICADORES IDIGER'!#REF!</f>
        <v>#REF!</v>
      </c>
      <c r="X46" s="248" t="e">
        <f t="shared" si="53"/>
        <v>#REF!</v>
      </c>
      <c r="Y46" s="246" t="e">
        <f t="shared" si="54"/>
        <v>#REF!</v>
      </c>
      <c r="Z46" s="204" t="e">
        <f>'INDICADORES IDIGER'!#REF!</f>
        <v>#REF!</v>
      </c>
      <c r="AA46" s="248" t="e">
        <f t="shared" si="55"/>
        <v>#REF!</v>
      </c>
      <c r="AB46" s="246" t="e">
        <f t="shared" si="56"/>
        <v>#REF!</v>
      </c>
      <c r="AC46" s="204" t="e">
        <f>'INDICADORES IDIGER'!#REF!</f>
        <v>#REF!</v>
      </c>
      <c r="AD46" s="248" t="e">
        <f t="shared" si="57"/>
        <v>#REF!</v>
      </c>
      <c r="AE46" s="246" t="e">
        <f t="shared" si="58"/>
        <v>#REF!</v>
      </c>
      <c r="AF46" s="204" t="e">
        <f>'INDICADORES IDIGER'!#REF!</f>
        <v>#REF!</v>
      </c>
      <c r="AG46" s="271" t="e">
        <f t="shared" si="59"/>
        <v>#REF!</v>
      </c>
      <c r="AH46" s="246" t="e">
        <f t="shared" si="60"/>
        <v>#REF!</v>
      </c>
      <c r="AI46" s="204" t="e">
        <f>'INDICADORES IDIGER'!#REF!</f>
        <v>#REF!</v>
      </c>
      <c r="AJ46" s="270" t="e">
        <f t="shared" si="61"/>
        <v>#REF!</v>
      </c>
      <c r="AK46" s="246" t="e">
        <f t="shared" si="62"/>
        <v>#REF!</v>
      </c>
      <c r="AL46" s="204" t="e">
        <f>'INDICADORES IDIGER'!#REF!</f>
        <v>#REF!</v>
      </c>
      <c r="AM46" s="270" t="e">
        <f t="shared" si="63"/>
        <v>#REF!</v>
      </c>
      <c r="AN46" s="246" t="e">
        <f t="shared" si="64"/>
        <v>#REF!</v>
      </c>
      <c r="AO46" s="249" t="e">
        <f t="shared" si="65"/>
        <v>#REF!</v>
      </c>
      <c r="AP46" s="246" t="e">
        <f t="shared" si="66"/>
        <v>#REF!</v>
      </c>
    </row>
    <row r="47" spans="1:43" ht="57" x14ac:dyDescent="0.2">
      <c r="A47" s="408"/>
      <c r="B47" s="201" t="s">
        <v>527</v>
      </c>
      <c r="C47" s="202" t="s">
        <v>469</v>
      </c>
      <c r="D47" s="283">
        <v>3</v>
      </c>
      <c r="E47" s="204" t="e">
        <f>'INDICADORES IDIGER'!#REF!</f>
        <v>#REF!</v>
      </c>
      <c r="F47" s="271" t="e">
        <f t="shared" si="42"/>
        <v>#REF!</v>
      </c>
      <c r="G47" s="239" t="e">
        <f t="shared" si="0"/>
        <v>#REF!</v>
      </c>
      <c r="H47" s="204" t="e">
        <f>'INDICADORES IDIGER'!#REF!</f>
        <v>#REF!</v>
      </c>
      <c r="I47" s="271" t="e">
        <f t="shared" si="43"/>
        <v>#REF!</v>
      </c>
      <c r="J47" s="239" t="e">
        <f t="shared" si="44"/>
        <v>#REF!</v>
      </c>
      <c r="K47" s="204" t="e">
        <f>'INDICADORES IDIGER'!#REF!</f>
        <v>#REF!</v>
      </c>
      <c r="L47" s="271" t="e">
        <f t="shared" si="45"/>
        <v>#REF!</v>
      </c>
      <c r="M47" s="239" t="e">
        <f t="shared" si="46"/>
        <v>#REF!</v>
      </c>
      <c r="N47" s="204" t="e">
        <f>'INDICADORES IDIGER'!#REF!</f>
        <v>#REF!</v>
      </c>
      <c r="O47" s="271" t="e">
        <f t="shared" si="47"/>
        <v>#REF!</v>
      </c>
      <c r="P47" s="246" t="e">
        <f t="shared" si="48"/>
        <v>#REF!</v>
      </c>
      <c r="Q47" s="204" t="e">
        <f>'INDICADORES IDIGER'!#REF!</f>
        <v>#REF!</v>
      </c>
      <c r="R47" s="247" t="e">
        <f t="shared" si="49"/>
        <v>#REF!</v>
      </c>
      <c r="S47" s="246" t="e">
        <f t="shared" si="50"/>
        <v>#REF!</v>
      </c>
      <c r="T47" s="204" t="e">
        <f>'INDICADORES IDIGER'!#REF!</f>
        <v>#REF!</v>
      </c>
      <c r="U47" s="248" t="e">
        <f t="shared" si="51"/>
        <v>#REF!</v>
      </c>
      <c r="V47" s="246" t="e">
        <f t="shared" si="52"/>
        <v>#REF!</v>
      </c>
      <c r="W47" s="204" t="e">
        <f>'INDICADORES IDIGER'!#REF!</f>
        <v>#REF!</v>
      </c>
      <c r="X47" s="248" t="e">
        <f t="shared" si="53"/>
        <v>#REF!</v>
      </c>
      <c r="Y47" s="246" t="e">
        <f t="shared" si="54"/>
        <v>#REF!</v>
      </c>
      <c r="Z47" s="204" t="e">
        <f>'INDICADORES IDIGER'!#REF!</f>
        <v>#REF!</v>
      </c>
      <c r="AA47" s="248" t="e">
        <f t="shared" si="55"/>
        <v>#REF!</v>
      </c>
      <c r="AB47" s="246" t="e">
        <f t="shared" si="56"/>
        <v>#REF!</v>
      </c>
      <c r="AC47" s="204" t="e">
        <f>'INDICADORES IDIGER'!#REF!</f>
        <v>#REF!</v>
      </c>
      <c r="AD47" s="248" t="e">
        <f t="shared" si="57"/>
        <v>#REF!</v>
      </c>
      <c r="AE47" s="246" t="e">
        <f t="shared" si="58"/>
        <v>#REF!</v>
      </c>
      <c r="AF47" s="204" t="e">
        <f>'INDICADORES IDIGER'!#REF!</f>
        <v>#REF!</v>
      </c>
      <c r="AG47" s="271" t="e">
        <f t="shared" si="59"/>
        <v>#REF!</v>
      </c>
      <c r="AH47" s="246" t="e">
        <f t="shared" si="60"/>
        <v>#REF!</v>
      </c>
      <c r="AI47" s="204" t="e">
        <f>'INDICADORES IDIGER'!#REF!</f>
        <v>#REF!</v>
      </c>
      <c r="AJ47" s="270" t="e">
        <f t="shared" si="61"/>
        <v>#REF!</v>
      </c>
      <c r="AK47" s="246" t="e">
        <f t="shared" si="62"/>
        <v>#REF!</v>
      </c>
      <c r="AL47" s="204" t="e">
        <f>'INDICADORES IDIGER'!#REF!</f>
        <v>#REF!</v>
      </c>
      <c r="AM47" s="270" t="e">
        <f t="shared" si="63"/>
        <v>#REF!</v>
      </c>
      <c r="AN47" s="246" t="e">
        <f t="shared" si="64"/>
        <v>#REF!</v>
      </c>
      <c r="AO47" s="249" t="e">
        <f t="shared" si="65"/>
        <v>#REF!</v>
      </c>
      <c r="AP47" s="246" t="e">
        <f t="shared" si="66"/>
        <v>#REF!</v>
      </c>
    </row>
    <row r="48" spans="1:43" ht="57" x14ac:dyDescent="0.2">
      <c r="A48" s="409"/>
      <c r="B48" s="201"/>
      <c r="C48" s="202" t="s">
        <v>470</v>
      </c>
      <c r="D48" s="283">
        <v>20</v>
      </c>
      <c r="E48" s="204" t="e">
        <f>'INDICADORES IDIGER'!#REF!</f>
        <v>#REF!</v>
      </c>
      <c r="F48" s="271" t="e">
        <f t="shared" si="42"/>
        <v>#REF!</v>
      </c>
      <c r="G48" s="239" t="e">
        <f t="shared" si="0"/>
        <v>#REF!</v>
      </c>
      <c r="H48" s="204" t="e">
        <f>'INDICADORES IDIGER'!#REF!</f>
        <v>#REF!</v>
      </c>
      <c r="I48" s="271" t="e">
        <f t="shared" si="43"/>
        <v>#REF!</v>
      </c>
      <c r="J48" s="239" t="e">
        <f t="shared" si="44"/>
        <v>#REF!</v>
      </c>
      <c r="K48" s="204" t="e">
        <f>'INDICADORES IDIGER'!#REF!</f>
        <v>#REF!</v>
      </c>
      <c r="L48" s="271" t="e">
        <f t="shared" si="45"/>
        <v>#REF!</v>
      </c>
      <c r="M48" s="239" t="e">
        <f t="shared" si="46"/>
        <v>#REF!</v>
      </c>
      <c r="N48" s="204" t="e">
        <f>'INDICADORES IDIGER'!#REF!</f>
        <v>#REF!</v>
      </c>
      <c r="O48" s="271" t="e">
        <f t="shared" si="47"/>
        <v>#REF!</v>
      </c>
      <c r="P48" s="246" t="e">
        <f t="shared" si="48"/>
        <v>#REF!</v>
      </c>
      <c r="Q48" s="204" t="e">
        <f>'INDICADORES IDIGER'!#REF!</f>
        <v>#REF!</v>
      </c>
      <c r="R48" s="247" t="e">
        <f t="shared" si="49"/>
        <v>#REF!</v>
      </c>
      <c r="S48" s="246" t="e">
        <f t="shared" si="50"/>
        <v>#REF!</v>
      </c>
      <c r="T48" s="204" t="e">
        <f>'INDICADORES IDIGER'!#REF!</f>
        <v>#REF!</v>
      </c>
      <c r="U48" s="248" t="e">
        <f t="shared" si="51"/>
        <v>#REF!</v>
      </c>
      <c r="V48" s="246" t="e">
        <f t="shared" si="52"/>
        <v>#REF!</v>
      </c>
      <c r="W48" s="204" t="e">
        <f>'INDICADORES IDIGER'!#REF!</f>
        <v>#REF!</v>
      </c>
      <c r="X48" s="248" t="e">
        <f t="shared" si="53"/>
        <v>#REF!</v>
      </c>
      <c r="Y48" s="246" t="e">
        <f t="shared" si="54"/>
        <v>#REF!</v>
      </c>
      <c r="Z48" s="204" t="e">
        <f>'INDICADORES IDIGER'!#REF!</f>
        <v>#REF!</v>
      </c>
      <c r="AA48" s="248" t="e">
        <f t="shared" si="55"/>
        <v>#REF!</v>
      </c>
      <c r="AB48" s="246" t="e">
        <f t="shared" si="56"/>
        <v>#REF!</v>
      </c>
      <c r="AC48" s="204" t="e">
        <f>'INDICADORES IDIGER'!#REF!</f>
        <v>#REF!</v>
      </c>
      <c r="AD48" s="248" t="e">
        <f t="shared" si="57"/>
        <v>#REF!</v>
      </c>
      <c r="AE48" s="246" t="e">
        <f t="shared" si="58"/>
        <v>#REF!</v>
      </c>
      <c r="AF48" s="204" t="e">
        <f>'INDICADORES IDIGER'!#REF!</f>
        <v>#REF!</v>
      </c>
      <c r="AG48" s="271" t="e">
        <f t="shared" si="59"/>
        <v>#REF!</v>
      </c>
      <c r="AH48" s="246" t="e">
        <f t="shared" si="60"/>
        <v>#REF!</v>
      </c>
      <c r="AI48" s="204" t="e">
        <f>'INDICADORES IDIGER'!#REF!</f>
        <v>#REF!</v>
      </c>
      <c r="AJ48" s="270" t="e">
        <f t="shared" si="61"/>
        <v>#REF!</v>
      </c>
      <c r="AK48" s="246" t="e">
        <f t="shared" si="62"/>
        <v>#REF!</v>
      </c>
      <c r="AL48" s="204" t="e">
        <f>'INDICADORES IDIGER'!#REF!</f>
        <v>#REF!</v>
      </c>
      <c r="AM48" s="270" t="e">
        <f t="shared" si="63"/>
        <v>#REF!</v>
      </c>
      <c r="AN48" s="246" t="e">
        <f t="shared" si="64"/>
        <v>#REF!</v>
      </c>
      <c r="AO48" s="249" t="e">
        <f t="shared" si="65"/>
        <v>#REF!</v>
      </c>
      <c r="AP48" s="246" t="e">
        <f t="shared" si="66"/>
        <v>#REF!</v>
      </c>
    </row>
    <row r="49" spans="1:42" ht="78.75" customHeight="1" x14ac:dyDescent="0.2">
      <c r="A49" s="407" t="s">
        <v>471</v>
      </c>
      <c r="B49" s="201" t="s">
        <v>423</v>
      </c>
      <c r="C49" s="202" t="s">
        <v>472</v>
      </c>
      <c r="D49" s="283">
        <v>1</v>
      </c>
      <c r="E49" s="204" t="e">
        <f>'INDICADORES IDIGER'!#REF!</f>
        <v>#REF!</v>
      </c>
      <c r="F49" s="271" t="e">
        <f t="shared" si="42"/>
        <v>#REF!</v>
      </c>
      <c r="G49" s="239" t="e">
        <f t="shared" si="0"/>
        <v>#REF!</v>
      </c>
      <c r="H49" s="204" t="e">
        <f>'INDICADORES IDIGER'!#REF!</f>
        <v>#REF!</v>
      </c>
      <c r="I49" s="271" t="e">
        <f t="shared" si="43"/>
        <v>#REF!</v>
      </c>
      <c r="J49" s="239" t="e">
        <f t="shared" si="44"/>
        <v>#REF!</v>
      </c>
      <c r="K49" s="204" t="e">
        <f>'INDICADORES IDIGER'!#REF!</f>
        <v>#REF!</v>
      </c>
      <c r="L49" s="271" t="e">
        <f t="shared" si="45"/>
        <v>#REF!</v>
      </c>
      <c r="M49" s="239" t="e">
        <f t="shared" si="46"/>
        <v>#REF!</v>
      </c>
      <c r="N49" s="204" t="e">
        <f>'INDICADORES IDIGER'!#REF!</f>
        <v>#REF!</v>
      </c>
      <c r="O49" s="271" t="e">
        <f t="shared" si="47"/>
        <v>#REF!</v>
      </c>
      <c r="P49" s="246" t="e">
        <f t="shared" si="48"/>
        <v>#REF!</v>
      </c>
      <c r="Q49" s="204" t="e">
        <f>'INDICADORES IDIGER'!#REF!</f>
        <v>#REF!</v>
      </c>
      <c r="R49" s="247" t="e">
        <f t="shared" si="49"/>
        <v>#REF!</v>
      </c>
      <c r="S49" s="246" t="e">
        <f t="shared" si="50"/>
        <v>#REF!</v>
      </c>
      <c r="T49" s="204" t="e">
        <f>'INDICADORES IDIGER'!#REF!</f>
        <v>#REF!</v>
      </c>
      <c r="U49" s="248" t="e">
        <f t="shared" si="51"/>
        <v>#REF!</v>
      </c>
      <c r="V49" s="246" t="e">
        <f t="shared" si="52"/>
        <v>#REF!</v>
      </c>
      <c r="W49" s="204" t="e">
        <f>'INDICADORES IDIGER'!#REF!</f>
        <v>#REF!</v>
      </c>
      <c r="X49" s="248" t="e">
        <f t="shared" si="53"/>
        <v>#REF!</v>
      </c>
      <c r="Y49" s="246" t="e">
        <f t="shared" si="54"/>
        <v>#REF!</v>
      </c>
      <c r="Z49" s="204" t="e">
        <f>'INDICADORES IDIGER'!#REF!</f>
        <v>#REF!</v>
      </c>
      <c r="AA49" s="248" t="e">
        <f t="shared" si="55"/>
        <v>#REF!</v>
      </c>
      <c r="AB49" s="246" t="e">
        <f t="shared" si="56"/>
        <v>#REF!</v>
      </c>
      <c r="AC49" s="204" t="e">
        <f>'INDICADORES IDIGER'!#REF!</f>
        <v>#REF!</v>
      </c>
      <c r="AD49" s="248" t="e">
        <f t="shared" si="57"/>
        <v>#REF!</v>
      </c>
      <c r="AE49" s="246" t="e">
        <f t="shared" si="58"/>
        <v>#REF!</v>
      </c>
      <c r="AF49" s="204" t="e">
        <f>'INDICADORES IDIGER'!#REF!</f>
        <v>#REF!</v>
      </c>
      <c r="AG49" s="271" t="e">
        <f t="shared" si="59"/>
        <v>#REF!</v>
      </c>
      <c r="AH49" s="246" t="e">
        <f t="shared" si="60"/>
        <v>#REF!</v>
      </c>
      <c r="AI49" s="204" t="e">
        <f>'INDICADORES IDIGER'!#REF!</f>
        <v>#REF!</v>
      </c>
      <c r="AJ49" s="270" t="e">
        <f t="shared" si="61"/>
        <v>#REF!</v>
      </c>
      <c r="AK49" s="246" t="e">
        <f t="shared" si="62"/>
        <v>#REF!</v>
      </c>
      <c r="AL49" s="204" t="e">
        <f>'INDICADORES IDIGER'!#REF!</f>
        <v>#REF!</v>
      </c>
      <c r="AM49" s="270" t="e">
        <f t="shared" si="63"/>
        <v>#REF!</v>
      </c>
      <c r="AN49" s="246" t="e">
        <f t="shared" si="64"/>
        <v>#REF!</v>
      </c>
      <c r="AO49" s="249" t="e">
        <f t="shared" si="65"/>
        <v>#REF!</v>
      </c>
      <c r="AP49" s="246" t="e">
        <f t="shared" si="66"/>
        <v>#REF!</v>
      </c>
    </row>
    <row r="50" spans="1:42" ht="96" customHeight="1" x14ac:dyDescent="0.2">
      <c r="A50" s="408"/>
      <c r="B50" s="201" t="s">
        <v>423</v>
      </c>
      <c r="C50" s="202" t="s">
        <v>473</v>
      </c>
      <c r="D50" s="283">
        <v>1</v>
      </c>
      <c r="E50" s="204" t="e">
        <f>'INDICADORES IDIGER'!#REF!</f>
        <v>#REF!</v>
      </c>
      <c r="F50" s="271" t="e">
        <f t="shared" si="42"/>
        <v>#REF!</v>
      </c>
      <c r="G50" s="239" t="e">
        <f t="shared" si="0"/>
        <v>#REF!</v>
      </c>
      <c r="H50" s="204" t="e">
        <f>'INDICADORES IDIGER'!#REF!</f>
        <v>#REF!</v>
      </c>
      <c r="I50" s="271" t="e">
        <f t="shared" si="43"/>
        <v>#REF!</v>
      </c>
      <c r="J50" s="239" t="e">
        <f t="shared" si="44"/>
        <v>#REF!</v>
      </c>
      <c r="K50" s="204" t="e">
        <f>'INDICADORES IDIGER'!#REF!</f>
        <v>#REF!</v>
      </c>
      <c r="L50" s="271" t="e">
        <f t="shared" si="45"/>
        <v>#REF!</v>
      </c>
      <c r="M50" s="239" t="e">
        <f t="shared" si="46"/>
        <v>#REF!</v>
      </c>
      <c r="N50" s="204" t="e">
        <f>'INDICADORES IDIGER'!#REF!</f>
        <v>#REF!</v>
      </c>
      <c r="O50" s="271" t="e">
        <f t="shared" si="47"/>
        <v>#REF!</v>
      </c>
      <c r="P50" s="246" t="e">
        <f t="shared" si="48"/>
        <v>#REF!</v>
      </c>
      <c r="Q50" s="204" t="e">
        <f>'INDICADORES IDIGER'!#REF!</f>
        <v>#REF!</v>
      </c>
      <c r="R50" s="247" t="e">
        <f t="shared" si="49"/>
        <v>#REF!</v>
      </c>
      <c r="S50" s="246" t="e">
        <f t="shared" si="50"/>
        <v>#REF!</v>
      </c>
      <c r="T50" s="204" t="e">
        <f>'INDICADORES IDIGER'!#REF!</f>
        <v>#REF!</v>
      </c>
      <c r="U50" s="248" t="e">
        <f t="shared" si="51"/>
        <v>#REF!</v>
      </c>
      <c r="V50" s="246" t="e">
        <f t="shared" si="52"/>
        <v>#REF!</v>
      </c>
      <c r="W50" s="204" t="e">
        <f>'INDICADORES IDIGER'!#REF!</f>
        <v>#REF!</v>
      </c>
      <c r="X50" s="248" t="e">
        <f t="shared" si="53"/>
        <v>#REF!</v>
      </c>
      <c r="Y50" s="246" t="e">
        <f t="shared" si="54"/>
        <v>#REF!</v>
      </c>
      <c r="Z50" s="204" t="e">
        <f>'INDICADORES IDIGER'!#REF!</f>
        <v>#REF!</v>
      </c>
      <c r="AA50" s="248" t="e">
        <f t="shared" si="55"/>
        <v>#REF!</v>
      </c>
      <c r="AB50" s="246" t="e">
        <f t="shared" si="56"/>
        <v>#REF!</v>
      </c>
      <c r="AC50" s="204" t="e">
        <f>'INDICADORES IDIGER'!#REF!</f>
        <v>#REF!</v>
      </c>
      <c r="AD50" s="248" t="e">
        <f t="shared" si="57"/>
        <v>#REF!</v>
      </c>
      <c r="AE50" s="246" t="e">
        <f t="shared" si="58"/>
        <v>#REF!</v>
      </c>
      <c r="AF50" s="204" t="e">
        <f>'INDICADORES IDIGER'!#REF!</f>
        <v>#REF!</v>
      </c>
      <c r="AG50" s="271" t="e">
        <f t="shared" si="59"/>
        <v>#REF!</v>
      </c>
      <c r="AH50" s="246" t="e">
        <f t="shared" si="60"/>
        <v>#REF!</v>
      </c>
      <c r="AI50" s="204" t="e">
        <f>'INDICADORES IDIGER'!#REF!</f>
        <v>#REF!</v>
      </c>
      <c r="AJ50" s="270" t="e">
        <f t="shared" si="61"/>
        <v>#REF!</v>
      </c>
      <c r="AK50" s="246" t="e">
        <f t="shared" si="62"/>
        <v>#REF!</v>
      </c>
      <c r="AL50" s="204" t="e">
        <f>'INDICADORES IDIGER'!#REF!</f>
        <v>#REF!</v>
      </c>
      <c r="AM50" s="270" t="e">
        <f t="shared" si="63"/>
        <v>#REF!</v>
      </c>
      <c r="AN50" s="246" t="e">
        <f t="shared" si="64"/>
        <v>#REF!</v>
      </c>
      <c r="AO50" s="249" t="e">
        <f t="shared" si="65"/>
        <v>#REF!</v>
      </c>
      <c r="AP50" s="246" t="e">
        <f t="shared" si="66"/>
        <v>#REF!</v>
      </c>
    </row>
    <row r="51" spans="1:42" ht="42.75" x14ac:dyDescent="0.2">
      <c r="A51" s="408"/>
      <c r="B51" s="201"/>
      <c r="C51" s="202" t="s">
        <v>474</v>
      </c>
      <c r="D51" s="283">
        <v>2</v>
      </c>
      <c r="E51" s="204" t="e">
        <f>'INDICADORES IDIGER'!#REF!</f>
        <v>#REF!</v>
      </c>
      <c r="F51" s="271" t="e">
        <f t="shared" si="42"/>
        <v>#REF!</v>
      </c>
      <c r="G51" s="239" t="e">
        <f t="shared" si="0"/>
        <v>#REF!</v>
      </c>
      <c r="H51" s="204" t="e">
        <f>'INDICADORES IDIGER'!#REF!</f>
        <v>#REF!</v>
      </c>
      <c r="I51" s="271" t="e">
        <f t="shared" si="43"/>
        <v>#REF!</v>
      </c>
      <c r="J51" s="239" t="e">
        <f t="shared" si="44"/>
        <v>#REF!</v>
      </c>
      <c r="K51" s="204" t="e">
        <f>'INDICADORES IDIGER'!#REF!</f>
        <v>#REF!</v>
      </c>
      <c r="L51" s="271" t="e">
        <f t="shared" si="45"/>
        <v>#REF!</v>
      </c>
      <c r="M51" s="239" t="e">
        <f t="shared" si="46"/>
        <v>#REF!</v>
      </c>
      <c r="N51" s="204" t="e">
        <f>'INDICADORES IDIGER'!#REF!</f>
        <v>#REF!</v>
      </c>
      <c r="O51" s="271" t="e">
        <f t="shared" si="47"/>
        <v>#REF!</v>
      </c>
      <c r="P51" s="246" t="e">
        <f t="shared" si="48"/>
        <v>#REF!</v>
      </c>
      <c r="Q51" s="204" t="e">
        <f>'INDICADORES IDIGER'!#REF!</f>
        <v>#REF!</v>
      </c>
      <c r="R51" s="247" t="e">
        <f t="shared" si="49"/>
        <v>#REF!</v>
      </c>
      <c r="S51" s="246" t="e">
        <f t="shared" si="50"/>
        <v>#REF!</v>
      </c>
      <c r="T51" s="204" t="e">
        <f>'INDICADORES IDIGER'!#REF!</f>
        <v>#REF!</v>
      </c>
      <c r="U51" s="248" t="e">
        <f t="shared" si="51"/>
        <v>#REF!</v>
      </c>
      <c r="V51" s="246" t="e">
        <f t="shared" si="52"/>
        <v>#REF!</v>
      </c>
      <c r="W51" s="204" t="e">
        <f>'INDICADORES IDIGER'!#REF!</f>
        <v>#REF!</v>
      </c>
      <c r="X51" s="248" t="e">
        <f t="shared" si="53"/>
        <v>#REF!</v>
      </c>
      <c r="Y51" s="246" t="e">
        <f t="shared" si="54"/>
        <v>#REF!</v>
      </c>
      <c r="Z51" s="204" t="e">
        <f>'INDICADORES IDIGER'!#REF!</f>
        <v>#REF!</v>
      </c>
      <c r="AA51" s="248" t="e">
        <f t="shared" si="55"/>
        <v>#REF!</v>
      </c>
      <c r="AB51" s="246" t="e">
        <f t="shared" si="56"/>
        <v>#REF!</v>
      </c>
      <c r="AC51" s="204" t="e">
        <f>'INDICADORES IDIGER'!#REF!</f>
        <v>#REF!</v>
      </c>
      <c r="AD51" s="248" t="e">
        <f t="shared" si="57"/>
        <v>#REF!</v>
      </c>
      <c r="AE51" s="246" t="e">
        <f t="shared" si="58"/>
        <v>#REF!</v>
      </c>
      <c r="AF51" s="204" t="e">
        <f>'INDICADORES IDIGER'!#REF!</f>
        <v>#REF!</v>
      </c>
      <c r="AG51" s="271" t="e">
        <f t="shared" si="59"/>
        <v>#REF!</v>
      </c>
      <c r="AH51" s="246" t="e">
        <f t="shared" si="60"/>
        <v>#REF!</v>
      </c>
      <c r="AI51" s="204" t="e">
        <f>'INDICADORES IDIGER'!#REF!</f>
        <v>#REF!</v>
      </c>
      <c r="AJ51" s="270" t="e">
        <f t="shared" si="61"/>
        <v>#REF!</v>
      </c>
      <c r="AK51" s="246" t="e">
        <f t="shared" si="62"/>
        <v>#REF!</v>
      </c>
      <c r="AL51" s="204" t="e">
        <f>'INDICADORES IDIGER'!#REF!</f>
        <v>#REF!</v>
      </c>
      <c r="AM51" s="270" t="e">
        <f t="shared" si="63"/>
        <v>#REF!</v>
      </c>
      <c r="AN51" s="246" t="e">
        <f t="shared" si="64"/>
        <v>#REF!</v>
      </c>
      <c r="AO51" s="249" t="e">
        <f t="shared" si="65"/>
        <v>#REF!</v>
      </c>
      <c r="AP51" s="246" t="e">
        <f t="shared" si="66"/>
        <v>#REF!</v>
      </c>
    </row>
    <row r="52" spans="1:42" ht="85.5" x14ac:dyDescent="0.2">
      <c r="A52" s="408"/>
      <c r="B52" s="201"/>
      <c r="C52" s="202" t="s">
        <v>475</v>
      </c>
      <c r="D52" s="283">
        <v>2</v>
      </c>
      <c r="E52" s="204" t="e">
        <f>'INDICADORES IDIGER'!#REF!</f>
        <v>#REF!</v>
      </c>
      <c r="F52" s="271" t="e">
        <f t="shared" si="42"/>
        <v>#REF!</v>
      </c>
      <c r="G52" s="239" t="e">
        <f t="shared" si="0"/>
        <v>#REF!</v>
      </c>
      <c r="H52" s="204" t="e">
        <f>'INDICADORES IDIGER'!#REF!</f>
        <v>#REF!</v>
      </c>
      <c r="I52" s="271" t="e">
        <f t="shared" si="43"/>
        <v>#REF!</v>
      </c>
      <c r="J52" s="239" t="e">
        <f t="shared" si="44"/>
        <v>#REF!</v>
      </c>
      <c r="K52" s="204" t="e">
        <f>'INDICADORES IDIGER'!#REF!</f>
        <v>#REF!</v>
      </c>
      <c r="L52" s="271" t="e">
        <f t="shared" si="45"/>
        <v>#REF!</v>
      </c>
      <c r="M52" s="239" t="e">
        <f t="shared" si="46"/>
        <v>#REF!</v>
      </c>
      <c r="N52" s="204" t="e">
        <f>'INDICADORES IDIGER'!#REF!</f>
        <v>#REF!</v>
      </c>
      <c r="O52" s="271" t="e">
        <f t="shared" si="47"/>
        <v>#REF!</v>
      </c>
      <c r="P52" s="246" t="e">
        <f t="shared" si="48"/>
        <v>#REF!</v>
      </c>
      <c r="Q52" s="204" t="e">
        <f>'INDICADORES IDIGER'!#REF!</f>
        <v>#REF!</v>
      </c>
      <c r="R52" s="247" t="e">
        <f t="shared" si="49"/>
        <v>#REF!</v>
      </c>
      <c r="S52" s="246" t="e">
        <f t="shared" si="50"/>
        <v>#REF!</v>
      </c>
      <c r="T52" s="204" t="e">
        <f>'INDICADORES IDIGER'!#REF!</f>
        <v>#REF!</v>
      </c>
      <c r="U52" s="248" t="e">
        <f t="shared" si="51"/>
        <v>#REF!</v>
      </c>
      <c r="V52" s="246" t="e">
        <f t="shared" si="52"/>
        <v>#REF!</v>
      </c>
      <c r="W52" s="204" t="e">
        <f>'INDICADORES IDIGER'!#REF!</f>
        <v>#REF!</v>
      </c>
      <c r="X52" s="248" t="e">
        <f t="shared" si="53"/>
        <v>#REF!</v>
      </c>
      <c r="Y52" s="246" t="e">
        <f t="shared" si="54"/>
        <v>#REF!</v>
      </c>
      <c r="Z52" s="204" t="e">
        <f>'INDICADORES IDIGER'!#REF!</f>
        <v>#REF!</v>
      </c>
      <c r="AA52" s="248" t="e">
        <f t="shared" si="55"/>
        <v>#REF!</v>
      </c>
      <c r="AB52" s="246" t="e">
        <f t="shared" si="56"/>
        <v>#REF!</v>
      </c>
      <c r="AC52" s="204" t="e">
        <f>'INDICADORES IDIGER'!#REF!</f>
        <v>#REF!</v>
      </c>
      <c r="AD52" s="248" t="e">
        <f t="shared" si="57"/>
        <v>#REF!</v>
      </c>
      <c r="AE52" s="246" t="e">
        <f t="shared" si="58"/>
        <v>#REF!</v>
      </c>
      <c r="AF52" s="204" t="e">
        <f>'INDICADORES IDIGER'!#REF!</f>
        <v>#REF!</v>
      </c>
      <c r="AG52" s="271" t="e">
        <f t="shared" si="59"/>
        <v>#REF!</v>
      </c>
      <c r="AH52" s="246" t="e">
        <f t="shared" si="60"/>
        <v>#REF!</v>
      </c>
      <c r="AI52" s="204" t="e">
        <f>'INDICADORES IDIGER'!#REF!</f>
        <v>#REF!</v>
      </c>
      <c r="AJ52" s="270" t="e">
        <f t="shared" si="61"/>
        <v>#REF!</v>
      </c>
      <c r="AK52" s="246" t="e">
        <f t="shared" si="62"/>
        <v>#REF!</v>
      </c>
      <c r="AL52" s="204" t="e">
        <f>'INDICADORES IDIGER'!#REF!</f>
        <v>#REF!</v>
      </c>
      <c r="AM52" s="270" t="e">
        <f t="shared" si="63"/>
        <v>#REF!</v>
      </c>
      <c r="AN52" s="246" t="e">
        <f t="shared" si="64"/>
        <v>#REF!</v>
      </c>
      <c r="AO52" s="249" t="e">
        <f t="shared" si="65"/>
        <v>#REF!</v>
      </c>
      <c r="AP52" s="246" t="e">
        <f t="shared" si="66"/>
        <v>#REF!</v>
      </c>
    </row>
    <row r="53" spans="1:42" ht="57" x14ac:dyDescent="0.2">
      <c r="A53" s="408"/>
      <c r="B53" s="201" t="s">
        <v>423</v>
      </c>
      <c r="C53" s="202" t="s">
        <v>476</v>
      </c>
      <c r="D53" s="283">
        <v>1</v>
      </c>
      <c r="E53" s="243" t="e">
        <f>'INDICADORES IDIGER'!#REF!</f>
        <v>#REF!</v>
      </c>
      <c r="F53" s="271" t="e">
        <f t="shared" si="42"/>
        <v>#REF!</v>
      </c>
      <c r="G53" s="239" t="e">
        <f t="shared" si="0"/>
        <v>#REF!</v>
      </c>
      <c r="H53" s="243" t="e">
        <f>'INDICADORES IDIGER'!#REF!</f>
        <v>#REF!</v>
      </c>
      <c r="I53" s="271" t="e">
        <f t="shared" si="43"/>
        <v>#REF!</v>
      </c>
      <c r="J53" s="239" t="e">
        <f t="shared" si="44"/>
        <v>#REF!</v>
      </c>
      <c r="K53" s="243" t="e">
        <f>'INDICADORES IDIGER'!#REF!</f>
        <v>#REF!</v>
      </c>
      <c r="L53" s="271" t="e">
        <f t="shared" si="45"/>
        <v>#REF!</v>
      </c>
      <c r="M53" s="239" t="e">
        <f t="shared" si="46"/>
        <v>#REF!</v>
      </c>
      <c r="N53" s="243" t="e">
        <f>'INDICADORES IDIGER'!#REF!</f>
        <v>#REF!</v>
      </c>
      <c r="O53" s="271" t="e">
        <f t="shared" si="47"/>
        <v>#REF!</v>
      </c>
      <c r="P53" s="246" t="e">
        <f t="shared" si="48"/>
        <v>#REF!</v>
      </c>
      <c r="Q53" s="243" t="e">
        <f>'INDICADORES IDIGER'!#REF!</f>
        <v>#REF!</v>
      </c>
      <c r="R53" s="247" t="e">
        <f t="shared" si="49"/>
        <v>#REF!</v>
      </c>
      <c r="S53" s="246" t="e">
        <f t="shared" si="50"/>
        <v>#REF!</v>
      </c>
      <c r="T53" s="243" t="e">
        <f>'INDICADORES IDIGER'!#REF!</f>
        <v>#REF!</v>
      </c>
      <c r="U53" s="248" t="e">
        <f t="shared" si="51"/>
        <v>#REF!</v>
      </c>
      <c r="V53" s="246" t="e">
        <f t="shared" si="52"/>
        <v>#REF!</v>
      </c>
      <c r="W53" s="243" t="e">
        <f>'INDICADORES IDIGER'!#REF!</f>
        <v>#REF!</v>
      </c>
      <c r="X53" s="248" t="e">
        <f t="shared" si="53"/>
        <v>#REF!</v>
      </c>
      <c r="Y53" s="246" t="e">
        <f t="shared" si="54"/>
        <v>#REF!</v>
      </c>
      <c r="Z53" s="243" t="e">
        <f>'INDICADORES IDIGER'!#REF!</f>
        <v>#REF!</v>
      </c>
      <c r="AA53" s="248" t="e">
        <f t="shared" si="55"/>
        <v>#REF!</v>
      </c>
      <c r="AB53" s="246" t="e">
        <f t="shared" si="56"/>
        <v>#REF!</v>
      </c>
      <c r="AC53" s="243" t="e">
        <f>'INDICADORES IDIGER'!#REF!</f>
        <v>#REF!</v>
      </c>
      <c r="AD53" s="248" t="e">
        <f t="shared" si="57"/>
        <v>#REF!</v>
      </c>
      <c r="AE53" s="246" t="e">
        <f t="shared" si="58"/>
        <v>#REF!</v>
      </c>
      <c r="AF53" s="243" t="e">
        <f>'INDICADORES IDIGER'!#REF!</f>
        <v>#REF!</v>
      </c>
      <c r="AG53" s="271" t="e">
        <f t="shared" si="59"/>
        <v>#REF!</v>
      </c>
      <c r="AH53" s="246" t="e">
        <f t="shared" si="60"/>
        <v>#REF!</v>
      </c>
      <c r="AI53" s="243" t="e">
        <f>'INDICADORES IDIGER'!#REF!</f>
        <v>#REF!</v>
      </c>
      <c r="AJ53" s="270" t="e">
        <f t="shared" si="61"/>
        <v>#REF!</v>
      </c>
      <c r="AK53" s="246" t="e">
        <f t="shared" si="62"/>
        <v>#REF!</v>
      </c>
      <c r="AL53" s="243" t="e">
        <f>'INDICADORES IDIGER'!#REF!</f>
        <v>#REF!</v>
      </c>
      <c r="AM53" s="270" t="e">
        <f t="shared" si="63"/>
        <v>#REF!</v>
      </c>
      <c r="AN53" s="246" t="e">
        <f t="shared" si="64"/>
        <v>#REF!</v>
      </c>
      <c r="AO53" s="249" t="e">
        <f t="shared" si="65"/>
        <v>#REF!</v>
      </c>
      <c r="AP53" s="246" t="e">
        <f t="shared" si="66"/>
        <v>#REF!</v>
      </c>
    </row>
    <row r="54" spans="1:42" ht="71.25" x14ac:dyDescent="0.2">
      <c r="A54" s="408"/>
      <c r="B54" s="201" t="s">
        <v>423</v>
      </c>
      <c r="C54" s="202" t="s">
        <v>477</v>
      </c>
      <c r="D54" s="283">
        <v>1</v>
      </c>
      <c r="E54" s="243" t="e">
        <f>'INDICADORES IDIGER'!#REF!</f>
        <v>#REF!</v>
      </c>
      <c r="F54" s="271" t="e">
        <f t="shared" si="42"/>
        <v>#REF!</v>
      </c>
      <c r="G54" s="239" t="e">
        <f t="shared" si="0"/>
        <v>#REF!</v>
      </c>
      <c r="H54" s="243" t="e">
        <f>'INDICADORES IDIGER'!#REF!</f>
        <v>#REF!</v>
      </c>
      <c r="I54" s="271" t="e">
        <f t="shared" si="43"/>
        <v>#REF!</v>
      </c>
      <c r="J54" s="239" t="e">
        <f t="shared" si="44"/>
        <v>#REF!</v>
      </c>
      <c r="K54" s="243" t="e">
        <f>'INDICADORES IDIGER'!#REF!</f>
        <v>#REF!</v>
      </c>
      <c r="L54" s="271" t="e">
        <f t="shared" si="45"/>
        <v>#REF!</v>
      </c>
      <c r="M54" s="239" t="e">
        <f t="shared" si="46"/>
        <v>#REF!</v>
      </c>
      <c r="N54" s="243" t="e">
        <f>'INDICADORES IDIGER'!#REF!</f>
        <v>#REF!</v>
      </c>
      <c r="O54" s="271" t="e">
        <f t="shared" si="47"/>
        <v>#REF!</v>
      </c>
      <c r="P54" s="246" t="e">
        <f t="shared" si="48"/>
        <v>#REF!</v>
      </c>
      <c r="Q54" s="243" t="e">
        <f>'INDICADORES IDIGER'!#REF!</f>
        <v>#REF!</v>
      </c>
      <c r="R54" s="247" t="e">
        <f t="shared" si="49"/>
        <v>#REF!</v>
      </c>
      <c r="S54" s="246" t="e">
        <f t="shared" si="50"/>
        <v>#REF!</v>
      </c>
      <c r="T54" s="243" t="e">
        <f>'INDICADORES IDIGER'!#REF!</f>
        <v>#REF!</v>
      </c>
      <c r="U54" s="248" t="e">
        <f t="shared" si="51"/>
        <v>#REF!</v>
      </c>
      <c r="V54" s="246" t="e">
        <f t="shared" si="52"/>
        <v>#REF!</v>
      </c>
      <c r="W54" s="243" t="e">
        <f>'INDICADORES IDIGER'!#REF!</f>
        <v>#REF!</v>
      </c>
      <c r="X54" s="248" t="e">
        <f t="shared" si="53"/>
        <v>#REF!</v>
      </c>
      <c r="Y54" s="246" t="e">
        <f t="shared" si="54"/>
        <v>#REF!</v>
      </c>
      <c r="Z54" s="243" t="e">
        <f>'INDICADORES IDIGER'!#REF!</f>
        <v>#REF!</v>
      </c>
      <c r="AA54" s="248" t="e">
        <f t="shared" si="55"/>
        <v>#REF!</v>
      </c>
      <c r="AB54" s="246" t="e">
        <f t="shared" si="56"/>
        <v>#REF!</v>
      </c>
      <c r="AC54" s="243" t="e">
        <f>'INDICADORES IDIGER'!#REF!</f>
        <v>#REF!</v>
      </c>
      <c r="AD54" s="248" t="e">
        <f t="shared" si="57"/>
        <v>#REF!</v>
      </c>
      <c r="AE54" s="246" t="e">
        <f t="shared" si="58"/>
        <v>#REF!</v>
      </c>
      <c r="AF54" s="243" t="e">
        <f>'INDICADORES IDIGER'!#REF!</f>
        <v>#REF!</v>
      </c>
      <c r="AG54" s="271" t="e">
        <f t="shared" si="59"/>
        <v>#REF!</v>
      </c>
      <c r="AH54" s="246" t="e">
        <f t="shared" si="60"/>
        <v>#REF!</v>
      </c>
      <c r="AI54" s="243" t="e">
        <f>'INDICADORES IDIGER'!#REF!</f>
        <v>#REF!</v>
      </c>
      <c r="AJ54" s="270" t="e">
        <f t="shared" si="61"/>
        <v>#REF!</v>
      </c>
      <c r="AK54" s="246" t="e">
        <f t="shared" si="62"/>
        <v>#REF!</v>
      </c>
      <c r="AL54" s="243" t="e">
        <f>'INDICADORES IDIGER'!#REF!</f>
        <v>#REF!</v>
      </c>
      <c r="AM54" s="270" t="e">
        <f t="shared" si="63"/>
        <v>#REF!</v>
      </c>
      <c r="AN54" s="246" t="e">
        <f t="shared" si="64"/>
        <v>#REF!</v>
      </c>
      <c r="AO54" s="249" t="e">
        <f t="shared" si="65"/>
        <v>#REF!</v>
      </c>
      <c r="AP54" s="246" t="e">
        <f t="shared" si="66"/>
        <v>#REF!</v>
      </c>
    </row>
    <row r="55" spans="1:42" ht="71.25" x14ac:dyDescent="0.2">
      <c r="A55" s="409"/>
      <c r="B55" s="201"/>
      <c r="C55" s="202" t="s">
        <v>478</v>
      </c>
      <c r="D55" s="283">
        <v>3</v>
      </c>
      <c r="E55" s="244" t="e">
        <f>'INDICADORES IDIGER'!#REF!</f>
        <v>#REF!</v>
      </c>
      <c r="F55" s="271" t="e">
        <f t="shared" si="42"/>
        <v>#REF!</v>
      </c>
      <c r="G55" s="239" t="e">
        <f t="shared" si="0"/>
        <v>#REF!</v>
      </c>
      <c r="H55" s="244" t="e">
        <f>'INDICADORES IDIGER'!#REF!</f>
        <v>#REF!</v>
      </c>
      <c r="I55" s="271" t="e">
        <f t="shared" si="43"/>
        <v>#REF!</v>
      </c>
      <c r="J55" s="239" t="e">
        <f t="shared" si="44"/>
        <v>#REF!</v>
      </c>
      <c r="K55" s="244" t="e">
        <f>'INDICADORES IDIGER'!#REF!</f>
        <v>#REF!</v>
      </c>
      <c r="L55" s="271" t="e">
        <f t="shared" si="45"/>
        <v>#REF!</v>
      </c>
      <c r="M55" s="239" t="e">
        <f t="shared" si="46"/>
        <v>#REF!</v>
      </c>
      <c r="N55" s="244" t="e">
        <f>'INDICADORES IDIGER'!#REF!</f>
        <v>#REF!</v>
      </c>
      <c r="O55" s="271" t="e">
        <f t="shared" si="47"/>
        <v>#REF!</v>
      </c>
      <c r="P55" s="246" t="e">
        <f t="shared" si="48"/>
        <v>#REF!</v>
      </c>
      <c r="Q55" s="244" t="e">
        <f>'INDICADORES IDIGER'!#REF!</f>
        <v>#REF!</v>
      </c>
      <c r="R55" s="247" t="e">
        <f t="shared" si="49"/>
        <v>#REF!</v>
      </c>
      <c r="S55" s="246" t="e">
        <f t="shared" si="50"/>
        <v>#REF!</v>
      </c>
      <c r="T55" s="244" t="e">
        <f>'INDICADORES IDIGER'!#REF!</f>
        <v>#REF!</v>
      </c>
      <c r="U55" s="248" t="e">
        <f t="shared" si="51"/>
        <v>#REF!</v>
      </c>
      <c r="V55" s="246" t="e">
        <f t="shared" si="52"/>
        <v>#REF!</v>
      </c>
      <c r="W55" s="244" t="e">
        <f>'INDICADORES IDIGER'!#REF!</f>
        <v>#REF!</v>
      </c>
      <c r="X55" s="248" t="e">
        <f t="shared" si="53"/>
        <v>#REF!</v>
      </c>
      <c r="Y55" s="246" t="e">
        <f t="shared" si="54"/>
        <v>#REF!</v>
      </c>
      <c r="Z55" s="244" t="e">
        <f>'INDICADORES IDIGER'!#REF!</f>
        <v>#REF!</v>
      </c>
      <c r="AA55" s="248" t="e">
        <f t="shared" si="55"/>
        <v>#REF!</v>
      </c>
      <c r="AB55" s="246" t="e">
        <f t="shared" si="56"/>
        <v>#REF!</v>
      </c>
      <c r="AC55" s="244" t="e">
        <f>'INDICADORES IDIGER'!#REF!</f>
        <v>#REF!</v>
      </c>
      <c r="AD55" s="248" t="e">
        <f t="shared" si="57"/>
        <v>#REF!</v>
      </c>
      <c r="AE55" s="246" t="e">
        <f t="shared" si="58"/>
        <v>#REF!</v>
      </c>
      <c r="AF55" s="244" t="e">
        <f>'INDICADORES IDIGER'!#REF!</f>
        <v>#REF!</v>
      </c>
      <c r="AG55" s="271" t="e">
        <f t="shared" si="59"/>
        <v>#REF!</v>
      </c>
      <c r="AH55" s="246" t="e">
        <f t="shared" si="60"/>
        <v>#REF!</v>
      </c>
      <c r="AI55" s="244" t="e">
        <f>'INDICADORES IDIGER'!#REF!</f>
        <v>#REF!</v>
      </c>
      <c r="AJ55" s="270" t="e">
        <f t="shared" si="61"/>
        <v>#REF!</v>
      </c>
      <c r="AK55" s="246" t="e">
        <f t="shared" si="62"/>
        <v>#REF!</v>
      </c>
      <c r="AL55" s="244" t="e">
        <f>'INDICADORES IDIGER'!#REF!</f>
        <v>#REF!</v>
      </c>
      <c r="AM55" s="270" t="e">
        <f t="shared" si="63"/>
        <v>#REF!</v>
      </c>
      <c r="AN55" s="246" t="e">
        <f t="shared" si="64"/>
        <v>#REF!</v>
      </c>
      <c r="AO55" s="249" t="e">
        <f t="shared" si="65"/>
        <v>#REF!</v>
      </c>
      <c r="AP55" s="246" t="e">
        <f t="shared" si="66"/>
        <v>#REF!</v>
      </c>
    </row>
    <row r="56" spans="1:42" ht="42.75" x14ac:dyDescent="0.2">
      <c r="A56" s="407" t="s">
        <v>479</v>
      </c>
      <c r="B56" s="201"/>
      <c r="C56" s="202" t="s">
        <v>480</v>
      </c>
      <c r="D56" s="283">
        <v>10</v>
      </c>
      <c r="E56" s="204" t="e">
        <f>'INDICADORES IDIGER'!#REF!</f>
        <v>#REF!</v>
      </c>
      <c r="F56" s="271" t="e">
        <f t="shared" si="42"/>
        <v>#REF!</v>
      </c>
      <c r="G56" s="239" t="e">
        <f t="shared" si="0"/>
        <v>#REF!</v>
      </c>
      <c r="H56" s="204" t="e">
        <f>'INDICADORES IDIGER'!#REF!</f>
        <v>#REF!</v>
      </c>
      <c r="I56" s="271" t="e">
        <f t="shared" si="43"/>
        <v>#REF!</v>
      </c>
      <c r="J56" s="239" t="e">
        <f t="shared" si="44"/>
        <v>#REF!</v>
      </c>
      <c r="K56" s="204" t="e">
        <f>'INDICADORES IDIGER'!#REF!</f>
        <v>#REF!</v>
      </c>
      <c r="L56" s="271" t="e">
        <f t="shared" si="45"/>
        <v>#REF!</v>
      </c>
      <c r="M56" s="239" t="e">
        <f t="shared" si="46"/>
        <v>#REF!</v>
      </c>
      <c r="N56" s="204" t="e">
        <f>'INDICADORES IDIGER'!#REF!</f>
        <v>#REF!</v>
      </c>
      <c r="O56" s="271" t="e">
        <f t="shared" si="47"/>
        <v>#REF!</v>
      </c>
      <c r="P56" s="246" t="e">
        <f t="shared" si="48"/>
        <v>#REF!</v>
      </c>
      <c r="Q56" s="204" t="e">
        <f>'INDICADORES IDIGER'!#REF!</f>
        <v>#REF!</v>
      </c>
      <c r="R56" s="247" t="e">
        <f t="shared" si="49"/>
        <v>#REF!</v>
      </c>
      <c r="S56" s="246" t="e">
        <f t="shared" si="50"/>
        <v>#REF!</v>
      </c>
      <c r="T56" s="204" t="e">
        <f>'INDICADORES IDIGER'!#REF!</f>
        <v>#REF!</v>
      </c>
      <c r="U56" s="248" t="e">
        <f t="shared" si="51"/>
        <v>#REF!</v>
      </c>
      <c r="V56" s="246" t="e">
        <f t="shared" si="52"/>
        <v>#REF!</v>
      </c>
      <c r="W56" s="204" t="e">
        <f>'INDICADORES IDIGER'!#REF!</f>
        <v>#REF!</v>
      </c>
      <c r="X56" s="248" t="e">
        <f t="shared" si="53"/>
        <v>#REF!</v>
      </c>
      <c r="Y56" s="246" t="e">
        <f t="shared" si="54"/>
        <v>#REF!</v>
      </c>
      <c r="Z56" s="204" t="e">
        <f>'INDICADORES IDIGER'!#REF!</f>
        <v>#REF!</v>
      </c>
      <c r="AA56" s="248" t="e">
        <f t="shared" si="55"/>
        <v>#REF!</v>
      </c>
      <c r="AB56" s="246" t="e">
        <f t="shared" si="56"/>
        <v>#REF!</v>
      </c>
      <c r="AC56" s="204" t="e">
        <f>'INDICADORES IDIGER'!#REF!</f>
        <v>#REF!</v>
      </c>
      <c r="AD56" s="248" t="e">
        <f t="shared" si="57"/>
        <v>#REF!</v>
      </c>
      <c r="AE56" s="246" t="e">
        <f t="shared" si="58"/>
        <v>#REF!</v>
      </c>
      <c r="AF56" s="204" t="e">
        <f>'INDICADORES IDIGER'!#REF!</f>
        <v>#REF!</v>
      </c>
      <c r="AG56" s="271" t="e">
        <f t="shared" si="59"/>
        <v>#REF!</v>
      </c>
      <c r="AH56" s="246" t="e">
        <f t="shared" si="60"/>
        <v>#REF!</v>
      </c>
      <c r="AI56" s="204" t="e">
        <f>'INDICADORES IDIGER'!#REF!</f>
        <v>#REF!</v>
      </c>
      <c r="AJ56" s="270" t="e">
        <f t="shared" si="61"/>
        <v>#REF!</v>
      </c>
      <c r="AK56" s="246" t="e">
        <f t="shared" si="62"/>
        <v>#REF!</v>
      </c>
      <c r="AL56" s="204" t="e">
        <f>'INDICADORES IDIGER'!#REF!</f>
        <v>#REF!</v>
      </c>
      <c r="AM56" s="270" t="e">
        <f t="shared" si="63"/>
        <v>#REF!</v>
      </c>
      <c r="AN56" s="246" t="e">
        <f t="shared" si="64"/>
        <v>#REF!</v>
      </c>
      <c r="AO56" s="249" t="e">
        <f t="shared" si="65"/>
        <v>#REF!</v>
      </c>
      <c r="AP56" s="246" t="e">
        <f t="shared" si="66"/>
        <v>#REF!</v>
      </c>
    </row>
    <row r="57" spans="1:42" ht="42.75" x14ac:dyDescent="0.2">
      <c r="A57" s="408"/>
      <c r="B57" s="201"/>
      <c r="C57" s="202" t="s">
        <v>509</v>
      </c>
      <c r="D57" s="283">
        <v>9</v>
      </c>
      <c r="E57" s="204" t="e">
        <f>'INDICADORES IDIGER'!#REF!</f>
        <v>#REF!</v>
      </c>
      <c r="F57" s="271" t="e">
        <f t="shared" si="42"/>
        <v>#REF!</v>
      </c>
      <c r="G57" s="239" t="e">
        <f t="shared" si="0"/>
        <v>#REF!</v>
      </c>
      <c r="H57" s="204" t="e">
        <f>'INDICADORES IDIGER'!#REF!</f>
        <v>#REF!</v>
      </c>
      <c r="I57" s="271" t="e">
        <f t="shared" si="43"/>
        <v>#REF!</v>
      </c>
      <c r="J57" s="239" t="e">
        <f t="shared" si="44"/>
        <v>#REF!</v>
      </c>
      <c r="K57" s="204" t="e">
        <f>'INDICADORES IDIGER'!#REF!</f>
        <v>#REF!</v>
      </c>
      <c r="L57" s="271" t="e">
        <f t="shared" si="45"/>
        <v>#REF!</v>
      </c>
      <c r="M57" s="239" t="e">
        <f t="shared" si="46"/>
        <v>#REF!</v>
      </c>
      <c r="N57" s="204" t="e">
        <f>'INDICADORES IDIGER'!#REF!</f>
        <v>#REF!</v>
      </c>
      <c r="O57" s="271" t="e">
        <f t="shared" si="47"/>
        <v>#REF!</v>
      </c>
      <c r="P57" s="246" t="e">
        <f t="shared" si="48"/>
        <v>#REF!</v>
      </c>
      <c r="Q57" s="204" t="e">
        <f>'INDICADORES IDIGER'!#REF!</f>
        <v>#REF!</v>
      </c>
      <c r="R57" s="247" t="e">
        <f t="shared" si="49"/>
        <v>#REF!</v>
      </c>
      <c r="S57" s="246" t="e">
        <f t="shared" si="50"/>
        <v>#REF!</v>
      </c>
      <c r="T57" s="204" t="e">
        <f>'INDICADORES IDIGER'!#REF!</f>
        <v>#REF!</v>
      </c>
      <c r="U57" s="248" t="e">
        <f t="shared" si="51"/>
        <v>#REF!</v>
      </c>
      <c r="V57" s="246" t="e">
        <f t="shared" si="52"/>
        <v>#REF!</v>
      </c>
      <c r="W57" s="204" t="e">
        <f>'INDICADORES IDIGER'!#REF!</f>
        <v>#REF!</v>
      </c>
      <c r="X57" s="248" t="e">
        <f t="shared" si="53"/>
        <v>#REF!</v>
      </c>
      <c r="Y57" s="246" t="e">
        <f t="shared" si="54"/>
        <v>#REF!</v>
      </c>
      <c r="Z57" s="204" t="e">
        <f>'INDICADORES IDIGER'!#REF!</f>
        <v>#REF!</v>
      </c>
      <c r="AA57" s="248" t="e">
        <f t="shared" si="55"/>
        <v>#REF!</v>
      </c>
      <c r="AB57" s="246" t="e">
        <f t="shared" si="56"/>
        <v>#REF!</v>
      </c>
      <c r="AC57" s="204" t="e">
        <f>'INDICADORES IDIGER'!#REF!</f>
        <v>#REF!</v>
      </c>
      <c r="AD57" s="248" t="e">
        <f t="shared" si="57"/>
        <v>#REF!</v>
      </c>
      <c r="AE57" s="246" t="e">
        <f t="shared" si="58"/>
        <v>#REF!</v>
      </c>
      <c r="AF57" s="204" t="e">
        <f>'INDICADORES IDIGER'!#REF!</f>
        <v>#REF!</v>
      </c>
      <c r="AG57" s="271" t="e">
        <f t="shared" si="59"/>
        <v>#REF!</v>
      </c>
      <c r="AH57" s="246" t="e">
        <f t="shared" si="60"/>
        <v>#REF!</v>
      </c>
      <c r="AI57" s="204" t="e">
        <f>'INDICADORES IDIGER'!#REF!</f>
        <v>#REF!</v>
      </c>
      <c r="AJ57" s="270" t="e">
        <f t="shared" si="61"/>
        <v>#REF!</v>
      </c>
      <c r="AK57" s="246" t="e">
        <f t="shared" si="62"/>
        <v>#REF!</v>
      </c>
      <c r="AL57" s="204" t="e">
        <f>'INDICADORES IDIGER'!#REF!</f>
        <v>#REF!</v>
      </c>
      <c r="AM57" s="270" t="e">
        <f t="shared" si="63"/>
        <v>#REF!</v>
      </c>
      <c r="AN57" s="246" t="e">
        <f t="shared" si="64"/>
        <v>#REF!</v>
      </c>
      <c r="AO57" s="249" t="e">
        <f t="shared" si="65"/>
        <v>#REF!</v>
      </c>
      <c r="AP57" s="246" t="e">
        <f t="shared" si="66"/>
        <v>#REF!</v>
      </c>
    </row>
    <row r="58" spans="1:42" ht="57" x14ac:dyDescent="0.2">
      <c r="A58" s="408"/>
      <c r="B58" s="201"/>
      <c r="C58" s="202" t="s">
        <v>510</v>
      </c>
      <c r="D58" s="283">
        <v>100</v>
      </c>
      <c r="E58" s="204" t="e">
        <f>'INDICADORES IDIGER'!#REF!</f>
        <v>#REF!</v>
      </c>
      <c r="F58" s="271" t="e">
        <f t="shared" si="42"/>
        <v>#REF!</v>
      </c>
      <c r="G58" s="239" t="e">
        <f t="shared" si="0"/>
        <v>#REF!</v>
      </c>
      <c r="H58" s="204" t="e">
        <f>'INDICADORES IDIGER'!#REF!</f>
        <v>#REF!</v>
      </c>
      <c r="I58" s="271" t="e">
        <f t="shared" si="43"/>
        <v>#REF!</v>
      </c>
      <c r="J58" s="239" t="e">
        <f t="shared" si="44"/>
        <v>#REF!</v>
      </c>
      <c r="K58" s="204" t="e">
        <f>'INDICADORES IDIGER'!#REF!</f>
        <v>#REF!</v>
      </c>
      <c r="L58" s="271" t="e">
        <f t="shared" si="45"/>
        <v>#REF!</v>
      </c>
      <c r="M58" s="239" t="e">
        <f t="shared" si="46"/>
        <v>#REF!</v>
      </c>
      <c r="N58" s="204" t="e">
        <f>'INDICADORES IDIGER'!#REF!</f>
        <v>#REF!</v>
      </c>
      <c r="O58" s="271" t="e">
        <f t="shared" si="47"/>
        <v>#REF!</v>
      </c>
      <c r="P58" s="246" t="e">
        <f t="shared" si="48"/>
        <v>#REF!</v>
      </c>
      <c r="Q58" s="204" t="e">
        <f>'INDICADORES IDIGER'!#REF!</f>
        <v>#REF!</v>
      </c>
      <c r="R58" s="247" t="e">
        <f t="shared" si="49"/>
        <v>#REF!</v>
      </c>
      <c r="S58" s="246" t="e">
        <f t="shared" si="50"/>
        <v>#REF!</v>
      </c>
      <c r="T58" s="204" t="e">
        <f>'INDICADORES IDIGER'!#REF!</f>
        <v>#REF!</v>
      </c>
      <c r="U58" s="248" t="e">
        <f t="shared" si="51"/>
        <v>#REF!</v>
      </c>
      <c r="V58" s="246" t="e">
        <f t="shared" si="52"/>
        <v>#REF!</v>
      </c>
      <c r="W58" s="204" t="e">
        <f>'INDICADORES IDIGER'!#REF!</f>
        <v>#REF!</v>
      </c>
      <c r="X58" s="248" t="e">
        <f t="shared" si="53"/>
        <v>#REF!</v>
      </c>
      <c r="Y58" s="246" t="e">
        <f t="shared" si="54"/>
        <v>#REF!</v>
      </c>
      <c r="Z58" s="204" t="e">
        <f>'INDICADORES IDIGER'!#REF!</f>
        <v>#REF!</v>
      </c>
      <c r="AA58" s="248" t="e">
        <f t="shared" si="55"/>
        <v>#REF!</v>
      </c>
      <c r="AB58" s="246" t="e">
        <f t="shared" si="56"/>
        <v>#REF!</v>
      </c>
      <c r="AC58" s="204" t="e">
        <f>'INDICADORES IDIGER'!#REF!</f>
        <v>#REF!</v>
      </c>
      <c r="AD58" s="248" t="e">
        <f t="shared" si="57"/>
        <v>#REF!</v>
      </c>
      <c r="AE58" s="246" t="e">
        <f t="shared" si="58"/>
        <v>#REF!</v>
      </c>
      <c r="AF58" s="204" t="e">
        <f>'INDICADORES IDIGER'!#REF!</f>
        <v>#REF!</v>
      </c>
      <c r="AG58" s="271" t="e">
        <f t="shared" si="59"/>
        <v>#REF!</v>
      </c>
      <c r="AH58" s="246" t="e">
        <f t="shared" si="60"/>
        <v>#REF!</v>
      </c>
      <c r="AI58" s="204" t="e">
        <f>'INDICADORES IDIGER'!#REF!</f>
        <v>#REF!</v>
      </c>
      <c r="AJ58" s="270" t="e">
        <f t="shared" si="61"/>
        <v>#REF!</v>
      </c>
      <c r="AK58" s="246" t="e">
        <f t="shared" si="62"/>
        <v>#REF!</v>
      </c>
      <c r="AL58" s="204" t="e">
        <f>'INDICADORES IDIGER'!#REF!</f>
        <v>#REF!</v>
      </c>
      <c r="AM58" s="270" t="e">
        <f t="shared" si="63"/>
        <v>#REF!</v>
      </c>
      <c r="AN58" s="246" t="e">
        <f t="shared" si="64"/>
        <v>#REF!</v>
      </c>
      <c r="AO58" s="249" t="e">
        <f t="shared" si="65"/>
        <v>#REF!</v>
      </c>
      <c r="AP58" s="246" t="e">
        <f t="shared" si="66"/>
        <v>#REF!</v>
      </c>
    </row>
    <row r="59" spans="1:42" ht="47.25" customHeight="1" x14ac:dyDescent="0.2">
      <c r="A59" s="408"/>
      <c r="B59" s="201"/>
      <c r="C59" s="202" t="s">
        <v>511</v>
      </c>
      <c r="D59" s="283">
        <v>5</v>
      </c>
      <c r="E59" s="204" t="e">
        <f>'INDICADORES IDIGER'!#REF!</f>
        <v>#REF!</v>
      </c>
      <c r="F59" s="271" t="e">
        <f t="shared" si="42"/>
        <v>#REF!</v>
      </c>
      <c r="G59" s="239" t="e">
        <f t="shared" si="0"/>
        <v>#REF!</v>
      </c>
      <c r="H59" s="204" t="e">
        <f>'INDICADORES IDIGER'!#REF!</f>
        <v>#REF!</v>
      </c>
      <c r="I59" s="271" t="e">
        <f t="shared" si="43"/>
        <v>#REF!</v>
      </c>
      <c r="J59" s="239" t="e">
        <f t="shared" si="44"/>
        <v>#REF!</v>
      </c>
      <c r="K59" s="204" t="e">
        <f>'INDICADORES IDIGER'!#REF!</f>
        <v>#REF!</v>
      </c>
      <c r="L59" s="271" t="e">
        <f t="shared" si="45"/>
        <v>#REF!</v>
      </c>
      <c r="M59" s="239" t="e">
        <f t="shared" si="46"/>
        <v>#REF!</v>
      </c>
      <c r="N59" s="204" t="e">
        <f>'INDICADORES IDIGER'!#REF!</f>
        <v>#REF!</v>
      </c>
      <c r="O59" s="271" t="e">
        <f t="shared" si="47"/>
        <v>#REF!</v>
      </c>
      <c r="P59" s="246" t="e">
        <f t="shared" si="48"/>
        <v>#REF!</v>
      </c>
      <c r="Q59" s="204" t="e">
        <f>'INDICADORES IDIGER'!#REF!</f>
        <v>#REF!</v>
      </c>
      <c r="R59" s="247" t="e">
        <f t="shared" si="49"/>
        <v>#REF!</v>
      </c>
      <c r="S59" s="246" t="e">
        <f t="shared" si="50"/>
        <v>#REF!</v>
      </c>
      <c r="T59" s="204" t="e">
        <f>'INDICADORES IDIGER'!#REF!</f>
        <v>#REF!</v>
      </c>
      <c r="U59" s="248" t="e">
        <f t="shared" si="51"/>
        <v>#REF!</v>
      </c>
      <c r="V59" s="246" t="e">
        <f t="shared" si="52"/>
        <v>#REF!</v>
      </c>
      <c r="W59" s="204" t="e">
        <f>'INDICADORES IDIGER'!#REF!</f>
        <v>#REF!</v>
      </c>
      <c r="X59" s="248" t="e">
        <f t="shared" si="53"/>
        <v>#REF!</v>
      </c>
      <c r="Y59" s="246" t="e">
        <f t="shared" si="54"/>
        <v>#REF!</v>
      </c>
      <c r="Z59" s="204" t="e">
        <f>'INDICADORES IDIGER'!#REF!</f>
        <v>#REF!</v>
      </c>
      <c r="AA59" s="248" t="e">
        <f t="shared" si="55"/>
        <v>#REF!</v>
      </c>
      <c r="AB59" s="246" t="e">
        <f t="shared" si="56"/>
        <v>#REF!</v>
      </c>
      <c r="AC59" s="204" t="e">
        <f>'INDICADORES IDIGER'!#REF!</f>
        <v>#REF!</v>
      </c>
      <c r="AD59" s="248" t="e">
        <f t="shared" si="57"/>
        <v>#REF!</v>
      </c>
      <c r="AE59" s="246" t="e">
        <f t="shared" si="58"/>
        <v>#REF!</v>
      </c>
      <c r="AF59" s="204" t="e">
        <f>'INDICADORES IDIGER'!#REF!</f>
        <v>#REF!</v>
      </c>
      <c r="AG59" s="271" t="e">
        <f t="shared" si="59"/>
        <v>#REF!</v>
      </c>
      <c r="AH59" s="246" t="e">
        <f t="shared" si="60"/>
        <v>#REF!</v>
      </c>
      <c r="AI59" s="204" t="e">
        <f>'INDICADORES IDIGER'!#REF!</f>
        <v>#REF!</v>
      </c>
      <c r="AJ59" s="270" t="e">
        <f t="shared" si="61"/>
        <v>#REF!</v>
      </c>
      <c r="AK59" s="246" t="e">
        <f t="shared" si="62"/>
        <v>#REF!</v>
      </c>
      <c r="AL59" s="204" t="e">
        <f>'INDICADORES IDIGER'!#REF!</f>
        <v>#REF!</v>
      </c>
      <c r="AM59" s="270" t="e">
        <f t="shared" si="63"/>
        <v>#REF!</v>
      </c>
      <c r="AN59" s="246" t="e">
        <f t="shared" si="64"/>
        <v>#REF!</v>
      </c>
      <c r="AO59" s="249" t="e">
        <f t="shared" si="65"/>
        <v>#REF!</v>
      </c>
      <c r="AP59" s="246" t="e">
        <f t="shared" si="66"/>
        <v>#REF!</v>
      </c>
    </row>
    <row r="60" spans="1:42" ht="119.25" customHeight="1" x14ac:dyDescent="0.2">
      <c r="A60" s="409"/>
      <c r="B60" s="201"/>
      <c r="C60" s="202" t="s">
        <v>512</v>
      </c>
      <c r="D60" s="283">
        <v>10</v>
      </c>
      <c r="E60" s="244" t="e">
        <f>'INDICADORES IDIGER'!#REF!</f>
        <v>#REF!</v>
      </c>
      <c r="F60" s="271" t="e">
        <f t="shared" si="42"/>
        <v>#REF!</v>
      </c>
      <c r="G60" s="239" t="e">
        <f t="shared" si="0"/>
        <v>#REF!</v>
      </c>
      <c r="H60" s="244" t="e">
        <f>'INDICADORES IDIGER'!#REF!</f>
        <v>#REF!</v>
      </c>
      <c r="I60" s="271" t="e">
        <f t="shared" si="43"/>
        <v>#REF!</v>
      </c>
      <c r="J60" s="239" t="e">
        <f t="shared" si="44"/>
        <v>#REF!</v>
      </c>
      <c r="K60" s="244" t="e">
        <f>'INDICADORES IDIGER'!#REF!</f>
        <v>#REF!</v>
      </c>
      <c r="L60" s="271" t="e">
        <f t="shared" si="45"/>
        <v>#REF!</v>
      </c>
      <c r="M60" s="239" t="e">
        <f t="shared" si="46"/>
        <v>#REF!</v>
      </c>
      <c r="N60" s="244" t="e">
        <f>'INDICADORES IDIGER'!#REF!</f>
        <v>#REF!</v>
      </c>
      <c r="O60" s="271" t="e">
        <f t="shared" si="47"/>
        <v>#REF!</v>
      </c>
      <c r="P60" s="246" t="e">
        <f t="shared" si="48"/>
        <v>#REF!</v>
      </c>
      <c r="Q60" s="244" t="e">
        <f>'INDICADORES IDIGER'!#REF!</f>
        <v>#REF!</v>
      </c>
      <c r="R60" s="247" t="e">
        <f t="shared" si="49"/>
        <v>#REF!</v>
      </c>
      <c r="S60" s="246" t="e">
        <f t="shared" si="50"/>
        <v>#REF!</v>
      </c>
      <c r="T60" s="244" t="e">
        <f>'INDICADORES IDIGER'!#REF!</f>
        <v>#REF!</v>
      </c>
      <c r="U60" s="248" t="e">
        <f t="shared" si="51"/>
        <v>#REF!</v>
      </c>
      <c r="V60" s="246" t="e">
        <f t="shared" si="52"/>
        <v>#REF!</v>
      </c>
      <c r="W60" s="244" t="e">
        <f>'INDICADORES IDIGER'!#REF!</f>
        <v>#REF!</v>
      </c>
      <c r="X60" s="248" t="e">
        <f t="shared" si="53"/>
        <v>#REF!</v>
      </c>
      <c r="Y60" s="246" t="e">
        <f t="shared" si="54"/>
        <v>#REF!</v>
      </c>
      <c r="Z60" s="244" t="e">
        <f>'INDICADORES IDIGER'!#REF!</f>
        <v>#REF!</v>
      </c>
      <c r="AA60" s="248" t="e">
        <f t="shared" si="55"/>
        <v>#REF!</v>
      </c>
      <c r="AB60" s="246" t="e">
        <f t="shared" si="56"/>
        <v>#REF!</v>
      </c>
      <c r="AC60" s="244" t="e">
        <f>'INDICADORES IDIGER'!#REF!</f>
        <v>#REF!</v>
      </c>
      <c r="AD60" s="248" t="e">
        <f t="shared" si="57"/>
        <v>#REF!</v>
      </c>
      <c r="AE60" s="246" t="e">
        <f t="shared" si="58"/>
        <v>#REF!</v>
      </c>
      <c r="AF60" s="244" t="e">
        <f>'INDICADORES IDIGER'!#REF!</f>
        <v>#REF!</v>
      </c>
      <c r="AG60" s="271" t="e">
        <f t="shared" si="59"/>
        <v>#REF!</v>
      </c>
      <c r="AH60" s="246" t="e">
        <f t="shared" si="60"/>
        <v>#REF!</v>
      </c>
      <c r="AI60" s="244" t="e">
        <f>'INDICADORES IDIGER'!#REF!</f>
        <v>#REF!</v>
      </c>
      <c r="AJ60" s="270" t="e">
        <f t="shared" si="61"/>
        <v>#REF!</v>
      </c>
      <c r="AK60" s="246" t="e">
        <f t="shared" si="62"/>
        <v>#REF!</v>
      </c>
      <c r="AL60" s="244" t="e">
        <f>'INDICADORES IDIGER'!#REF!</f>
        <v>#REF!</v>
      </c>
      <c r="AM60" s="270" t="e">
        <f t="shared" si="63"/>
        <v>#REF!</v>
      </c>
      <c r="AN60" s="246" t="e">
        <f t="shared" si="64"/>
        <v>#REF!</v>
      </c>
      <c r="AO60" s="249" t="e">
        <f t="shared" si="65"/>
        <v>#REF!</v>
      </c>
      <c r="AP60" s="246" t="e">
        <f t="shared" si="66"/>
        <v>#REF!</v>
      </c>
    </row>
    <row r="61" spans="1:42" ht="76.5" customHeight="1" x14ac:dyDescent="0.2">
      <c r="A61" s="407" t="s">
        <v>481</v>
      </c>
      <c r="B61" s="201" t="s">
        <v>525</v>
      </c>
      <c r="C61" s="202" t="s">
        <v>482</v>
      </c>
      <c r="D61" s="283">
        <v>100</v>
      </c>
      <c r="E61" s="244" t="e">
        <f>'INDICADORES IDIGER'!#REF!</f>
        <v>#REF!</v>
      </c>
      <c r="F61" s="271" t="e">
        <f t="shared" si="42"/>
        <v>#REF!</v>
      </c>
      <c r="G61" s="239" t="e">
        <f t="shared" si="0"/>
        <v>#REF!</v>
      </c>
      <c r="H61" s="244" t="e">
        <f>'INDICADORES IDIGER'!#REF!</f>
        <v>#REF!</v>
      </c>
      <c r="I61" s="271" t="e">
        <f t="shared" si="43"/>
        <v>#REF!</v>
      </c>
      <c r="J61" s="239" t="e">
        <f t="shared" si="44"/>
        <v>#REF!</v>
      </c>
      <c r="K61" s="244" t="e">
        <f>'INDICADORES IDIGER'!#REF!</f>
        <v>#REF!</v>
      </c>
      <c r="L61" s="271" t="e">
        <f t="shared" si="45"/>
        <v>#REF!</v>
      </c>
      <c r="M61" s="239" t="e">
        <f t="shared" si="46"/>
        <v>#REF!</v>
      </c>
      <c r="N61" s="244" t="e">
        <f>'INDICADORES IDIGER'!#REF!</f>
        <v>#REF!</v>
      </c>
      <c r="O61" s="271" t="e">
        <f t="shared" si="47"/>
        <v>#REF!</v>
      </c>
      <c r="P61" s="246" t="e">
        <f t="shared" si="48"/>
        <v>#REF!</v>
      </c>
      <c r="Q61" s="244" t="e">
        <f>'INDICADORES IDIGER'!#REF!</f>
        <v>#REF!</v>
      </c>
      <c r="R61" s="247" t="e">
        <f t="shared" si="49"/>
        <v>#REF!</v>
      </c>
      <c r="S61" s="246" t="e">
        <f t="shared" si="50"/>
        <v>#REF!</v>
      </c>
      <c r="T61" s="244" t="e">
        <f>'INDICADORES IDIGER'!#REF!</f>
        <v>#REF!</v>
      </c>
      <c r="U61" s="248" t="e">
        <f t="shared" si="51"/>
        <v>#REF!</v>
      </c>
      <c r="V61" s="246" t="e">
        <f t="shared" si="52"/>
        <v>#REF!</v>
      </c>
      <c r="W61" s="244" t="e">
        <f>'INDICADORES IDIGER'!#REF!</f>
        <v>#REF!</v>
      </c>
      <c r="X61" s="248" t="e">
        <f t="shared" si="53"/>
        <v>#REF!</v>
      </c>
      <c r="Y61" s="246" t="e">
        <f t="shared" si="54"/>
        <v>#REF!</v>
      </c>
      <c r="Z61" s="244" t="e">
        <f>'INDICADORES IDIGER'!#REF!</f>
        <v>#REF!</v>
      </c>
      <c r="AA61" s="248" t="e">
        <f t="shared" si="55"/>
        <v>#REF!</v>
      </c>
      <c r="AB61" s="246" t="e">
        <f t="shared" si="56"/>
        <v>#REF!</v>
      </c>
      <c r="AC61" s="244" t="e">
        <f>'INDICADORES IDIGER'!#REF!</f>
        <v>#REF!</v>
      </c>
      <c r="AD61" s="248" t="e">
        <f t="shared" si="57"/>
        <v>#REF!</v>
      </c>
      <c r="AE61" s="246" t="e">
        <f t="shared" si="58"/>
        <v>#REF!</v>
      </c>
      <c r="AF61" s="244" t="e">
        <f>'INDICADORES IDIGER'!#REF!</f>
        <v>#REF!</v>
      </c>
      <c r="AG61" s="271" t="e">
        <f t="shared" si="59"/>
        <v>#REF!</v>
      </c>
      <c r="AH61" s="246" t="e">
        <f t="shared" si="60"/>
        <v>#REF!</v>
      </c>
      <c r="AI61" s="244" t="e">
        <f>'INDICADORES IDIGER'!#REF!</f>
        <v>#REF!</v>
      </c>
      <c r="AJ61" s="270" t="e">
        <f t="shared" si="61"/>
        <v>#REF!</v>
      </c>
      <c r="AK61" s="246" t="e">
        <f t="shared" si="62"/>
        <v>#REF!</v>
      </c>
      <c r="AL61" s="244" t="e">
        <f>'INDICADORES IDIGER'!#REF!</f>
        <v>#REF!</v>
      </c>
      <c r="AM61" s="270" t="e">
        <f t="shared" si="63"/>
        <v>#REF!</v>
      </c>
      <c r="AN61" s="246" t="e">
        <f t="shared" si="64"/>
        <v>#REF!</v>
      </c>
      <c r="AO61" s="249" t="e">
        <f t="shared" si="65"/>
        <v>#REF!</v>
      </c>
      <c r="AP61" s="246" t="e">
        <f t="shared" si="66"/>
        <v>#REF!</v>
      </c>
    </row>
    <row r="62" spans="1:42" ht="57" x14ac:dyDescent="0.2">
      <c r="A62" s="408"/>
      <c r="B62" s="201" t="s">
        <v>536</v>
      </c>
      <c r="C62" s="202" t="s">
        <v>483</v>
      </c>
      <c r="D62" s="283">
        <v>1</v>
      </c>
      <c r="E62" s="244" t="e">
        <f>'INDICADORES IDIGER'!#REF!</f>
        <v>#REF!</v>
      </c>
      <c r="F62" s="271" t="e">
        <f t="shared" si="42"/>
        <v>#REF!</v>
      </c>
      <c r="G62" s="239" t="e">
        <f t="shared" si="0"/>
        <v>#REF!</v>
      </c>
      <c r="H62" s="244" t="e">
        <f>'INDICADORES IDIGER'!#REF!</f>
        <v>#REF!</v>
      </c>
      <c r="I62" s="271" t="e">
        <f t="shared" si="43"/>
        <v>#REF!</v>
      </c>
      <c r="J62" s="239" t="e">
        <f t="shared" si="44"/>
        <v>#REF!</v>
      </c>
      <c r="K62" s="244" t="e">
        <f>'INDICADORES IDIGER'!#REF!</f>
        <v>#REF!</v>
      </c>
      <c r="L62" s="271" t="e">
        <f t="shared" si="45"/>
        <v>#REF!</v>
      </c>
      <c r="M62" s="239" t="e">
        <f t="shared" si="46"/>
        <v>#REF!</v>
      </c>
      <c r="N62" s="244" t="e">
        <f>'INDICADORES IDIGER'!#REF!</f>
        <v>#REF!</v>
      </c>
      <c r="O62" s="271" t="e">
        <f t="shared" si="47"/>
        <v>#REF!</v>
      </c>
      <c r="P62" s="246" t="e">
        <f t="shared" si="48"/>
        <v>#REF!</v>
      </c>
      <c r="Q62" s="244" t="e">
        <f>'INDICADORES IDIGER'!#REF!</f>
        <v>#REF!</v>
      </c>
      <c r="R62" s="247" t="e">
        <f t="shared" si="49"/>
        <v>#REF!</v>
      </c>
      <c r="S62" s="246" t="e">
        <f t="shared" si="50"/>
        <v>#REF!</v>
      </c>
      <c r="T62" s="244" t="e">
        <f>'INDICADORES IDIGER'!#REF!</f>
        <v>#REF!</v>
      </c>
      <c r="U62" s="248" t="e">
        <f t="shared" si="51"/>
        <v>#REF!</v>
      </c>
      <c r="V62" s="246" t="e">
        <f t="shared" si="52"/>
        <v>#REF!</v>
      </c>
      <c r="W62" s="244" t="e">
        <f>'INDICADORES IDIGER'!#REF!</f>
        <v>#REF!</v>
      </c>
      <c r="X62" s="248" t="e">
        <f t="shared" si="53"/>
        <v>#REF!</v>
      </c>
      <c r="Y62" s="246" t="e">
        <f t="shared" si="54"/>
        <v>#REF!</v>
      </c>
      <c r="Z62" s="244" t="e">
        <f>'INDICADORES IDIGER'!#REF!</f>
        <v>#REF!</v>
      </c>
      <c r="AA62" s="248" t="e">
        <f t="shared" si="55"/>
        <v>#REF!</v>
      </c>
      <c r="AB62" s="246" t="e">
        <f t="shared" si="56"/>
        <v>#REF!</v>
      </c>
      <c r="AC62" s="244" t="e">
        <f>'INDICADORES IDIGER'!#REF!</f>
        <v>#REF!</v>
      </c>
      <c r="AD62" s="248" t="e">
        <f t="shared" si="57"/>
        <v>#REF!</v>
      </c>
      <c r="AE62" s="246" t="e">
        <f t="shared" si="58"/>
        <v>#REF!</v>
      </c>
      <c r="AF62" s="244" t="e">
        <f>'INDICADORES IDIGER'!#REF!</f>
        <v>#REF!</v>
      </c>
      <c r="AG62" s="271" t="e">
        <f t="shared" si="59"/>
        <v>#REF!</v>
      </c>
      <c r="AH62" s="246" t="e">
        <f t="shared" si="60"/>
        <v>#REF!</v>
      </c>
      <c r="AI62" s="244" t="e">
        <f>'INDICADORES IDIGER'!#REF!</f>
        <v>#REF!</v>
      </c>
      <c r="AJ62" s="270" t="e">
        <f t="shared" si="61"/>
        <v>#REF!</v>
      </c>
      <c r="AK62" s="246" t="e">
        <f t="shared" si="62"/>
        <v>#REF!</v>
      </c>
      <c r="AL62" s="244" t="e">
        <f>'INDICADORES IDIGER'!#REF!</f>
        <v>#REF!</v>
      </c>
      <c r="AM62" s="270" t="e">
        <f t="shared" si="63"/>
        <v>#REF!</v>
      </c>
      <c r="AN62" s="246" t="e">
        <f t="shared" si="64"/>
        <v>#REF!</v>
      </c>
      <c r="AO62" s="249" t="e">
        <f t="shared" si="65"/>
        <v>#REF!</v>
      </c>
      <c r="AP62" s="246" t="e">
        <f t="shared" si="66"/>
        <v>#REF!</v>
      </c>
    </row>
    <row r="63" spans="1:42" ht="42.75" x14ac:dyDescent="0.2">
      <c r="A63" s="408"/>
      <c r="B63" s="201" t="s">
        <v>535</v>
      </c>
      <c r="C63" s="202" t="s">
        <v>518</v>
      </c>
      <c r="D63" s="283">
        <v>21</v>
      </c>
      <c r="E63" s="204" t="e">
        <f>'INDICADORES IDIGER'!#REF!</f>
        <v>#REF!</v>
      </c>
      <c r="F63" s="271" t="e">
        <f t="shared" si="42"/>
        <v>#REF!</v>
      </c>
      <c r="G63" s="239" t="e">
        <f t="shared" si="0"/>
        <v>#REF!</v>
      </c>
      <c r="H63" s="204" t="e">
        <f>'INDICADORES IDIGER'!#REF!</f>
        <v>#REF!</v>
      </c>
      <c r="I63" s="271" t="e">
        <f t="shared" ref="I63:I68" si="67">+H63+F63</f>
        <v>#REF!</v>
      </c>
      <c r="J63" s="239" t="e">
        <f t="shared" ref="J63:J68" si="68">+I63/D63</f>
        <v>#REF!</v>
      </c>
      <c r="K63" s="204" t="e">
        <f>'INDICADORES IDIGER'!#REF!</f>
        <v>#REF!</v>
      </c>
      <c r="L63" s="271" t="e">
        <f t="shared" ref="L63:L68" si="69">+K63+I63</f>
        <v>#REF!</v>
      </c>
      <c r="M63" s="239" t="e">
        <f t="shared" ref="M63:M68" si="70">+L63/D63</f>
        <v>#REF!</v>
      </c>
      <c r="N63" s="204" t="e">
        <f>'INDICADORES IDIGER'!#REF!</f>
        <v>#REF!</v>
      </c>
      <c r="O63" s="271" t="e">
        <f t="shared" ref="O63:O68" si="71">+N63+L63</f>
        <v>#REF!</v>
      </c>
      <c r="P63" s="246" t="e">
        <f t="shared" ref="P63:P68" si="72">+O63/D63</f>
        <v>#REF!</v>
      </c>
      <c r="Q63" s="204" t="e">
        <f>'INDICADORES IDIGER'!#REF!</f>
        <v>#REF!</v>
      </c>
      <c r="R63" s="247" t="e">
        <f t="shared" ref="R63:R68" si="73">+Q63+O63</f>
        <v>#REF!</v>
      </c>
      <c r="S63" s="246" t="e">
        <f t="shared" ref="S63:S68" si="74">+R63/D63</f>
        <v>#REF!</v>
      </c>
      <c r="T63" s="204" t="e">
        <f>'INDICADORES IDIGER'!#REF!</f>
        <v>#REF!</v>
      </c>
      <c r="U63" s="248" t="e">
        <f t="shared" ref="U63:U68" si="75">+T63+R63</f>
        <v>#REF!</v>
      </c>
      <c r="V63" s="246" t="e">
        <f t="shared" ref="V63:V68" si="76">+U63/D63</f>
        <v>#REF!</v>
      </c>
      <c r="W63" s="204" t="e">
        <f>'INDICADORES IDIGER'!#REF!</f>
        <v>#REF!</v>
      </c>
      <c r="X63" s="248" t="e">
        <f t="shared" ref="X63:X68" si="77">+W63+U63</f>
        <v>#REF!</v>
      </c>
      <c r="Y63" s="246" t="e">
        <f t="shared" ref="Y63:Y68" si="78">+X63/D63</f>
        <v>#REF!</v>
      </c>
      <c r="Z63" s="204" t="e">
        <f>'INDICADORES IDIGER'!#REF!</f>
        <v>#REF!</v>
      </c>
      <c r="AA63" s="248" t="e">
        <f t="shared" ref="AA63:AA68" si="79">+Z63+X63</f>
        <v>#REF!</v>
      </c>
      <c r="AB63" s="246" t="e">
        <f t="shared" ref="AB63:AB68" si="80">+AA63/D63</f>
        <v>#REF!</v>
      </c>
      <c r="AC63" s="204" t="e">
        <f>'INDICADORES IDIGER'!#REF!</f>
        <v>#REF!</v>
      </c>
      <c r="AD63" s="248" t="e">
        <f t="shared" ref="AD63:AD68" si="81">+AC63+AA63</f>
        <v>#REF!</v>
      </c>
      <c r="AE63" s="246" t="e">
        <f t="shared" ref="AE63:AE68" si="82">+AD63/D63</f>
        <v>#REF!</v>
      </c>
      <c r="AF63" s="204" t="e">
        <f>'INDICADORES IDIGER'!#REF!</f>
        <v>#REF!</v>
      </c>
      <c r="AG63" s="271" t="e">
        <f t="shared" ref="AG63:AG68" si="83">+AF63+AD63</f>
        <v>#REF!</v>
      </c>
      <c r="AH63" s="246" t="e">
        <f t="shared" ref="AH63:AH68" si="84">+AG63/D63</f>
        <v>#REF!</v>
      </c>
      <c r="AI63" s="204" t="e">
        <f>'INDICADORES IDIGER'!#REF!</f>
        <v>#REF!</v>
      </c>
      <c r="AJ63" s="270" t="e">
        <f t="shared" ref="AJ63:AJ68" si="85">+AI63+AG63</f>
        <v>#REF!</v>
      </c>
      <c r="AK63" s="246" t="e">
        <f t="shared" ref="AK63:AK68" si="86">+AJ63/D63</f>
        <v>#REF!</v>
      </c>
      <c r="AL63" s="204" t="e">
        <f>'INDICADORES IDIGER'!#REF!</f>
        <v>#REF!</v>
      </c>
      <c r="AM63" s="270" t="e">
        <f t="shared" ref="AM63:AM68" si="87">+AL63+AJ63</f>
        <v>#REF!</v>
      </c>
      <c r="AN63" s="246" t="e">
        <f t="shared" ref="AN63:AN68" si="88">+AM63/D63</f>
        <v>#REF!</v>
      </c>
      <c r="AO63" s="249" t="e">
        <f t="shared" ref="AO63:AO68" si="89">+AL63+AI63+AF63+AC63+Z63+W63+T63+Q63+N63+K63+H63+E63</f>
        <v>#REF!</v>
      </c>
      <c r="AP63" s="246" t="e">
        <f t="shared" ref="AP63:AP68" si="90">+AO63/D63</f>
        <v>#REF!</v>
      </c>
    </row>
    <row r="64" spans="1:42" ht="42.75" x14ac:dyDescent="0.2">
      <c r="A64" s="408"/>
      <c r="B64" s="201" t="s">
        <v>534</v>
      </c>
      <c r="C64" s="202" t="s">
        <v>519</v>
      </c>
      <c r="D64" s="283">
        <v>100</v>
      </c>
      <c r="E64" s="243" t="e">
        <f>'INDICADORES IDIGER'!#REF!</f>
        <v>#REF!</v>
      </c>
      <c r="F64" s="271" t="e">
        <f t="shared" si="42"/>
        <v>#REF!</v>
      </c>
      <c r="G64" s="239" t="e">
        <f t="shared" si="0"/>
        <v>#REF!</v>
      </c>
      <c r="H64" s="243" t="e">
        <f>'INDICADORES IDIGER'!#REF!</f>
        <v>#REF!</v>
      </c>
      <c r="I64" s="271" t="e">
        <f t="shared" si="67"/>
        <v>#REF!</v>
      </c>
      <c r="J64" s="239" t="e">
        <f t="shared" si="68"/>
        <v>#REF!</v>
      </c>
      <c r="K64" s="243" t="e">
        <f>'INDICADORES IDIGER'!#REF!</f>
        <v>#REF!</v>
      </c>
      <c r="L64" s="271" t="e">
        <f t="shared" si="69"/>
        <v>#REF!</v>
      </c>
      <c r="M64" s="239" t="e">
        <f t="shared" si="70"/>
        <v>#REF!</v>
      </c>
      <c r="N64" s="243" t="e">
        <f>'INDICADORES IDIGER'!#REF!</f>
        <v>#REF!</v>
      </c>
      <c r="O64" s="271" t="e">
        <f t="shared" si="71"/>
        <v>#REF!</v>
      </c>
      <c r="P64" s="246" t="e">
        <f t="shared" si="72"/>
        <v>#REF!</v>
      </c>
      <c r="Q64" s="243" t="e">
        <f>'INDICADORES IDIGER'!#REF!</f>
        <v>#REF!</v>
      </c>
      <c r="R64" s="247" t="e">
        <f t="shared" si="73"/>
        <v>#REF!</v>
      </c>
      <c r="S64" s="246" t="e">
        <f t="shared" si="74"/>
        <v>#REF!</v>
      </c>
      <c r="T64" s="243" t="e">
        <f>'INDICADORES IDIGER'!#REF!</f>
        <v>#REF!</v>
      </c>
      <c r="U64" s="248" t="e">
        <f t="shared" si="75"/>
        <v>#REF!</v>
      </c>
      <c r="V64" s="246" t="e">
        <f t="shared" si="76"/>
        <v>#REF!</v>
      </c>
      <c r="W64" s="243" t="e">
        <f>'INDICADORES IDIGER'!#REF!</f>
        <v>#REF!</v>
      </c>
      <c r="X64" s="248" t="e">
        <f t="shared" si="77"/>
        <v>#REF!</v>
      </c>
      <c r="Y64" s="246" t="e">
        <f t="shared" si="78"/>
        <v>#REF!</v>
      </c>
      <c r="Z64" s="243" t="e">
        <f>'INDICADORES IDIGER'!#REF!</f>
        <v>#REF!</v>
      </c>
      <c r="AA64" s="248" t="e">
        <f t="shared" si="79"/>
        <v>#REF!</v>
      </c>
      <c r="AB64" s="246" t="e">
        <f t="shared" si="80"/>
        <v>#REF!</v>
      </c>
      <c r="AC64" s="243" t="e">
        <f>'INDICADORES IDIGER'!#REF!</f>
        <v>#REF!</v>
      </c>
      <c r="AD64" s="248" t="e">
        <f t="shared" si="81"/>
        <v>#REF!</v>
      </c>
      <c r="AE64" s="246" t="e">
        <f t="shared" si="82"/>
        <v>#REF!</v>
      </c>
      <c r="AF64" s="243" t="e">
        <f>'INDICADORES IDIGER'!#REF!</f>
        <v>#REF!</v>
      </c>
      <c r="AG64" s="271" t="e">
        <f t="shared" si="83"/>
        <v>#REF!</v>
      </c>
      <c r="AH64" s="246" t="e">
        <f t="shared" si="84"/>
        <v>#REF!</v>
      </c>
      <c r="AI64" s="243" t="e">
        <f>'INDICADORES IDIGER'!#REF!</f>
        <v>#REF!</v>
      </c>
      <c r="AJ64" s="270" t="e">
        <f t="shared" si="85"/>
        <v>#REF!</v>
      </c>
      <c r="AK64" s="246" t="e">
        <f t="shared" si="86"/>
        <v>#REF!</v>
      </c>
      <c r="AL64" s="243" t="e">
        <f>'INDICADORES IDIGER'!#REF!</f>
        <v>#REF!</v>
      </c>
      <c r="AM64" s="270" t="e">
        <f t="shared" si="87"/>
        <v>#REF!</v>
      </c>
      <c r="AN64" s="246" t="e">
        <f t="shared" si="88"/>
        <v>#REF!</v>
      </c>
      <c r="AO64" s="249" t="e">
        <f t="shared" si="89"/>
        <v>#REF!</v>
      </c>
      <c r="AP64" s="246" t="e">
        <f t="shared" si="90"/>
        <v>#REF!</v>
      </c>
    </row>
    <row r="65" spans="1:42" ht="57" x14ac:dyDescent="0.2">
      <c r="A65" s="408"/>
      <c r="B65" s="201" t="s">
        <v>540</v>
      </c>
      <c r="C65" s="202" t="s">
        <v>520</v>
      </c>
      <c r="D65" s="283">
        <v>100</v>
      </c>
      <c r="E65" s="243" t="e">
        <f>'INDICADORES IDIGER'!#REF!</f>
        <v>#REF!</v>
      </c>
      <c r="F65" s="271" t="e">
        <f t="shared" si="42"/>
        <v>#REF!</v>
      </c>
      <c r="G65" s="239" t="e">
        <f t="shared" si="0"/>
        <v>#REF!</v>
      </c>
      <c r="H65" s="243" t="e">
        <f>'INDICADORES IDIGER'!#REF!</f>
        <v>#REF!</v>
      </c>
      <c r="I65" s="271" t="e">
        <f t="shared" si="67"/>
        <v>#REF!</v>
      </c>
      <c r="J65" s="239" t="e">
        <f t="shared" si="68"/>
        <v>#REF!</v>
      </c>
      <c r="K65" s="243" t="e">
        <f>'INDICADORES IDIGER'!#REF!</f>
        <v>#REF!</v>
      </c>
      <c r="L65" s="271" t="e">
        <f t="shared" si="69"/>
        <v>#REF!</v>
      </c>
      <c r="M65" s="239" t="e">
        <f t="shared" si="70"/>
        <v>#REF!</v>
      </c>
      <c r="N65" s="243" t="e">
        <f>'INDICADORES IDIGER'!#REF!</f>
        <v>#REF!</v>
      </c>
      <c r="O65" s="271" t="e">
        <f t="shared" si="71"/>
        <v>#REF!</v>
      </c>
      <c r="P65" s="246" t="e">
        <f t="shared" si="72"/>
        <v>#REF!</v>
      </c>
      <c r="Q65" s="243" t="e">
        <f>'INDICADORES IDIGER'!#REF!</f>
        <v>#REF!</v>
      </c>
      <c r="R65" s="247" t="e">
        <f t="shared" si="73"/>
        <v>#REF!</v>
      </c>
      <c r="S65" s="246" t="e">
        <f t="shared" si="74"/>
        <v>#REF!</v>
      </c>
      <c r="T65" s="243" t="e">
        <f>'INDICADORES IDIGER'!#REF!</f>
        <v>#REF!</v>
      </c>
      <c r="U65" s="248" t="e">
        <f t="shared" si="75"/>
        <v>#REF!</v>
      </c>
      <c r="V65" s="246" t="e">
        <f t="shared" si="76"/>
        <v>#REF!</v>
      </c>
      <c r="W65" s="243" t="e">
        <f>'INDICADORES IDIGER'!#REF!</f>
        <v>#REF!</v>
      </c>
      <c r="X65" s="248" t="e">
        <f t="shared" si="77"/>
        <v>#REF!</v>
      </c>
      <c r="Y65" s="246" t="e">
        <f t="shared" si="78"/>
        <v>#REF!</v>
      </c>
      <c r="Z65" s="243" t="e">
        <f>'INDICADORES IDIGER'!#REF!</f>
        <v>#REF!</v>
      </c>
      <c r="AA65" s="248" t="e">
        <f t="shared" si="79"/>
        <v>#REF!</v>
      </c>
      <c r="AB65" s="246" t="e">
        <f t="shared" si="80"/>
        <v>#REF!</v>
      </c>
      <c r="AC65" s="243" t="e">
        <f>'INDICADORES IDIGER'!#REF!</f>
        <v>#REF!</v>
      </c>
      <c r="AD65" s="248" t="e">
        <f t="shared" si="81"/>
        <v>#REF!</v>
      </c>
      <c r="AE65" s="246" t="e">
        <f t="shared" si="82"/>
        <v>#REF!</v>
      </c>
      <c r="AF65" s="243" t="e">
        <f>'INDICADORES IDIGER'!#REF!</f>
        <v>#REF!</v>
      </c>
      <c r="AG65" s="271" t="e">
        <f t="shared" si="83"/>
        <v>#REF!</v>
      </c>
      <c r="AH65" s="246" t="e">
        <f t="shared" si="84"/>
        <v>#REF!</v>
      </c>
      <c r="AI65" s="243" t="e">
        <f>'INDICADORES IDIGER'!#REF!</f>
        <v>#REF!</v>
      </c>
      <c r="AJ65" s="270" t="e">
        <f t="shared" si="85"/>
        <v>#REF!</v>
      </c>
      <c r="AK65" s="246" t="e">
        <f t="shared" si="86"/>
        <v>#REF!</v>
      </c>
      <c r="AL65" s="243" t="e">
        <f>'INDICADORES IDIGER'!#REF!</f>
        <v>#REF!</v>
      </c>
      <c r="AM65" s="270" t="e">
        <f t="shared" si="87"/>
        <v>#REF!</v>
      </c>
      <c r="AN65" s="246" t="e">
        <f t="shared" si="88"/>
        <v>#REF!</v>
      </c>
      <c r="AO65" s="249" t="e">
        <f t="shared" si="89"/>
        <v>#REF!</v>
      </c>
      <c r="AP65" s="246" t="e">
        <f t="shared" si="90"/>
        <v>#REF!</v>
      </c>
    </row>
    <row r="66" spans="1:42" ht="85.5" x14ac:dyDescent="0.2">
      <c r="A66" s="408"/>
      <c r="B66" s="201" t="s">
        <v>539</v>
      </c>
      <c r="C66" s="202" t="s">
        <v>521</v>
      </c>
      <c r="D66" s="283">
        <v>0.05</v>
      </c>
      <c r="E66" s="244" t="e">
        <f>'INDICADORES IDIGER'!#REF!</f>
        <v>#REF!</v>
      </c>
      <c r="F66" s="271" t="e">
        <f t="shared" si="42"/>
        <v>#REF!</v>
      </c>
      <c r="G66" s="239" t="e">
        <f t="shared" si="0"/>
        <v>#REF!</v>
      </c>
      <c r="H66" s="244" t="e">
        <f>'INDICADORES IDIGER'!#REF!</f>
        <v>#REF!</v>
      </c>
      <c r="I66" s="271" t="e">
        <f t="shared" si="67"/>
        <v>#REF!</v>
      </c>
      <c r="J66" s="239" t="e">
        <f t="shared" si="68"/>
        <v>#REF!</v>
      </c>
      <c r="K66" s="244" t="e">
        <f>'INDICADORES IDIGER'!#REF!</f>
        <v>#REF!</v>
      </c>
      <c r="L66" s="271" t="e">
        <f t="shared" si="69"/>
        <v>#REF!</v>
      </c>
      <c r="M66" s="239" t="e">
        <f t="shared" si="70"/>
        <v>#REF!</v>
      </c>
      <c r="N66" s="244" t="e">
        <f>'INDICADORES IDIGER'!#REF!</f>
        <v>#REF!</v>
      </c>
      <c r="O66" s="271" t="e">
        <f t="shared" si="71"/>
        <v>#REF!</v>
      </c>
      <c r="P66" s="246" t="e">
        <f t="shared" si="72"/>
        <v>#REF!</v>
      </c>
      <c r="Q66" s="244" t="e">
        <f>'INDICADORES IDIGER'!#REF!</f>
        <v>#REF!</v>
      </c>
      <c r="R66" s="247" t="e">
        <f t="shared" si="73"/>
        <v>#REF!</v>
      </c>
      <c r="S66" s="246" t="e">
        <f t="shared" si="74"/>
        <v>#REF!</v>
      </c>
      <c r="T66" s="244" t="e">
        <f>'INDICADORES IDIGER'!#REF!</f>
        <v>#REF!</v>
      </c>
      <c r="U66" s="248" t="e">
        <f t="shared" si="75"/>
        <v>#REF!</v>
      </c>
      <c r="V66" s="246" t="e">
        <f t="shared" si="76"/>
        <v>#REF!</v>
      </c>
      <c r="W66" s="244" t="e">
        <f>'INDICADORES IDIGER'!#REF!</f>
        <v>#REF!</v>
      </c>
      <c r="X66" s="248" t="e">
        <f t="shared" si="77"/>
        <v>#REF!</v>
      </c>
      <c r="Y66" s="246" t="e">
        <f t="shared" si="78"/>
        <v>#REF!</v>
      </c>
      <c r="Z66" s="244" t="e">
        <f>'INDICADORES IDIGER'!#REF!</f>
        <v>#REF!</v>
      </c>
      <c r="AA66" s="248" t="e">
        <f t="shared" si="79"/>
        <v>#REF!</v>
      </c>
      <c r="AB66" s="246" t="e">
        <f t="shared" si="80"/>
        <v>#REF!</v>
      </c>
      <c r="AC66" s="244" t="e">
        <f>'INDICADORES IDIGER'!#REF!</f>
        <v>#REF!</v>
      </c>
      <c r="AD66" s="248" t="e">
        <f t="shared" si="81"/>
        <v>#REF!</v>
      </c>
      <c r="AE66" s="246" t="e">
        <f t="shared" si="82"/>
        <v>#REF!</v>
      </c>
      <c r="AF66" s="244" t="e">
        <f>'INDICADORES IDIGER'!#REF!</f>
        <v>#REF!</v>
      </c>
      <c r="AG66" s="271" t="e">
        <f t="shared" si="83"/>
        <v>#REF!</v>
      </c>
      <c r="AH66" s="246" t="e">
        <f t="shared" si="84"/>
        <v>#REF!</v>
      </c>
      <c r="AI66" s="244" t="e">
        <f>'INDICADORES IDIGER'!#REF!</f>
        <v>#REF!</v>
      </c>
      <c r="AJ66" s="270" t="e">
        <f t="shared" si="85"/>
        <v>#REF!</v>
      </c>
      <c r="AK66" s="246" t="e">
        <f t="shared" si="86"/>
        <v>#REF!</v>
      </c>
      <c r="AL66" s="244" t="e">
        <f>'INDICADORES IDIGER'!#REF!</f>
        <v>#REF!</v>
      </c>
      <c r="AM66" s="270" t="e">
        <f t="shared" si="87"/>
        <v>#REF!</v>
      </c>
      <c r="AN66" s="246" t="e">
        <f t="shared" si="88"/>
        <v>#REF!</v>
      </c>
      <c r="AO66" s="249" t="e">
        <f t="shared" si="89"/>
        <v>#REF!</v>
      </c>
      <c r="AP66" s="246" t="e">
        <f t="shared" si="90"/>
        <v>#REF!</v>
      </c>
    </row>
    <row r="67" spans="1:42" ht="85.5" x14ac:dyDescent="0.2">
      <c r="A67" s="408"/>
      <c r="B67" s="201" t="s">
        <v>538</v>
      </c>
      <c r="C67" s="202" t="s">
        <v>522</v>
      </c>
      <c r="D67" s="283">
        <v>100</v>
      </c>
      <c r="E67" s="204" t="e">
        <f>'INDICADORES IDIGER'!#REF!</f>
        <v>#REF!</v>
      </c>
      <c r="F67" s="271" t="e">
        <f t="shared" si="42"/>
        <v>#REF!</v>
      </c>
      <c r="G67" s="239" t="e">
        <f t="shared" si="0"/>
        <v>#REF!</v>
      </c>
      <c r="H67" s="204" t="e">
        <f>'INDICADORES IDIGER'!#REF!</f>
        <v>#REF!</v>
      </c>
      <c r="I67" s="271" t="e">
        <f t="shared" si="67"/>
        <v>#REF!</v>
      </c>
      <c r="J67" s="239" t="e">
        <f t="shared" si="68"/>
        <v>#REF!</v>
      </c>
      <c r="K67" s="204" t="e">
        <f>'INDICADORES IDIGER'!#REF!</f>
        <v>#REF!</v>
      </c>
      <c r="L67" s="271" t="e">
        <f t="shared" si="69"/>
        <v>#REF!</v>
      </c>
      <c r="M67" s="239" t="e">
        <f t="shared" si="70"/>
        <v>#REF!</v>
      </c>
      <c r="N67" s="204" t="e">
        <f>'INDICADORES IDIGER'!#REF!</f>
        <v>#REF!</v>
      </c>
      <c r="O67" s="271" t="e">
        <f t="shared" si="71"/>
        <v>#REF!</v>
      </c>
      <c r="P67" s="246" t="e">
        <f t="shared" si="72"/>
        <v>#REF!</v>
      </c>
      <c r="Q67" s="204" t="e">
        <f>'INDICADORES IDIGER'!#REF!</f>
        <v>#REF!</v>
      </c>
      <c r="R67" s="247" t="e">
        <f t="shared" si="73"/>
        <v>#REF!</v>
      </c>
      <c r="S67" s="246" t="e">
        <f t="shared" si="74"/>
        <v>#REF!</v>
      </c>
      <c r="T67" s="204" t="e">
        <f>'INDICADORES IDIGER'!#REF!</f>
        <v>#REF!</v>
      </c>
      <c r="U67" s="248" t="e">
        <f t="shared" si="75"/>
        <v>#REF!</v>
      </c>
      <c r="V67" s="246" t="e">
        <f t="shared" si="76"/>
        <v>#REF!</v>
      </c>
      <c r="W67" s="204" t="e">
        <f>'INDICADORES IDIGER'!#REF!</f>
        <v>#REF!</v>
      </c>
      <c r="X67" s="248" t="e">
        <f t="shared" si="77"/>
        <v>#REF!</v>
      </c>
      <c r="Y67" s="246" t="e">
        <f t="shared" si="78"/>
        <v>#REF!</v>
      </c>
      <c r="Z67" s="204" t="e">
        <f>'INDICADORES IDIGER'!#REF!</f>
        <v>#REF!</v>
      </c>
      <c r="AA67" s="248" t="e">
        <f t="shared" si="79"/>
        <v>#REF!</v>
      </c>
      <c r="AB67" s="246" t="e">
        <f t="shared" si="80"/>
        <v>#REF!</v>
      </c>
      <c r="AC67" s="204" t="e">
        <f>'INDICADORES IDIGER'!#REF!</f>
        <v>#REF!</v>
      </c>
      <c r="AD67" s="248" t="e">
        <f t="shared" si="81"/>
        <v>#REF!</v>
      </c>
      <c r="AE67" s="246" t="e">
        <f t="shared" si="82"/>
        <v>#REF!</v>
      </c>
      <c r="AF67" s="204" t="e">
        <f>'INDICADORES IDIGER'!#REF!</f>
        <v>#REF!</v>
      </c>
      <c r="AG67" s="271" t="e">
        <f t="shared" si="83"/>
        <v>#REF!</v>
      </c>
      <c r="AH67" s="246" t="e">
        <f t="shared" si="84"/>
        <v>#REF!</v>
      </c>
      <c r="AI67" s="204" t="e">
        <f>'INDICADORES IDIGER'!#REF!</f>
        <v>#REF!</v>
      </c>
      <c r="AJ67" s="270" t="e">
        <f t="shared" si="85"/>
        <v>#REF!</v>
      </c>
      <c r="AK67" s="246" t="e">
        <f t="shared" si="86"/>
        <v>#REF!</v>
      </c>
      <c r="AL67" s="204" t="e">
        <f>'INDICADORES IDIGER'!#REF!</f>
        <v>#REF!</v>
      </c>
      <c r="AM67" s="270" t="e">
        <f t="shared" si="87"/>
        <v>#REF!</v>
      </c>
      <c r="AN67" s="246" t="e">
        <f t="shared" si="88"/>
        <v>#REF!</v>
      </c>
      <c r="AO67" s="249" t="e">
        <f t="shared" si="89"/>
        <v>#REF!</v>
      </c>
      <c r="AP67" s="246" t="e">
        <f t="shared" si="90"/>
        <v>#REF!</v>
      </c>
    </row>
    <row r="68" spans="1:42" ht="57" x14ac:dyDescent="0.2">
      <c r="A68" s="409"/>
      <c r="B68" s="201" t="s">
        <v>537</v>
      </c>
      <c r="C68" s="202" t="s">
        <v>523</v>
      </c>
      <c r="D68" s="283">
        <v>21</v>
      </c>
      <c r="E68" s="204" t="e">
        <f>'INDICADORES IDIGER'!#REF!</f>
        <v>#REF!</v>
      </c>
      <c r="F68" s="271" t="e">
        <f t="shared" si="42"/>
        <v>#REF!</v>
      </c>
      <c r="G68" s="239" t="e">
        <f t="shared" si="0"/>
        <v>#REF!</v>
      </c>
      <c r="H68" s="204" t="e">
        <f>'INDICADORES IDIGER'!#REF!</f>
        <v>#REF!</v>
      </c>
      <c r="I68" s="271" t="e">
        <f t="shared" si="67"/>
        <v>#REF!</v>
      </c>
      <c r="J68" s="239" t="e">
        <f t="shared" si="68"/>
        <v>#REF!</v>
      </c>
      <c r="K68" s="204" t="e">
        <f>'INDICADORES IDIGER'!#REF!</f>
        <v>#REF!</v>
      </c>
      <c r="L68" s="271" t="e">
        <f t="shared" si="69"/>
        <v>#REF!</v>
      </c>
      <c r="M68" s="239" t="e">
        <f t="shared" si="70"/>
        <v>#REF!</v>
      </c>
      <c r="N68" s="204" t="e">
        <f>'INDICADORES IDIGER'!#REF!</f>
        <v>#REF!</v>
      </c>
      <c r="O68" s="271" t="e">
        <f t="shared" si="71"/>
        <v>#REF!</v>
      </c>
      <c r="P68" s="246" t="e">
        <f t="shared" si="72"/>
        <v>#REF!</v>
      </c>
      <c r="Q68" s="204" t="e">
        <f>'INDICADORES IDIGER'!#REF!</f>
        <v>#REF!</v>
      </c>
      <c r="R68" s="247" t="e">
        <f t="shared" si="73"/>
        <v>#REF!</v>
      </c>
      <c r="S68" s="246" t="e">
        <f t="shared" si="74"/>
        <v>#REF!</v>
      </c>
      <c r="T68" s="204" t="e">
        <f>'INDICADORES IDIGER'!#REF!</f>
        <v>#REF!</v>
      </c>
      <c r="U68" s="248" t="e">
        <f t="shared" si="75"/>
        <v>#REF!</v>
      </c>
      <c r="V68" s="246" t="e">
        <f t="shared" si="76"/>
        <v>#REF!</v>
      </c>
      <c r="W68" s="204" t="e">
        <f>'INDICADORES IDIGER'!#REF!</f>
        <v>#REF!</v>
      </c>
      <c r="X68" s="248" t="e">
        <f t="shared" si="77"/>
        <v>#REF!</v>
      </c>
      <c r="Y68" s="246" t="e">
        <f t="shared" si="78"/>
        <v>#REF!</v>
      </c>
      <c r="Z68" s="204" t="e">
        <f>'INDICADORES IDIGER'!#REF!</f>
        <v>#REF!</v>
      </c>
      <c r="AA68" s="248" t="e">
        <f t="shared" si="79"/>
        <v>#REF!</v>
      </c>
      <c r="AB68" s="246" t="e">
        <f t="shared" si="80"/>
        <v>#REF!</v>
      </c>
      <c r="AC68" s="204" t="e">
        <f>'INDICADORES IDIGER'!#REF!</f>
        <v>#REF!</v>
      </c>
      <c r="AD68" s="248" t="e">
        <f t="shared" si="81"/>
        <v>#REF!</v>
      </c>
      <c r="AE68" s="246" t="e">
        <f t="shared" si="82"/>
        <v>#REF!</v>
      </c>
      <c r="AF68" s="204" t="e">
        <f>'INDICADORES IDIGER'!#REF!</f>
        <v>#REF!</v>
      </c>
      <c r="AG68" s="271" t="e">
        <f t="shared" si="83"/>
        <v>#REF!</v>
      </c>
      <c r="AH68" s="246" t="e">
        <f t="shared" si="84"/>
        <v>#REF!</v>
      </c>
      <c r="AI68" s="204" t="e">
        <f>'INDICADORES IDIGER'!#REF!</f>
        <v>#REF!</v>
      </c>
      <c r="AJ68" s="270" t="e">
        <f t="shared" si="85"/>
        <v>#REF!</v>
      </c>
      <c r="AK68" s="246" t="e">
        <f t="shared" si="86"/>
        <v>#REF!</v>
      </c>
      <c r="AL68" s="204" t="e">
        <f>'INDICADORES IDIGER'!#REF!</f>
        <v>#REF!</v>
      </c>
      <c r="AM68" s="270" t="e">
        <f t="shared" si="87"/>
        <v>#REF!</v>
      </c>
      <c r="AN68" s="246" t="e">
        <f t="shared" si="88"/>
        <v>#REF!</v>
      </c>
      <c r="AO68" s="249" t="e">
        <f t="shared" si="89"/>
        <v>#REF!</v>
      </c>
      <c r="AP68" s="246" t="e">
        <f t="shared" si="90"/>
        <v>#REF!</v>
      </c>
    </row>
  </sheetData>
  <mergeCells count="33">
    <mergeCell ref="A61:A68"/>
    <mergeCell ref="B3:B5"/>
    <mergeCell ref="Z3:AB3"/>
    <mergeCell ref="W4:AE4"/>
    <mergeCell ref="W3:Y3"/>
    <mergeCell ref="A36:A40"/>
    <mergeCell ref="A41:A48"/>
    <mergeCell ref="A49:A55"/>
    <mergeCell ref="A56:A60"/>
    <mergeCell ref="A6:A11"/>
    <mergeCell ref="A12:A21"/>
    <mergeCell ref="A22:A30"/>
    <mergeCell ref="A31:A35"/>
    <mergeCell ref="AQ3:AQ5"/>
    <mergeCell ref="AF4:AN4"/>
    <mergeCell ref="AC3:AE3"/>
    <mergeCell ref="AF3:AH3"/>
    <mergeCell ref="AI3:AK3"/>
    <mergeCell ref="A1:AP1"/>
    <mergeCell ref="A2:AP2"/>
    <mergeCell ref="H3:J3"/>
    <mergeCell ref="K3:M3"/>
    <mergeCell ref="N3:P3"/>
    <mergeCell ref="Q3:S3"/>
    <mergeCell ref="T3:V3"/>
    <mergeCell ref="AL3:AN3"/>
    <mergeCell ref="D3:D5"/>
    <mergeCell ref="AO3:AP4"/>
    <mergeCell ref="N4:V4"/>
    <mergeCell ref="E4:M4"/>
    <mergeCell ref="E3:G3"/>
    <mergeCell ref="C3:C5"/>
    <mergeCell ref="A3:A5"/>
  </mergeCells>
  <phoneticPr fontId="48" type="noConversion"/>
  <printOptions horizontalCentered="1" verticalCentered="1"/>
  <pageMargins left="0.59055118110236227" right="0.59055118110236227" top="0.59055118110236227" bottom="0.59055118110236227" header="0" footer="0"/>
  <pageSetup scale="45" orientation="landscape" r:id="rId1"/>
  <headerFooter alignWithMargins="0">
    <oddFooter>&amp;C&amp;P&amp;ROficina Asesora  de Planeación-Grupo de Indicadores</oddFooter>
  </headerFooter>
  <rowBreaks count="1" manualBreakCount="1">
    <brk id="33" max="41" man="1"/>
  </rowBreaks>
  <colBreaks count="1" manualBreakCount="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T1086"/>
  <sheetViews>
    <sheetView topLeftCell="A763" zoomScale="80" zoomScaleNormal="80" workbookViewId="0">
      <selection activeCell="L809" sqref="L809"/>
    </sheetView>
  </sheetViews>
  <sheetFormatPr baseColWidth="10" defaultRowHeight="12.75" x14ac:dyDescent="0.2"/>
  <cols>
    <col min="1" max="1" width="23.140625" style="139" customWidth="1"/>
    <col min="2" max="2" width="28.85546875" customWidth="1"/>
    <col min="3" max="3" width="10" customWidth="1"/>
    <col min="4" max="4" width="16.140625" customWidth="1"/>
    <col min="5" max="5" width="52" customWidth="1"/>
    <col min="6" max="6" width="21.85546875" customWidth="1"/>
    <col min="7" max="7" width="20.5703125" bestFit="1" customWidth="1"/>
    <col min="8" max="8" width="23.42578125" bestFit="1" customWidth="1"/>
    <col min="9" max="9" width="14.5703125" customWidth="1"/>
  </cols>
  <sheetData>
    <row r="1" spans="1:9" ht="23.25" customHeight="1" x14ac:dyDescent="0.2">
      <c r="A1" s="161" t="s">
        <v>60</v>
      </c>
      <c r="B1" s="496" t="s">
        <v>419</v>
      </c>
      <c r="C1" s="496"/>
      <c r="D1" s="496"/>
      <c r="E1" s="496"/>
      <c r="F1" s="496"/>
      <c r="G1" s="496"/>
      <c r="H1" s="496"/>
      <c r="I1" s="497"/>
    </row>
    <row r="2" spans="1:9" ht="23.25" customHeight="1" thickBot="1" x14ac:dyDescent="0.25">
      <c r="A2" s="164" t="s">
        <v>239</v>
      </c>
      <c r="B2" s="493" t="s">
        <v>74</v>
      </c>
      <c r="C2" s="493"/>
      <c r="D2" s="493"/>
      <c r="E2" s="493"/>
      <c r="F2" s="493"/>
      <c r="G2" s="493"/>
      <c r="H2" s="493"/>
      <c r="I2" s="494"/>
    </row>
    <row r="3" spans="1:9" x14ac:dyDescent="0.2">
      <c r="A3" s="498" t="s">
        <v>61</v>
      </c>
      <c r="B3" s="480" t="s">
        <v>399</v>
      </c>
      <c r="C3" s="480" t="s">
        <v>402</v>
      </c>
      <c r="D3" s="480" t="s">
        <v>400</v>
      </c>
      <c r="E3" s="480" t="s">
        <v>401</v>
      </c>
      <c r="F3" s="490" t="s">
        <v>403</v>
      </c>
      <c r="G3" s="490"/>
      <c r="H3" s="490"/>
      <c r="I3" s="491"/>
    </row>
    <row r="4" spans="1:9" x14ac:dyDescent="0.2">
      <c r="A4" s="416"/>
      <c r="B4" s="413"/>
      <c r="C4" s="413"/>
      <c r="D4" s="413"/>
      <c r="E4" s="413"/>
      <c r="F4" s="44"/>
      <c r="G4" s="45" t="s">
        <v>378</v>
      </c>
      <c r="H4" s="46" t="s">
        <v>225</v>
      </c>
      <c r="I4" s="152" t="s">
        <v>362</v>
      </c>
    </row>
    <row r="5" spans="1:9" ht="18.75" customHeight="1" x14ac:dyDescent="0.2">
      <c r="A5" s="418" t="s">
        <v>368</v>
      </c>
      <c r="B5" s="484" t="s">
        <v>369</v>
      </c>
      <c r="C5" s="415" t="s">
        <v>311</v>
      </c>
      <c r="D5" s="425" t="s">
        <v>143</v>
      </c>
      <c r="E5" s="415" t="s">
        <v>372</v>
      </c>
      <c r="F5" s="36" t="s">
        <v>62</v>
      </c>
      <c r="G5" s="37" t="e">
        <f>+'INDICADORES IDIGER'!#REF!</f>
        <v>#REF!</v>
      </c>
      <c r="H5" s="37" t="e">
        <f>+'INDICADORES IDIGER'!#REF!</f>
        <v>#REF!</v>
      </c>
      <c r="I5" s="268" t="e">
        <f t="shared" ref="I5:I17" si="0">IF(G5=0,0,H5/G5)</f>
        <v>#REF!</v>
      </c>
    </row>
    <row r="6" spans="1:9" x14ac:dyDescent="0.2">
      <c r="A6" s="418"/>
      <c r="B6" s="484"/>
      <c r="C6" s="415"/>
      <c r="D6" s="425"/>
      <c r="E6" s="415"/>
      <c r="F6" s="36" t="s">
        <v>63</v>
      </c>
      <c r="G6" s="37" t="e">
        <f>+'INDICADORES IDIGER'!#REF!</f>
        <v>#REF!</v>
      </c>
      <c r="H6" s="37" t="e">
        <f>+'INDICADORES IDIGER'!#REF!</f>
        <v>#REF!</v>
      </c>
      <c r="I6" s="268" t="e">
        <f t="shared" si="0"/>
        <v>#REF!</v>
      </c>
    </row>
    <row r="7" spans="1:9" x14ac:dyDescent="0.2">
      <c r="A7" s="418"/>
      <c r="B7" s="484"/>
      <c r="C7" s="415"/>
      <c r="D7" s="425"/>
      <c r="E7" s="415"/>
      <c r="F7" s="36" t="s">
        <v>64</v>
      </c>
      <c r="G7" s="37" t="e">
        <f>+'INDICADORES IDIGER'!#REF!</f>
        <v>#REF!</v>
      </c>
      <c r="H7" s="37" t="e">
        <f>+'INDICADORES IDIGER'!#REF!</f>
        <v>#REF!</v>
      </c>
      <c r="I7" s="268" t="e">
        <f t="shared" si="0"/>
        <v>#REF!</v>
      </c>
    </row>
    <row r="8" spans="1:9" x14ac:dyDescent="0.2">
      <c r="A8" s="418"/>
      <c r="B8" s="484"/>
      <c r="C8" s="415"/>
      <c r="D8" s="425"/>
      <c r="E8" s="415"/>
      <c r="F8" s="36" t="s">
        <v>65</v>
      </c>
      <c r="G8" s="37" t="e">
        <f>+'INDICADORES IDIGER'!#REF!</f>
        <v>#REF!</v>
      </c>
      <c r="H8" s="37" t="e">
        <f>+'INDICADORES IDIGER'!#REF!</f>
        <v>#REF!</v>
      </c>
      <c r="I8" s="268" t="e">
        <f t="shared" si="0"/>
        <v>#REF!</v>
      </c>
    </row>
    <row r="9" spans="1:9" x14ac:dyDescent="0.2">
      <c r="A9" s="418"/>
      <c r="B9" s="484"/>
      <c r="C9" s="415"/>
      <c r="D9" s="425"/>
      <c r="E9" s="415"/>
      <c r="F9" s="36" t="s">
        <v>66</v>
      </c>
      <c r="G9" s="37" t="e">
        <f>+'INDICADORES IDIGER'!#REF!</f>
        <v>#REF!</v>
      </c>
      <c r="H9" s="37" t="e">
        <f>+'INDICADORES IDIGER'!#REF!</f>
        <v>#REF!</v>
      </c>
      <c r="I9" s="268" t="e">
        <f t="shared" si="0"/>
        <v>#REF!</v>
      </c>
    </row>
    <row r="10" spans="1:9" x14ac:dyDescent="0.2">
      <c r="A10" s="418"/>
      <c r="B10" s="484"/>
      <c r="C10" s="415"/>
      <c r="D10" s="425"/>
      <c r="E10" s="415"/>
      <c r="F10" s="36" t="s">
        <v>67</v>
      </c>
      <c r="G10" s="37" t="e">
        <f>+'INDICADORES IDIGER'!#REF!</f>
        <v>#REF!</v>
      </c>
      <c r="H10" s="37" t="e">
        <f>+'INDICADORES IDIGER'!#REF!</f>
        <v>#REF!</v>
      </c>
      <c r="I10" s="268" t="e">
        <f t="shared" si="0"/>
        <v>#REF!</v>
      </c>
    </row>
    <row r="11" spans="1:9" x14ac:dyDescent="0.2">
      <c r="A11" s="418"/>
      <c r="B11" s="484"/>
      <c r="C11" s="415"/>
      <c r="D11" s="425"/>
      <c r="E11" s="415"/>
      <c r="F11" s="36" t="s">
        <v>68</v>
      </c>
      <c r="G11" s="37" t="e">
        <f>+'INDICADORES IDIGER'!#REF!</f>
        <v>#REF!</v>
      </c>
      <c r="H11" s="37" t="e">
        <f>+'INDICADORES IDIGER'!#REF!</f>
        <v>#REF!</v>
      </c>
      <c r="I11" s="268" t="e">
        <f t="shared" si="0"/>
        <v>#REF!</v>
      </c>
    </row>
    <row r="12" spans="1:9" x14ac:dyDescent="0.2">
      <c r="A12" s="418"/>
      <c r="B12" s="484"/>
      <c r="C12" s="415"/>
      <c r="D12" s="425"/>
      <c r="E12" s="415"/>
      <c r="F12" s="36" t="s">
        <v>69</v>
      </c>
      <c r="G12" s="37" t="e">
        <f>+'INDICADORES IDIGER'!#REF!</f>
        <v>#REF!</v>
      </c>
      <c r="H12" s="37" t="e">
        <f>+'INDICADORES IDIGER'!#REF!</f>
        <v>#REF!</v>
      </c>
      <c r="I12" s="268" t="e">
        <f t="shared" si="0"/>
        <v>#REF!</v>
      </c>
    </row>
    <row r="13" spans="1:9" x14ac:dyDescent="0.2">
      <c r="A13" s="418"/>
      <c r="B13" s="484"/>
      <c r="C13" s="415"/>
      <c r="D13" s="425"/>
      <c r="E13" s="415"/>
      <c r="F13" s="36" t="s">
        <v>70</v>
      </c>
      <c r="G13" s="37" t="e">
        <f>+'INDICADORES IDIGER'!#REF!</f>
        <v>#REF!</v>
      </c>
      <c r="H13" s="37" t="e">
        <f>+'INDICADORES IDIGER'!#REF!</f>
        <v>#REF!</v>
      </c>
      <c r="I13" s="268" t="e">
        <f t="shared" si="0"/>
        <v>#REF!</v>
      </c>
    </row>
    <row r="14" spans="1:9" x14ac:dyDescent="0.2">
      <c r="A14" s="418"/>
      <c r="B14" s="484"/>
      <c r="C14" s="415"/>
      <c r="D14" s="425"/>
      <c r="E14" s="415"/>
      <c r="F14" s="36" t="s">
        <v>71</v>
      </c>
      <c r="G14" s="37" t="e">
        <f>+'INDICADORES IDIGER'!#REF!</f>
        <v>#REF!</v>
      </c>
      <c r="H14" s="37" t="e">
        <f>+'INDICADORES IDIGER'!#REF!</f>
        <v>#REF!</v>
      </c>
      <c r="I14" s="268" t="e">
        <f t="shared" si="0"/>
        <v>#REF!</v>
      </c>
    </row>
    <row r="15" spans="1:9" x14ac:dyDescent="0.2">
      <c r="A15" s="418"/>
      <c r="B15" s="484"/>
      <c r="C15" s="415"/>
      <c r="D15" s="425"/>
      <c r="E15" s="415"/>
      <c r="F15" s="36" t="s">
        <v>72</v>
      </c>
      <c r="G15" s="37" t="e">
        <f>+'INDICADORES IDIGER'!#REF!</f>
        <v>#REF!</v>
      </c>
      <c r="H15" s="37" t="e">
        <f>+'INDICADORES IDIGER'!#REF!</f>
        <v>#REF!</v>
      </c>
      <c r="I15" s="268" t="e">
        <f t="shared" si="0"/>
        <v>#REF!</v>
      </c>
    </row>
    <row r="16" spans="1:9" ht="13.5" thickBot="1" x14ac:dyDescent="0.25">
      <c r="A16" s="419"/>
      <c r="B16" s="485"/>
      <c r="C16" s="429"/>
      <c r="D16" s="427"/>
      <c r="E16" s="429"/>
      <c r="F16" s="38" t="s">
        <v>73</v>
      </c>
      <c r="G16" s="37" t="e">
        <f>+'INDICADORES IDIGER'!#REF!</f>
        <v>#REF!</v>
      </c>
      <c r="H16" s="37" t="e">
        <f>+'INDICADORES IDIGER'!#REF!</f>
        <v>#REF!</v>
      </c>
      <c r="I16" s="268" t="e">
        <f t="shared" si="0"/>
        <v>#REF!</v>
      </c>
    </row>
    <row r="17" spans="1:9" ht="13.5" thickBot="1" x14ac:dyDescent="0.25">
      <c r="A17" s="422" t="s">
        <v>395</v>
      </c>
      <c r="B17" s="423"/>
      <c r="C17" s="423"/>
      <c r="D17" s="423"/>
      <c r="E17" s="423"/>
      <c r="F17" s="424"/>
      <c r="G17" s="43" t="e">
        <f>SUM(G5:G16)</f>
        <v>#REF!</v>
      </c>
      <c r="H17" s="34" t="e">
        <f>SUM(H5:H16)</f>
        <v>#REF!</v>
      </c>
      <c r="I17" s="35" t="e">
        <f t="shared" si="0"/>
        <v>#REF!</v>
      </c>
    </row>
    <row r="18" spans="1:9" x14ac:dyDescent="0.2">
      <c r="A18" s="153"/>
      <c r="B18" s="113"/>
      <c r="C18" s="69"/>
      <c r="D18" s="114"/>
      <c r="E18" s="69"/>
      <c r="F18" s="60"/>
      <c r="G18" s="85"/>
      <c r="H18" s="85"/>
      <c r="I18" s="154"/>
    </row>
    <row r="19" spans="1:9" x14ac:dyDescent="0.2">
      <c r="A19" s="416" t="s">
        <v>61</v>
      </c>
      <c r="B19" s="413" t="s">
        <v>399</v>
      </c>
      <c r="C19" s="413" t="s">
        <v>402</v>
      </c>
      <c r="D19" s="413" t="s">
        <v>400</v>
      </c>
      <c r="E19" s="413" t="s">
        <v>401</v>
      </c>
      <c r="F19" s="435" t="s">
        <v>403</v>
      </c>
      <c r="G19" s="435"/>
      <c r="H19" s="435"/>
      <c r="I19" s="436"/>
    </row>
    <row r="20" spans="1:9" x14ac:dyDescent="0.2">
      <c r="A20" s="416"/>
      <c r="B20" s="413"/>
      <c r="C20" s="413"/>
      <c r="D20" s="413"/>
      <c r="E20" s="413"/>
      <c r="F20" s="44"/>
      <c r="G20" s="45" t="s">
        <v>378</v>
      </c>
      <c r="H20" s="46" t="s">
        <v>225</v>
      </c>
      <c r="I20" s="152" t="s">
        <v>362</v>
      </c>
    </row>
    <row r="21" spans="1:9" ht="12.75" customHeight="1" x14ac:dyDescent="0.2">
      <c r="A21" s="418" t="s">
        <v>368</v>
      </c>
      <c r="B21" s="484" t="s">
        <v>370</v>
      </c>
      <c r="C21" s="415" t="s">
        <v>311</v>
      </c>
      <c r="D21" s="425" t="s">
        <v>142</v>
      </c>
      <c r="E21" s="415" t="s">
        <v>373</v>
      </c>
      <c r="F21" s="36" t="s">
        <v>62</v>
      </c>
      <c r="G21" s="37" t="e">
        <f>+'INDICADORES IDIGER'!#REF!</f>
        <v>#REF!</v>
      </c>
      <c r="H21" s="37" t="e">
        <f>+'INDICADORES IDIGER'!#REF!</f>
        <v>#REF!</v>
      </c>
      <c r="I21" s="268" t="e">
        <f t="shared" ref="I21:I33" si="1">IF(G21=0,0,H21/G21)</f>
        <v>#REF!</v>
      </c>
    </row>
    <row r="22" spans="1:9" x14ac:dyDescent="0.2">
      <c r="A22" s="418"/>
      <c r="B22" s="484"/>
      <c r="C22" s="415"/>
      <c r="D22" s="425"/>
      <c r="E22" s="415"/>
      <c r="F22" s="36" t="s">
        <v>63</v>
      </c>
      <c r="G22" s="37" t="e">
        <f>+'INDICADORES IDIGER'!#REF!</f>
        <v>#REF!</v>
      </c>
      <c r="H22" s="37" t="e">
        <f>+'INDICADORES IDIGER'!#REF!</f>
        <v>#REF!</v>
      </c>
      <c r="I22" s="268" t="e">
        <f t="shared" si="1"/>
        <v>#REF!</v>
      </c>
    </row>
    <row r="23" spans="1:9" x14ac:dyDescent="0.2">
      <c r="A23" s="418"/>
      <c r="B23" s="484"/>
      <c r="C23" s="415"/>
      <c r="D23" s="425"/>
      <c r="E23" s="415"/>
      <c r="F23" s="36" t="s">
        <v>64</v>
      </c>
      <c r="G23" s="37" t="e">
        <f>+'INDICADORES IDIGER'!#REF!</f>
        <v>#REF!</v>
      </c>
      <c r="H23" s="37" t="e">
        <f>+'INDICADORES IDIGER'!#REF!</f>
        <v>#REF!</v>
      </c>
      <c r="I23" s="268" t="e">
        <f t="shared" si="1"/>
        <v>#REF!</v>
      </c>
    </row>
    <row r="24" spans="1:9" x14ac:dyDescent="0.2">
      <c r="A24" s="418"/>
      <c r="B24" s="484"/>
      <c r="C24" s="415"/>
      <c r="D24" s="425"/>
      <c r="E24" s="415"/>
      <c r="F24" s="36" t="s">
        <v>65</v>
      </c>
      <c r="G24" s="37" t="e">
        <f>+'INDICADORES IDIGER'!#REF!</f>
        <v>#REF!</v>
      </c>
      <c r="H24" s="37" t="e">
        <f>+'INDICADORES IDIGER'!#REF!</f>
        <v>#REF!</v>
      </c>
      <c r="I24" s="268" t="e">
        <f t="shared" si="1"/>
        <v>#REF!</v>
      </c>
    </row>
    <row r="25" spans="1:9" x14ac:dyDescent="0.2">
      <c r="A25" s="418"/>
      <c r="B25" s="484"/>
      <c r="C25" s="415"/>
      <c r="D25" s="425"/>
      <c r="E25" s="415"/>
      <c r="F25" s="36" t="s">
        <v>66</v>
      </c>
      <c r="G25" s="37" t="e">
        <f>+'INDICADORES IDIGER'!#REF!</f>
        <v>#REF!</v>
      </c>
      <c r="H25" s="37" t="e">
        <f>+'INDICADORES IDIGER'!#REF!</f>
        <v>#REF!</v>
      </c>
      <c r="I25" s="268" t="e">
        <f t="shared" si="1"/>
        <v>#REF!</v>
      </c>
    </row>
    <row r="26" spans="1:9" x14ac:dyDescent="0.2">
      <c r="A26" s="418"/>
      <c r="B26" s="484"/>
      <c r="C26" s="415"/>
      <c r="D26" s="425"/>
      <c r="E26" s="415"/>
      <c r="F26" s="36" t="s">
        <v>67</v>
      </c>
      <c r="G26" s="37" t="e">
        <f>+'INDICADORES IDIGER'!#REF!</f>
        <v>#REF!</v>
      </c>
      <c r="H26" s="37" t="e">
        <f>+'INDICADORES IDIGER'!#REF!</f>
        <v>#REF!</v>
      </c>
      <c r="I26" s="268" t="e">
        <f t="shared" si="1"/>
        <v>#REF!</v>
      </c>
    </row>
    <row r="27" spans="1:9" x14ac:dyDescent="0.2">
      <c r="A27" s="418"/>
      <c r="B27" s="484"/>
      <c r="C27" s="415"/>
      <c r="D27" s="425"/>
      <c r="E27" s="415"/>
      <c r="F27" s="36" t="s">
        <v>68</v>
      </c>
      <c r="G27" s="37" t="e">
        <f>+'INDICADORES IDIGER'!#REF!</f>
        <v>#REF!</v>
      </c>
      <c r="H27" s="37" t="e">
        <f>+'INDICADORES IDIGER'!#REF!</f>
        <v>#REF!</v>
      </c>
      <c r="I27" s="268" t="e">
        <f t="shared" si="1"/>
        <v>#REF!</v>
      </c>
    </row>
    <row r="28" spans="1:9" x14ac:dyDescent="0.2">
      <c r="A28" s="418"/>
      <c r="B28" s="484"/>
      <c r="C28" s="415"/>
      <c r="D28" s="425"/>
      <c r="E28" s="415"/>
      <c r="F28" s="36" t="s">
        <v>69</v>
      </c>
      <c r="G28" s="37" t="e">
        <f>+'INDICADORES IDIGER'!#REF!</f>
        <v>#REF!</v>
      </c>
      <c r="H28" s="37" t="e">
        <f>+'INDICADORES IDIGER'!#REF!</f>
        <v>#REF!</v>
      </c>
      <c r="I28" s="268" t="e">
        <f t="shared" si="1"/>
        <v>#REF!</v>
      </c>
    </row>
    <row r="29" spans="1:9" x14ac:dyDescent="0.2">
      <c r="A29" s="418"/>
      <c r="B29" s="484"/>
      <c r="C29" s="415"/>
      <c r="D29" s="425"/>
      <c r="E29" s="415"/>
      <c r="F29" s="36" t="s">
        <v>70</v>
      </c>
      <c r="G29" s="37" t="e">
        <f>+'INDICADORES IDIGER'!#REF!</f>
        <v>#REF!</v>
      </c>
      <c r="H29" s="37" t="e">
        <f>+'INDICADORES IDIGER'!#REF!</f>
        <v>#REF!</v>
      </c>
      <c r="I29" s="268" t="e">
        <f t="shared" si="1"/>
        <v>#REF!</v>
      </c>
    </row>
    <row r="30" spans="1:9" x14ac:dyDescent="0.2">
      <c r="A30" s="418"/>
      <c r="B30" s="484"/>
      <c r="C30" s="415"/>
      <c r="D30" s="425"/>
      <c r="E30" s="415"/>
      <c r="F30" s="36" t="s">
        <v>71</v>
      </c>
      <c r="G30" s="37" t="e">
        <f>+'INDICADORES IDIGER'!#REF!</f>
        <v>#REF!</v>
      </c>
      <c r="H30" s="37" t="e">
        <f>+'INDICADORES IDIGER'!#REF!</f>
        <v>#REF!</v>
      </c>
      <c r="I30" s="268" t="e">
        <f t="shared" si="1"/>
        <v>#REF!</v>
      </c>
    </row>
    <row r="31" spans="1:9" x14ac:dyDescent="0.2">
      <c r="A31" s="418"/>
      <c r="B31" s="484"/>
      <c r="C31" s="415"/>
      <c r="D31" s="425"/>
      <c r="E31" s="415"/>
      <c r="F31" s="36" t="s">
        <v>72</v>
      </c>
      <c r="G31" s="37" t="e">
        <f>+'INDICADORES IDIGER'!#REF!</f>
        <v>#REF!</v>
      </c>
      <c r="H31" s="37" t="e">
        <f>+'INDICADORES IDIGER'!#REF!</f>
        <v>#REF!</v>
      </c>
      <c r="I31" s="268" t="e">
        <f t="shared" si="1"/>
        <v>#REF!</v>
      </c>
    </row>
    <row r="32" spans="1:9" ht="13.5" thickBot="1" x14ac:dyDescent="0.25">
      <c r="A32" s="419"/>
      <c r="B32" s="485"/>
      <c r="C32" s="429"/>
      <c r="D32" s="427"/>
      <c r="E32" s="429"/>
      <c r="F32" s="38" t="s">
        <v>73</v>
      </c>
      <c r="G32" s="37" t="e">
        <f>+'INDICADORES IDIGER'!#REF!</f>
        <v>#REF!</v>
      </c>
      <c r="H32" s="37" t="e">
        <f>+'INDICADORES IDIGER'!#REF!</f>
        <v>#REF!</v>
      </c>
      <c r="I32" s="268" t="e">
        <f t="shared" si="1"/>
        <v>#REF!</v>
      </c>
    </row>
    <row r="33" spans="1:9" ht="13.5" thickBot="1" x14ac:dyDescent="0.25">
      <c r="A33" s="422" t="s">
        <v>395</v>
      </c>
      <c r="B33" s="423"/>
      <c r="C33" s="423"/>
      <c r="D33" s="423"/>
      <c r="E33" s="423"/>
      <c r="F33" s="424"/>
      <c r="G33" s="43" t="e">
        <f>SUM(G21:G32)</f>
        <v>#REF!</v>
      </c>
      <c r="H33" s="34" t="e">
        <f>SUM(H21:H32)</f>
        <v>#REF!</v>
      </c>
      <c r="I33" s="35" t="e">
        <f t="shared" si="1"/>
        <v>#REF!</v>
      </c>
    </row>
    <row r="34" spans="1:9" x14ac:dyDescent="0.2">
      <c r="A34" s="153"/>
      <c r="B34" s="113"/>
      <c r="C34" s="69"/>
      <c r="D34" s="114"/>
      <c r="E34" s="69"/>
      <c r="F34" s="60"/>
      <c r="G34" s="85"/>
      <c r="H34" s="85"/>
      <c r="I34" s="154"/>
    </row>
    <row r="35" spans="1:9" x14ac:dyDescent="0.2">
      <c r="A35" s="416" t="s">
        <v>61</v>
      </c>
      <c r="B35" s="413" t="s">
        <v>399</v>
      </c>
      <c r="C35" s="413" t="s">
        <v>402</v>
      </c>
      <c r="D35" s="413" t="s">
        <v>400</v>
      </c>
      <c r="E35" s="413" t="s">
        <v>401</v>
      </c>
      <c r="F35" s="435" t="s">
        <v>403</v>
      </c>
      <c r="G35" s="435"/>
      <c r="H35" s="435"/>
      <c r="I35" s="436"/>
    </row>
    <row r="36" spans="1:9" x14ac:dyDescent="0.2">
      <c r="A36" s="416"/>
      <c r="B36" s="413"/>
      <c r="C36" s="413"/>
      <c r="D36" s="413"/>
      <c r="E36" s="413"/>
      <c r="F36" s="44"/>
      <c r="G36" s="45" t="s">
        <v>378</v>
      </c>
      <c r="H36" s="46" t="s">
        <v>225</v>
      </c>
      <c r="I36" s="152" t="s">
        <v>362</v>
      </c>
    </row>
    <row r="37" spans="1:9" ht="12.75" customHeight="1" x14ac:dyDescent="0.2">
      <c r="A37" s="418" t="s">
        <v>368</v>
      </c>
      <c r="B37" s="484" t="s">
        <v>371</v>
      </c>
      <c r="C37" s="415" t="s">
        <v>311</v>
      </c>
      <c r="D37" s="425" t="s">
        <v>197</v>
      </c>
      <c r="E37" s="415" t="s">
        <v>59</v>
      </c>
      <c r="F37" s="36" t="s">
        <v>62</v>
      </c>
      <c r="G37" s="37" t="e">
        <f>+'INDICADORES IDIGER'!#REF!</f>
        <v>#REF!</v>
      </c>
      <c r="H37" s="37" t="e">
        <f>+'INDICADORES IDIGER'!#REF!</f>
        <v>#REF!</v>
      </c>
      <c r="I37" s="268" t="e">
        <f t="shared" ref="I37:I49" si="2">IF(G37=0,0,H37/G37)</f>
        <v>#REF!</v>
      </c>
    </row>
    <row r="38" spans="1:9" x14ac:dyDescent="0.2">
      <c r="A38" s="418"/>
      <c r="B38" s="484"/>
      <c r="C38" s="415"/>
      <c r="D38" s="425"/>
      <c r="E38" s="415"/>
      <c r="F38" s="36" t="s">
        <v>63</v>
      </c>
      <c r="G38" s="37" t="e">
        <f>+'INDICADORES IDIGER'!#REF!</f>
        <v>#REF!</v>
      </c>
      <c r="H38" s="37" t="e">
        <f>+'INDICADORES IDIGER'!#REF!</f>
        <v>#REF!</v>
      </c>
      <c r="I38" s="268" t="e">
        <f t="shared" si="2"/>
        <v>#REF!</v>
      </c>
    </row>
    <row r="39" spans="1:9" x14ac:dyDescent="0.2">
      <c r="A39" s="418"/>
      <c r="B39" s="484"/>
      <c r="C39" s="415"/>
      <c r="D39" s="425"/>
      <c r="E39" s="415"/>
      <c r="F39" s="36" t="s">
        <v>64</v>
      </c>
      <c r="G39" s="37" t="e">
        <f>+'INDICADORES IDIGER'!#REF!</f>
        <v>#REF!</v>
      </c>
      <c r="H39" s="37" t="e">
        <f>+'INDICADORES IDIGER'!#REF!</f>
        <v>#REF!</v>
      </c>
      <c r="I39" s="268" t="e">
        <f t="shared" si="2"/>
        <v>#REF!</v>
      </c>
    </row>
    <row r="40" spans="1:9" x14ac:dyDescent="0.2">
      <c r="A40" s="418"/>
      <c r="B40" s="484"/>
      <c r="C40" s="415"/>
      <c r="D40" s="425"/>
      <c r="E40" s="415"/>
      <c r="F40" s="36" t="s">
        <v>65</v>
      </c>
      <c r="G40" s="37" t="e">
        <f>+'INDICADORES IDIGER'!#REF!</f>
        <v>#REF!</v>
      </c>
      <c r="H40" s="37" t="e">
        <f>+'INDICADORES IDIGER'!#REF!</f>
        <v>#REF!</v>
      </c>
      <c r="I40" s="268" t="e">
        <f t="shared" si="2"/>
        <v>#REF!</v>
      </c>
    </row>
    <row r="41" spans="1:9" x14ac:dyDescent="0.2">
      <c r="A41" s="418"/>
      <c r="B41" s="484"/>
      <c r="C41" s="415"/>
      <c r="D41" s="425"/>
      <c r="E41" s="415"/>
      <c r="F41" s="36" t="s">
        <v>66</v>
      </c>
      <c r="G41" s="37" t="e">
        <f>+'INDICADORES IDIGER'!#REF!</f>
        <v>#REF!</v>
      </c>
      <c r="H41" s="37" t="e">
        <f>+'INDICADORES IDIGER'!#REF!</f>
        <v>#REF!</v>
      </c>
      <c r="I41" s="268" t="e">
        <f t="shared" si="2"/>
        <v>#REF!</v>
      </c>
    </row>
    <row r="42" spans="1:9" x14ac:dyDescent="0.2">
      <c r="A42" s="418"/>
      <c r="B42" s="484"/>
      <c r="C42" s="415"/>
      <c r="D42" s="425"/>
      <c r="E42" s="415"/>
      <c r="F42" s="36" t="s">
        <v>67</v>
      </c>
      <c r="G42" s="37" t="e">
        <f>+'INDICADORES IDIGER'!#REF!</f>
        <v>#REF!</v>
      </c>
      <c r="H42" s="37" t="e">
        <f>+'INDICADORES IDIGER'!#REF!</f>
        <v>#REF!</v>
      </c>
      <c r="I42" s="268" t="e">
        <f t="shared" si="2"/>
        <v>#REF!</v>
      </c>
    </row>
    <row r="43" spans="1:9" x14ac:dyDescent="0.2">
      <c r="A43" s="418"/>
      <c r="B43" s="484"/>
      <c r="C43" s="415"/>
      <c r="D43" s="425"/>
      <c r="E43" s="415"/>
      <c r="F43" s="36" t="s">
        <v>68</v>
      </c>
      <c r="G43" s="37" t="e">
        <f>+'INDICADORES IDIGER'!#REF!</f>
        <v>#REF!</v>
      </c>
      <c r="H43" s="37" t="e">
        <f>+'INDICADORES IDIGER'!#REF!</f>
        <v>#REF!</v>
      </c>
      <c r="I43" s="268" t="e">
        <f t="shared" si="2"/>
        <v>#REF!</v>
      </c>
    </row>
    <row r="44" spans="1:9" x14ac:dyDescent="0.2">
      <c r="A44" s="418"/>
      <c r="B44" s="484"/>
      <c r="C44" s="415"/>
      <c r="D44" s="425"/>
      <c r="E44" s="415"/>
      <c r="F44" s="36" t="s">
        <v>69</v>
      </c>
      <c r="G44" s="37" t="e">
        <f>+'INDICADORES IDIGER'!#REF!</f>
        <v>#REF!</v>
      </c>
      <c r="H44" s="37" t="e">
        <f>+'INDICADORES IDIGER'!#REF!</f>
        <v>#REF!</v>
      </c>
      <c r="I44" s="268" t="e">
        <f t="shared" si="2"/>
        <v>#REF!</v>
      </c>
    </row>
    <row r="45" spans="1:9" x14ac:dyDescent="0.2">
      <c r="A45" s="418"/>
      <c r="B45" s="484"/>
      <c r="C45" s="415"/>
      <c r="D45" s="425"/>
      <c r="E45" s="415"/>
      <c r="F45" s="36" t="s">
        <v>70</v>
      </c>
      <c r="G45" s="37" t="e">
        <f>+'INDICADORES IDIGER'!#REF!</f>
        <v>#REF!</v>
      </c>
      <c r="H45" s="37" t="e">
        <f>+'INDICADORES IDIGER'!#REF!</f>
        <v>#REF!</v>
      </c>
      <c r="I45" s="268" t="e">
        <f t="shared" si="2"/>
        <v>#REF!</v>
      </c>
    </row>
    <row r="46" spans="1:9" x14ac:dyDescent="0.2">
      <c r="A46" s="418"/>
      <c r="B46" s="484"/>
      <c r="C46" s="415"/>
      <c r="D46" s="425"/>
      <c r="E46" s="415"/>
      <c r="F46" s="36" t="s">
        <v>71</v>
      </c>
      <c r="G46" s="37" t="e">
        <f>+'INDICADORES IDIGER'!#REF!</f>
        <v>#REF!</v>
      </c>
      <c r="H46" s="37" t="e">
        <f>+'INDICADORES IDIGER'!#REF!</f>
        <v>#REF!</v>
      </c>
      <c r="I46" s="268" t="e">
        <f t="shared" si="2"/>
        <v>#REF!</v>
      </c>
    </row>
    <row r="47" spans="1:9" x14ac:dyDescent="0.2">
      <c r="A47" s="418"/>
      <c r="B47" s="484"/>
      <c r="C47" s="415"/>
      <c r="D47" s="425"/>
      <c r="E47" s="415"/>
      <c r="F47" s="36" t="s">
        <v>72</v>
      </c>
      <c r="G47" s="37" t="e">
        <f>+'INDICADORES IDIGER'!#REF!</f>
        <v>#REF!</v>
      </c>
      <c r="H47" s="37" t="e">
        <f>+'INDICADORES IDIGER'!#REF!</f>
        <v>#REF!</v>
      </c>
      <c r="I47" s="268" t="e">
        <f t="shared" si="2"/>
        <v>#REF!</v>
      </c>
    </row>
    <row r="48" spans="1:9" ht="13.5" thickBot="1" x14ac:dyDescent="0.25">
      <c r="A48" s="419"/>
      <c r="B48" s="485"/>
      <c r="C48" s="429"/>
      <c r="D48" s="427"/>
      <c r="E48" s="429"/>
      <c r="F48" s="38" t="s">
        <v>73</v>
      </c>
      <c r="G48" s="39" t="e">
        <f>+'INDICADORES IDIGER'!#REF!</f>
        <v>#REF!</v>
      </c>
      <c r="H48" s="39" t="e">
        <f>+'INDICADORES IDIGER'!#REF!</f>
        <v>#REF!</v>
      </c>
      <c r="I48" s="268" t="e">
        <f t="shared" si="2"/>
        <v>#REF!</v>
      </c>
    </row>
    <row r="49" spans="1:9" ht="13.5" thickBot="1" x14ac:dyDescent="0.25">
      <c r="A49" s="422" t="s">
        <v>395</v>
      </c>
      <c r="B49" s="423"/>
      <c r="C49" s="423"/>
      <c r="D49" s="423"/>
      <c r="E49" s="423"/>
      <c r="F49" s="424"/>
      <c r="G49" s="43" t="e">
        <f>SUM(G37:G48)</f>
        <v>#REF!</v>
      </c>
      <c r="H49" s="34" t="e">
        <f>SUM(H37:H48)</f>
        <v>#REF!</v>
      </c>
      <c r="I49" s="35" t="e">
        <f t="shared" si="2"/>
        <v>#REF!</v>
      </c>
    </row>
    <row r="50" spans="1:9" x14ac:dyDescent="0.2">
      <c r="A50" s="153"/>
      <c r="B50" s="113"/>
      <c r="C50" s="69"/>
      <c r="D50" s="114"/>
      <c r="E50" s="69"/>
      <c r="F50" s="60"/>
      <c r="G50" s="85"/>
      <c r="H50" s="85"/>
      <c r="I50" s="154"/>
    </row>
    <row r="51" spans="1:9" x14ac:dyDescent="0.2">
      <c r="A51" s="416" t="s">
        <v>61</v>
      </c>
      <c r="B51" s="413" t="s">
        <v>399</v>
      </c>
      <c r="C51" s="413" t="s">
        <v>402</v>
      </c>
      <c r="D51" s="413" t="s">
        <v>400</v>
      </c>
      <c r="E51" s="413" t="s">
        <v>401</v>
      </c>
      <c r="F51" s="435" t="s">
        <v>403</v>
      </c>
      <c r="G51" s="435"/>
      <c r="H51" s="435"/>
      <c r="I51" s="436"/>
    </row>
    <row r="52" spans="1:9" x14ac:dyDescent="0.2">
      <c r="A52" s="416"/>
      <c r="B52" s="413"/>
      <c r="C52" s="413"/>
      <c r="D52" s="413"/>
      <c r="E52" s="413"/>
      <c r="F52" s="44"/>
      <c r="G52" s="45" t="s">
        <v>378</v>
      </c>
      <c r="H52" s="46" t="s">
        <v>225</v>
      </c>
      <c r="I52" s="152" t="s">
        <v>362</v>
      </c>
    </row>
    <row r="53" spans="1:9" x14ac:dyDescent="0.2">
      <c r="A53" s="418" t="s">
        <v>368</v>
      </c>
      <c r="B53" s="484"/>
      <c r="C53" s="415" t="s">
        <v>75</v>
      </c>
      <c r="D53" s="425" t="s">
        <v>146</v>
      </c>
      <c r="E53" s="415" t="s">
        <v>374</v>
      </c>
      <c r="F53" s="36" t="s">
        <v>62</v>
      </c>
      <c r="G53" s="37" t="e">
        <f>+'INDICADORES IDIGER'!#REF!+'INDICADORES IDIGER'!#REF!</f>
        <v>#REF!</v>
      </c>
      <c r="H53" s="37" t="e">
        <f>+'INDICADORES IDIGER'!#REF!+'INDICADORES IDIGER'!#REF!</f>
        <v>#REF!</v>
      </c>
      <c r="I53" s="268" t="e">
        <f t="shared" ref="I53:I65" si="3">IF(G53=0,0,H53/G53)</f>
        <v>#REF!</v>
      </c>
    </row>
    <row r="54" spans="1:9" x14ac:dyDescent="0.2">
      <c r="A54" s="418"/>
      <c r="B54" s="484"/>
      <c r="C54" s="415"/>
      <c r="D54" s="425"/>
      <c r="E54" s="415"/>
      <c r="F54" s="36" t="s">
        <v>63</v>
      </c>
      <c r="G54" s="37" t="e">
        <f>+'INDICADORES IDIGER'!#REF!+'INDICADORES IDIGER'!#REF!</f>
        <v>#REF!</v>
      </c>
      <c r="H54" s="37" t="e">
        <f>+'INDICADORES IDIGER'!#REF!+'INDICADORES IDIGER'!#REF!</f>
        <v>#REF!</v>
      </c>
      <c r="I54" s="268" t="e">
        <f t="shared" si="3"/>
        <v>#REF!</v>
      </c>
    </row>
    <row r="55" spans="1:9" x14ac:dyDescent="0.2">
      <c r="A55" s="418"/>
      <c r="B55" s="484"/>
      <c r="C55" s="415"/>
      <c r="D55" s="425"/>
      <c r="E55" s="415"/>
      <c r="F55" s="36" t="s">
        <v>64</v>
      </c>
      <c r="G55" s="37" t="e">
        <f>+'INDICADORES IDIGER'!#REF!+'INDICADORES IDIGER'!#REF!</f>
        <v>#REF!</v>
      </c>
      <c r="H55" s="37" t="e">
        <f>+'INDICADORES IDIGER'!#REF!+'INDICADORES IDIGER'!#REF!</f>
        <v>#REF!</v>
      </c>
      <c r="I55" s="268" t="e">
        <f t="shared" si="3"/>
        <v>#REF!</v>
      </c>
    </row>
    <row r="56" spans="1:9" x14ac:dyDescent="0.2">
      <c r="A56" s="418"/>
      <c r="B56" s="484"/>
      <c r="C56" s="415"/>
      <c r="D56" s="425"/>
      <c r="E56" s="415"/>
      <c r="F56" s="36" t="s">
        <v>65</v>
      </c>
      <c r="G56" s="37" t="e">
        <f>+'INDICADORES IDIGER'!#REF!+'INDICADORES IDIGER'!#REF!</f>
        <v>#REF!</v>
      </c>
      <c r="H56" s="37" t="e">
        <f>+'INDICADORES IDIGER'!#REF!+'INDICADORES IDIGER'!#REF!</f>
        <v>#REF!</v>
      </c>
      <c r="I56" s="268" t="e">
        <f t="shared" si="3"/>
        <v>#REF!</v>
      </c>
    </row>
    <row r="57" spans="1:9" x14ac:dyDescent="0.2">
      <c r="A57" s="418"/>
      <c r="B57" s="484"/>
      <c r="C57" s="415"/>
      <c r="D57" s="425"/>
      <c r="E57" s="415"/>
      <c r="F57" s="36" t="s">
        <v>66</v>
      </c>
      <c r="G57" s="37" t="e">
        <f>+'INDICADORES IDIGER'!#REF!+'INDICADORES IDIGER'!#REF!</f>
        <v>#REF!</v>
      </c>
      <c r="H57" s="37" t="e">
        <f>+'INDICADORES IDIGER'!#REF!+'INDICADORES IDIGER'!#REF!</f>
        <v>#REF!</v>
      </c>
      <c r="I57" s="268" t="e">
        <f t="shared" si="3"/>
        <v>#REF!</v>
      </c>
    </row>
    <row r="58" spans="1:9" x14ac:dyDescent="0.2">
      <c r="A58" s="418"/>
      <c r="B58" s="484"/>
      <c r="C58" s="415"/>
      <c r="D58" s="425"/>
      <c r="E58" s="415"/>
      <c r="F58" s="36" t="s">
        <v>67</v>
      </c>
      <c r="G58" s="37" t="e">
        <f>+'INDICADORES IDIGER'!#REF!+'INDICADORES IDIGER'!#REF!</f>
        <v>#REF!</v>
      </c>
      <c r="H58" s="37" t="e">
        <f>+'INDICADORES IDIGER'!#REF!+'INDICADORES IDIGER'!#REF!</f>
        <v>#REF!</v>
      </c>
      <c r="I58" s="268" t="e">
        <f t="shared" si="3"/>
        <v>#REF!</v>
      </c>
    </row>
    <row r="59" spans="1:9" x14ac:dyDescent="0.2">
      <c r="A59" s="418"/>
      <c r="B59" s="484"/>
      <c r="C59" s="415"/>
      <c r="D59" s="425"/>
      <c r="E59" s="415"/>
      <c r="F59" s="36" t="s">
        <v>68</v>
      </c>
      <c r="G59" s="37" t="e">
        <f>+'INDICADORES IDIGER'!#REF!+'INDICADORES IDIGER'!#REF!</f>
        <v>#REF!</v>
      </c>
      <c r="H59" s="37" t="e">
        <f>+'INDICADORES IDIGER'!#REF!+'INDICADORES IDIGER'!#REF!</f>
        <v>#REF!</v>
      </c>
      <c r="I59" s="268" t="e">
        <f t="shared" si="3"/>
        <v>#REF!</v>
      </c>
    </row>
    <row r="60" spans="1:9" x14ac:dyDescent="0.2">
      <c r="A60" s="418"/>
      <c r="B60" s="484"/>
      <c r="C60" s="415"/>
      <c r="D60" s="425"/>
      <c r="E60" s="415"/>
      <c r="F60" s="36" t="s">
        <v>69</v>
      </c>
      <c r="G60" s="37" t="e">
        <f>+'INDICADORES IDIGER'!#REF!+'INDICADORES IDIGER'!#REF!</f>
        <v>#REF!</v>
      </c>
      <c r="H60" s="37" t="e">
        <f>+'INDICADORES IDIGER'!#REF!+'INDICADORES IDIGER'!#REF!</f>
        <v>#REF!</v>
      </c>
      <c r="I60" s="268" t="e">
        <f t="shared" si="3"/>
        <v>#REF!</v>
      </c>
    </row>
    <row r="61" spans="1:9" x14ac:dyDescent="0.2">
      <c r="A61" s="418"/>
      <c r="B61" s="484"/>
      <c r="C61" s="415"/>
      <c r="D61" s="425"/>
      <c r="E61" s="415"/>
      <c r="F61" s="36" t="s">
        <v>70</v>
      </c>
      <c r="G61" s="37" t="e">
        <f>+'INDICADORES IDIGER'!#REF!+'INDICADORES IDIGER'!#REF!</f>
        <v>#REF!</v>
      </c>
      <c r="H61" s="37" t="e">
        <f>+'INDICADORES IDIGER'!#REF!+'INDICADORES IDIGER'!#REF!</f>
        <v>#REF!</v>
      </c>
      <c r="I61" s="268" t="e">
        <f t="shared" si="3"/>
        <v>#REF!</v>
      </c>
    </row>
    <row r="62" spans="1:9" x14ac:dyDescent="0.2">
      <c r="A62" s="418"/>
      <c r="B62" s="484"/>
      <c r="C62" s="415"/>
      <c r="D62" s="425"/>
      <c r="E62" s="415"/>
      <c r="F62" s="36" t="s">
        <v>71</v>
      </c>
      <c r="G62" s="37" t="e">
        <f>+'INDICADORES IDIGER'!#REF!+'INDICADORES IDIGER'!#REF!</f>
        <v>#REF!</v>
      </c>
      <c r="H62" s="37" t="e">
        <f>+'INDICADORES IDIGER'!#REF!+'INDICADORES IDIGER'!#REF!</f>
        <v>#REF!</v>
      </c>
      <c r="I62" s="268" t="e">
        <f t="shared" si="3"/>
        <v>#REF!</v>
      </c>
    </row>
    <row r="63" spans="1:9" x14ac:dyDescent="0.2">
      <c r="A63" s="418"/>
      <c r="B63" s="484"/>
      <c r="C63" s="415"/>
      <c r="D63" s="425"/>
      <c r="E63" s="415"/>
      <c r="F63" s="36" t="s">
        <v>72</v>
      </c>
      <c r="G63" s="37" t="e">
        <f>+'INDICADORES IDIGER'!#REF!+'INDICADORES IDIGER'!#REF!</f>
        <v>#REF!</v>
      </c>
      <c r="H63" s="37" t="e">
        <f>+'INDICADORES IDIGER'!#REF!+'INDICADORES IDIGER'!#REF!</f>
        <v>#REF!</v>
      </c>
      <c r="I63" s="268" t="e">
        <f t="shared" si="3"/>
        <v>#REF!</v>
      </c>
    </row>
    <row r="64" spans="1:9" ht="13.5" thickBot="1" x14ac:dyDescent="0.25">
      <c r="A64" s="419"/>
      <c r="B64" s="485"/>
      <c r="C64" s="429"/>
      <c r="D64" s="427"/>
      <c r="E64" s="429"/>
      <c r="F64" s="38" t="s">
        <v>73</v>
      </c>
      <c r="G64" s="39" t="e">
        <f>+'INDICADORES IDIGER'!#REF!+'INDICADORES IDIGER'!#REF!</f>
        <v>#REF!</v>
      </c>
      <c r="H64" s="39" t="e">
        <f>+'INDICADORES IDIGER'!#REF!+'INDICADORES IDIGER'!#REF!</f>
        <v>#REF!</v>
      </c>
      <c r="I64" s="268" t="e">
        <f t="shared" si="3"/>
        <v>#REF!</v>
      </c>
    </row>
    <row r="65" spans="1:9" ht="13.5" thickBot="1" x14ac:dyDescent="0.25">
      <c r="A65" s="422" t="s">
        <v>395</v>
      </c>
      <c r="B65" s="423"/>
      <c r="C65" s="423"/>
      <c r="D65" s="423"/>
      <c r="E65" s="423"/>
      <c r="F65" s="424"/>
      <c r="G65" s="43" t="e">
        <f>SUM(G53:G64)</f>
        <v>#REF!</v>
      </c>
      <c r="H65" s="34" t="e">
        <f>SUM(H53:H64)</f>
        <v>#REF!</v>
      </c>
      <c r="I65" s="35" t="e">
        <f t="shared" si="3"/>
        <v>#REF!</v>
      </c>
    </row>
    <row r="66" spans="1:9" x14ac:dyDescent="0.2">
      <c r="A66" s="153"/>
      <c r="B66" s="113"/>
      <c r="C66" s="69"/>
      <c r="D66" s="114"/>
      <c r="E66" s="69"/>
      <c r="F66" s="60"/>
      <c r="G66" s="85"/>
      <c r="H66" s="85"/>
      <c r="I66" s="154"/>
    </row>
    <row r="67" spans="1:9" x14ac:dyDescent="0.2">
      <c r="A67" s="416" t="s">
        <v>61</v>
      </c>
      <c r="B67" s="413" t="s">
        <v>399</v>
      </c>
      <c r="C67" s="413" t="s">
        <v>402</v>
      </c>
      <c r="D67" s="413" t="s">
        <v>400</v>
      </c>
      <c r="E67" s="413" t="s">
        <v>401</v>
      </c>
      <c r="F67" s="435" t="s">
        <v>403</v>
      </c>
      <c r="G67" s="435"/>
      <c r="H67" s="435"/>
      <c r="I67" s="436"/>
    </row>
    <row r="68" spans="1:9" x14ac:dyDescent="0.2">
      <c r="A68" s="416"/>
      <c r="B68" s="413"/>
      <c r="C68" s="413"/>
      <c r="D68" s="413"/>
      <c r="E68" s="413"/>
      <c r="F68" s="44"/>
      <c r="G68" s="45" t="s">
        <v>378</v>
      </c>
      <c r="H68" s="46" t="s">
        <v>225</v>
      </c>
      <c r="I68" s="152" t="s">
        <v>362</v>
      </c>
    </row>
    <row r="69" spans="1:9" ht="21" customHeight="1" x14ac:dyDescent="0.2">
      <c r="A69" s="418" t="s">
        <v>368</v>
      </c>
      <c r="B69" s="484" t="s">
        <v>375</v>
      </c>
      <c r="C69" s="415" t="s">
        <v>311</v>
      </c>
      <c r="D69" s="425" t="s">
        <v>198</v>
      </c>
      <c r="E69" s="415" t="s">
        <v>229</v>
      </c>
      <c r="F69" s="36" t="s">
        <v>307</v>
      </c>
      <c r="G69" s="37" t="e">
        <f>'INDICADORES IDIGER'!#REF!</f>
        <v>#REF!</v>
      </c>
      <c r="H69" s="37" t="e">
        <f>'INDICADORES IDIGER'!#REF!</f>
        <v>#REF!</v>
      </c>
      <c r="I69" s="268" t="e">
        <f>IF(G69=0,0,H69/G69)</f>
        <v>#REF!</v>
      </c>
    </row>
    <row r="70" spans="1:9" ht="21" customHeight="1" x14ac:dyDescent="0.2">
      <c r="A70" s="418"/>
      <c r="B70" s="484"/>
      <c r="C70" s="415"/>
      <c r="D70" s="425"/>
      <c r="E70" s="415"/>
      <c r="F70" s="36" t="s">
        <v>308</v>
      </c>
      <c r="G70" s="37" t="e">
        <f>'INDICADORES IDIGER'!#REF!</f>
        <v>#REF!</v>
      </c>
      <c r="H70" s="37" t="e">
        <f>'INDICADORES IDIGER'!#REF!</f>
        <v>#REF!</v>
      </c>
      <c r="I70" s="268" t="e">
        <f>IF(G70=0,0,H70/G70)</f>
        <v>#REF!</v>
      </c>
    </row>
    <row r="71" spans="1:9" ht="21" customHeight="1" x14ac:dyDescent="0.2">
      <c r="A71" s="418"/>
      <c r="B71" s="484"/>
      <c r="C71" s="415"/>
      <c r="D71" s="425"/>
      <c r="E71" s="415"/>
      <c r="F71" s="36" t="s">
        <v>310</v>
      </c>
      <c r="G71" s="37" t="e">
        <f>'INDICADORES IDIGER'!#REF!</f>
        <v>#REF!</v>
      </c>
      <c r="H71" s="37" t="e">
        <f>'INDICADORES IDIGER'!#REF!</f>
        <v>#REF!</v>
      </c>
      <c r="I71" s="268" t="e">
        <f>IF(G71=0,0,H71/G71)</f>
        <v>#REF!</v>
      </c>
    </row>
    <row r="72" spans="1:9" ht="21" customHeight="1" thickBot="1" x14ac:dyDescent="0.25">
      <c r="A72" s="418"/>
      <c r="B72" s="484"/>
      <c r="C72" s="415"/>
      <c r="D72" s="425"/>
      <c r="E72" s="415"/>
      <c r="F72" s="38" t="s">
        <v>309</v>
      </c>
      <c r="G72" s="37" t="e">
        <f>'INDICADORES IDIGER'!#REF!</f>
        <v>#REF!</v>
      </c>
      <c r="H72" s="37" t="e">
        <f>'INDICADORES IDIGER'!#REF!</f>
        <v>#REF!</v>
      </c>
      <c r="I72" s="268" t="e">
        <f>IF(G72=0,0,H72/G72)</f>
        <v>#REF!</v>
      </c>
    </row>
    <row r="73" spans="1:9" ht="13.5" thickBot="1" x14ac:dyDescent="0.25">
      <c r="A73" s="422" t="s">
        <v>395</v>
      </c>
      <c r="B73" s="423"/>
      <c r="C73" s="423"/>
      <c r="D73" s="423"/>
      <c r="E73" s="423"/>
      <c r="F73" s="424"/>
      <c r="G73" s="43" t="e">
        <f>SUM(G69:G72)</f>
        <v>#REF!</v>
      </c>
      <c r="H73" s="34" t="e">
        <f>SUM(H69:H72)</f>
        <v>#REF!</v>
      </c>
      <c r="I73" s="35" t="e">
        <f>IF(G73=0,0,H73/G73)</f>
        <v>#REF!</v>
      </c>
    </row>
    <row r="74" spans="1:9" x14ac:dyDescent="0.2">
      <c r="A74" s="153"/>
      <c r="B74" s="113"/>
      <c r="C74" s="69"/>
      <c r="D74" s="114"/>
      <c r="E74" s="69"/>
      <c r="F74" s="60"/>
      <c r="G74" s="85"/>
      <c r="H74" s="85"/>
      <c r="I74" s="154"/>
    </row>
    <row r="75" spans="1:9" x14ac:dyDescent="0.2">
      <c r="A75" s="416" t="s">
        <v>61</v>
      </c>
      <c r="B75" s="413" t="s">
        <v>399</v>
      </c>
      <c r="C75" s="413" t="s">
        <v>402</v>
      </c>
      <c r="D75" s="413" t="s">
        <v>400</v>
      </c>
      <c r="E75" s="413" t="s">
        <v>401</v>
      </c>
      <c r="F75" s="435" t="s">
        <v>403</v>
      </c>
      <c r="G75" s="435"/>
      <c r="H75" s="435"/>
      <c r="I75" s="436"/>
    </row>
    <row r="76" spans="1:9" x14ac:dyDescent="0.2">
      <c r="A76" s="416"/>
      <c r="B76" s="413"/>
      <c r="C76" s="413"/>
      <c r="D76" s="413"/>
      <c r="E76" s="413"/>
      <c r="F76" s="44"/>
      <c r="G76" s="45" t="s">
        <v>378</v>
      </c>
      <c r="H76" s="46" t="s">
        <v>225</v>
      </c>
      <c r="I76" s="152" t="s">
        <v>362</v>
      </c>
    </row>
    <row r="77" spans="1:9" ht="18.75" customHeight="1" x14ac:dyDescent="0.2">
      <c r="A77" s="418" t="s">
        <v>368</v>
      </c>
      <c r="B77" s="484" t="s">
        <v>95</v>
      </c>
      <c r="C77" s="415" t="s">
        <v>311</v>
      </c>
      <c r="D77" s="425" t="s">
        <v>318</v>
      </c>
      <c r="E77" s="415" t="s">
        <v>141</v>
      </c>
      <c r="F77" s="36" t="s">
        <v>307</v>
      </c>
      <c r="G77" s="37" t="e">
        <f>'INDICADORES IDIGER'!#REF!</f>
        <v>#REF!</v>
      </c>
      <c r="H77" s="37" t="e">
        <f>'INDICADORES IDIGER'!#REF!</f>
        <v>#REF!</v>
      </c>
      <c r="I77" s="268" t="e">
        <f>IF(G77=0,0,H77/G77)</f>
        <v>#REF!</v>
      </c>
    </row>
    <row r="78" spans="1:9" ht="18.75" customHeight="1" x14ac:dyDescent="0.2">
      <c r="A78" s="418"/>
      <c r="B78" s="484"/>
      <c r="C78" s="415"/>
      <c r="D78" s="425"/>
      <c r="E78" s="415"/>
      <c r="F78" s="36" t="s">
        <v>308</v>
      </c>
      <c r="G78" s="37" t="e">
        <f>'INDICADORES IDIGER'!#REF!</f>
        <v>#REF!</v>
      </c>
      <c r="H78" s="37" t="e">
        <f>'INDICADORES IDIGER'!#REF!</f>
        <v>#REF!</v>
      </c>
      <c r="I78" s="268" t="e">
        <f>IF(G78=0,0,H78/G78)</f>
        <v>#REF!</v>
      </c>
    </row>
    <row r="79" spans="1:9" ht="18.75" customHeight="1" x14ac:dyDescent="0.2">
      <c r="A79" s="418"/>
      <c r="B79" s="484"/>
      <c r="C79" s="415"/>
      <c r="D79" s="425"/>
      <c r="E79" s="415"/>
      <c r="F79" s="36" t="s">
        <v>310</v>
      </c>
      <c r="G79" s="37" t="e">
        <f>'INDICADORES IDIGER'!#REF!</f>
        <v>#REF!</v>
      </c>
      <c r="H79" s="37" t="e">
        <f>'INDICADORES IDIGER'!#REF!</f>
        <v>#REF!</v>
      </c>
      <c r="I79" s="268" t="e">
        <f>IF(G79=0,0,H79/G79)</f>
        <v>#REF!</v>
      </c>
    </row>
    <row r="80" spans="1:9" ht="18.75" customHeight="1" thickBot="1" x14ac:dyDescent="0.25">
      <c r="A80" s="418"/>
      <c r="B80" s="484"/>
      <c r="C80" s="415"/>
      <c r="D80" s="425"/>
      <c r="E80" s="415"/>
      <c r="F80" s="38" t="s">
        <v>309</v>
      </c>
      <c r="G80" s="37" t="e">
        <f>'INDICADORES IDIGER'!#REF!</f>
        <v>#REF!</v>
      </c>
      <c r="H80" s="37" t="e">
        <f>'INDICADORES IDIGER'!#REF!</f>
        <v>#REF!</v>
      </c>
      <c r="I80" s="268" t="e">
        <f>IF(G80=0,0,H80/G80)</f>
        <v>#REF!</v>
      </c>
    </row>
    <row r="81" spans="1:9" ht="13.5" thickBot="1" x14ac:dyDescent="0.25">
      <c r="A81" s="422" t="s">
        <v>395</v>
      </c>
      <c r="B81" s="423"/>
      <c r="C81" s="423"/>
      <c r="D81" s="423"/>
      <c r="E81" s="423"/>
      <c r="F81" s="424"/>
      <c r="G81" s="43" t="e">
        <f>SUM(G77:G80)</f>
        <v>#REF!</v>
      </c>
      <c r="H81" s="34" t="e">
        <f>SUM(H77:H80)</f>
        <v>#REF!</v>
      </c>
      <c r="I81" s="35" t="e">
        <f>IF(G81=0,0,H81/G81)</f>
        <v>#REF!</v>
      </c>
    </row>
    <row r="82" spans="1:9" x14ac:dyDescent="0.2">
      <c r="A82" s="153"/>
      <c r="B82" s="113"/>
      <c r="C82" s="69"/>
      <c r="D82" s="114"/>
      <c r="E82" s="69"/>
      <c r="F82" s="60"/>
      <c r="G82" s="85"/>
      <c r="H82" s="85"/>
      <c r="I82" s="154"/>
    </row>
    <row r="83" spans="1:9" x14ac:dyDescent="0.2">
      <c r="A83" s="416" t="s">
        <v>61</v>
      </c>
      <c r="B83" s="413" t="s">
        <v>399</v>
      </c>
      <c r="C83" s="413" t="s">
        <v>402</v>
      </c>
      <c r="D83" s="413" t="s">
        <v>400</v>
      </c>
      <c r="E83" s="413" t="s">
        <v>401</v>
      </c>
      <c r="F83" s="435" t="s">
        <v>403</v>
      </c>
      <c r="G83" s="435"/>
      <c r="H83" s="435"/>
      <c r="I83" s="436"/>
    </row>
    <row r="84" spans="1:9" x14ac:dyDescent="0.2">
      <c r="A84" s="416"/>
      <c r="B84" s="413"/>
      <c r="C84" s="413"/>
      <c r="D84" s="413"/>
      <c r="E84" s="413"/>
      <c r="F84" s="44"/>
      <c r="G84" s="45" t="s">
        <v>378</v>
      </c>
      <c r="H84" s="46" t="s">
        <v>225</v>
      </c>
      <c r="I84" s="152" t="s">
        <v>362</v>
      </c>
    </row>
    <row r="85" spans="1:9" ht="22.5" customHeight="1" x14ac:dyDescent="0.2">
      <c r="A85" s="418" t="s">
        <v>368</v>
      </c>
      <c r="B85" s="484" t="s">
        <v>376</v>
      </c>
      <c r="C85" s="415" t="s">
        <v>311</v>
      </c>
      <c r="D85" s="425" t="s">
        <v>199</v>
      </c>
      <c r="E85" s="415" t="s">
        <v>140</v>
      </c>
      <c r="F85" s="36" t="s">
        <v>307</v>
      </c>
      <c r="G85" s="37" t="e">
        <f>'INDICADORES IDIGER'!#REF!</f>
        <v>#REF!</v>
      </c>
      <c r="H85" s="37" t="e">
        <f>'INDICADORES IDIGER'!#REF!</f>
        <v>#REF!</v>
      </c>
      <c r="I85" s="268" t="e">
        <f>IF(G85=0,0,H85/G85)</f>
        <v>#REF!</v>
      </c>
    </row>
    <row r="86" spans="1:9" ht="22.5" customHeight="1" x14ac:dyDescent="0.2">
      <c r="A86" s="418"/>
      <c r="B86" s="484"/>
      <c r="C86" s="415"/>
      <c r="D86" s="425"/>
      <c r="E86" s="415"/>
      <c r="F86" s="36" t="s">
        <v>308</v>
      </c>
      <c r="G86" s="37" t="e">
        <f>'INDICADORES IDIGER'!#REF!</f>
        <v>#REF!</v>
      </c>
      <c r="H86" s="37" t="e">
        <f>'INDICADORES IDIGER'!#REF!</f>
        <v>#REF!</v>
      </c>
      <c r="I86" s="268" t="e">
        <f>IF(G86=0,0,H86/G86)</f>
        <v>#REF!</v>
      </c>
    </row>
    <row r="87" spans="1:9" ht="22.5" customHeight="1" x14ac:dyDescent="0.2">
      <c r="A87" s="418"/>
      <c r="B87" s="484"/>
      <c r="C87" s="415"/>
      <c r="D87" s="425"/>
      <c r="E87" s="415"/>
      <c r="F87" s="36" t="s">
        <v>310</v>
      </c>
      <c r="G87" s="37" t="e">
        <f>'INDICADORES IDIGER'!#REF!</f>
        <v>#REF!</v>
      </c>
      <c r="H87" s="37" t="e">
        <f>'INDICADORES IDIGER'!#REF!</f>
        <v>#REF!</v>
      </c>
      <c r="I87" s="268" t="e">
        <f>IF(G87=0,0,H87/G87)</f>
        <v>#REF!</v>
      </c>
    </row>
    <row r="88" spans="1:9" ht="22.5" customHeight="1" thickBot="1" x14ac:dyDescent="0.25">
      <c r="A88" s="418"/>
      <c r="B88" s="484"/>
      <c r="C88" s="415"/>
      <c r="D88" s="425"/>
      <c r="E88" s="415"/>
      <c r="F88" s="38" t="s">
        <v>309</v>
      </c>
      <c r="G88" s="37" t="e">
        <f>'INDICADORES IDIGER'!#REF!</f>
        <v>#REF!</v>
      </c>
      <c r="H88" s="37" t="e">
        <f>'INDICADORES IDIGER'!#REF!</f>
        <v>#REF!</v>
      </c>
      <c r="I88" s="268" t="e">
        <f>IF(G88=0,0,H88/G88)</f>
        <v>#REF!</v>
      </c>
    </row>
    <row r="89" spans="1:9" ht="13.5" thickBot="1" x14ac:dyDescent="0.25">
      <c r="A89" s="422" t="s">
        <v>395</v>
      </c>
      <c r="B89" s="423"/>
      <c r="C89" s="423"/>
      <c r="D89" s="423"/>
      <c r="E89" s="423"/>
      <c r="F89" s="424"/>
      <c r="G89" s="43" t="e">
        <f>SUM(G85:G88)</f>
        <v>#REF!</v>
      </c>
      <c r="H89" s="34" t="e">
        <f>SUM(H85:H88)</f>
        <v>#REF!</v>
      </c>
      <c r="I89" s="35" t="e">
        <f>IF(G89=0,0,H89/G89)</f>
        <v>#REF!</v>
      </c>
    </row>
    <row r="90" spans="1:9" x14ac:dyDescent="0.2">
      <c r="A90" s="155"/>
      <c r="B90" s="107"/>
      <c r="C90" s="107"/>
      <c r="D90" s="107"/>
      <c r="E90" s="107"/>
      <c r="F90" s="107"/>
      <c r="G90" s="115"/>
      <c r="H90" s="85"/>
      <c r="I90" s="154"/>
    </row>
    <row r="91" spans="1:9" x14ac:dyDescent="0.2">
      <c r="A91" s="416" t="s">
        <v>61</v>
      </c>
      <c r="B91" s="413" t="s">
        <v>399</v>
      </c>
      <c r="C91" s="413" t="s">
        <v>402</v>
      </c>
      <c r="D91" s="413" t="s">
        <v>400</v>
      </c>
      <c r="E91" s="413" t="s">
        <v>401</v>
      </c>
      <c r="F91" s="435" t="s">
        <v>403</v>
      </c>
      <c r="G91" s="435"/>
      <c r="H91" s="435"/>
      <c r="I91" s="436"/>
    </row>
    <row r="92" spans="1:9" x14ac:dyDescent="0.2">
      <c r="A92" s="416"/>
      <c r="B92" s="413"/>
      <c r="C92" s="413"/>
      <c r="D92" s="413"/>
      <c r="E92" s="413"/>
      <c r="F92" s="44"/>
      <c r="G92" s="45" t="s">
        <v>378</v>
      </c>
      <c r="H92" s="46" t="s">
        <v>225</v>
      </c>
      <c r="I92" s="152" t="s">
        <v>362</v>
      </c>
    </row>
    <row r="93" spans="1:9" ht="20.25" customHeight="1" x14ac:dyDescent="0.2">
      <c r="A93" s="418" t="s">
        <v>368</v>
      </c>
      <c r="B93" s="484" t="s">
        <v>137</v>
      </c>
      <c r="C93" s="415" t="s">
        <v>311</v>
      </c>
      <c r="D93" s="425" t="s">
        <v>377</v>
      </c>
      <c r="E93" s="415" t="s">
        <v>139</v>
      </c>
      <c r="F93" s="36" t="s">
        <v>307</v>
      </c>
      <c r="G93" s="37" t="e">
        <f>'INDICADORES IDIGER'!#REF!</f>
        <v>#REF!</v>
      </c>
      <c r="H93" s="37" t="e">
        <f>'INDICADORES IDIGER'!#REF!</f>
        <v>#REF!</v>
      </c>
      <c r="I93" s="268" t="e">
        <f>IF(G93=0,0,H93/G93)</f>
        <v>#REF!</v>
      </c>
    </row>
    <row r="94" spans="1:9" ht="20.25" customHeight="1" x14ac:dyDescent="0.2">
      <c r="A94" s="418"/>
      <c r="B94" s="484"/>
      <c r="C94" s="415"/>
      <c r="D94" s="425"/>
      <c r="E94" s="415"/>
      <c r="F94" s="36" t="s">
        <v>308</v>
      </c>
      <c r="G94" s="37" t="e">
        <f>'INDICADORES IDIGER'!#REF!</f>
        <v>#REF!</v>
      </c>
      <c r="H94" s="37" t="e">
        <f>'INDICADORES IDIGER'!#REF!</f>
        <v>#REF!</v>
      </c>
      <c r="I94" s="268" t="e">
        <f>IF(G94=0,0,H94/G94)</f>
        <v>#REF!</v>
      </c>
    </row>
    <row r="95" spans="1:9" ht="20.25" customHeight="1" x14ac:dyDescent="0.2">
      <c r="A95" s="418"/>
      <c r="B95" s="484"/>
      <c r="C95" s="415"/>
      <c r="D95" s="425"/>
      <c r="E95" s="415"/>
      <c r="F95" s="36" t="s">
        <v>310</v>
      </c>
      <c r="G95" s="37" t="e">
        <f>'INDICADORES IDIGER'!#REF!</f>
        <v>#REF!</v>
      </c>
      <c r="H95" s="37" t="e">
        <f>'INDICADORES IDIGER'!#REF!</f>
        <v>#REF!</v>
      </c>
      <c r="I95" s="268" t="e">
        <f>IF(G95=0,0,H95/G95)</f>
        <v>#REF!</v>
      </c>
    </row>
    <row r="96" spans="1:9" ht="20.25" customHeight="1" thickBot="1" x14ac:dyDescent="0.25">
      <c r="A96" s="418"/>
      <c r="B96" s="484"/>
      <c r="C96" s="415"/>
      <c r="D96" s="425"/>
      <c r="E96" s="415"/>
      <c r="F96" s="38" t="s">
        <v>309</v>
      </c>
      <c r="G96" s="37" t="e">
        <f>'INDICADORES IDIGER'!#REF!</f>
        <v>#REF!</v>
      </c>
      <c r="H96" s="37" t="e">
        <f>'INDICADORES IDIGER'!#REF!</f>
        <v>#REF!</v>
      </c>
      <c r="I96" s="268" t="e">
        <f>IF(G96=0,0,H96/G96)</f>
        <v>#REF!</v>
      </c>
    </row>
    <row r="97" spans="1:9" ht="13.5" thickBot="1" x14ac:dyDescent="0.25">
      <c r="A97" s="422" t="s">
        <v>395</v>
      </c>
      <c r="B97" s="423"/>
      <c r="C97" s="423"/>
      <c r="D97" s="423"/>
      <c r="E97" s="423"/>
      <c r="F97" s="424"/>
      <c r="G97" s="43" t="e">
        <f>SUM(G93:G96)</f>
        <v>#REF!</v>
      </c>
      <c r="H97" s="34" t="e">
        <f>SUM(H93:H96)</f>
        <v>#REF!</v>
      </c>
      <c r="I97" s="35" t="e">
        <f>IF(G97=0,0,H97/G97)</f>
        <v>#REF!</v>
      </c>
    </row>
    <row r="98" spans="1:9" x14ac:dyDescent="0.2">
      <c r="A98" s="156"/>
      <c r="B98" s="78"/>
      <c r="C98" s="78"/>
      <c r="D98" s="78"/>
      <c r="E98" s="78"/>
      <c r="F98" s="78"/>
      <c r="G98" s="79"/>
      <c r="H98" s="80"/>
      <c r="I98" s="157"/>
    </row>
    <row r="99" spans="1:9" x14ac:dyDescent="0.2">
      <c r="A99" s="416" t="s">
        <v>61</v>
      </c>
      <c r="B99" s="413" t="s">
        <v>399</v>
      </c>
      <c r="C99" s="413" t="s">
        <v>402</v>
      </c>
      <c r="D99" s="413" t="s">
        <v>400</v>
      </c>
      <c r="E99" s="413" t="s">
        <v>401</v>
      </c>
      <c r="F99" s="435" t="s">
        <v>403</v>
      </c>
      <c r="G99" s="435"/>
      <c r="H99" s="435"/>
      <c r="I99" s="436"/>
    </row>
    <row r="100" spans="1:9" x14ac:dyDescent="0.2">
      <c r="A100" s="416"/>
      <c r="B100" s="413"/>
      <c r="C100" s="413"/>
      <c r="D100" s="413"/>
      <c r="E100" s="413"/>
      <c r="F100" s="44"/>
      <c r="G100" s="45" t="s">
        <v>378</v>
      </c>
      <c r="H100" s="46" t="s">
        <v>225</v>
      </c>
      <c r="I100" s="152" t="s">
        <v>362</v>
      </c>
    </row>
    <row r="101" spans="1:9" ht="24.75" customHeight="1" x14ac:dyDescent="0.2">
      <c r="A101" s="418" t="s">
        <v>368</v>
      </c>
      <c r="B101" s="503" t="s">
        <v>228</v>
      </c>
      <c r="C101" s="415" t="s">
        <v>311</v>
      </c>
      <c r="D101" s="425" t="s">
        <v>147</v>
      </c>
      <c r="E101" s="415" t="s">
        <v>138</v>
      </c>
      <c r="F101" s="36" t="s">
        <v>27</v>
      </c>
      <c r="G101" s="37" t="e">
        <f>+'INDICADORES IDIGER'!#REF!</f>
        <v>#REF!</v>
      </c>
      <c r="H101" s="37" t="e">
        <f>+'INDICADORES IDIGER'!#REF!</f>
        <v>#REF!</v>
      </c>
      <c r="I101" s="268" t="e">
        <f>IF(G101=0,0,H101/G101)</f>
        <v>#REF!</v>
      </c>
    </row>
    <row r="102" spans="1:9" ht="24.75" customHeight="1" thickBot="1" x14ac:dyDescent="0.25">
      <c r="A102" s="418"/>
      <c r="B102" s="503"/>
      <c r="C102" s="415"/>
      <c r="D102" s="425"/>
      <c r="E102" s="415"/>
      <c r="F102" s="36" t="s">
        <v>28</v>
      </c>
      <c r="G102" s="37" t="e">
        <f>+'INDICADORES IDIGER'!#REF!</f>
        <v>#REF!</v>
      </c>
      <c r="H102" s="37" t="e">
        <f>+'INDICADORES IDIGER'!#REF!</f>
        <v>#REF!</v>
      </c>
      <c r="I102" s="268" t="e">
        <f>IF(G102=0,0,H102/G102)</f>
        <v>#REF!</v>
      </c>
    </row>
    <row r="103" spans="1:9" ht="13.5" thickBot="1" x14ac:dyDescent="0.25">
      <c r="A103" s="422" t="s">
        <v>395</v>
      </c>
      <c r="B103" s="423"/>
      <c r="C103" s="423"/>
      <c r="D103" s="423"/>
      <c r="E103" s="423"/>
      <c r="F103" s="424"/>
      <c r="G103" s="43" t="e">
        <f>SUM(G101:G102)</f>
        <v>#REF!</v>
      </c>
      <c r="H103" s="34" t="e">
        <f>SUM(H101:H102)</f>
        <v>#REF!</v>
      </c>
      <c r="I103" s="35" t="e">
        <f>IF(G103=0,0,H103/G103)</f>
        <v>#REF!</v>
      </c>
    </row>
    <row r="104" spans="1:9" x14ac:dyDescent="0.2">
      <c r="A104" s="107"/>
      <c r="B104" s="107"/>
      <c r="C104" s="107"/>
      <c r="D104" s="107"/>
      <c r="E104" s="107"/>
      <c r="F104" s="107"/>
      <c r="G104" s="85"/>
      <c r="H104" s="85"/>
      <c r="I104" s="108"/>
    </row>
    <row r="105" spans="1:9" x14ac:dyDescent="0.2">
      <c r="A105" s="107"/>
      <c r="B105" s="107"/>
      <c r="C105" s="107"/>
      <c r="D105" s="107"/>
      <c r="E105" s="107"/>
      <c r="F105" s="107"/>
      <c r="G105" s="85"/>
      <c r="H105" s="85"/>
      <c r="I105" s="108"/>
    </row>
    <row r="106" spans="1:9" ht="13.5" thickBot="1" x14ac:dyDescent="0.25">
      <c r="A106" s="78"/>
      <c r="B106" s="78"/>
      <c r="C106" s="78"/>
      <c r="D106" s="78"/>
      <c r="E106" s="78"/>
      <c r="F106" s="78"/>
      <c r="G106" s="79"/>
      <c r="H106" s="80"/>
      <c r="I106" s="78"/>
    </row>
    <row r="107" spans="1:9" ht="21" customHeight="1" x14ac:dyDescent="0.2">
      <c r="A107" s="161" t="s">
        <v>60</v>
      </c>
      <c r="B107" s="437" t="s">
        <v>404</v>
      </c>
      <c r="C107" s="437"/>
      <c r="D107" s="437"/>
      <c r="E107" s="437"/>
      <c r="F107" s="437"/>
      <c r="G107" s="437"/>
      <c r="H107" s="437"/>
      <c r="I107" s="438"/>
    </row>
    <row r="108" spans="1:9" ht="21" customHeight="1" thickBot="1" x14ac:dyDescent="0.25">
      <c r="A108" s="163" t="s">
        <v>239</v>
      </c>
      <c r="B108" s="481" t="s">
        <v>405</v>
      </c>
      <c r="C108" s="481"/>
      <c r="D108" s="481"/>
      <c r="E108" s="481"/>
      <c r="F108" s="481"/>
      <c r="G108" s="481"/>
      <c r="H108" s="481"/>
      <c r="I108" s="482"/>
    </row>
    <row r="109" spans="1:9" x14ac:dyDescent="0.2">
      <c r="A109" s="498" t="s">
        <v>61</v>
      </c>
      <c r="B109" s="480" t="s">
        <v>399</v>
      </c>
      <c r="C109" s="480" t="s">
        <v>402</v>
      </c>
      <c r="D109" s="480" t="s">
        <v>400</v>
      </c>
      <c r="E109" s="480" t="s">
        <v>401</v>
      </c>
      <c r="F109" s="490" t="s">
        <v>403</v>
      </c>
      <c r="G109" s="490"/>
      <c r="H109" s="490"/>
      <c r="I109" s="491"/>
    </row>
    <row r="110" spans="1:9" x14ac:dyDescent="0.2">
      <c r="A110" s="416"/>
      <c r="B110" s="413"/>
      <c r="C110" s="413"/>
      <c r="D110" s="413"/>
      <c r="E110" s="413"/>
      <c r="F110" s="44"/>
      <c r="G110" s="45" t="s">
        <v>378</v>
      </c>
      <c r="H110" s="46" t="s">
        <v>225</v>
      </c>
      <c r="I110" s="152" t="s">
        <v>362</v>
      </c>
    </row>
    <row r="111" spans="1:9" x14ac:dyDescent="0.2">
      <c r="A111" s="418" t="s">
        <v>405</v>
      </c>
      <c r="B111" s="484" t="s">
        <v>131</v>
      </c>
      <c r="C111" s="415" t="s">
        <v>75</v>
      </c>
      <c r="D111" s="425" t="s">
        <v>150</v>
      </c>
      <c r="E111" s="415" t="s">
        <v>303</v>
      </c>
      <c r="F111" s="36" t="s">
        <v>62</v>
      </c>
      <c r="G111" s="37" t="e">
        <f>+'INDICADORES IDIGER'!#REF!</f>
        <v>#REF!</v>
      </c>
      <c r="H111" s="37" t="e">
        <f>+'INDICADORES IDIGER'!#REF!</f>
        <v>#REF!</v>
      </c>
      <c r="I111" s="268" t="e">
        <f t="shared" ref="I111:I123" si="4">IF(G111=0,0,H111/G111)</f>
        <v>#REF!</v>
      </c>
    </row>
    <row r="112" spans="1:9" x14ac:dyDescent="0.2">
      <c r="A112" s="418"/>
      <c r="B112" s="484"/>
      <c r="C112" s="415"/>
      <c r="D112" s="425"/>
      <c r="E112" s="415"/>
      <c r="F112" s="36" t="s">
        <v>63</v>
      </c>
      <c r="G112" s="37" t="e">
        <f>+'INDICADORES IDIGER'!#REF!</f>
        <v>#REF!</v>
      </c>
      <c r="H112" s="37" t="e">
        <f>+'INDICADORES IDIGER'!#REF!</f>
        <v>#REF!</v>
      </c>
      <c r="I112" s="268" t="e">
        <f t="shared" si="4"/>
        <v>#REF!</v>
      </c>
    </row>
    <row r="113" spans="1:9" x14ac:dyDescent="0.2">
      <c r="A113" s="418"/>
      <c r="B113" s="484"/>
      <c r="C113" s="415"/>
      <c r="D113" s="425"/>
      <c r="E113" s="415"/>
      <c r="F113" s="36" t="s">
        <v>64</v>
      </c>
      <c r="G113" s="37" t="e">
        <f>+'INDICADORES IDIGER'!#REF!</f>
        <v>#REF!</v>
      </c>
      <c r="H113" s="37" t="e">
        <f>+'INDICADORES IDIGER'!#REF!</f>
        <v>#REF!</v>
      </c>
      <c r="I113" s="268" t="e">
        <f t="shared" si="4"/>
        <v>#REF!</v>
      </c>
    </row>
    <row r="114" spans="1:9" x14ac:dyDescent="0.2">
      <c r="A114" s="418"/>
      <c r="B114" s="484"/>
      <c r="C114" s="415"/>
      <c r="D114" s="425"/>
      <c r="E114" s="415"/>
      <c r="F114" s="36" t="s">
        <v>65</v>
      </c>
      <c r="G114" s="37" t="e">
        <f>+'INDICADORES IDIGER'!#REF!</f>
        <v>#REF!</v>
      </c>
      <c r="H114" s="37" t="e">
        <f>+'INDICADORES IDIGER'!#REF!</f>
        <v>#REF!</v>
      </c>
      <c r="I114" s="268" t="e">
        <f t="shared" si="4"/>
        <v>#REF!</v>
      </c>
    </row>
    <row r="115" spans="1:9" x14ac:dyDescent="0.2">
      <c r="A115" s="418"/>
      <c r="B115" s="484"/>
      <c r="C115" s="415"/>
      <c r="D115" s="425"/>
      <c r="E115" s="415"/>
      <c r="F115" s="36" t="s">
        <v>66</v>
      </c>
      <c r="G115" s="37" t="e">
        <f>+'INDICADORES IDIGER'!#REF!</f>
        <v>#REF!</v>
      </c>
      <c r="H115" s="37" t="e">
        <f>+'INDICADORES IDIGER'!#REF!</f>
        <v>#REF!</v>
      </c>
      <c r="I115" s="268" t="e">
        <f t="shared" si="4"/>
        <v>#REF!</v>
      </c>
    </row>
    <row r="116" spans="1:9" x14ac:dyDescent="0.2">
      <c r="A116" s="418"/>
      <c r="B116" s="484"/>
      <c r="C116" s="415"/>
      <c r="D116" s="425"/>
      <c r="E116" s="415"/>
      <c r="F116" s="36" t="s">
        <v>67</v>
      </c>
      <c r="G116" s="37" t="e">
        <f>+'INDICADORES IDIGER'!#REF!</f>
        <v>#REF!</v>
      </c>
      <c r="H116" s="37" t="e">
        <f>+'INDICADORES IDIGER'!#REF!</f>
        <v>#REF!</v>
      </c>
      <c r="I116" s="268" t="e">
        <f t="shared" si="4"/>
        <v>#REF!</v>
      </c>
    </row>
    <row r="117" spans="1:9" x14ac:dyDescent="0.2">
      <c r="A117" s="418"/>
      <c r="B117" s="484"/>
      <c r="C117" s="415"/>
      <c r="D117" s="425"/>
      <c r="E117" s="415"/>
      <c r="F117" s="36" t="s">
        <v>68</v>
      </c>
      <c r="G117" s="37" t="e">
        <f>+'INDICADORES IDIGER'!#REF!</f>
        <v>#REF!</v>
      </c>
      <c r="H117" s="37" t="e">
        <f>+'INDICADORES IDIGER'!#REF!</f>
        <v>#REF!</v>
      </c>
      <c r="I117" s="268" t="e">
        <f t="shared" si="4"/>
        <v>#REF!</v>
      </c>
    </row>
    <row r="118" spans="1:9" x14ac:dyDescent="0.2">
      <c r="A118" s="418"/>
      <c r="B118" s="484"/>
      <c r="C118" s="415"/>
      <c r="D118" s="425"/>
      <c r="E118" s="415"/>
      <c r="F118" s="36" t="s">
        <v>69</v>
      </c>
      <c r="G118" s="37" t="e">
        <f>+'INDICADORES IDIGER'!#REF!</f>
        <v>#REF!</v>
      </c>
      <c r="H118" s="37" t="e">
        <f>+'INDICADORES IDIGER'!#REF!</f>
        <v>#REF!</v>
      </c>
      <c r="I118" s="268" t="e">
        <f t="shared" si="4"/>
        <v>#REF!</v>
      </c>
    </row>
    <row r="119" spans="1:9" x14ac:dyDescent="0.2">
      <c r="A119" s="418"/>
      <c r="B119" s="484"/>
      <c r="C119" s="415"/>
      <c r="D119" s="425"/>
      <c r="E119" s="415"/>
      <c r="F119" s="36" t="s">
        <v>70</v>
      </c>
      <c r="G119" s="37" t="e">
        <f>+'INDICADORES IDIGER'!#REF!</f>
        <v>#REF!</v>
      </c>
      <c r="H119" s="37" t="e">
        <f>+'INDICADORES IDIGER'!#REF!</f>
        <v>#REF!</v>
      </c>
      <c r="I119" s="268" t="e">
        <f t="shared" si="4"/>
        <v>#REF!</v>
      </c>
    </row>
    <row r="120" spans="1:9" x14ac:dyDescent="0.2">
      <c r="A120" s="418"/>
      <c r="B120" s="484"/>
      <c r="C120" s="415"/>
      <c r="D120" s="425"/>
      <c r="E120" s="415"/>
      <c r="F120" s="36" t="s">
        <v>71</v>
      </c>
      <c r="G120" s="37" t="e">
        <f>+'INDICADORES IDIGER'!#REF!</f>
        <v>#REF!</v>
      </c>
      <c r="H120" s="37" t="e">
        <f>+'INDICADORES IDIGER'!#REF!</f>
        <v>#REF!</v>
      </c>
      <c r="I120" s="268" t="e">
        <f t="shared" si="4"/>
        <v>#REF!</v>
      </c>
    </row>
    <row r="121" spans="1:9" x14ac:dyDescent="0.2">
      <c r="A121" s="418"/>
      <c r="B121" s="484"/>
      <c r="C121" s="415"/>
      <c r="D121" s="425"/>
      <c r="E121" s="415"/>
      <c r="F121" s="36" t="s">
        <v>72</v>
      </c>
      <c r="G121" s="37" t="e">
        <f>+'INDICADORES IDIGER'!#REF!</f>
        <v>#REF!</v>
      </c>
      <c r="H121" s="37" t="e">
        <f>+'INDICADORES IDIGER'!#REF!</f>
        <v>#REF!</v>
      </c>
      <c r="I121" s="268" t="e">
        <f t="shared" si="4"/>
        <v>#REF!</v>
      </c>
    </row>
    <row r="122" spans="1:9" ht="13.5" thickBot="1" x14ac:dyDescent="0.25">
      <c r="A122" s="419"/>
      <c r="B122" s="485"/>
      <c r="C122" s="429"/>
      <c r="D122" s="427"/>
      <c r="E122" s="429"/>
      <c r="F122" s="38" t="s">
        <v>73</v>
      </c>
      <c r="G122" s="39" t="e">
        <f>+'INDICADORES IDIGER'!#REF!</f>
        <v>#REF!</v>
      </c>
      <c r="H122" s="39" t="e">
        <f>+'INDICADORES IDIGER'!#REF!</f>
        <v>#REF!</v>
      </c>
      <c r="I122" s="268" t="e">
        <f t="shared" si="4"/>
        <v>#REF!</v>
      </c>
    </row>
    <row r="123" spans="1:9" ht="13.5" thickBot="1" x14ac:dyDescent="0.25">
      <c r="A123" s="422" t="s">
        <v>395</v>
      </c>
      <c r="B123" s="423"/>
      <c r="C123" s="423"/>
      <c r="D123" s="423"/>
      <c r="E123" s="423"/>
      <c r="F123" s="424"/>
      <c r="G123" s="43" t="e">
        <f>SUM(G111:G122)</f>
        <v>#REF!</v>
      </c>
      <c r="H123" s="34" t="e">
        <f>SUM(H111:H122)</f>
        <v>#REF!</v>
      </c>
      <c r="I123" s="35" t="e">
        <f t="shared" si="4"/>
        <v>#REF!</v>
      </c>
    </row>
    <row r="124" spans="1:9" ht="7.5" customHeight="1" x14ac:dyDescent="0.2">
      <c r="A124" s="150"/>
      <c r="B124" s="75"/>
      <c r="C124" s="75"/>
      <c r="D124" s="75"/>
      <c r="E124" s="75"/>
      <c r="F124" s="75"/>
      <c r="G124" s="76"/>
      <c r="H124" s="76"/>
      <c r="I124" s="158"/>
    </row>
    <row r="125" spans="1:9" ht="19.5" customHeight="1" x14ac:dyDescent="0.2">
      <c r="A125" s="159" t="s">
        <v>61</v>
      </c>
      <c r="B125" s="66" t="s">
        <v>399</v>
      </c>
      <c r="C125" s="66" t="s">
        <v>402</v>
      </c>
      <c r="D125" s="66" t="s">
        <v>400</v>
      </c>
      <c r="E125" s="66" t="s">
        <v>401</v>
      </c>
      <c r="F125" s="66"/>
      <c r="G125" s="73" t="s">
        <v>378</v>
      </c>
      <c r="H125" s="74" t="s">
        <v>225</v>
      </c>
      <c r="I125" s="160" t="s">
        <v>362</v>
      </c>
    </row>
    <row r="126" spans="1:9" ht="27.75" customHeight="1" x14ac:dyDescent="0.2">
      <c r="A126" s="418" t="s">
        <v>405</v>
      </c>
      <c r="B126" s="486" t="s">
        <v>277</v>
      </c>
      <c r="C126" s="415" t="s">
        <v>75</v>
      </c>
      <c r="D126" s="425" t="s">
        <v>151</v>
      </c>
      <c r="E126" s="415" t="s">
        <v>389</v>
      </c>
      <c r="F126" s="36" t="s">
        <v>307</v>
      </c>
      <c r="G126" s="41" t="e">
        <f>+'INDICADORES IDIGER'!#REF!</f>
        <v>#REF!</v>
      </c>
      <c r="H126" s="41" t="e">
        <f>+'INDICADORES IDIGER'!#REF!</f>
        <v>#REF!</v>
      </c>
      <c r="I126" s="268" t="e">
        <f>IF(G126=0,0,H126/G126)</f>
        <v>#REF!</v>
      </c>
    </row>
    <row r="127" spans="1:9" ht="27" customHeight="1" x14ac:dyDescent="0.2">
      <c r="A127" s="418"/>
      <c r="B127" s="486"/>
      <c r="C127" s="415"/>
      <c r="D127" s="425"/>
      <c r="E127" s="415"/>
      <c r="F127" s="36" t="s">
        <v>308</v>
      </c>
      <c r="G127" s="41" t="e">
        <f>+'INDICADORES IDIGER'!#REF!</f>
        <v>#REF!</v>
      </c>
      <c r="H127" s="41" t="e">
        <f>+'INDICADORES IDIGER'!#REF!</f>
        <v>#REF!</v>
      </c>
      <c r="I127" s="268" t="e">
        <f>IF(G127=0,0,H127/G127)</f>
        <v>#REF!</v>
      </c>
    </row>
    <row r="128" spans="1:9" ht="27" customHeight="1" x14ac:dyDescent="0.2">
      <c r="A128" s="418"/>
      <c r="B128" s="486"/>
      <c r="C128" s="415"/>
      <c r="D128" s="425"/>
      <c r="E128" s="415"/>
      <c r="F128" s="36" t="s">
        <v>310</v>
      </c>
      <c r="G128" s="41" t="e">
        <f>+'INDICADORES IDIGER'!#REF!</f>
        <v>#REF!</v>
      </c>
      <c r="H128" s="41" t="e">
        <f>+'INDICADORES IDIGER'!#REF!</f>
        <v>#REF!</v>
      </c>
      <c r="I128" s="268" t="e">
        <f>IF(G128=0,0,H128/G128)</f>
        <v>#REF!</v>
      </c>
    </row>
    <row r="129" spans="1:9" ht="28.5" customHeight="1" thickBot="1" x14ac:dyDescent="0.25">
      <c r="A129" s="419"/>
      <c r="B129" s="487"/>
      <c r="C129" s="429"/>
      <c r="D129" s="427"/>
      <c r="E129" s="429"/>
      <c r="F129" s="38" t="s">
        <v>309</v>
      </c>
      <c r="G129" s="42" t="e">
        <f>+'INDICADORES IDIGER'!#REF!</f>
        <v>#REF!</v>
      </c>
      <c r="H129" s="42" t="e">
        <f>+'INDICADORES IDIGER'!#REF!</f>
        <v>#REF!</v>
      </c>
      <c r="I129" s="268" t="e">
        <f>IF(G129=0,0,H129/G129)</f>
        <v>#REF!</v>
      </c>
    </row>
    <row r="130" spans="1:9" ht="13.5" thickBot="1" x14ac:dyDescent="0.25">
      <c r="A130" s="422" t="s">
        <v>395</v>
      </c>
      <c r="B130" s="423"/>
      <c r="C130" s="423"/>
      <c r="D130" s="423"/>
      <c r="E130" s="423"/>
      <c r="F130" s="424"/>
      <c r="G130" s="57" t="e">
        <f>SUM(G126:G129)</f>
        <v>#REF!</v>
      </c>
      <c r="H130" s="57" t="e">
        <f>SUM(H126:H129)</f>
        <v>#REF!</v>
      </c>
      <c r="I130" s="35" t="e">
        <f>IF(G130=0,0,H130/G130)</f>
        <v>#REF!</v>
      </c>
    </row>
    <row r="131" spans="1:9" ht="7.5" customHeight="1" x14ac:dyDescent="0.2">
      <c r="A131" s="150"/>
      <c r="B131" s="75"/>
      <c r="C131" s="75"/>
      <c r="D131" s="75"/>
      <c r="E131" s="75"/>
      <c r="F131" s="75"/>
      <c r="G131" s="76"/>
      <c r="H131" s="76"/>
      <c r="I131" s="158"/>
    </row>
    <row r="132" spans="1:9" ht="19.5" customHeight="1" x14ac:dyDescent="0.2">
      <c r="A132" s="159" t="s">
        <v>61</v>
      </c>
      <c r="B132" s="66" t="s">
        <v>399</v>
      </c>
      <c r="C132" s="66" t="s">
        <v>402</v>
      </c>
      <c r="D132" s="66" t="s">
        <v>400</v>
      </c>
      <c r="E132" s="66" t="s">
        <v>401</v>
      </c>
      <c r="F132" s="66"/>
      <c r="G132" s="73" t="s">
        <v>378</v>
      </c>
      <c r="H132" s="74" t="s">
        <v>225</v>
      </c>
      <c r="I132" s="160" t="s">
        <v>362</v>
      </c>
    </row>
    <row r="133" spans="1:9" ht="27.75" customHeight="1" x14ac:dyDescent="0.2">
      <c r="A133" s="418" t="s">
        <v>405</v>
      </c>
      <c r="B133" s="486" t="s">
        <v>16</v>
      </c>
      <c r="C133" s="415" t="s">
        <v>75</v>
      </c>
      <c r="D133" s="425" t="s">
        <v>153</v>
      </c>
      <c r="E133" s="415" t="s">
        <v>390</v>
      </c>
      <c r="F133" s="36" t="s">
        <v>307</v>
      </c>
      <c r="G133" s="41" t="e">
        <f>+'INDICADORES IDIGER'!#REF!</f>
        <v>#REF!</v>
      </c>
      <c r="H133" s="41" t="e">
        <f>+'INDICADORES IDIGER'!#REF!</f>
        <v>#REF!</v>
      </c>
      <c r="I133" s="268" t="e">
        <f>IF(G133=0,0,H133/G133)</f>
        <v>#REF!</v>
      </c>
    </row>
    <row r="134" spans="1:9" ht="27" customHeight="1" x14ac:dyDescent="0.2">
      <c r="A134" s="418"/>
      <c r="B134" s="486"/>
      <c r="C134" s="415"/>
      <c r="D134" s="425"/>
      <c r="E134" s="415"/>
      <c r="F134" s="36" t="s">
        <v>308</v>
      </c>
      <c r="G134" s="41" t="e">
        <f>+'INDICADORES IDIGER'!#REF!</f>
        <v>#REF!</v>
      </c>
      <c r="H134" s="41" t="e">
        <f>+'INDICADORES IDIGER'!#REF!</f>
        <v>#REF!</v>
      </c>
      <c r="I134" s="268" t="e">
        <f>IF(G134=0,0,H134/G134)</f>
        <v>#REF!</v>
      </c>
    </row>
    <row r="135" spans="1:9" ht="27" customHeight="1" x14ac:dyDescent="0.2">
      <c r="A135" s="418"/>
      <c r="B135" s="486"/>
      <c r="C135" s="415"/>
      <c r="D135" s="425"/>
      <c r="E135" s="415"/>
      <c r="F135" s="36" t="s">
        <v>310</v>
      </c>
      <c r="G135" s="41" t="e">
        <f>+'INDICADORES IDIGER'!#REF!</f>
        <v>#REF!</v>
      </c>
      <c r="H135" s="41" t="e">
        <f>+'INDICADORES IDIGER'!#REF!</f>
        <v>#REF!</v>
      </c>
      <c r="I135" s="268" t="e">
        <f>IF(G135=0,0,H135/G135)</f>
        <v>#REF!</v>
      </c>
    </row>
    <row r="136" spans="1:9" ht="28.5" customHeight="1" thickBot="1" x14ac:dyDescent="0.25">
      <c r="A136" s="419"/>
      <c r="B136" s="487"/>
      <c r="C136" s="429"/>
      <c r="D136" s="427"/>
      <c r="E136" s="429"/>
      <c r="F136" s="38" t="s">
        <v>309</v>
      </c>
      <c r="G136" s="42" t="e">
        <f>+'INDICADORES IDIGER'!#REF!</f>
        <v>#REF!</v>
      </c>
      <c r="H136" s="42" t="e">
        <f>+'INDICADORES IDIGER'!#REF!</f>
        <v>#REF!</v>
      </c>
      <c r="I136" s="268" t="e">
        <f>IF(G136=0,0,H136/G136)</f>
        <v>#REF!</v>
      </c>
    </row>
    <row r="137" spans="1:9" ht="13.5" thickBot="1" x14ac:dyDescent="0.25">
      <c r="A137" s="422" t="s">
        <v>395</v>
      </c>
      <c r="B137" s="423"/>
      <c r="C137" s="423"/>
      <c r="D137" s="423"/>
      <c r="E137" s="423"/>
      <c r="F137" s="424"/>
      <c r="G137" s="57" t="e">
        <f>SUM(G133:G136)</f>
        <v>#REF!</v>
      </c>
      <c r="H137" s="57" t="e">
        <f>SUM(H133:H136)</f>
        <v>#REF!</v>
      </c>
      <c r="I137" s="35" t="e">
        <f>IF(G137=0,0,H137/G137)</f>
        <v>#REF!</v>
      </c>
    </row>
    <row r="138" spans="1:9" x14ac:dyDescent="0.2">
      <c r="A138" s="155"/>
      <c r="B138" s="107"/>
      <c r="C138" s="107"/>
      <c r="D138" s="107"/>
      <c r="E138" s="107"/>
      <c r="F138" s="107"/>
      <c r="G138" s="130"/>
      <c r="H138" s="130"/>
      <c r="I138" s="154"/>
    </row>
    <row r="139" spans="1:9" ht="21" customHeight="1" x14ac:dyDescent="0.2">
      <c r="A139" s="159" t="s">
        <v>61</v>
      </c>
      <c r="B139" s="66" t="s">
        <v>399</v>
      </c>
      <c r="C139" s="66" t="s">
        <v>402</v>
      </c>
      <c r="D139" s="66" t="s">
        <v>400</v>
      </c>
      <c r="E139" s="66" t="s">
        <v>401</v>
      </c>
      <c r="F139" s="66"/>
      <c r="G139" s="73" t="s">
        <v>378</v>
      </c>
      <c r="H139" s="74" t="s">
        <v>225</v>
      </c>
      <c r="I139" s="160" t="s">
        <v>362</v>
      </c>
    </row>
    <row r="140" spans="1:9" x14ac:dyDescent="0.2">
      <c r="A140" s="430" t="s">
        <v>405</v>
      </c>
      <c r="B140" s="431" t="s">
        <v>144</v>
      </c>
      <c r="C140" s="428" t="s">
        <v>75</v>
      </c>
      <c r="D140" s="426" t="s">
        <v>152</v>
      </c>
      <c r="E140" s="428" t="s">
        <v>391</v>
      </c>
      <c r="F140" s="50" t="s">
        <v>62</v>
      </c>
      <c r="G140" s="51" t="e">
        <f>+'INDICADORES IDIGER'!#REF!</f>
        <v>#REF!</v>
      </c>
      <c r="H140" s="51" t="e">
        <f>+'INDICADORES IDIGER'!#REF!</f>
        <v>#REF!</v>
      </c>
      <c r="I140" s="268" t="e">
        <f t="shared" ref="I140:I152" si="5">IF(G140=0,0,H140/G140)</f>
        <v>#REF!</v>
      </c>
    </row>
    <row r="141" spans="1:9" x14ac:dyDescent="0.2">
      <c r="A141" s="418"/>
      <c r="B141" s="447"/>
      <c r="C141" s="415"/>
      <c r="D141" s="425"/>
      <c r="E141" s="415"/>
      <c r="F141" s="36" t="s">
        <v>63</v>
      </c>
      <c r="G141" s="37" t="e">
        <f>+'INDICADORES IDIGER'!#REF!</f>
        <v>#REF!</v>
      </c>
      <c r="H141" s="37" t="e">
        <f>+'INDICADORES IDIGER'!#REF!</f>
        <v>#REF!</v>
      </c>
      <c r="I141" s="268" t="e">
        <f t="shared" si="5"/>
        <v>#REF!</v>
      </c>
    </row>
    <row r="142" spans="1:9" x14ac:dyDescent="0.2">
      <c r="A142" s="418"/>
      <c r="B142" s="447"/>
      <c r="C142" s="415"/>
      <c r="D142" s="425"/>
      <c r="E142" s="415"/>
      <c r="F142" s="36" t="s">
        <v>64</v>
      </c>
      <c r="G142" s="37" t="e">
        <f>+'INDICADORES IDIGER'!#REF!</f>
        <v>#REF!</v>
      </c>
      <c r="H142" s="37" t="e">
        <f>+'INDICADORES IDIGER'!#REF!</f>
        <v>#REF!</v>
      </c>
      <c r="I142" s="268" t="e">
        <f t="shared" si="5"/>
        <v>#REF!</v>
      </c>
    </row>
    <row r="143" spans="1:9" x14ac:dyDescent="0.2">
      <c r="A143" s="418"/>
      <c r="B143" s="447"/>
      <c r="C143" s="415"/>
      <c r="D143" s="425"/>
      <c r="E143" s="415"/>
      <c r="F143" s="36" t="s">
        <v>65</v>
      </c>
      <c r="G143" s="37" t="e">
        <f>+'INDICADORES IDIGER'!#REF!</f>
        <v>#REF!</v>
      </c>
      <c r="H143" s="37" t="e">
        <f>+'INDICADORES IDIGER'!#REF!</f>
        <v>#REF!</v>
      </c>
      <c r="I143" s="268" t="e">
        <f t="shared" si="5"/>
        <v>#REF!</v>
      </c>
    </row>
    <row r="144" spans="1:9" x14ac:dyDescent="0.2">
      <c r="A144" s="418"/>
      <c r="B144" s="447"/>
      <c r="C144" s="415"/>
      <c r="D144" s="425"/>
      <c r="E144" s="415"/>
      <c r="F144" s="36" t="s">
        <v>66</v>
      </c>
      <c r="G144" s="37" t="e">
        <f>+'INDICADORES IDIGER'!#REF!</f>
        <v>#REF!</v>
      </c>
      <c r="H144" s="37" t="e">
        <f>+'INDICADORES IDIGER'!#REF!</f>
        <v>#REF!</v>
      </c>
      <c r="I144" s="268" t="e">
        <f t="shared" si="5"/>
        <v>#REF!</v>
      </c>
    </row>
    <row r="145" spans="1:9" x14ac:dyDescent="0.2">
      <c r="A145" s="418"/>
      <c r="B145" s="447"/>
      <c r="C145" s="415"/>
      <c r="D145" s="425"/>
      <c r="E145" s="415"/>
      <c r="F145" s="36" t="s">
        <v>67</v>
      </c>
      <c r="G145" s="37" t="e">
        <f>+'INDICADORES IDIGER'!#REF!</f>
        <v>#REF!</v>
      </c>
      <c r="H145" s="37" t="e">
        <f>+'INDICADORES IDIGER'!#REF!</f>
        <v>#REF!</v>
      </c>
      <c r="I145" s="268" t="e">
        <f t="shared" si="5"/>
        <v>#REF!</v>
      </c>
    </row>
    <row r="146" spans="1:9" x14ac:dyDescent="0.2">
      <c r="A146" s="418"/>
      <c r="B146" s="447"/>
      <c r="C146" s="415"/>
      <c r="D146" s="425"/>
      <c r="E146" s="415"/>
      <c r="F146" s="36" t="s">
        <v>68</v>
      </c>
      <c r="G146" s="37" t="e">
        <f>+'INDICADORES IDIGER'!#REF!</f>
        <v>#REF!</v>
      </c>
      <c r="H146" s="37" t="e">
        <f>+'INDICADORES IDIGER'!#REF!</f>
        <v>#REF!</v>
      </c>
      <c r="I146" s="268" t="e">
        <f t="shared" si="5"/>
        <v>#REF!</v>
      </c>
    </row>
    <row r="147" spans="1:9" x14ac:dyDescent="0.2">
      <c r="A147" s="418"/>
      <c r="B147" s="447"/>
      <c r="C147" s="415"/>
      <c r="D147" s="425"/>
      <c r="E147" s="415"/>
      <c r="F147" s="36" t="s">
        <v>69</v>
      </c>
      <c r="G147" s="37" t="e">
        <f>+'INDICADORES IDIGER'!#REF!</f>
        <v>#REF!</v>
      </c>
      <c r="H147" s="37" t="e">
        <f>+'INDICADORES IDIGER'!#REF!</f>
        <v>#REF!</v>
      </c>
      <c r="I147" s="268" t="e">
        <f t="shared" si="5"/>
        <v>#REF!</v>
      </c>
    </row>
    <row r="148" spans="1:9" x14ac:dyDescent="0.2">
      <c r="A148" s="418"/>
      <c r="B148" s="447"/>
      <c r="C148" s="415"/>
      <c r="D148" s="425"/>
      <c r="E148" s="415"/>
      <c r="F148" s="36" t="s">
        <v>70</v>
      </c>
      <c r="G148" s="37" t="e">
        <f>+'INDICADORES IDIGER'!#REF!</f>
        <v>#REF!</v>
      </c>
      <c r="H148" s="37" t="e">
        <f>+'INDICADORES IDIGER'!#REF!</f>
        <v>#REF!</v>
      </c>
      <c r="I148" s="268" t="e">
        <f t="shared" si="5"/>
        <v>#REF!</v>
      </c>
    </row>
    <row r="149" spans="1:9" x14ac:dyDescent="0.2">
      <c r="A149" s="418"/>
      <c r="B149" s="447"/>
      <c r="C149" s="415"/>
      <c r="D149" s="425"/>
      <c r="E149" s="415"/>
      <c r="F149" s="36" t="s">
        <v>71</v>
      </c>
      <c r="G149" s="37" t="e">
        <f>+'INDICADORES IDIGER'!#REF!</f>
        <v>#REF!</v>
      </c>
      <c r="H149" s="37" t="e">
        <f>+'INDICADORES IDIGER'!#REF!</f>
        <v>#REF!</v>
      </c>
      <c r="I149" s="268" t="e">
        <f t="shared" si="5"/>
        <v>#REF!</v>
      </c>
    </row>
    <row r="150" spans="1:9" x14ac:dyDescent="0.2">
      <c r="A150" s="418"/>
      <c r="B150" s="447"/>
      <c r="C150" s="415"/>
      <c r="D150" s="425"/>
      <c r="E150" s="415"/>
      <c r="F150" s="36" t="s">
        <v>72</v>
      </c>
      <c r="G150" s="37" t="e">
        <f>+'INDICADORES IDIGER'!#REF!</f>
        <v>#REF!</v>
      </c>
      <c r="H150" s="37" t="e">
        <f>+'INDICADORES IDIGER'!#REF!</f>
        <v>#REF!</v>
      </c>
      <c r="I150" s="268" t="e">
        <f t="shared" si="5"/>
        <v>#REF!</v>
      </c>
    </row>
    <row r="151" spans="1:9" ht="13.5" thickBot="1" x14ac:dyDescent="0.25">
      <c r="A151" s="419"/>
      <c r="B151" s="432"/>
      <c r="C151" s="429"/>
      <c r="D151" s="427"/>
      <c r="E151" s="429"/>
      <c r="F151" s="38" t="s">
        <v>73</v>
      </c>
      <c r="G151" s="39" t="e">
        <f>+'INDICADORES IDIGER'!#REF!</f>
        <v>#REF!</v>
      </c>
      <c r="H151" s="39" t="e">
        <f>+'INDICADORES IDIGER'!#REF!</f>
        <v>#REF!</v>
      </c>
      <c r="I151" s="268" t="e">
        <f t="shared" si="5"/>
        <v>#REF!</v>
      </c>
    </row>
    <row r="152" spans="1:9" ht="13.5" thickBot="1" x14ac:dyDescent="0.25">
      <c r="A152" s="422" t="s">
        <v>395</v>
      </c>
      <c r="B152" s="423"/>
      <c r="C152" s="423"/>
      <c r="D152" s="423"/>
      <c r="E152" s="423"/>
      <c r="F152" s="424"/>
      <c r="G152" s="55" t="e">
        <f>SUM(G140:G151)</f>
        <v>#REF!</v>
      </c>
      <c r="H152" s="55" t="e">
        <f>SUM(H140:H151)</f>
        <v>#REF!</v>
      </c>
      <c r="I152" s="35" t="e">
        <f t="shared" si="5"/>
        <v>#REF!</v>
      </c>
    </row>
    <row r="153" spans="1:9" ht="21" customHeight="1" x14ac:dyDescent="0.2">
      <c r="A153" s="159" t="s">
        <v>61</v>
      </c>
      <c r="B153" s="66" t="s">
        <v>399</v>
      </c>
      <c r="C153" s="66" t="s">
        <v>402</v>
      </c>
      <c r="D153" s="66" t="s">
        <v>400</v>
      </c>
      <c r="E153" s="66" t="s">
        <v>401</v>
      </c>
      <c r="F153" s="66"/>
      <c r="G153" s="73" t="s">
        <v>378</v>
      </c>
      <c r="H153" s="74" t="s">
        <v>225</v>
      </c>
      <c r="I153" s="160" t="s">
        <v>362</v>
      </c>
    </row>
    <row r="154" spans="1:9" x14ac:dyDescent="0.2">
      <c r="A154" s="430" t="s">
        <v>405</v>
      </c>
      <c r="B154" s="431" t="s">
        <v>304</v>
      </c>
      <c r="C154" s="428" t="s">
        <v>311</v>
      </c>
      <c r="D154" s="426" t="s">
        <v>148</v>
      </c>
      <c r="E154" s="428" t="s">
        <v>252</v>
      </c>
      <c r="F154" s="50" t="s">
        <v>62</v>
      </c>
      <c r="G154" s="51" t="e">
        <f>+'INDICADORES IDIGER'!#REF!</f>
        <v>#REF!</v>
      </c>
      <c r="H154" s="51" t="e">
        <f>+'INDICADORES IDIGER'!#REF!</f>
        <v>#REF!</v>
      </c>
      <c r="I154" s="268" t="e">
        <f t="shared" ref="I154:I166" si="6">IF(G154=0,0,H154/G154)</f>
        <v>#REF!</v>
      </c>
    </row>
    <row r="155" spans="1:9" x14ac:dyDescent="0.2">
      <c r="A155" s="418"/>
      <c r="B155" s="447"/>
      <c r="C155" s="415"/>
      <c r="D155" s="425"/>
      <c r="E155" s="415"/>
      <c r="F155" s="36" t="s">
        <v>63</v>
      </c>
      <c r="G155" s="37" t="e">
        <f>+'INDICADORES IDIGER'!#REF!</f>
        <v>#REF!</v>
      </c>
      <c r="H155" s="37" t="e">
        <f>+'INDICADORES IDIGER'!#REF!</f>
        <v>#REF!</v>
      </c>
      <c r="I155" s="268" t="e">
        <f t="shared" si="6"/>
        <v>#REF!</v>
      </c>
    </row>
    <row r="156" spans="1:9" x14ac:dyDescent="0.2">
      <c r="A156" s="418"/>
      <c r="B156" s="447"/>
      <c r="C156" s="415"/>
      <c r="D156" s="425"/>
      <c r="E156" s="415"/>
      <c r="F156" s="36" t="s">
        <v>64</v>
      </c>
      <c r="G156" s="37" t="e">
        <f>+'INDICADORES IDIGER'!#REF!</f>
        <v>#REF!</v>
      </c>
      <c r="H156" s="37" t="e">
        <f>+'INDICADORES IDIGER'!#REF!</f>
        <v>#REF!</v>
      </c>
      <c r="I156" s="268" t="e">
        <f t="shared" si="6"/>
        <v>#REF!</v>
      </c>
    </row>
    <row r="157" spans="1:9" x14ac:dyDescent="0.2">
      <c r="A157" s="418"/>
      <c r="B157" s="447"/>
      <c r="C157" s="415"/>
      <c r="D157" s="425"/>
      <c r="E157" s="415"/>
      <c r="F157" s="36" t="s">
        <v>65</v>
      </c>
      <c r="G157" s="37" t="e">
        <f>+'INDICADORES IDIGER'!#REF!</f>
        <v>#REF!</v>
      </c>
      <c r="H157" s="37" t="e">
        <f>+'INDICADORES IDIGER'!#REF!</f>
        <v>#REF!</v>
      </c>
      <c r="I157" s="268" t="e">
        <f t="shared" si="6"/>
        <v>#REF!</v>
      </c>
    </row>
    <row r="158" spans="1:9" x14ac:dyDescent="0.2">
      <c r="A158" s="418"/>
      <c r="B158" s="447"/>
      <c r="C158" s="415"/>
      <c r="D158" s="425"/>
      <c r="E158" s="415"/>
      <c r="F158" s="36" t="s">
        <v>66</v>
      </c>
      <c r="G158" s="37" t="e">
        <f>+'INDICADORES IDIGER'!#REF!</f>
        <v>#REF!</v>
      </c>
      <c r="H158" s="37" t="e">
        <f>+'INDICADORES IDIGER'!#REF!</f>
        <v>#REF!</v>
      </c>
      <c r="I158" s="268" t="e">
        <f t="shared" si="6"/>
        <v>#REF!</v>
      </c>
    </row>
    <row r="159" spans="1:9" x14ac:dyDescent="0.2">
      <c r="A159" s="418"/>
      <c r="B159" s="447"/>
      <c r="C159" s="415"/>
      <c r="D159" s="425"/>
      <c r="E159" s="415"/>
      <c r="F159" s="36" t="s">
        <v>67</v>
      </c>
      <c r="G159" s="37" t="e">
        <f>+'INDICADORES IDIGER'!#REF!</f>
        <v>#REF!</v>
      </c>
      <c r="H159" s="37" t="e">
        <f>+'INDICADORES IDIGER'!#REF!</f>
        <v>#REF!</v>
      </c>
      <c r="I159" s="268" t="e">
        <f t="shared" si="6"/>
        <v>#REF!</v>
      </c>
    </row>
    <row r="160" spans="1:9" x14ac:dyDescent="0.2">
      <c r="A160" s="418"/>
      <c r="B160" s="447"/>
      <c r="C160" s="415"/>
      <c r="D160" s="425"/>
      <c r="E160" s="415"/>
      <c r="F160" s="36" t="s">
        <v>68</v>
      </c>
      <c r="G160" s="37" t="e">
        <f>+'INDICADORES IDIGER'!#REF!</f>
        <v>#REF!</v>
      </c>
      <c r="H160" s="37" t="e">
        <f>+'INDICADORES IDIGER'!#REF!</f>
        <v>#REF!</v>
      </c>
      <c r="I160" s="268" t="e">
        <f t="shared" si="6"/>
        <v>#REF!</v>
      </c>
    </row>
    <row r="161" spans="1:9" x14ac:dyDescent="0.2">
      <c r="A161" s="418"/>
      <c r="B161" s="447"/>
      <c r="C161" s="415"/>
      <c r="D161" s="425"/>
      <c r="E161" s="415"/>
      <c r="F161" s="36" t="s">
        <v>69</v>
      </c>
      <c r="G161" s="37" t="e">
        <f>+'INDICADORES IDIGER'!#REF!</f>
        <v>#REF!</v>
      </c>
      <c r="H161" s="37" t="e">
        <f>+'INDICADORES IDIGER'!#REF!</f>
        <v>#REF!</v>
      </c>
      <c r="I161" s="268" t="e">
        <f t="shared" si="6"/>
        <v>#REF!</v>
      </c>
    </row>
    <row r="162" spans="1:9" x14ac:dyDescent="0.2">
      <c r="A162" s="418"/>
      <c r="B162" s="447"/>
      <c r="C162" s="415"/>
      <c r="D162" s="425"/>
      <c r="E162" s="415"/>
      <c r="F162" s="36" t="s">
        <v>70</v>
      </c>
      <c r="G162" s="37" t="e">
        <f>+'INDICADORES IDIGER'!#REF!</f>
        <v>#REF!</v>
      </c>
      <c r="H162" s="37" t="e">
        <f>+'INDICADORES IDIGER'!#REF!</f>
        <v>#REF!</v>
      </c>
      <c r="I162" s="268" t="e">
        <f t="shared" si="6"/>
        <v>#REF!</v>
      </c>
    </row>
    <row r="163" spans="1:9" x14ac:dyDescent="0.2">
      <c r="A163" s="418"/>
      <c r="B163" s="447"/>
      <c r="C163" s="415"/>
      <c r="D163" s="425"/>
      <c r="E163" s="415"/>
      <c r="F163" s="36" t="s">
        <v>71</v>
      </c>
      <c r="G163" s="37" t="e">
        <f>+'INDICADORES IDIGER'!#REF!</f>
        <v>#REF!</v>
      </c>
      <c r="H163" s="37" t="e">
        <f>+'INDICADORES IDIGER'!#REF!</f>
        <v>#REF!</v>
      </c>
      <c r="I163" s="268" t="e">
        <f t="shared" si="6"/>
        <v>#REF!</v>
      </c>
    </row>
    <row r="164" spans="1:9" x14ac:dyDescent="0.2">
      <c r="A164" s="418"/>
      <c r="B164" s="447"/>
      <c r="C164" s="415"/>
      <c r="D164" s="425"/>
      <c r="E164" s="415"/>
      <c r="F164" s="36" t="s">
        <v>72</v>
      </c>
      <c r="G164" s="37" t="e">
        <f>+'INDICADORES IDIGER'!#REF!</f>
        <v>#REF!</v>
      </c>
      <c r="H164" s="37" t="e">
        <f>+'INDICADORES IDIGER'!#REF!</f>
        <v>#REF!</v>
      </c>
      <c r="I164" s="268" t="e">
        <f t="shared" si="6"/>
        <v>#REF!</v>
      </c>
    </row>
    <row r="165" spans="1:9" ht="13.5" thickBot="1" x14ac:dyDescent="0.25">
      <c r="A165" s="419"/>
      <c r="B165" s="432"/>
      <c r="C165" s="429"/>
      <c r="D165" s="427"/>
      <c r="E165" s="429"/>
      <c r="F165" s="38" t="s">
        <v>73</v>
      </c>
      <c r="G165" s="39" t="e">
        <f>+'INDICADORES IDIGER'!#REF!</f>
        <v>#REF!</v>
      </c>
      <c r="H165" s="39" t="e">
        <f>+'INDICADORES IDIGER'!#REF!</f>
        <v>#REF!</v>
      </c>
      <c r="I165" s="268" t="e">
        <f t="shared" si="6"/>
        <v>#REF!</v>
      </c>
    </row>
    <row r="166" spans="1:9" ht="13.5" thickBot="1" x14ac:dyDescent="0.25">
      <c r="A166" s="422" t="s">
        <v>395</v>
      </c>
      <c r="B166" s="423"/>
      <c r="C166" s="423"/>
      <c r="D166" s="423"/>
      <c r="E166" s="423"/>
      <c r="F166" s="424"/>
      <c r="G166" s="55" t="e">
        <f>SUM(G154:G165)</f>
        <v>#REF!</v>
      </c>
      <c r="H166" s="55" t="e">
        <f>SUM(H154:H165)</f>
        <v>#REF!</v>
      </c>
      <c r="I166" s="35" t="e">
        <f t="shared" si="6"/>
        <v>#REF!</v>
      </c>
    </row>
    <row r="167" spans="1:9" ht="13.5" customHeight="1" x14ac:dyDescent="0.2">
      <c r="A167" s="150"/>
      <c r="B167" s="75"/>
      <c r="C167" s="75"/>
      <c r="D167" s="75"/>
      <c r="E167" s="75"/>
      <c r="F167" s="75"/>
      <c r="G167" s="76"/>
      <c r="H167" s="76"/>
      <c r="I167" s="158"/>
    </row>
    <row r="168" spans="1:9" ht="21" customHeight="1" x14ac:dyDescent="0.2">
      <c r="A168" s="159" t="s">
        <v>61</v>
      </c>
      <c r="B168" s="66" t="s">
        <v>399</v>
      </c>
      <c r="C168" s="66" t="s">
        <v>402</v>
      </c>
      <c r="D168" s="66" t="s">
        <v>400</v>
      </c>
      <c r="E168" s="66" t="s">
        <v>401</v>
      </c>
      <c r="F168" s="66"/>
      <c r="G168" s="73" t="s">
        <v>378</v>
      </c>
      <c r="H168" s="74" t="s">
        <v>225</v>
      </c>
      <c r="I168" s="160" t="s">
        <v>362</v>
      </c>
    </row>
    <row r="169" spans="1:9" x14ac:dyDescent="0.2">
      <c r="A169" s="430" t="s">
        <v>405</v>
      </c>
      <c r="B169" s="431" t="s">
        <v>13</v>
      </c>
      <c r="C169" s="428" t="s">
        <v>311</v>
      </c>
      <c r="D169" s="426" t="s">
        <v>15</v>
      </c>
      <c r="E169" s="428" t="s">
        <v>14</v>
      </c>
      <c r="F169" s="50" t="s">
        <v>62</v>
      </c>
      <c r="G169" s="51" t="e">
        <f>+'INDICADORES IDIGER'!#REF!</f>
        <v>#REF!</v>
      </c>
      <c r="H169" s="51" t="e">
        <f>+'INDICADORES IDIGER'!#REF!</f>
        <v>#REF!</v>
      </c>
      <c r="I169" s="268" t="e">
        <f t="shared" ref="I169:I181" si="7">IF(G169=0,0,H169/G169)</f>
        <v>#REF!</v>
      </c>
    </row>
    <row r="170" spans="1:9" x14ac:dyDescent="0.2">
      <c r="A170" s="418"/>
      <c r="B170" s="447"/>
      <c r="C170" s="415"/>
      <c r="D170" s="425"/>
      <c r="E170" s="415"/>
      <c r="F170" s="36" t="s">
        <v>63</v>
      </c>
      <c r="G170" s="37" t="e">
        <f>+'INDICADORES IDIGER'!#REF!</f>
        <v>#REF!</v>
      </c>
      <c r="H170" s="37" t="e">
        <f>+'INDICADORES IDIGER'!#REF!</f>
        <v>#REF!</v>
      </c>
      <c r="I170" s="268" t="e">
        <f t="shared" si="7"/>
        <v>#REF!</v>
      </c>
    </row>
    <row r="171" spans="1:9" x14ac:dyDescent="0.2">
      <c r="A171" s="418"/>
      <c r="B171" s="447"/>
      <c r="C171" s="415"/>
      <c r="D171" s="425"/>
      <c r="E171" s="415"/>
      <c r="F171" s="36" t="s">
        <v>64</v>
      </c>
      <c r="G171" s="37" t="e">
        <f>+'INDICADORES IDIGER'!#REF!</f>
        <v>#REF!</v>
      </c>
      <c r="H171" s="37" t="e">
        <f>+'INDICADORES IDIGER'!#REF!</f>
        <v>#REF!</v>
      </c>
      <c r="I171" s="268" t="e">
        <f t="shared" si="7"/>
        <v>#REF!</v>
      </c>
    </row>
    <row r="172" spans="1:9" x14ac:dyDescent="0.2">
      <c r="A172" s="418"/>
      <c r="B172" s="447"/>
      <c r="C172" s="415"/>
      <c r="D172" s="425"/>
      <c r="E172" s="415"/>
      <c r="F172" s="36" t="s">
        <v>65</v>
      </c>
      <c r="G172" s="37" t="e">
        <f>+'INDICADORES IDIGER'!#REF!</f>
        <v>#REF!</v>
      </c>
      <c r="H172" s="37" t="e">
        <f>+'INDICADORES IDIGER'!#REF!</f>
        <v>#REF!</v>
      </c>
      <c r="I172" s="268" t="e">
        <f t="shared" si="7"/>
        <v>#REF!</v>
      </c>
    </row>
    <row r="173" spans="1:9" x14ac:dyDescent="0.2">
      <c r="A173" s="418"/>
      <c r="B173" s="447"/>
      <c r="C173" s="415"/>
      <c r="D173" s="425"/>
      <c r="E173" s="415"/>
      <c r="F173" s="36" t="s">
        <v>66</v>
      </c>
      <c r="G173" s="37" t="e">
        <f>+'INDICADORES IDIGER'!#REF!</f>
        <v>#REF!</v>
      </c>
      <c r="H173" s="37" t="e">
        <f>+'INDICADORES IDIGER'!#REF!</f>
        <v>#REF!</v>
      </c>
      <c r="I173" s="268" t="e">
        <f t="shared" si="7"/>
        <v>#REF!</v>
      </c>
    </row>
    <row r="174" spans="1:9" x14ac:dyDescent="0.2">
      <c r="A174" s="418"/>
      <c r="B174" s="447"/>
      <c r="C174" s="415"/>
      <c r="D174" s="425"/>
      <c r="E174" s="415"/>
      <c r="F174" s="36" t="s">
        <v>67</v>
      </c>
      <c r="G174" s="37" t="e">
        <f>+'INDICADORES IDIGER'!#REF!</f>
        <v>#REF!</v>
      </c>
      <c r="H174" s="37" t="e">
        <f>+'INDICADORES IDIGER'!#REF!</f>
        <v>#REF!</v>
      </c>
      <c r="I174" s="268" t="e">
        <f t="shared" si="7"/>
        <v>#REF!</v>
      </c>
    </row>
    <row r="175" spans="1:9" x14ac:dyDescent="0.2">
      <c r="A175" s="418"/>
      <c r="B175" s="447"/>
      <c r="C175" s="415"/>
      <c r="D175" s="425"/>
      <c r="E175" s="415"/>
      <c r="F175" s="36" t="s">
        <v>68</v>
      </c>
      <c r="G175" s="37" t="e">
        <f>+'INDICADORES IDIGER'!#REF!</f>
        <v>#REF!</v>
      </c>
      <c r="H175" s="37" t="e">
        <f>+'INDICADORES IDIGER'!#REF!</f>
        <v>#REF!</v>
      </c>
      <c r="I175" s="268" t="e">
        <f t="shared" si="7"/>
        <v>#REF!</v>
      </c>
    </row>
    <row r="176" spans="1:9" x14ac:dyDescent="0.2">
      <c r="A176" s="418"/>
      <c r="B176" s="447"/>
      <c r="C176" s="415"/>
      <c r="D176" s="425"/>
      <c r="E176" s="415"/>
      <c r="F176" s="36" t="s">
        <v>69</v>
      </c>
      <c r="G176" s="37" t="e">
        <f>+'INDICADORES IDIGER'!#REF!</f>
        <v>#REF!</v>
      </c>
      <c r="H176" s="37" t="e">
        <f>+'INDICADORES IDIGER'!#REF!</f>
        <v>#REF!</v>
      </c>
      <c r="I176" s="268" t="e">
        <f t="shared" si="7"/>
        <v>#REF!</v>
      </c>
    </row>
    <row r="177" spans="1:9" x14ac:dyDescent="0.2">
      <c r="A177" s="418"/>
      <c r="B177" s="447"/>
      <c r="C177" s="415"/>
      <c r="D177" s="425"/>
      <c r="E177" s="415"/>
      <c r="F177" s="36" t="s">
        <v>70</v>
      </c>
      <c r="G177" s="37" t="e">
        <f>+'INDICADORES IDIGER'!#REF!</f>
        <v>#REF!</v>
      </c>
      <c r="H177" s="37" t="e">
        <f>+'INDICADORES IDIGER'!#REF!</f>
        <v>#REF!</v>
      </c>
      <c r="I177" s="268" t="e">
        <f t="shared" si="7"/>
        <v>#REF!</v>
      </c>
    </row>
    <row r="178" spans="1:9" x14ac:dyDescent="0.2">
      <c r="A178" s="418"/>
      <c r="B178" s="447"/>
      <c r="C178" s="415"/>
      <c r="D178" s="425"/>
      <c r="E178" s="415"/>
      <c r="F178" s="36" t="s">
        <v>71</v>
      </c>
      <c r="G178" s="37" t="e">
        <f>+'INDICADORES IDIGER'!#REF!</f>
        <v>#REF!</v>
      </c>
      <c r="H178" s="37" t="e">
        <f>+'INDICADORES IDIGER'!#REF!</f>
        <v>#REF!</v>
      </c>
      <c r="I178" s="268" t="e">
        <f t="shared" si="7"/>
        <v>#REF!</v>
      </c>
    </row>
    <row r="179" spans="1:9" x14ac:dyDescent="0.2">
      <c r="A179" s="418"/>
      <c r="B179" s="447"/>
      <c r="C179" s="415"/>
      <c r="D179" s="425"/>
      <c r="E179" s="415"/>
      <c r="F179" s="36" t="s">
        <v>72</v>
      </c>
      <c r="G179" s="37" t="e">
        <f>+'INDICADORES IDIGER'!#REF!</f>
        <v>#REF!</v>
      </c>
      <c r="H179" s="37" t="e">
        <f>+'INDICADORES IDIGER'!#REF!</f>
        <v>#REF!</v>
      </c>
      <c r="I179" s="268" t="e">
        <f t="shared" si="7"/>
        <v>#REF!</v>
      </c>
    </row>
    <row r="180" spans="1:9" ht="13.5" thickBot="1" x14ac:dyDescent="0.25">
      <c r="A180" s="419"/>
      <c r="B180" s="432"/>
      <c r="C180" s="429"/>
      <c r="D180" s="427"/>
      <c r="E180" s="429"/>
      <c r="F180" s="38" t="s">
        <v>73</v>
      </c>
      <c r="G180" s="39" t="e">
        <f>+'INDICADORES IDIGER'!#REF!</f>
        <v>#REF!</v>
      </c>
      <c r="H180" s="39" t="e">
        <f>+'INDICADORES IDIGER'!#REF!</f>
        <v>#REF!</v>
      </c>
      <c r="I180" s="268" t="e">
        <f t="shared" si="7"/>
        <v>#REF!</v>
      </c>
    </row>
    <row r="181" spans="1:9" ht="13.5" thickBot="1" x14ac:dyDescent="0.25">
      <c r="A181" s="422" t="s">
        <v>395</v>
      </c>
      <c r="B181" s="423"/>
      <c r="C181" s="423"/>
      <c r="D181" s="423"/>
      <c r="E181" s="423"/>
      <c r="F181" s="424"/>
      <c r="G181" s="55" t="e">
        <f>SUM(G169:G180)</f>
        <v>#REF!</v>
      </c>
      <c r="H181" s="55" t="e">
        <f>SUM(H169:H180)</f>
        <v>#REF!</v>
      </c>
      <c r="I181" s="35" t="e">
        <f t="shared" si="7"/>
        <v>#REF!</v>
      </c>
    </row>
    <row r="182" spans="1:9" x14ac:dyDescent="0.2">
      <c r="A182" s="107"/>
      <c r="B182" s="107"/>
      <c r="C182" s="107"/>
      <c r="D182" s="107"/>
      <c r="E182" s="107"/>
      <c r="F182" s="107"/>
      <c r="G182" s="63"/>
      <c r="H182" s="63"/>
      <c r="I182" s="108"/>
    </row>
    <row r="183" spans="1:9" ht="13.5" thickBot="1" x14ac:dyDescent="0.25">
      <c r="A183" s="107"/>
      <c r="B183" s="107"/>
      <c r="C183" s="107"/>
      <c r="D183" s="107"/>
      <c r="E183" s="107"/>
      <c r="F183" s="107"/>
      <c r="G183" s="63"/>
      <c r="H183" s="63"/>
      <c r="I183" s="108"/>
    </row>
    <row r="184" spans="1:9" ht="21" customHeight="1" thickBot="1" x14ac:dyDescent="0.25">
      <c r="A184" s="232" t="s">
        <v>61</v>
      </c>
      <c r="B184" s="233" t="s">
        <v>399</v>
      </c>
      <c r="C184" s="233" t="s">
        <v>402</v>
      </c>
      <c r="D184" s="233" t="s">
        <v>400</v>
      </c>
      <c r="E184" s="233" t="s">
        <v>401</v>
      </c>
      <c r="F184" s="233"/>
      <c r="G184" s="234" t="s">
        <v>84</v>
      </c>
      <c r="H184" s="234" t="s">
        <v>85</v>
      </c>
      <c r="I184" s="235" t="s">
        <v>362</v>
      </c>
    </row>
    <row r="185" spans="1:9" x14ac:dyDescent="0.2">
      <c r="A185" s="418" t="s">
        <v>405</v>
      </c>
      <c r="B185" s="483" t="s">
        <v>170</v>
      </c>
      <c r="C185" s="415" t="s">
        <v>311</v>
      </c>
      <c r="D185" s="425" t="s">
        <v>149</v>
      </c>
      <c r="E185" s="414" t="s">
        <v>312</v>
      </c>
      <c r="F185" s="36" t="s">
        <v>62</v>
      </c>
      <c r="G185" s="37" t="e">
        <f>+'INDICADORES IDIGER'!#REF!</f>
        <v>#REF!</v>
      </c>
      <c r="H185" s="37" t="e">
        <f>+'INDICADORES IDIGER'!#REF!</f>
        <v>#REF!</v>
      </c>
      <c r="I185" s="268" t="e">
        <f t="shared" ref="I185:I197" si="8">IF(G185=0,0,H185/G185)</f>
        <v>#REF!</v>
      </c>
    </row>
    <row r="186" spans="1:9" x14ac:dyDescent="0.2">
      <c r="A186" s="418"/>
      <c r="B186" s="447"/>
      <c r="C186" s="415"/>
      <c r="D186" s="425"/>
      <c r="E186" s="415"/>
      <c r="F186" s="36" t="s">
        <v>63</v>
      </c>
      <c r="G186" s="37" t="e">
        <f>+'INDICADORES IDIGER'!#REF!</f>
        <v>#REF!</v>
      </c>
      <c r="H186" s="37" t="e">
        <f>+'INDICADORES IDIGER'!#REF!</f>
        <v>#REF!</v>
      </c>
      <c r="I186" s="268" t="e">
        <f t="shared" si="8"/>
        <v>#REF!</v>
      </c>
    </row>
    <row r="187" spans="1:9" x14ac:dyDescent="0.2">
      <c r="A187" s="418"/>
      <c r="B187" s="447"/>
      <c r="C187" s="415"/>
      <c r="D187" s="425"/>
      <c r="E187" s="415"/>
      <c r="F187" s="36" t="s">
        <v>64</v>
      </c>
      <c r="G187" s="37" t="e">
        <f>+'INDICADORES IDIGER'!#REF!</f>
        <v>#REF!</v>
      </c>
      <c r="H187" s="37" t="e">
        <f>+'INDICADORES IDIGER'!#REF!</f>
        <v>#REF!</v>
      </c>
      <c r="I187" s="268" t="e">
        <f t="shared" si="8"/>
        <v>#REF!</v>
      </c>
    </row>
    <row r="188" spans="1:9" x14ac:dyDescent="0.2">
      <c r="A188" s="418"/>
      <c r="B188" s="447"/>
      <c r="C188" s="415"/>
      <c r="D188" s="425"/>
      <c r="E188" s="415"/>
      <c r="F188" s="36" t="s">
        <v>65</v>
      </c>
      <c r="G188" s="37" t="e">
        <f>+'INDICADORES IDIGER'!#REF!</f>
        <v>#REF!</v>
      </c>
      <c r="H188" s="37" t="e">
        <f>+'INDICADORES IDIGER'!#REF!</f>
        <v>#REF!</v>
      </c>
      <c r="I188" s="268" t="e">
        <f t="shared" si="8"/>
        <v>#REF!</v>
      </c>
    </row>
    <row r="189" spans="1:9" x14ac:dyDescent="0.2">
      <c r="A189" s="418"/>
      <c r="B189" s="447"/>
      <c r="C189" s="415"/>
      <c r="D189" s="425"/>
      <c r="E189" s="415"/>
      <c r="F189" s="36" t="s">
        <v>66</v>
      </c>
      <c r="G189" s="37" t="e">
        <f>+'INDICADORES IDIGER'!#REF!</f>
        <v>#REF!</v>
      </c>
      <c r="H189" s="37" t="e">
        <f>+'INDICADORES IDIGER'!#REF!</f>
        <v>#REF!</v>
      </c>
      <c r="I189" s="268" t="e">
        <f t="shared" si="8"/>
        <v>#REF!</v>
      </c>
    </row>
    <row r="190" spans="1:9" x14ac:dyDescent="0.2">
      <c r="A190" s="418"/>
      <c r="B190" s="447"/>
      <c r="C190" s="415"/>
      <c r="D190" s="425"/>
      <c r="E190" s="415"/>
      <c r="F190" s="36" t="s">
        <v>67</v>
      </c>
      <c r="G190" s="37" t="e">
        <f>+'INDICADORES IDIGER'!#REF!</f>
        <v>#REF!</v>
      </c>
      <c r="H190" s="37" t="e">
        <f>+'INDICADORES IDIGER'!#REF!</f>
        <v>#REF!</v>
      </c>
      <c r="I190" s="268" t="e">
        <f t="shared" si="8"/>
        <v>#REF!</v>
      </c>
    </row>
    <row r="191" spans="1:9" x14ac:dyDescent="0.2">
      <c r="A191" s="418"/>
      <c r="B191" s="447"/>
      <c r="C191" s="415"/>
      <c r="D191" s="425"/>
      <c r="E191" s="415"/>
      <c r="F191" s="36" t="s">
        <v>68</v>
      </c>
      <c r="G191" s="37" t="e">
        <f>+'INDICADORES IDIGER'!#REF!</f>
        <v>#REF!</v>
      </c>
      <c r="H191" s="37" t="e">
        <f>+'INDICADORES IDIGER'!#REF!</f>
        <v>#REF!</v>
      </c>
      <c r="I191" s="268" t="e">
        <f t="shared" si="8"/>
        <v>#REF!</v>
      </c>
    </row>
    <row r="192" spans="1:9" x14ac:dyDescent="0.2">
      <c r="A192" s="418"/>
      <c r="B192" s="447"/>
      <c r="C192" s="415"/>
      <c r="D192" s="425"/>
      <c r="E192" s="415"/>
      <c r="F192" s="36" t="s">
        <v>69</v>
      </c>
      <c r="G192" s="37" t="e">
        <f>+'INDICADORES IDIGER'!#REF!</f>
        <v>#REF!</v>
      </c>
      <c r="H192" s="37" t="e">
        <f>+'INDICADORES IDIGER'!#REF!</f>
        <v>#REF!</v>
      </c>
      <c r="I192" s="268" t="e">
        <f t="shared" si="8"/>
        <v>#REF!</v>
      </c>
    </row>
    <row r="193" spans="1:9" x14ac:dyDescent="0.2">
      <c r="A193" s="418"/>
      <c r="B193" s="447"/>
      <c r="C193" s="415"/>
      <c r="D193" s="425"/>
      <c r="E193" s="415"/>
      <c r="F193" s="36" t="s">
        <v>70</v>
      </c>
      <c r="G193" s="37" t="e">
        <f>+'INDICADORES IDIGER'!#REF!</f>
        <v>#REF!</v>
      </c>
      <c r="H193" s="37" t="e">
        <f>+'INDICADORES IDIGER'!#REF!</f>
        <v>#REF!</v>
      </c>
      <c r="I193" s="268" t="e">
        <f t="shared" si="8"/>
        <v>#REF!</v>
      </c>
    </row>
    <row r="194" spans="1:9" x14ac:dyDescent="0.2">
      <c r="A194" s="418"/>
      <c r="B194" s="447"/>
      <c r="C194" s="415"/>
      <c r="D194" s="425"/>
      <c r="E194" s="415"/>
      <c r="F194" s="36" t="s">
        <v>71</v>
      </c>
      <c r="G194" s="37" t="e">
        <f>+'INDICADORES IDIGER'!#REF!</f>
        <v>#REF!</v>
      </c>
      <c r="H194" s="37" t="e">
        <f>+'INDICADORES IDIGER'!#REF!</f>
        <v>#REF!</v>
      </c>
      <c r="I194" s="268" t="e">
        <f t="shared" si="8"/>
        <v>#REF!</v>
      </c>
    </row>
    <row r="195" spans="1:9" x14ac:dyDescent="0.2">
      <c r="A195" s="418"/>
      <c r="B195" s="447"/>
      <c r="C195" s="415"/>
      <c r="D195" s="425"/>
      <c r="E195" s="415"/>
      <c r="F195" s="36" t="s">
        <v>72</v>
      </c>
      <c r="G195" s="37" t="e">
        <f>+'INDICADORES IDIGER'!#REF!</f>
        <v>#REF!</v>
      </c>
      <c r="H195" s="37" t="e">
        <f>+'INDICADORES IDIGER'!#REF!</f>
        <v>#REF!</v>
      </c>
      <c r="I195" s="268" t="e">
        <f t="shared" si="8"/>
        <v>#REF!</v>
      </c>
    </row>
    <row r="196" spans="1:9" ht="13.5" thickBot="1" x14ac:dyDescent="0.25">
      <c r="A196" s="419"/>
      <c r="B196" s="432"/>
      <c r="C196" s="429"/>
      <c r="D196" s="427"/>
      <c r="E196" s="429"/>
      <c r="F196" s="38" t="s">
        <v>73</v>
      </c>
      <c r="G196" s="39" t="e">
        <f>+'INDICADORES IDIGER'!#REF!</f>
        <v>#REF!</v>
      </c>
      <c r="H196" s="39" t="e">
        <f>+'INDICADORES IDIGER'!#REF!</f>
        <v>#REF!</v>
      </c>
      <c r="I196" s="268" t="e">
        <f t="shared" si="8"/>
        <v>#REF!</v>
      </c>
    </row>
    <row r="197" spans="1:9" ht="13.5" thickBot="1" x14ac:dyDescent="0.25">
      <c r="A197" s="422" t="s">
        <v>395</v>
      </c>
      <c r="B197" s="423"/>
      <c r="C197" s="423"/>
      <c r="D197" s="423"/>
      <c r="E197" s="423"/>
      <c r="F197" s="424"/>
      <c r="G197" s="55" t="e">
        <f>SUM(G185:G196)</f>
        <v>#REF!</v>
      </c>
      <c r="H197" s="55" t="e">
        <f>SUM(H185:H196)</f>
        <v>#REF!</v>
      </c>
      <c r="I197" s="35" t="e">
        <f t="shared" si="8"/>
        <v>#REF!</v>
      </c>
    </row>
    <row r="198" spans="1:9" x14ac:dyDescent="0.2">
      <c r="A198" s="107"/>
      <c r="B198" s="107"/>
      <c r="C198" s="107"/>
      <c r="D198" s="107"/>
      <c r="E198" s="107"/>
      <c r="F198" s="107"/>
      <c r="G198" s="63"/>
      <c r="H198" s="63"/>
      <c r="I198" s="108"/>
    </row>
    <row r="199" spans="1:9" ht="13.5" thickBot="1" x14ac:dyDescent="0.25">
      <c r="A199" s="107"/>
      <c r="B199" s="107"/>
      <c r="C199" s="107"/>
      <c r="D199" s="107"/>
      <c r="E199" s="107"/>
      <c r="F199" s="107"/>
      <c r="G199" s="63"/>
      <c r="H199" s="63"/>
      <c r="I199" s="108"/>
    </row>
    <row r="200" spans="1:9" ht="21" customHeight="1" x14ac:dyDescent="0.2">
      <c r="A200" s="161" t="s">
        <v>60</v>
      </c>
      <c r="B200" s="495" t="s">
        <v>404</v>
      </c>
      <c r="C200" s="496"/>
      <c r="D200" s="496"/>
      <c r="E200" s="496"/>
      <c r="F200" s="496"/>
      <c r="G200" s="496"/>
      <c r="H200" s="496"/>
      <c r="I200" s="497"/>
    </row>
    <row r="201" spans="1:9" ht="21" customHeight="1" thickBot="1" x14ac:dyDescent="0.25">
      <c r="A201" s="162" t="s">
        <v>239</v>
      </c>
      <c r="B201" s="492" t="s">
        <v>406</v>
      </c>
      <c r="C201" s="493"/>
      <c r="D201" s="493"/>
      <c r="E201" s="493"/>
      <c r="F201" s="493"/>
      <c r="G201" s="493"/>
      <c r="H201" s="493"/>
      <c r="I201" s="494"/>
    </row>
    <row r="202" spans="1:9" ht="21.75" customHeight="1" x14ac:dyDescent="0.2">
      <c r="A202" s="147" t="s">
        <v>61</v>
      </c>
      <c r="B202" s="47" t="s">
        <v>399</v>
      </c>
      <c r="C202" s="47" t="s">
        <v>402</v>
      </c>
      <c r="D202" s="47" t="s">
        <v>400</v>
      </c>
      <c r="E202" s="47" t="s">
        <v>401</v>
      </c>
      <c r="F202" s="47"/>
      <c r="G202" s="48" t="s">
        <v>378</v>
      </c>
      <c r="H202" s="49" t="s">
        <v>225</v>
      </c>
      <c r="I202" s="148" t="s">
        <v>362</v>
      </c>
    </row>
    <row r="203" spans="1:9" x14ac:dyDescent="0.2">
      <c r="A203" s="418" t="s">
        <v>406</v>
      </c>
      <c r="B203" s="447" t="s">
        <v>392</v>
      </c>
      <c r="C203" s="415" t="s">
        <v>75</v>
      </c>
      <c r="D203" s="425" t="s">
        <v>154</v>
      </c>
      <c r="E203" s="415" t="s">
        <v>253</v>
      </c>
      <c r="F203" s="36" t="s">
        <v>62</v>
      </c>
      <c r="G203" s="51" t="e">
        <f>+'INDICADORES IDIGER'!#REF!</f>
        <v>#REF!</v>
      </c>
      <c r="H203" s="51" t="e">
        <f>+'INDICADORES IDIGER'!#REF!</f>
        <v>#REF!</v>
      </c>
      <c r="I203" s="268" t="e">
        <f t="shared" ref="I203:I215" si="9">IF(G203=0,0,H203/G203)</f>
        <v>#REF!</v>
      </c>
    </row>
    <row r="204" spans="1:9" x14ac:dyDescent="0.2">
      <c r="A204" s="418"/>
      <c r="B204" s="447"/>
      <c r="C204" s="415"/>
      <c r="D204" s="425"/>
      <c r="E204" s="415"/>
      <c r="F204" s="36" t="s">
        <v>63</v>
      </c>
      <c r="G204" s="37" t="e">
        <f>+'INDICADORES IDIGER'!#REF!</f>
        <v>#REF!</v>
      </c>
      <c r="H204" s="37" t="e">
        <f>+'INDICADORES IDIGER'!#REF!</f>
        <v>#REF!</v>
      </c>
      <c r="I204" s="268" t="e">
        <f t="shared" si="9"/>
        <v>#REF!</v>
      </c>
    </row>
    <row r="205" spans="1:9" x14ac:dyDescent="0.2">
      <c r="A205" s="418"/>
      <c r="B205" s="447"/>
      <c r="C205" s="415"/>
      <c r="D205" s="425"/>
      <c r="E205" s="415"/>
      <c r="F205" s="36" t="s">
        <v>64</v>
      </c>
      <c r="G205" s="37" t="e">
        <f>+'INDICADORES IDIGER'!#REF!</f>
        <v>#REF!</v>
      </c>
      <c r="H205" s="37" t="e">
        <f>+'INDICADORES IDIGER'!#REF!</f>
        <v>#REF!</v>
      </c>
      <c r="I205" s="268" t="e">
        <f t="shared" si="9"/>
        <v>#REF!</v>
      </c>
    </row>
    <row r="206" spans="1:9" x14ac:dyDescent="0.2">
      <c r="A206" s="418"/>
      <c r="B206" s="447"/>
      <c r="C206" s="415"/>
      <c r="D206" s="425"/>
      <c r="E206" s="415"/>
      <c r="F206" s="36" t="s">
        <v>65</v>
      </c>
      <c r="G206" s="37" t="e">
        <f>+'INDICADORES IDIGER'!#REF!</f>
        <v>#REF!</v>
      </c>
      <c r="H206" s="37" t="e">
        <f>+'INDICADORES IDIGER'!#REF!</f>
        <v>#REF!</v>
      </c>
      <c r="I206" s="268" t="e">
        <f t="shared" si="9"/>
        <v>#REF!</v>
      </c>
    </row>
    <row r="207" spans="1:9" x14ac:dyDescent="0.2">
      <c r="A207" s="418"/>
      <c r="B207" s="447"/>
      <c r="C207" s="415"/>
      <c r="D207" s="425"/>
      <c r="E207" s="415"/>
      <c r="F207" s="36" t="s">
        <v>66</v>
      </c>
      <c r="G207" s="37" t="e">
        <f>+'INDICADORES IDIGER'!#REF!</f>
        <v>#REF!</v>
      </c>
      <c r="H207" s="37" t="e">
        <f>+'INDICADORES IDIGER'!#REF!</f>
        <v>#REF!</v>
      </c>
      <c r="I207" s="268" t="e">
        <f t="shared" si="9"/>
        <v>#REF!</v>
      </c>
    </row>
    <row r="208" spans="1:9" x14ac:dyDescent="0.2">
      <c r="A208" s="418"/>
      <c r="B208" s="447"/>
      <c r="C208" s="415"/>
      <c r="D208" s="425"/>
      <c r="E208" s="415"/>
      <c r="F208" s="36" t="s">
        <v>67</v>
      </c>
      <c r="G208" s="37" t="e">
        <f>+'INDICADORES IDIGER'!#REF!</f>
        <v>#REF!</v>
      </c>
      <c r="H208" s="37" t="e">
        <f>+'INDICADORES IDIGER'!#REF!</f>
        <v>#REF!</v>
      </c>
      <c r="I208" s="268" t="e">
        <f t="shared" si="9"/>
        <v>#REF!</v>
      </c>
    </row>
    <row r="209" spans="1:9" x14ac:dyDescent="0.2">
      <c r="A209" s="418"/>
      <c r="B209" s="447"/>
      <c r="C209" s="415"/>
      <c r="D209" s="425"/>
      <c r="E209" s="415"/>
      <c r="F209" s="36" t="s">
        <v>68</v>
      </c>
      <c r="G209" s="37" t="e">
        <f>+'INDICADORES IDIGER'!#REF!</f>
        <v>#REF!</v>
      </c>
      <c r="H209" s="37" t="e">
        <f>+'INDICADORES IDIGER'!#REF!</f>
        <v>#REF!</v>
      </c>
      <c r="I209" s="268" t="e">
        <f t="shared" si="9"/>
        <v>#REF!</v>
      </c>
    </row>
    <row r="210" spans="1:9" x14ac:dyDescent="0.2">
      <c r="A210" s="418"/>
      <c r="B210" s="447"/>
      <c r="C210" s="415"/>
      <c r="D210" s="425"/>
      <c r="E210" s="415"/>
      <c r="F210" s="36" t="s">
        <v>69</v>
      </c>
      <c r="G210" s="37" t="e">
        <f>+'INDICADORES IDIGER'!#REF!</f>
        <v>#REF!</v>
      </c>
      <c r="H210" s="37" t="e">
        <f>+'INDICADORES IDIGER'!#REF!</f>
        <v>#REF!</v>
      </c>
      <c r="I210" s="268" t="e">
        <f t="shared" si="9"/>
        <v>#REF!</v>
      </c>
    </row>
    <row r="211" spans="1:9" x14ac:dyDescent="0.2">
      <c r="A211" s="418"/>
      <c r="B211" s="447"/>
      <c r="C211" s="415"/>
      <c r="D211" s="425"/>
      <c r="E211" s="415"/>
      <c r="F211" s="36" t="s">
        <v>70</v>
      </c>
      <c r="G211" s="37" t="e">
        <f>+'INDICADORES IDIGER'!#REF!</f>
        <v>#REF!</v>
      </c>
      <c r="H211" s="37" t="e">
        <f>+'INDICADORES IDIGER'!#REF!</f>
        <v>#REF!</v>
      </c>
      <c r="I211" s="268" t="e">
        <f t="shared" si="9"/>
        <v>#REF!</v>
      </c>
    </row>
    <row r="212" spans="1:9" x14ac:dyDescent="0.2">
      <c r="A212" s="418"/>
      <c r="B212" s="447"/>
      <c r="C212" s="415"/>
      <c r="D212" s="425"/>
      <c r="E212" s="415"/>
      <c r="F212" s="36" t="s">
        <v>71</v>
      </c>
      <c r="G212" s="37" t="e">
        <f>+'INDICADORES IDIGER'!#REF!</f>
        <v>#REF!</v>
      </c>
      <c r="H212" s="37" t="e">
        <f>+'INDICADORES IDIGER'!#REF!</f>
        <v>#REF!</v>
      </c>
      <c r="I212" s="268" t="e">
        <f t="shared" si="9"/>
        <v>#REF!</v>
      </c>
    </row>
    <row r="213" spans="1:9" x14ac:dyDescent="0.2">
      <c r="A213" s="418"/>
      <c r="B213" s="447"/>
      <c r="C213" s="415"/>
      <c r="D213" s="425"/>
      <c r="E213" s="415"/>
      <c r="F213" s="36" t="s">
        <v>72</v>
      </c>
      <c r="G213" s="37" t="e">
        <f>+'INDICADORES IDIGER'!#REF!</f>
        <v>#REF!</v>
      </c>
      <c r="H213" s="37" t="e">
        <f>+'INDICADORES IDIGER'!#REF!</f>
        <v>#REF!</v>
      </c>
      <c r="I213" s="268" t="e">
        <f t="shared" si="9"/>
        <v>#REF!</v>
      </c>
    </row>
    <row r="214" spans="1:9" ht="13.5" thickBot="1" x14ac:dyDescent="0.25">
      <c r="A214" s="419"/>
      <c r="B214" s="432"/>
      <c r="C214" s="429"/>
      <c r="D214" s="427"/>
      <c r="E214" s="429"/>
      <c r="F214" s="38" t="s">
        <v>73</v>
      </c>
      <c r="G214" s="39" t="e">
        <f>+'INDICADORES IDIGER'!#REF!</f>
        <v>#REF!</v>
      </c>
      <c r="H214" s="39" t="e">
        <f>+'INDICADORES IDIGER'!#REF!</f>
        <v>#REF!</v>
      </c>
      <c r="I214" s="268" t="e">
        <f t="shared" si="9"/>
        <v>#REF!</v>
      </c>
    </row>
    <row r="215" spans="1:9" ht="13.5" thickBot="1" x14ac:dyDescent="0.25">
      <c r="A215" s="422" t="s">
        <v>395</v>
      </c>
      <c r="B215" s="423"/>
      <c r="C215" s="423"/>
      <c r="D215" s="423"/>
      <c r="E215" s="423"/>
      <c r="F215" s="424"/>
      <c r="G215" s="55" t="e">
        <f>SUM(G203:G214)</f>
        <v>#REF!</v>
      </c>
      <c r="H215" s="56" t="e">
        <f>SUM(H203:H214)</f>
        <v>#REF!</v>
      </c>
      <c r="I215" s="35" t="e">
        <f t="shared" si="9"/>
        <v>#REF!</v>
      </c>
    </row>
    <row r="216" spans="1:9" ht="13.5" thickBot="1" x14ac:dyDescent="0.25">
      <c r="A216" s="150"/>
      <c r="B216" s="75"/>
      <c r="C216" s="75"/>
      <c r="D216" s="75"/>
      <c r="E216" s="75"/>
      <c r="F216" s="75"/>
      <c r="G216" s="76"/>
      <c r="H216" s="76"/>
      <c r="I216" s="158"/>
    </row>
    <row r="217" spans="1:9" ht="24.75" customHeight="1" x14ac:dyDescent="0.2">
      <c r="A217" s="150"/>
      <c r="B217" s="75"/>
      <c r="C217" s="75"/>
      <c r="D217" s="75"/>
      <c r="E217" s="75"/>
      <c r="F217" s="75"/>
      <c r="G217" s="76"/>
      <c r="H217" s="76"/>
      <c r="I217" s="158"/>
    </row>
    <row r="218" spans="1:9" x14ac:dyDescent="0.2">
      <c r="A218" s="159" t="s">
        <v>61</v>
      </c>
      <c r="B218" s="66" t="s">
        <v>399</v>
      </c>
      <c r="C218" s="66" t="s">
        <v>402</v>
      </c>
      <c r="D218" s="66" t="s">
        <v>400</v>
      </c>
      <c r="E218" s="66" t="s">
        <v>401</v>
      </c>
      <c r="F218" s="66"/>
      <c r="G218" s="73" t="s">
        <v>378</v>
      </c>
      <c r="H218" s="74" t="s">
        <v>225</v>
      </c>
      <c r="I218" s="160" t="s">
        <v>362</v>
      </c>
    </row>
    <row r="219" spans="1:9" x14ac:dyDescent="0.2">
      <c r="A219" s="418" t="s">
        <v>406</v>
      </c>
      <c r="B219" s="447" t="s">
        <v>407</v>
      </c>
      <c r="C219" s="415" t="s">
        <v>311</v>
      </c>
      <c r="D219" s="425" t="s">
        <v>306</v>
      </c>
      <c r="E219" s="415" t="s">
        <v>243</v>
      </c>
      <c r="F219" s="36" t="s">
        <v>62</v>
      </c>
      <c r="G219" s="51" t="e">
        <f>+'INDICADORES IDIGER'!#REF!</f>
        <v>#REF!</v>
      </c>
      <c r="H219" s="51" t="e">
        <f>+'INDICADORES IDIGER'!#REF!</f>
        <v>#REF!</v>
      </c>
      <c r="I219" s="267" t="e">
        <f>+H219/G219</f>
        <v>#REF!</v>
      </c>
    </row>
    <row r="220" spans="1:9" x14ac:dyDescent="0.2">
      <c r="A220" s="418"/>
      <c r="B220" s="447"/>
      <c r="C220" s="415"/>
      <c r="D220" s="425"/>
      <c r="E220" s="415"/>
      <c r="F220" s="36" t="s">
        <v>63</v>
      </c>
      <c r="G220" s="37" t="e">
        <f>+'INDICADORES IDIGER'!#REF!</f>
        <v>#REF!</v>
      </c>
      <c r="H220" s="37" t="e">
        <f>+'INDICADORES IDIGER'!#REF!</f>
        <v>#REF!</v>
      </c>
      <c r="I220" s="268" t="e">
        <f t="shared" ref="I220:I231" si="10">IF(G220=0,0,H220/G220)</f>
        <v>#REF!</v>
      </c>
    </row>
    <row r="221" spans="1:9" x14ac:dyDescent="0.2">
      <c r="A221" s="418"/>
      <c r="B221" s="447"/>
      <c r="C221" s="415"/>
      <c r="D221" s="425"/>
      <c r="E221" s="415"/>
      <c r="F221" s="36" t="s">
        <v>64</v>
      </c>
      <c r="G221" s="37" t="e">
        <f>+'INDICADORES IDIGER'!#REF!</f>
        <v>#REF!</v>
      </c>
      <c r="H221" s="37" t="e">
        <f>+'INDICADORES IDIGER'!#REF!</f>
        <v>#REF!</v>
      </c>
      <c r="I221" s="268" t="e">
        <f t="shared" si="10"/>
        <v>#REF!</v>
      </c>
    </row>
    <row r="222" spans="1:9" x14ac:dyDescent="0.2">
      <c r="A222" s="418"/>
      <c r="B222" s="447"/>
      <c r="C222" s="415"/>
      <c r="D222" s="425"/>
      <c r="E222" s="415"/>
      <c r="F222" s="36" t="s">
        <v>65</v>
      </c>
      <c r="G222" s="37" t="e">
        <f>+'INDICADORES IDIGER'!#REF!</f>
        <v>#REF!</v>
      </c>
      <c r="H222" s="37" t="e">
        <f>+'INDICADORES IDIGER'!#REF!</f>
        <v>#REF!</v>
      </c>
      <c r="I222" s="268" t="e">
        <f t="shared" si="10"/>
        <v>#REF!</v>
      </c>
    </row>
    <row r="223" spans="1:9" x14ac:dyDescent="0.2">
      <c r="A223" s="418"/>
      <c r="B223" s="447"/>
      <c r="C223" s="415"/>
      <c r="D223" s="425"/>
      <c r="E223" s="415"/>
      <c r="F223" s="36" t="s">
        <v>66</v>
      </c>
      <c r="G223" s="37" t="e">
        <f>+'INDICADORES IDIGER'!#REF!</f>
        <v>#REF!</v>
      </c>
      <c r="H223" s="37" t="e">
        <f>+'INDICADORES IDIGER'!#REF!</f>
        <v>#REF!</v>
      </c>
      <c r="I223" s="268" t="e">
        <f t="shared" si="10"/>
        <v>#REF!</v>
      </c>
    </row>
    <row r="224" spans="1:9" x14ac:dyDescent="0.2">
      <c r="A224" s="418"/>
      <c r="B224" s="447"/>
      <c r="C224" s="415"/>
      <c r="D224" s="425"/>
      <c r="E224" s="415"/>
      <c r="F224" s="36" t="s">
        <v>67</v>
      </c>
      <c r="G224" s="37" t="e">
        <f>+'INDICADORES IDIGER'!#REF!</f>
        <v>#REF!</v>
      </c>
      <c r="H224" s="37" t="e">
        <f>+'INDICADORES IDIGER'!#REF!</f>
        <v>#REF!</v>
      </c>
      <c r="I224" s="268" t="e">
        <f t="shared" si="10"/>
        <v>#REF!</v>
      </c>
    </row>
    <row r="225" spans="1:9" x14ac:dyDescent="0.2">
      <c r="A225" s="418"/>
      <c r="B225" s="447"/>
      <c r="C225" s="415"/>
      <c r="D225" s="425"/>
      <c r="E225" s="415"/>
      <c r="F225" s="36" t="s">
        <v>68</v>
      </c>
      <c r="G225" s="37" t="e">
        <f>+'INDICADORES IDIGER'!#REF!</f>
        <v>#REF!</v>
      </c>
      <c r="H225" s="37" t="e">
        <f>+'INDICADORES IDIGER'!#REF!</f>
        <v>#REF!</v>
      </c>
      <c r="I225" s="268" t="e">
        <f t="shared" si="10"/>
        <v>#REF!</v>
      </c>
    </row>
    <row r="226" spans="1:9" x14ac:dyDescent="0.2">
      <c r="A226" s="418"/>
      <c r="B226" s="447"/>
      <c r="C226" s="415"/>
      <c r="D226" s="425"/>
      <c r="E226" s="415"/>
      <c r="F226" s="36" t="s">
        <v>69</v>
      </c>
      <c r="G226" s="37" t="e">
        <f>+'INDICADORES IDIGER'!#REF!</f>
        <v>#REF!</v>
      </c>
      <c r="H226" s="37" t="e">
        <f>+'INDICADORES IDIGER'!#REF!</f>
        <v>#REF!</v>
      </c>
      <c r="I226" s="268" t="e">
        <f t="shared" si="10"/>
        <v>#REF!</v>
      </c>
    </row>
    <row r="227" spans="1:9" x14ac:dyDescent="0.2">
      <c r="A227" s="418"/>
      <c r="B227" s="447"/>
      <c r="C227" s="415"/>
      <c r="D227" s="425"/>
      <c r="E227" s="415"/>
      <c r="F227" s="36" t="s">
        <v>70</v>
      </c>
      <c r="G227" s="37" t="e">
        <f>+'INDICADORES IDIGER'!#REF!</f>
        <v>#REF!</v>
      </c>
      <c r="H227" s="37" t="e">
        <f>+'INDICADORES IDIGER'!#REF!</f>
        <v>#REF!</v>
      </c>
      <c r="I227" s="268" t="e">
        <f t="shared" si="10"/>
        <v>#REF!</v>
      </c>
    </row>
    <row r="228" spans="1:9" x14ac:dyDescent="0.2">
      <c r="A228" s="418"/>
      <c r="B228" s="447"/>
      <c r="C228" s="415"/>
      <c r="D228" s="425"/>
      <c r="E228" s="415"/>
      <c r="F228" s="36" t="s">
        <v>71</v>
      </c>
      <c r="G228" s="37" t="e">
        <f>+'INDICADORES IDIGER'!#REF!</f>
        <v>#REF!</v>
      </c>
      <c r="H228" s="37" t="e">
        <f>+'INDICADORES IDIGER'!#REF!</f>
        <v>#REF!</v>
      </c>
      <c r="I228" s="268" t="e">
        <f t="shared" si="10"/>
        <v>#REF!</v>
      </c>
    </row>
    <row r="229" spans="1:9" x14ac:dyDescent="0.2">
      <c r="A229" s="418"/>
      <c r="B229" s="447"/>
      <c r="C229" s="415"/>
      <c r="D229" s="425"/>
      <c r="E229" s="415"/>
      <c r="F229" s="36" t="s">
        <v>72</v>
      </c>
      <c r="G229" s="37" t="e">
        <f>+'INDICADORES IDIGER'!#REF!</f>
        <v>#REF!</v>
      </c>
      <c r="H229" s="37" t="e">
        <f>+'INDICADORES IDIGER'!#REF!</f>
        <v>#REF!</v>
      </c>
      <c r="I229" s="268" t="e">
        <f t="shared" si="10"/>
        <v>#REF!</v>
      </c>
    </row>
    <row r="230" spans="1:9" ht="13.5" thickBot="1" x14ac:dyDescent="0.25">
      <c r="A230" s="419"/>
      <c r="B230" s="432"/>
      <c r="C230" s="429"/>
      <c r="D230" s="427"/>
      <c r="E230" s="429"/>
      <c r="F230" s="38" t="s">
        <v>73</v>
      </c>
      <c r="G230" s="39" t="e">
        <f>+'INDICADORES IDIGER'!#REF!</f>
        <v>#REF!</v>
      </c>
      <c r="H230" s="39" t="e">
        <f>+'INDICADORES IDIGER'!#REF!</f>
        <v>#REF!</v>
      </c>
      <c r="I230" s="268" t="e">
        <f t="shared" si="10"/>
        <v>#REF!</v>
      </c>
    </row>
    <row r="231" spans="1:9" ht="20.25" customHeight="1" thickBot="1" x14ac:dyDescent="0.25">
      <c r="A231" s="422" t="s">
        <v>395</v>
      </c>
      <c r="B231" s="423"/>
      <c r="C231" s="423"/>
      <c r="D231" s="423"/>
      <c r="E231" s="423"/>
      <c r="F231" s="424"/>
      <c r="G231" s="55" t="e">
        <f>SUM(G219:G230)</f>
        <v>#REF!</v>
      </c>
      <c r="H231" s="56" t="e">
        <f>SUM(H219:H230)</f>
        <v>#REF!</v>
      </c>
      <c r="I231" s="35" t="e">
        <f t="shared" si="10"/>
        <v>#REF!</v>
      </c>
    </row>
    <row r="232" spans="1:9" ht="23.25" customHeight="1" x14ac:dyDescent="0.2">
      <c r="A232" s="146"/>
      <c r="B232" s="146"/>
      <c r="C232" s="146"/>
      <c r="D232" s="146"/>
      <c r="E232" s="146"/>
      <c r="F232" s="146"/>
      <c r="G232" s="165"/>
      <c r="H232" s="165"/>
      <c r="I232" s="166"/>
    </row>
    <row r="233" spans="1:9" x14ac:dyDescent="0.2">
      <c r="A233" s="107"/>
      <c r="B233" s="107"/>
      <c r="C233" s="107"/>
      <c r="D233" s="107"/>
      <c r="E233" s="107"/>
      <c r="F233" s="107"/>
      <c r="G233" s="124"/>
      <c r="H233" s="124"/>
      <c r="I233" s="108"/>
    </row>
    <row r="234" spans="1:9" ht="13.5" thickBot="1" x14ac:dyDescent="0.25">
      <c r="A234" s="107"/>
      <c r="B234" s="107"/>
      <c r="C234" s="107"/>
      <c r="D234" s="107"/>
      <c r="E234" s="107"/>
      <c r="F234" s="107"/>
      <c r="G234" s="124"/>
      <c r="H234" s="124"/>
      <c r="I234" s="108"/>
    </row>
    <row r="235" spans="1:9" ht="18" x14ac:dyDescent="0.2">
      <c r="A235" s="161" t="s">
        <v>60</v>
      </c>
      <c r="B235" s="437" t="s">
        <v>132</v>
      </c>
      <c r="C235" s="437"/>
      <c r="D235" s="437"/>
      <c r="E235" s="437"/>
      <c r="F235" s="437"/>
      <c r="G235" s="437"/>
      <c r="H235" s="437"/>
      <c r="I235" s="438"/>
    </row>
    <row r="236" spans="1:9" ht="18" x14ac:dyDescent="0.2">
      <c r="A236" s="162" t="s">
        <v>239</v>
      </c>
      <c r="B236" s="439" t="s">
        <v>411</v>
      </c>
      <c r="C236" s="439"/>
      <c r="D236" s="439"/>
      <c r="E236" s="439"/>
      <c r="F236" s="439"/>
      <c r="G236" s="439"/>
      <c r="H236" s="439"/>
      <c r="I236" s="440"/>
    </row>
    <row r="237" spans="1:9" x14ac:dyDescent="0.2">
      <c r="A237" s="416" t="s">
        <v>61</v>
      </c>
      <c r="B237" s="413" t="s">
        <v>399</v>
      </c>
      <c r="C237" s="413" t="s">
        <v>402</v>
      </c>
      <c r="D237" s="413" t="s">
        <v>400</v>
      </c>
      <c r="E237" s="413" t="s">
        <v>401</v>
      </c>
      <c r="F237" s="435" t="s">
        <v>403</v>
      </c>
      <c r="G237" s="435"/>
      <c r="H237" s="435"/>
      <c r="I237" s="436"/>
    </row>
    <row r="238" spans="1:9" x14ac:dyDescent="0.2">
      <c r="A238" s="416"/>
      <c r="B238" s="413"/>
      <c r="C238" s="413"/>
      <c r="D238" s="413"/>
      <c r="E238" s="413"/>
      <c r="F238" s="44"/>
      <c r="G238" s="45" t="s">
        <v>378</v>
      </c>
      <c r="H238" s="46" t="s">
        <v>225</v>
      </c>
      <c r="I238" s="152" t="s">
        <v>362</v>
      </c>
    </row>
    <row r="239" spans="1:9" ht="27" customHeight="1" x14ac:dyDescent="0.2">
      <c r="A239" s="501" t="s">
        <v>411</v>
      </c>
      <c r="B239" s="502" t="s">
        <v>410</v>
      </c>
      <c r="C239" s="504" t="s">
        <v>311</v>
      </c>
      <c r="D239" s="475" t="s">
        <v>119</v>
      </c>
      <c r="E239" s="476"/>
      <c r="F239" s="60" t="s">
        <v>307</v>
      </c>
      <c r="G239" s="128">
        <v>26</v>
      </c>
      <c r="H239" s="51" t="e">
        <f>+'INDICADORES IDIGER'!#REF!</f>
        <v>#REF!</v>
      </c>
      <c r="I239" s="149" t="e">
        <f>+'INDICADORES IDIGER'!#REF!</f>
        <v>#REF!</v>
      </c>
    </row>
    <row r="240" spans="1:9" ht="27" customHeight="1" x14ac:dyDescent="0.2">
      <c r="A240" s="501"/>
      <c r="B240" s="502"/>
      <c r="C240" s="504"/>
      <c r="D240" s="475"/>
      <c r="E240" s="476"/>
      <c r="F240" s="60" t="s">
        <v>308</v>
      </c>
      <c r="G240" s="269"/>
      <c r="H240" s="37" t="e">
        <f>+'INDICADORES IDIGER'!#REF!</f>
        <v>#REF!</v>
      </c>
      <c r="I240" s="149" t="e">
        <f>+'INDICADORES IDIGER'!#REF!</f>
        <v>#REF!</v>
      </c>
    </row>
    <row r="241" spans="1:9" ht="27" customHeight="1" x14ac:dyDescent="0.2">
      <c r="A241" s="501"/>
      <c r="B241" s="502"/>
      <c r="C241" s="504"/>
      <c r="D241" s="475"/>
      <c r="E241" s="476"/>
      <c r="F241" s="60" t="s">
        <v>310</v>
      </c>
      <c r="G241" s="269"/>
      <c r="H241" s="37" t="e">
        <f>+'INDICADORES IDIGER'!#REF!</f>
        <v>#REF!</v>
      </c>
      <c r="I241" s="149" t="e">
        <f>+'INDICADORES IDIGER'!#REF!</f>
        <v>#REF!</v>
      </c>
    </row>
    <row r="242" spans="1:9" ht="27" customHeight="1" thickBot="1" x14ac:dyDescent="0.25">
      <c r="A242" s="501"/>
      <c r="B242" s="502"/>
      <c r="C242" s="504"/>
      <c r="D242" s="475"/>
      <c r="E242" s="476"/>
      <c r="F242" s="60" t="s">
        <v>309</v>
      </c>
      <c r="G242" s="129"/>
      <c r="H242" s="37" t="e">
        <f>+'INDICADORES IDIGER'!#REF!</f>
        <v>#REF!</v>
      </c>
      <c r="I242" s="149" t="e">
        <f>+'INDICADORES IDIGER'!#REF!</f>
        <v>#REF!</v>
      </c>
    </row>
    <row r="243" spans="1:9" ht="27" customHeight="1" thickBot="1" x14ac:dyDescent="0.25">
      <c r="A243" s="501"/>
      <c r="B243" s="502"/>
      <c r="C243" s="504"/>
      <c r="D243" s="475"/>
      <c r="E243" s="499"/>
      <c r="F243" s="119" t="s">
        <v>412</v>
      </c>
      <c r="G243" s="488">
        <v>450000000</v>
      </c>
      <c r="H243" s="489"/>
      <c r="I243" s="59"/>
    </row>
    <row r="244" spans="1:9" ht="27" customHeight="1" thickBot="1" x14ac:dyDescent="0.25">
      <c r="A244" s="150"/>
      <c r="B244" s="75"/>
      <c r="C244" s="75"/>
      <c r="D244" s="75"/>
      <c r="E244" s="75"/>
      <c r="F244" s="75"/>
      <c r="G244" s="76"/>
      <c r="H244" s="76"/>
      <c r="I244" s="158"/>
    </row>
    <row r="245" spans="1:9" x14ac:dyDescent="0.2">
      <c r="A245" s="159" t="s">
        <v>61</v>
      </c>
      <c r="B245" s="66" t="s">
        <v>399</v>
      </c>
      <c r="C245" s="66" t="s">
        <v>402</v>
      </c>
      <c r="D245" s="66" t="s">
        <v>400</v>
      </c>
      <c r="E245" s="66" t="s">
        <v>401</v>
      </c>
      <c r="F245" s="47"/>
      <c r="G245" s="48" t="s">
        <v>378</v>
      </c>
      <c r="H245" s="49" t="s">
        <v>225</v>
      </c>
      <c r="I245" s="148" t="s">
        <v>362</v>
      </c>
    </row>
    <row r="246" spans="1:9" x14ac:dyDescent="0.2">
      <c r="A246" s="418" t="s">
        <v>411</v>
      </c>
      <c r="B246" s="447" t="s">
        <v>241</v>
      </c>
      <c r="C246" s="415" t="s">
        <v>75</v>
      </c>
      <c r="D246" s="425" t="s">
        <v>156</v>
      </c>
      <c r="E246" s="415" t="s">
        <v>242</v>
      </c>
      <c r="F246" s="36" t="s">
        <v>62</v>
      </c>
      <c r="G246" s="65" t="e">
        <f>+'INDICADORES IDIGER'!#REF!</f>
        <v>#REF!</v>
      </c>
      <c r="H246" s="62" t="e">
        <f>+'INDICADORES IDIGER'!#REF!</f>
        <v>#REF!</v>
      </c>
      <c r="I246" s="268" t="e">
        <f t="shared" ref="I246:I258" si="11">IF(G246=0,0,H246/G246)</f>
        <v>#REF!</v>
      </c>
    </row>
    <row r="247" spans="1:9" x14ac:dyDescent="0.2">
      <c r="A247" s="418"/>
      <c r="B247" s="447"/>
      <c r="C247" s="415"/>
      <c r="D247" s="425"/>
      <c r="E247" s="415"/>
      <c r="F247" s="36" t="s">
        <v>63</v>
      </c>
      <c r="G247" s="53" t="e">
        <f>+'INDICADORES IDIGER'!#REF!</f>
        <v>#REF!</v>
      </c>
      <c r="H247" s="63" t="e">
        <f>+'INDICADORES IDIGER'!#REF!</f>
        <v>#REF!</v>
      </c>
      <c r="I247" s="268" t="e">
        <f t="shared" si="11"/>
        <v>#REF!</v>
      </c>
    </row>
    <row r="248" spans="1:9" x14ac:dyDescent="0.2">
      <c r="A248" s="418"/>
      <c r="B248" s="447"/>
      <c r="C248" s="415"/>
      <c r="D248" s="425"/>
      <c r="E248" s="415"/>
      <c r="F248" s="36" t="s">
        <v>64</v>
      </c>
      <c r="G248" s="53" t="e">
        <f>+'INDICADORES IDIGER'!#REF!</f>
        <v>#REF!</v>
      </c>
      <c r="H248" s="63" t="e">
        <f>+'INDICADORES IDIGER'!#REF!</f>
        <v>#REF!</v>
      </c>
      <c r="I248" s="268" t="e">
        <f t="shared" si="11"/>
        <v>#REF!</v>
      </c>
    </row>
    <row r="249" spans="1:9" ht="21" customHeight="1" x14ac:dyDescent="0.2">
      <c r="A249" s="418"/>
      <c r="B249" s="447"/>
      <c r="C249" s="415"/>
      <c r="D249" s="425"/>
      <c r="E249" s="415"/>
      <c r="F249" s="36" t="s">
        <v>65</v>
      </c>
      <c r="G249" s="53" t="e">
        <f>+'INDICADORES IDIGER'!#REF!</f>
        <v>#REF!</v>
      </c>
      <c r="H249" s="63" t="e">
        <f>+'INDICADORES IDIGER'!#REF!</f>
        <v>#REF!</v>
      </c>
      <c r="I249" s="268" t="e">
        <f t="shared" si="11"/>
        <v>#REF!</v>
      </c>
    </row>
    <row r="250" spans="1:9" ht="21" customHeight="1" x14ac:dyDescent="0.2">
      <c r="A250" s="418"/>
      <c r="B250" s="447"/>
      <c r="C250" s="415"/>
      <c r="D250" s="425"/>
      <c r="E250" s="415"/>
      <c r="F250" s="36" t="s">
        <v>66</v>
      </c>
      <c r="G250" s="53" t="e">
        <f>+'INDICADORES IDIGER'!#REF!</f>
        <v>#REF!</v>
      </c>
      <c r="H250" s="63" t="e">
        <f>+'INDICADORES IDIGER'!#REF!</f>
        <v>#REF!</v>
      </c>
      <c r="I250" s="268" t="e">
        <f t="shared" si="11"/>
        <v>#REF!</v>
      </c>
    </row>
    <row r="251" spans="1:9" x14ac:dyDescent="0.2">
      <c r="A251" s="418"/>
      <c r="B251" s="447"/>
      <c r="C251" s="415"/>
      <c r="D251" s="425"/>
      <c r="E251" s="415"/>
      <c r="F251" s="36" t="s">
        <v>67</v>
      </c>
      <c r="G251" s="53" t="e">
        <f>+'INDICADORES IDIGER'!#REF!</f>
        <v>#REF!</v>
      </c>
      <c r="H251" s="63" t="e">
        <f>+'INDICADORES IDIGER'!#REF!</f>
        <v>#REF!</v>
      </c>
      <c r="I251" s="268" t="e">
        <f t="shared" si="11"/>
        <v>#REF!</v>
      </c>
    </row>
    <row r="252" spans="1:9" x14ac:dyDescent="0.2">
      <c r="A252" s="418"/>
      <c r="B252" s="447"/>
      <c r="C252" s="415"/>
      <c r="D252" s="425"/>
      <c r="E252" s="415"/>
      <c r="F252" s="36" t="s">
        <v>68</v>
      </c>
      <c r="G252" s="53" t="e">
        <f>+'INDICADORES IDIGER'!#REF!</f>
        <v>#REF!</v>
      </c>
      <c r="H252" s="63" t="e">
        <f>+'INDICADORES IDIGER'!#REF!</f>
        <v>#REF!</v>
      </c>
      <c r="I252" s="268" t="e">
        <f t="shared" si="11"/>
        <v>#REF!</v>
      </c>
    </row>
    <row r="253" spans="1:9" ht="26.25" customHeight="1" x14ac:dyDescent="0.2">
      <c r="A253" s="418"/>
      <c r="B253" s="447"/>
      <c r="C253" s="415"/>
      <c r="D253" s="425"/>
      <c r="E253" s="415"/>
      <c r="F253" s="36" t="s">
        <v>69</v>
      </c>
      <c r="G253" s="53" t="e">
        <f>+'INDICADORES IDIGER'!#REF!</f>
        <v>#REF!</v>
      </c>
      <c r="H253" s="63" t="e">
        <f>+'INDICADORES IDIGER'!#REF!</f>
        <v>#REF!</v>
      </c>
      <c r="I253" s="268" t="e">
        <f t="shared" si="11"/>
        <v>#REF!</v>
      </c>
    </row>
    <row r="254" spans="1:9" ht="26.25" customHeight="1" x14ac:dyDescent="0.2">
      <c r="A254" s="418"/>
      <c r="B254" s="447"/>
      <c r="C254" s="415"/>
      <c r="D254" s="425"/>
      <c r="E254" s="415"/>
      <c r="F254" s="36" t="s">
        <v>70</v>
      </c>
      <c r="G254" s="53" t="e">
        <f>+'INDICADORES IDIGER'!#REF!</f>
        <v>#REF!</v>
      </c>
      <c r="H254" s="63" t="e">
        <f>+'INDICADORES IDIGER'!#REF!</f>
        <v>#REF!</v>
      </c>
      <c r="I254" s="268" t="e">
        <f t="shared" si="11"/>
        <v>#REF!</v>
      </c>
    </row>
    <row r="255" spans="1:9" ht="33" customHeight="1" x14ac:dyDescent="0.2">
      <c r="A255" s="418"/>
      <c r="B255" s="447"/>
      <c r="C255" s="415"/>
      <c r="D255" s="425"/>
      <c r="E255" s="415"/>
      <c r="F255" s="36" t="s">
        <v>71</v>
      </c>
      <c r="G255" s="53" t="e">
        <f>+'INDICADORES IDIGER'!#REF!</f>
        <v>#REF!</v>
      </c>
      <c r="H255" s="63" t="e">
        <f>+'INDICADORES IDIGER'!#REF!</f>
        <v>#REF!</v>
      </c>
      <c r="I255" s="268" t="e">
        <f t="shared" si="11"/>
        <v>#REF!</v>
      </c>
    </row>
    <row r="256" spans="1:9" ht="26.25" customHeight="1" x14ac:dyDescent="0.2">
      <c r="A256" s="418"/>
      <c r="B256" s="447"/>
      <c r="C256" s="415"/>
      <c r="D256" s="425"/>
      <c r="E256" s="415"/>
      <c r="F256" s="36" t="s">
        <v>72</v>
      </c>
      <c r="G256" s="53" t="e">
        <f>+'INDICADORES IDIGER'!#REF!</f>
        <v>#REF!</v>
      </c>
      <c r="H256" s="63" t="e">
        <f>+'INDICADORES IDIGER'!#REF!</f>
        <v>#REF!</v>
      </c>
      <c r="I256" s="268" t="e">
        <f t="shared" si="11"/>
        <v>#REF!</v>
      </c>
    </row>
    <row r="257" spans="1:9" ht="18" customHeight="1" thickBot="1" x14ac:dyDescent="0.25">
      <c r="A257" s="419"/>
      <c r="B257" s="432"/>
      <c r="C257" s="429"/>
      <c r="D257" s="427"/>
      <c r="E257" s="429"/>
      <c r="F257" s="38" t="s">
        <v>73</v>
      </c>
      <c r="G257" s="54" t="e">
        <f>+'INDICADORES IDIGER'!#REF!</f>
        <v>#REF!</v>
      </c>
      <c r="H257" s="64" t="e">
        <f>+'INDICADORES IDIGER'!#REF!</f>
        <v>#REF!</v>
      </c>
      <c r="I257" s="268" t="e">
        <f t="shared" si="11"/>
        <v>#REF!</v>
      </c>
    </row>
    <row r="258" spans="1:9" ht="18" customHeight="1" thickBot="1" x14ac:dyDescent="0.25">
      <c r="A258" s="422" t="s">
        <v>395</v>
      </c>
      <c r="B258" s="423"/>
      <c r="C258" s="423"/>
      <c r="D258" s="423"/>
      <c r="E258" s="423"/>
      <c r="F258" s="424"/>
      <c r="G258" s="54" t="e">
        <f>SUM(G246:G257)</f>
        <v>#REF!</v>
      </c>
      <c r="H258" s="223" t="e">
        <f>SUM(H246:H257)</f>
        <v>#REF!</v>
      </c>
      <c r="I258" s="35" t="e">
        <f t="shared" si="11"/>
        <v>#REF!</v>
      </c>
    </row>
    <row r="259" spans="1:9" ht="25.5" customHeight="1" thickBot="1" x14ac:dyDescent="0.25">
      <c r="A259" s="167"/>
      <c r="B259" s="72"/>
      <c r="C259" s="120"/>
      <c r="D259" s="121"/>
      <c r="E259" s="120"/>
      <c r="F259" s="122"/>
      <c r="G259" s="123"/>
      <c r="H259" s="123"/>
      <c r="I259" s="158"/>
    </row>
    <row r="260" spans="1:9" ht="23.25" customHeight="1" x14ac:dyDescent="0.2">
      <c r="A260" s="159" t="s">
        <v>61</v>
      </c>
      <c r="B260" s="66" t="s">
        <v>399</v>
      </c>
      <c r="C260" s="66" t="s">
        <v>402</v>
      </c>
      <c r="D260" s="66" t="s">
        <v>400</v>
      </c>
      <c r="E260" s="66" t="s">
        <v>401</v>
      </c>
      <c r="F260" s="47"/>
      <c r="G260" s="48" t="s">
        <v>378</v>
      </c>
      <c r="H260" s="49" t="s">
        <v>225</v>
      </c>
      <c r="I260" s="148" t="s">
        <v>362</v>
      </c>
    </row>
    <row r="261" spans="1:9" x14ac:dyDescent="0.2">
      <c r="A261" s="418" t="s">
        <v>411</v>
      </c>
      <c r="B261" s="447" t="s">
        <v>413</v>
      </c>
      <c r="C261" s="415" t="s">
        <v>75</v>
      </c>
      <c r="D261" s="425" t="s">
        <v>155</v>
      </c>
      <c r="E261" s="415" t="s">
        <v>255</v>
      </c>
      <c r="F261" s="36" t="s">
        <v>62</v>
      </c>
      <c r="G261" s="65" t="e">
        <f>+'INDICADORES IDIGER'!#REF!</f>
        <v>#REF!</v>
      </c>
      <c r="H261" s="62" t="e">
        <f>+'INDICADORES IDIGER'!#REF!</f>
        <v>#REF!</v>
      </c>
      <c r="I261" s="268" t="e">
        <f t="shared" ref="I261:I273" si="12">IF(G261=0,0,H261/G261)</f>
        <v>#REF!</v>
      </c>
    </row>
    <row r="262" spans="1:9" x14ac:dyDescent="0.2">
      <c r="A262" s="418"/>
      <c r="B262" s="447"/>
      <c r="C262" s="415"/>
      <c r="D262" s="425"/>
      <c r="E262" s="415"/>
      <c r="F262" s="36" t="s">
        <v>63</v>
      </c>
      <c r="G262" s="53" t="e">
        <f>+'INDICADORES IDIGER'!#REF!</f>
        <v>#REF!</v>
      </c>
      <c r="H262" s="63" t="e">
        <f>+'INDICADORES IDIGER'!#REF!</f>
        <v>#REF!</v>
      </c>
      <c r="I262" s="268" t="e">
        <f t="shared" si="12"/>
        <v>#REF!</v>
      </c>
    </row>
    <row r="263" spans="1:9" x14ac:dyDescent="0.2">
      <c r="A263" s="418"/>
      <c r="B263" s="447"/>
      <c r="C263" s="415"/>
      <c r="D263" s="425"/>
      <c r="E263" s="415"/>
      <c r="F263" s="36" t="s">
        <v>64</v>
      </c>
      <c r="G263" s="53" t="e">
        <f>+'INDICADORES IDIGER'!#REF!</f>
        <v>#REF!</v>
      </c>
      <c r="H263" s="63" t="e">
        <f>+'INDICADORES IDIGER'!#REF!</f>
        <v>#REF!</v>
      </c>
      <c r="I263" s="268" t="e">
        <f t="shared" si="12"/>
        <v>#REF!</v>
      </c>
    </row>
    <row r="264" spans="1:9" x14ac:dyDescent="0.2">
      <c r="A264" s="418"/>
      <c r="B264" s="447"/>
      <c r="C264" s="415"/>
      <c r="D264" s="425"/>
      <c r="E264" s="415"/>
      <c r="F264" s="36" t="s">
        <v>65</v>
      </c>
      <c r="G264" s="53" t="e">
        <f>+'INDICADORES IDIGER'!#REF!</f>
        <v>#REF!</v>
      </c>
      <c r="H264" s="63" t="e">
        <f>+'INDICADORES IDIGER'!#REF!</f>
        <v>#REF!</v>
      </c>
      <c r="I264" s="268" t="e">
        <f t="shared" si="12"/>
        <v>#REF!</v>
      </c>
    </row>
    <row r="265" spans="1:9" x14ac:dyDescent="0.2">
      <c r="A265" s="418"/>
      <c r="B265" s="447"/>
      <c r="C265" s="415"/>
      <c r="D265" s="425"/>
      <c r="E265" s="415"/>
      <c r="F265" s="36" t="s">
        <v>66</v>
      </c>
      <c r="G265" s="53" t="e">
        <f>+'INDICADORES IDIGER'!#REF!</f>
        <v>#REF!</v>
      </c>
      <c r="H265" s="63" t="e">
        <f>+'INDICADORES IDIGER'!#REF!</f>
        <v>#REF!</v>
      </c>
      <c r="I265" s="268" t="e">
        <f t="shared" si="12"/>
        <v>#REF!</v>
      </c>
    </row>
    <row r="266" spans="1:9" x14ac:dyDescent="0.2">
      <c r="A266" s="418"/>
      <c r="B266" s="447"/>
      <c r="C266" s="415"/>
      <c r="D266" s="425"/>
      <c r="E266" s="415"/>
      <c r="F266" s="36" t="s">
        <v>67</v>
      </c>
      <c r="G266" s="53" t="e">
        <f>+'INDICADORES IDIGER'!#REF!</f>
        <v>#REF!</v>
      </c>
      <c r="H266" s="63" t="e">
        <f>+'INDICADORES IDIGER'!#REF!</f>
        <v>#REF!</v>
      </c>
      <c r="I266" s="268" t="e">
        <f t="shared" si="12"/>
        <v>#REF!</v>
      </c>
    </row>
    <row r="267" spans="1:9" x14ac:dyDescent="0.2">
      <c r="A267" s="418"/>
      <c r="B267" s="447"/>
      <c r="C267" s="415"/>
      <c r="D267" s="425"/>
      <c r="E267" s="415"/>
      <c r="F267" s="36" t="s">
        <v>68</v>
      </c>
      <c r="G267" s="53" t="e">
        <f>+'INDICADORES IDIGER'!#REF!</f>
        <v>#REF!</v>
      </c>
      <c r="H267" s="63" t="e">
        <f>+'INDICADORES IDIGER'!#REF!</f>
        <v>#REF!</v>
      </c>
      <c r="I267" s="268" t="e">
        <f t="shared" si="12"/>
        <v>#REF!</v>
      </c>
    </row>
    <row r="268" spans="1:9" x14ac:dyDescent="0.2">
      <c r="A268" s="418"/>
      <c r="B268" s="447"/>
      <c r="C268" s="415"/>
      <c r="D268" s="425"/>
      <c r="E268" s="415"/>
      <c r="F268" s="36" t="s">
        <v>69</v>
      </c>
      <c r="G268" s="53" t="e">
        <f>+'INDICADORES IDIGER'!#REF!</f>
        <v>#REF!</v>
      </c>
      <c r="H268" s="63" t="e">
        <f>+'INDICADORES IDIGER'!#REF!</f>
        <v>#REF!</v>
      </c>
      <c r="I268" s="268" t="e">
        <f t="shared" si="12"/>
        <v>#REF!</v>
      </c>
    </row>
    <row r="269" spans="1:9" x14ac:dyDescent="0.2">
      <c r="A269" s="418"/>
      <c r="B269" s="447"/>
      <c r="C269" s="415"/>
      <c r="D269" s="425"/>
      <c r="E269" s="415"/>
      <c r="F269" s="36" t="s">
        <v>70</v>
      </c>
      <c r="G269" s="53" t="e">
        <f>+'INDICADORES IDIGER'!#REF!</f>
        <v>#REF!</v>
      </c>
      <c r="H269" s="63" t="e">
        <f>+'INDICADORES IDIGER'!#REF!</f>
        <v>#REF!</v>
      </c>
      <c r="I269" s="268" t="e">
        <f t="shared" si="12"/>
        <v>#REF!</v>
      </c>
    </row>
    <row r="270" spans="1:9" x14ac:dyDescent="0.2">
      <c r="A270" s="418"/>
      <c r="B270" s="447"/>
      <c r="C270" s="415"/>
      <c r="D270" s="425"/>
      <c r="E270" s="415"/>
      <c r="F270" s="36" t="s">
        <v>71</v>
      </c>
      <c r="G270" s="53" t="e">
        <f>+'INDICADORES IDIGER'!#REF!</f>
        <v>#REF!</v>
      </c>
      <c r="H270" s="63" t="e">
        <f>+'INDICADORES IDIGER'!#REF!</f>
        <v>#REF!</v>
      </c>
      <c r="I270" s="268" t="e">
        <f t="shared" si="12"/>
        <v>#REF!</v>
      </c>
    </row>
    <row r="271" spans="1:9" x14ac:dyDescent="0.2">
      <c r="A271" s="418"/>
      <c r="B271" s="447"/>
      <c r="C271" s="415"/>
      <c r="D271" s="425"/>
      <c r="E271" s="415"/>
      <c r="F271" s="36" t="s">
        <v>72</v>
      </c>
      <c r="G271" s="53" t="e">
        <f>+'INDICADORES IDIGER'!#REF!</f>
        <v>#REF!</v>
      </c>
      <c r="H271" s="63" t="e">
        <f>+'INDICADORES IDIGER'!#REF!</f>
        <v>#REF!</v>
      </c>
      <c r="I271" s="268" t="e">
        <f t="shared" si="12"/>
        <v>#REF!</v>
      </c>
    </row>
    <row r="272" spans="1:9" ht="13.5" thickBot="1" x14ac:dyDescent="0.25">
      <c r="A272" s="419"/>
      <c r="B272" s="432"/>
      <c r="C272" s="429"/>
      <c r="D272" s="427"/>
      <c r="E272" s="429"/>
      <c r="F272" s="38" t="s">
        <v>73</v>
      </c>
      <c r="G272" s="54" t="e">
        <f>+'INDICADORES IDIGER'!#REF!</f>
        <v>#REF!</v>
      </c>
      <c r="H272" s="64" t="e">
        <f>+'INDICADORES IDIGER'!#REF!</f>
        <v>#REF!</v>
      </c>
      <c r="I272" s="268" t="e">
        <f t="shared" si="12"/>
        <v>#REF!</v>
      </c>
    </row>
    <row r="273" spans="1:9" ht="18" customHeight="1" thickBot="1" x14ac:dyDescent="0.25">
      <c r="A273" s="422" t="s">
        <v>395</v>
      </c>
      <c r="B273" s="423"/>
      <c r="C273" s="423"/>
      <c r="D273" s="423"/>
      <c r="E273" s="423"/>
      <c r="F273" s="424"/>
      <c r="G273" s="55" t="e">
        <f>SUM(G261:G272)</f>
        <v>#REF!</v>
      </c>
      <c r="H273" s="56" t="e">
        <f>SUM(H261:H272)</f>
        <v>#REF!</v>
      </c>
      <c r="I273" s="35" t="e">
        <f t="shared" si="12"/>
        <v>#REF!</v>
      </c>
    </row>
    <row r="274" spans="1:9" ht="23.25" customHeight="1" x14ac:dyDescent="0.2">
      <c r="A274" s="150"/>
      <c r="B274" s="75"/>
      <c r="C274" s="75"/>
      <c r="D274" s="75"/>
      <c r="E274" s="75"/>
      <c r="F274" s="75"/>
      <c r="G274" s="76"/>
      <c r="H274" s="76"/>
      <c r="I274" s="158"/>
    </row>
    <row r="275" spans="1:9" x14ac:dyDescent="0.2">
      <c r="A275" s="159" t="s">
        <v>61</v>
      </c>
      <c r="B275" s="66" t="s">
        <v>399</v>
      </c>
      <c r="C275" s="66" t="s">
        <v>402</v>
      </c>
      <c r="D275" s="66" t="s">
        <v>400</v>
      </c>
      <c r="E275" s="66" t="s">
        <v>401</v>
      </c>
      <c r="F275" s="66"/>
      <c r="G275" s="73" t="s">
        <v>378</v>
      </c>
      <c r="H275" s="74" t="s">
        <v>225</v>
      </c>
      <c r="I275" s="160" t="s">
        <v>362</v>
      </c>
    </row>
    <row r="276" spans="1:9" x14ac:dyDescent="0.2">
      <c r="A276" s="418" t="s">
        <v>411</v>
      </c>
      <c r="B276" s="500" t="s">
        <v>414</v>
      </c>
      <c r="C276" s="415" t="s">
        <v>75</v>
      </c>
      <c r="D276" s="425" t="s">
        <v>157</v>
      </c>
      <c r="E276" s="415" t="s">
        <v>256</v>
      </c>
      <c r="F276" s="36" t="s">
        <v>62</v>
      </c>
      <c r="G276" s="51" t="e">
        <f>+'INDICADORES IDIGER'!#REF!</f>
        <v>#REF!</v>
      </c>
      <c r="H276" s="85" t="e">
        <f>+'INDICADORES IDIGER'!#REF!</f>
        <v>#REF!</v>
      </c>
      <c r="I276" s="268" t="e">
        <f t="shared" ref="I276:I288" si="13">IF(G276=0,0,H276/G276)</f>
        <v>#REF!</v>
      </c>
    </row>
    <row r="277" spans="1:9" x14ac:dyDescent="0.2">
      <c r="A277" s="418"/>
      <c r="B277" s="421"/>
      <c r="C277" s="415"/>
      <c r="D277" s="425"/>
      <c r="E277" s="415"/>
      <c r="F277" s="36" t="s">
        <v>63</v>
      </c>
      <c r="G277" s="37" t="e">
        <f>+'INDICADORES IDIGER'!#REF!</f>
        <v>#REF!</v>
      </c>
      <c r="H277" s="85" t="e">
        <f>+'INDICADORES IDIGER'!#REF!</f>
        <v>#REF!</v>
      </c>
      <c r="I277" s="268" t="e">
        <f t="shared" si="13"/>
        <v>#REF!</v>
      </c>
    </row>
    <row r="278" spans="1:9" x14ac:dyDescent="0.2">
      <c r="A278" s="418"/>
      <c r="B278" s="421"/>
      <c r="C278" s="415"/>
      <c r="D278" s="425"/>
      <c r="E278" s="415"/>
      <c r="F278" s="36" t="s">
        <v>64</v>
      </c>
      <c r="G278" s="37" t="e">
        <f>+'INDICADORES IDIGER'!#REF!</f>
        <v>#REF!</v>
      </c>
      <c r="H278" s="85" t="e">
        <f>+'INDICADORES IDIGER'!#REF!</f>
        <v>#REF!</v>
      </c>
      <c r="I278" s="268" t="e">
        <f t="shared" si="13"/>
        <v>#REF!</v>
      </c>
    </row>
    <row r="279" spans="1:9" x14ac:dyDescent="0.2">
      <c r="A279" s="418"/>
      <c r="B279" s="421"/>
      <c r="C279" s="415"/>
      <c r="D279" s="425"/>
      <c r="E279" s="415"/>
      <c r="F279" s="36" t="s">
        <v>65</v>
      </c>
      <c r="G279" s="37" t="e">
        <f>+'INDICADORES IDIGER'!#REF!</f>
        <v>#REF!</v>
      </c>
      <c r="H279" s="85" t="e">
        <f>+'INDICADORES IDIGER'!#REF!</f>
        <v>#REF!</v>
      </c>
      <c r="I279" s="268" t="e">
        <f t="shared" si="13"/>
        <v>#REF!</v>
      </c>
    </row>
    <row r="280" spans="1:9" x14ac:dyDescent="0.2">
      <c r="A280" s="418"/>
      <c r="B280" s="421"/>
      <c r="C280" s="415"/>
      <c r="D280" s="425"/>
      <c r="E280" s="415"/>
      <c r="F280" s="36" t="s">
        <v>66</v>
      </c>
      <c r="G280" s="37" t="e">
        <f>+'INDICADORES IDIGER'!#REF!</f>
        <v>#REF!</v>
      </c>
      <c r="H280" s="85" t="e">
        <f>+'INDICADORES IDIGER'!#REF!</f>
        <v>#REF!</v>
      </c>
      <c r="I280" s="268" t="e">
        <f t="shared" si="13"/>
        <v>#REF!</v>
      </c>
    </row>
    <row r="281" spans="1:9" x14ac:dyDescent="0.2">
      <c r="A281" s="418"/>
      <c r="B281" s="421"/>
      <c r="C281" s="415"/>
      <c r="D281" s="425"/>
      <c r="E281" s="415"/>
      <c r="F281" s="36" t="s">
        <v>67</v>
      </c>
      <c r="G281" s="37" t="e">
        <f>+'INDICADORES IDIGER'!#REF!</f>
        <v>#REF!</v>
      </c>
      <c r="H281" s="85" t="e">
        <f>+'INDICADORES IDIGER'!#REF!</f>
        <v>#REF!</v>
      </c>
      <c r="I281" s="268" t="e">
        <f t="shared" si="13"/>
        <v>#REF!</v>
      </c>
    </row>
    <row r="282" spans="1:9" x14ac:dyDescent="0.2">
      <c r="A282" s="418"/>
      <c r="B282" s="421"/>
      <c r="C282" s="415"/>
      <c r="D282" s="425"/>
      <c r="E282" s="415"/>
      <c r="F282" s="36" t="s">
        <v>68</v>
      </c>
      <c r="G282" s="37" t="e">
        <f>+'INDICADORES IDIGER'!#REF!</f>
        <v>#REF!</v>
      </c>
      <c r="H282" s="85" t="e">
        <f>+'INDICADORES IDIGER'!#REF!</f>
        <v>#REF!</v>
      </c>
      <c r="I282" s="268" t="e">
        <f t="shared" si="13"/>
        <v>#REF!</v>
      </c>
    </row>
    <row r="283" spans="1:9" x14ac:dyDescent="0.2">
      <c r="A283" s="418"/>
      <c r="B283" s="421"/>
      <c r="C283" s="415"/>
      <c r="D283" s="425"/>
      <c r="E283" s="415"/>
      <c r="F283" s="36" t="s">
        <v>69</v>
      </c>
      <c r="G283" s="37" t="e">
        <f>+'INDICADORES IDIGER'!#REF!</f>
        <v>#REF!</v>
      </c>
      <c r="H283" s="85" t="e">
        <f>+'INDICADORES IDIGER'!#REF!</f>
        <v>#REF!</v>
      </c>
      <c r="I283" s="268" t="e">
        <f t="shared" si="13"/>
        <v>#REF!</v>
      </c>
    </row>
    <row r="284" spans="1:9" x14ac:dyDescent="0.2">
      <c r="A284" s="418"/>
      <c r="B284" s="421"/>
      <c r="C284" s="415"/>
      <c r="D284" s="425"/>
      <c r="E284" s="415"/>
      <c r="F284" s="36" t="s">
        <v>70</v>
      </c>
      <c r="G284" s="37" t="e">
        <f>+'INDICADORES IDIGER'!#REF!</f>
        <v>#REF!</v>
      </c>
      <c r="H284" s="85" t="e">
        <f>+'INDICADORES IDIGER'!#REF!</f>
        <v>#REF!</v>
      </c>
      <c r="I284" s="268" t="e">
        <f t="shared" si="13"/>
        <v>#REF!</v>
      </c>
    </row>
    <row r="285" spans="1:9" x14ac:dyDescent="0.2">
      <c r="A285" s="418"/>
      <c r="B285" s="421"/>
      <c r="C285" s="415"/>
      <c r="D285" s="425"/>
      <c r="E285" s="415"/>
      <c r="F285" s="36" t="s">
        <v>71</v>
      </c>
      <c r="G285" s="37" t="e">
        <f>+'INDICADORES IDIGER'!#REF!</f>
        <v>#REF!</v>
      </c>
      <c r="H285" s="85" t="e">
        <f>+'INDICADORES IDIGER'!#REF!</f>
        <v>#REF!</v>
      </c>
      <c r="I285" s="268" t="e">
        <f t="shared" si="13"/>
        <v>#REF!</v>
      </c>
    </row>
    <row r="286" spans="1:9" x14ac:dyDescent="0.2">
      <c r="A286" s="418"/>
      <c r="B286" s="421"/>
      <c r="C286" s="415"/>
      <c r="D286" s="425"/>
      <c r="E286" s="415"/>
      <c r="F286" s="36" t="s">
        <v>72</v>
      </c>
      <c r="G286" s="37" t="e">
        <f>+'INDICADORES IDIGER'!#REF!</f>
        <v>#REF!</v>
      </c>
      <c r="H286" s="85" t="e">
        <f>+'INDICADORES IDIGER'!#REF!</f>
        <v>#REF!</v>
      </c>
      <c r="I286" s="268" t="e">
        <f t="shared" si="13"/>
        <v>#REF!</v>
      </c>
    </row>
    <row r="287" spans="1:9" ht="13.5" thickBot="1" x14ac:dyDescent="0.25">
      <c r="A287" s="419"/>
      <c r="B287" s="421"/>
      <c r="C287" s="429"/>
      <c r="D287" s="427"/>
      <c r="E287" s="429"/>
      <c r="F287" s="38" t="s">
        <v>73</v>
      </c>
      <c r="G287" s="39" t="e">
        <f>+'INDICADORES IDIGER'!#REF!</f>
        <v>#REF!</v>
      </c>
      <c r="H287" s="85" t="e">
        <f>+'INDICADORES IDIGER'!#REF!</f>
        <v>#REF!</v>
      </c>
      <c r="I287" s="268" t="e">
        <f t="shared" si="13"/>
        <v>#REF!</v>
      </c>
    </row>
    <row r="288" spans="1:9" ht="18" customHeight="1" thickBot="1" x14ac:dyDescent="0.25">
      <c r="A288" s="422" t="s">
        <v>395</v>
      </c>
      <c r="B288" s="423"/>
      <c r="C288" s="423"/>
      <c r="D288" s="423"/>
      <c r="E288" s="423"/>
      <c r="F288" s="424"/>
      <c r="G288" s="55" t="e">
        <f>SUM(G276:G287)</f>
        <v>#REF!</v>
      </c>
      <c r="H288" s="56" t="e">
        <f>SUM(H276:H287)</f>
        <v>#REF!</v>
      </c>
      <c r="I288" s="35" t="e">
        <f t="shared" si="13"/>
        <v>#REF!</v>
      </c>
    </row>
    <row r="289" spans="1:20" ht="23.25" customHeight="1" x14ac:dyDescent="0.2">
      <c r="A289" s="107"/>
      <c r="B289" s="107"/>
      <c r="C289" s="107"/>
      <c r="D289" s="107"/>
      <c r="E289" s="107"/>
      <c r="F289" s="107"/>
      <c r="G289" s="124"/>
      <c r="H289" s="124"/>
      <c r="I289" s="108"/>
    </row>
    <row r="290" spans="1:20" ht="13.5" thickBot="1" x14ac:dyDescent="0.25">
      <c r="A290" s="107"/>
      <c r="B290" s="107"/>
      <c r="C290" s="107"/>
      <c r="D290" s="107"/>
      <c r="E290" s="107"/>
      <c r="F290" s="107"/>
      <c r="G290" s="124"/>
      <c r="H290" s="124"/>
      <c r="I290" s="108"/>
      <c r="P290" s="61"/>
      <c r="Q290" s="61"/>
      <c r="R290" s="61"/>
      <c r="S290" s="61"/>
      <c r="T290" s="61"/>
    </row>
    <row r="291" spans="1:20" ht="18" x14ac:dyDescent="0.2">
      <c r="A291" s="161" t="s">
        <v>60</v>
      </c>
      <c r="B291" s="437" t="s">
        <v>132</v>
      </c>
      <c r="C291" s="437"/>
      <c r="D291" s="437"/>
      <c r="E291" s="437"/>
      <c r="F291" s="437"/>
      <c r="G291" s="437"/>
      <c r="H291" s="437"/>
      <c r="I291" s="438"/>
    </row>
    <row r="292" spans="1:20" ht="18" x14ac:dyDescent="0.2">
      <c r="A292" s="162" t="s">
        <v>239</v>
      </c>
      <c r="B292" s="439" t="s">
        <v>416</v>
      </c>
      <c r="C292" s="439"/>
      <c r="D292" s="439"/>
      <c r="E292" s="439"/>
      <c r="F292" s="439"/>
      <c r="G292" s="439"/>
      <c r="H292" s="439"/>
      <c r="I292" s="440"/>
    </row>
    <row r="293" spans="1:20" x14ac:dyDescent="0.2">
      <c r="A293" s="159" t="s">
        <v>61</v>
      </c>
      <c r="B293" s="66" t="s">
        <v>399</v>
      </c>
      <c r="C293" s="66" t="s">
        <v>402</v>
      </c>
      <c r="D293" s="66" t="s">
        <v>400</v>
      </c>
      <c r="E293" s="66" t="s">
        <v>401</v>
      </c>
      <c r="F293" s="66"/>
      <c r="G293" s="73" t="s">
        <v>378</v>
      </c>
      <c r="H293" s="74" t="s">
        <v>225</v>
      </c>
      <c r="I293" s="160" t="s">
        <v>362</v>
      </c>
    </row>
    <row r="294" spans="1:20" x14ac:dyDescent="0.2">
      <c r="A294" s="430" t="s">
        <v>416</v>
      </c>
      <c r="B294" s="431" t="s">
        <v>417</v>
      </c>
      <c r="C294" s="428" t="s">
        <v>75</v>
      </c>
      <c r="D294" s="426" t="s">
        <v>158</v>
      </c>
      <c r="E294" s="428" t="s">
        <v>415</v>
      </c>
      <c r="F294" s="60" t="s">
        <v>307</v>
      </c>
      <c r="G294" s="41" t="e">
        <f>+'INDICADORES IDIGER'!#REF!+'INDICADORES IDIGER'!#REF!+'INDICADORES IDIGER'!#REF!</f>
        <v>#REF!</v>
      </c>
      <c r="H294" s="41" t="e">
        <f>+'INDICADORES IDIGER'!#REF!+'INDICADORES IDIGER'!#REF!+'INDICADORES IDIGER'!#REF!</f>
        <v>#REF!</v>
      </c>
      <c r="I294" s="268" t="e">
        <f>IF(G294=0,0,H294/G294)</f>
        <v>#REF!</v>
      </c>
    </row>
    <row r="295" spans="1:20" x14ac:dyDescent="0.2">
      <c r="A295" s="418"/>
      <c r="B295" s="447"/>
      <c r="C295" s="415"/>
      <c r="D295" s="425"/>
      <c r="E295" s="415"/>
      <c r="F295" s="60" t="s">
        <v>308</v>
      </c>
      <c r="G295" s="41" t="e">
        <f>+'INDICADORES IDIGER'!#REF!+'INDICADORES IDIGER'!#REF!+'INDICADORES IDIGER'!#REF!</f>
        <v>#REF!</v>
      </c>
      <c r="H295" s="41" t="e">
        <f>+'INDICADORES IDIGER'!#REF!+'INDICADORES IDIGER'!#REF!+'INDICADORES IDIGER'!#REF!</f>
        <v>#REF!</v>
      </c>
      <c r="I295" s="268" t="e">
        <f>IF(G295=0,0,H295/G295)</f>
        <v>#REF!</v>
      </c>
    </row>
    <row r="296" spans="1:20" x14ac:dyDescent="0.2">
      <c r="A296" s="418"/>
      <c r="B296" s="447"/>
      <c r="C296" s="415"/>
      <c r="D296" s="425"/>
      <c r="E296" s="415"/>
      <c r="F296" s="60" t="s">
        <v>310</v>
      </c>
      <c r="G296" s="41" t="e">
        <f>+'INDICADORES IDIGER'!#REF!+'INDICADORES IDIGER'!#REF!+'INDICADORES IDIGER'!#REF!</f>
        <v>#REF!</v>
      </c>
      <c r="H296" s="41" t="e">
        <f>+'INDICADORES IDIGER'!#REF!+'INDICADORES IDIGER'!#REF!+'INDICADORES IDIGER'!#REF!</f>
        <v>#REF!</v>
      </c>
      <c r="I296" s="268" t="e">
        <f>IF(G296=0,0,H296/G296)</f>
        <v>#REF!</v>
      </c>
    </row>
    <row r="297" spans="1:20" ht="13.5" thickBot="1" x14ac:dyDescent="0.25">
      <c r="A297" s="418"/>
      <c r="B297" s="447"/>
      <c r="C297" s="415"/>
      <c r="D297" s="425"/>
      <c r="E297" s="415"/>
      <c r="F297" s="60" t="s">
        <v>309</v>
      </c>
      <c r="G297" s="41" t="e">
        <f>+'INDICADORES IDIGER'!#REF!+'INDICADORES IDIGER'!#REF!+'INDICADORES IDIGER'!#REF!</f>
        <v>#REF!</v>
      </c>
      <c r="H297" s="41" t="e">
        <f>+'INDICADORES IDIGER'!#REF!+'INDICADORES IDIGER'!#REF!+'INDICADORES IDIGER'!#REF!</f>
        <v>#REF!</v>
      </c>
      <c r="I297" s="268" t="e">
        <f>IF(G297=0,0,H297/G297)</f>
        <v>#REF!</v>
      </c>
    </row>
    <row r="298" spans="1:20" ht="13.5" thickBot="1" x14ac:dyDescent="0.25">
      <c r="A298" s="422" t="s">
        <v>395</v>
      </c>
      <c r="B298" s="423"/>
      <c r="C298" s="423"/>
      <c r="D298" s="423"/>
      <c r="E298" s="423"/>
      <c r="F298" s="424"/>
      <c r="G298" s="224" t="e">
        <f>SUM(G294:G297)</f>
        <v>#REF!</v>
      </c>
      <c r="H298" s="68" t="e">
        <f>SUM(H294:H297)</f>
        <v>#REF!</v>
      </c>
      <c r="I298" s="35" t="e">
        <f>IF(G298=0,0,H298/G298)</f>
        <v>#REF!</v>
      </c>
    </row>
    <row r="299" spans="1:20" x14ac:dyDescent="0.2">
      <c r="A299" s="150"/>
      <c r="B299" s="75"/>
      <c r="C299" s="75"/>
      <c r="D299" s="75"/>
      <c r="E299" s="75"/>
      <c r="F299" s="75"/>
      <c r="G299" s="76"/>
      <c r="H299" s="76"/>
      <c r="I299" s="158"/>
    </row>
    <row r="300" spans="1:20" x14ac:dyDescent="0.2">
      <c r="A300" s="159" t="s">
        <v>61</v>
      </c>
      <c r="B300" s="66" t="s">
        <v>399</v>
      </c>
      <c r="C300" s="66" t="s">
        <v>402</v>
      </c>
      <c r="D300" s="66" t="s">
        <v>400</v>
      </c>
      <c r="E300" s="66" t="s">
        <v>401</v>
      </c>
      <c r="F300" s="66"/>
      <c r="G300" s="73" t="s">
        <v>380</v>
      </c>
      <c r="H300" s="74" t="s">
        <v>379</v>
      </c>
      <c r="I300" s="152" t="s">
        <v>362</v>
      </c>
    </row>
    <row r="301" spans="1:20" x14ac:dyDescent="0.2">
      <c r="A301" s="477" t="s">
        <v>416</v>
      </c>
      <c r="B301" s="431" t="s">
        <v>418</v>
      </c>
      <c r="C301" s="428" t="s">
        <v>311</v>
      </c>
      <c r="D301" s="426" t="s">
        <v>120</v>
      </c>
      <c r="E301" s="428" t="s">
        <v>230</v>
      </c>
      <c r="F301" s="58" t="s">
        <v>307</v>
      </c>
      <c r="G301" s="51" t="e">
        <f>+'INDICADORES IDIGER'!#REF!</f>
        <v>#REF!</v>
      </c>
      <c r="H301" s="51" t="e">
        <f>+'INDICADORES IDIGER'!#REF!</f>
        <v>#REF!</v>
      </c>
      <c r="I301" s="268" t="e">
        <f>IF(G301=0,0,H301/G301)</f>
        <v>#REF!</v>
      </c>
    </row>
    <row r="302" spans="1:20" x14ac:dyDescent="0.2">
      <c r="A302" s="478"/>
      <c r="B302" s="447"/>
      <c r="C302" s="415"/>
      <c r="D302" s="425"/>
      <c r="E302" s="415"/>
      <c r="F302" s="60" t="s">
        <v>308</v>
      </c>
      <c r="G302" s="37" t="e">
        <f>+'INDICADORES IDIGER'!#REF!</f>
        <v>#REF!</v>
      </c>
      <c r="H302" s="37" t="e">
        <f>+'INDICADORES IDIGER'!#REF!</f>
        <v>#REF!</v>
      </c>
      <c r="I302" s="268" t="e">
        <f>IF(G302=0,0,H302/G302)</f>
        <v>#REF!</v>
      </c>
    </row>
    <row r="303" spans="1:20" s="95" customFormat="1" x14ac:dyDescent="0.2">
      <c r="A303" s="478"/>
      <c r="B303" s="447"/>
      <c r="C303" s="415"/>
      <c r="D303" s="425"/>
      <c r="E303" s="415"/>
      <c r="F303" s="60" t="s">
        <v>310</v>
      </c>
      <c r="G303" s="37" t="e">
        <f>+'INDICADORES IDIGER'!#REF!</f>
        <v>#REF!</v>
      </c>
      <c r="H303" s="37" t="e">
        <f>+'INDICADORES IDIGER'!#REF!</f>
        <v>#REF!</v>
      </c>
      <c r="I303" s="268" t="e">
        <f>IF(G303=0,0,H303/G303)</f>
        <v>#REF!</v>
      </c>
    </row>
    <row r="304" spans="1:20" ht="13.5" thickBot="1" x14ac:dyDescent="0.25">
      <c r="A304" s="479"/>
      <c r="B304" s="432"/>
      <c r="C304" s="429"/>
      <c r="D304" s="427"/>
      <c r="E304" s="429"/>
      <c r="F304" s="168" t="s">
        <v>309</v>
      </c>
      <c r="G304" s="39" t="e">
        <f>+'INDICADORES IDIGER'!#REF!</f>
        <v>#REF!</v>
      </c>
      <c r="H304" s="39" t="e">
        <f>+'INDICADORES IDIGER'!#REF!</f>
        <v>#REF!</v>
      </c>
      <c r="I304" s="268" t="e">
        <f>IF(G304=0,0,H304/G304)</f>
        <v>#REF!</v>
      </c>
    </row>
    <row r="305" spans="1:9" ht="13.5" thickBot="1" x14ac:dyDescent="0.25">
      <c r="A305" s="422" t="s">
        <v>395</v>
      </c>
      <c r="B305" s="423"/>
      <c r="C305" s="423"/>
      <c r="D305" s="423"/>
      <c r="E305" s="423"/>
      <c r="F305" s="424"/>
      <c r="G305" s="224" t="e">
        <f>SUM(G301:G304)</f>
        <v>#REF!</v>
      </c>
      <c r="H305" s="68" t="e">
        <f>SUM(H301:H304)</f>
        <v>#REF!</v>
      </c>
      <c r="I305" s="35" t="e">
        <f>IF(G305=0,0,H305/G305)</f>
        <v>#REF!</v>
      </c>
    </row>
    <row r="306" spans="1:9" ht="21" customHeight="1" x14ac:dyDescent="0.2">
      <c r="A306" s="69"/>
      <c r="B306" s="60"/>
      <c r="C306" s="69"/>
      <c r="D306" s="70"/>
      <c r="E306" s="69"/>
      <c r="F306" s="60"/>
      <c r="G306" s="69"/>
      <c r="H306" s="69"/>
      <c r="I306" s="71"/>
    </row>
    <row r="307" spans="1:9" ht="23.25" customHeight="1" thickBot="1" x14ac:dyDescent="0.25">
      <c r="A307" s="69"/>
      <c r="B307" s="60"/>
      <c r="C307" s="69"/>
      <c r="D307" s="70"/>
      <c r="E307" s="69"/>
      <c r="F307" s="60"/>
      <c r="G307" s="69"/>
      <c r="H307" s="69"/>
      <c r="I307" s="71"/>
    </row>
    <row r="308" spans="1:9" ht="26.25" customHeight="1" x14ac:dyDescent="0.2">
      <c r="A308" s="161" t="s">
        <v>60</v>
      </c>
      <c r="B308" s="437" t="s">
        <v>333</v>
      </c>
      <c r="C308" s="437"/>
      <c r="D308" s="437"/>
      <c r="E308" s="437"/>
      <c r="F308" s="437"/>
      <c r="G308" s="437"/>
      <c r="H308" s="437"/>
      <c r="I308" s="438"/>
    </row>
    <row r="309" spans="1:9" ht="28.5" customHeight="1" x14ac:dyDescent="0.2">
      <c r="A309" s="162" t="s">
        <v>239</v>
      </c>
      <c r="B309" s="439" t="s">
        <v>245</v>
      </c>
      <c r="C309" s="439"/>
      <c r="D309" s="439"/>
      <c r="E309" s="439"/>
      <c r="F309" s="439"/>
      <c r="G309" s="439"/>
      <c r="H309" s="439"/>
      <c r="I309" s="440"/>
    </row>
    <row r="310" spans="1:9" ht="27" customHeight="1" x14ac:dyDescent="0.2">
      <c r="A310" s="416" t="s">
        <v>61</v>
      </c>
      <c r="B310" s="413" t="s">
        <v>399</v>
      </c>
      <c r="C310" s="413" t="s">
        <v>402</v>
      </c>
      <c r="D310" s="413" t="s">
        <v>400</v>
      </c>
      <c r="E310" s="413" t="s">
        <v>401</v>
      </c>
      <c r="F310" s="435" t="s">
        <v>403</v>
      </c>
      <c r="G310" s="435"/>
      <c r="H310" s="435"/>
      <c r="I310" s="436"/>
    </row>
    <row r="311" spans="1:9" ht="30" customHeight="1" x14ac:dyDescent="0.2">
      <c r="A311" s="416"/>
      <c r="B311" s="413"/>
      <c r="C311" s="413"/>
      <c r="D311" s="413"/>
      <c r="E311" s="413"/>
      <c r="F311" s="44"/>
      <c r="G311" s="45" t="s">
        <v>378</v>
      </c>
      <c r="H311" s="46" t="s">
        <v>225</v>
      </c>
      <c r="I311" s="152" t="s">
        <v>362</v>
      </c>
    </row>
    <row r="312" spans="1:9" x14ac:dyDescent="0.2">
      <c r="A312" s="434" t="s">
        <v>245</v>
      </c>
      <c r="B312" s="420" t="s">
        <v>264</v>
      </c>
      <c r="C312" s="415" t="s">
        <v>75</v>
      </c>
      <c r="D312" s="425" t="s">
        <v>159</v>
      </c>
      <c r="E312" s="414" t="s">
        <v>103</v>
      </c>
      <c r="F312" s="50" t="s">
        <v>62</v>
      </c>
      <c r="G312" s="51" t="e">
        <f>+'INDICADORES IDIGER'!#REF!</f>
        <v>#REF!</v>
      </c>
      <c r="H312" s="84" t="e">
        <f>+'INDICADORES IDIGER'!#REF!</f>
        <v>#REF!</v>
      </c>
      <c r="I312" s="268" t="e">
        <f t="shared" ref="I312:I324" si="14">IF(G312=0,0,H312/G312)</f>
        <v>#REF!</v>
      </c>
    </row>
    <row r="313" spans="1:9" x14ac:dyDescent="0.2">
      <c r="A313" s="418"/>
      <c r="B313" s="421"/>
      <c r="C313" s="415"/>
      <c r="D313" s="425"/>
      <c r="E313" s="415"/>
      <c r="F313" s="36" t="s">
        <v>63</v>
      </c>
      <c r="G313" s="37" t="e">
        <f>+'INDICADORES IDIGER'!#REF!</f>
        <v>#REF!</v>
      </c>
      <c r="H313" s="85" t="e">
        <f>+'INDICADORES IDIGER'!#REF!</f>
        <v>#REF!</v>
      </c>
      <c r="I313" s="268" t="e">
        <f t="shared" si="14"/>
        <v>#REF!</v>
      </c>
    </row>
    <row r="314" spans="1:9" x14ac:dyDescent="0.2">
      <c r="A314" s="418"/>
      <c r="B314" s="421"/>
      <c r="C314" s="415"/>
      <c r="D314" s="425"/>
      <c r="E314" s="415"/>
      <c r="F314" s="36" t="s">
        <v>64</v>
      </c>
      <c r="G314" s="37" t="e">
        <f>+'INDICADORES IDIGER'!#REF!</f>
        <v>#REF!</v>
      </c>
      <c r="H314" s="85" t="e">
        <f>+'INDICADORES IDIGER'!#REF!</f>
        <v>#REF!</v>
      </c>
      <c r="I314" s="268" t="e">
        <f t="shared" si="14"/>
        <v>#REF!</v>
      </c>
    </row>
    <row r="315" spans="1:9" x14ac:dyDescent="0.2">
      <c r="A315" s="418"/>
      <c r="B315" s="421"/>
      <c r="C315" s="415"/>
      <c r="D315" s="425"/>
      <c r="E315" s="415"/>
      <c r="F315" s="36" t="s">
        <v>65</v>
      </c>
      <c r="G315" s="37" t="e">
        <f>+'INDICADORES IDIGER'!#REF!</f>
        <v>#REF!</v>
      </c>
      <c r="H315" s="85" t="e">
        <f>+'INDICADORES IDIGER'!#REF!</f>
        <v>#REF!</v>
      </c>
      <c r="I315" s="268" t="e">
        <f t="shared" si="14"/>
        <v>#REF!</v>
      </c>
    </row>
    <row r="316" spans="1:9" x14ac:dyDescent="0.2">
      <c r="A316" s="418"/>
      <c r="B316" s="421"/>
      <c r="C316" s="415"/>
      <c r="D316" s="425"/>
      <c r="E316" s="415"/>
      <c r="F316" s="36" t="s">
        <v>66</v>
      </c>
      <c r="G316" s="37" t="e">
        <f>+'INDICADORES IDIGER'!#REF!</f>
        <v>#REF!</v>
      </c>
      <c r="H316" s="85" t="e">
        <f>+'INDICADORES IDIGER'!#REF!</f>
        <v>#REF!</v>
      </c>
      <c r="I316" s="268" t="e">
        <f t="shared" si="14"/>
        <v>#REF!</v>
      </c>
    </row>
    <row r="317" spans="1:9" x14ac:dyDescent="0.2">
      <c r="A317" s="418"/>
      <c r="B317" s="421"/>
      <c r="C317" s="415"/>
      <c r="D317" s="425"/>
      <c r="E317" s="415"/>
      <c r="F317" s="36" t="s">
        <v>67</v>
      </c>
      <c r="G317" s="37" t="e">
        <f>+'INDICADORES IDIGER'!#REF!</f>
        <v>#REF!</v>
      </c>
      <c r="H317" s="85" t="e">
        <f>+'INDICADORES IDIGER'!#REF!</f>
        <v>#REF!</v>
      </c>
      <c r="I317" s="268" t="e">
        <f t="shared" si="14"/>
        <v>#REF!</v>
      </c>
    </row>
    <row r="318" spans="1:9" x14ac:dyDescent="0.2">
      <c r="A318" s="418"/>
      <c r="B318" s="421"/>
      <c r="C318" s="415"/>
      <c r="D318" s="425"/>
      <c r="E318" s="415"/>
      <c r="F318" s="36" t="s">
        <v>68</v>
      </c>
      <c r="G318" s="37" t="e">
        <f>+'INDICADORES IDIGER'!#REF!</f>
        <v>#REF!</v>
      </c>
      <c r="H318" s="85" t="e">
        <f>+'INDICADORES IDIGER'!#REF!</f>
        <v>#REF!</v>
      </c>
      <c r="I318" s="268" t="e">
        <f t="shared" si="14"/>
        <v>#REF!</v>
      </c>
    </row>
    <row r="319" spans="1:9" x14ac:dyDescent="0.2">
      <c r="A319" s="418"/>
      <c r="B319" s="421"/>
      <c r="C319" s="415"/>
      <c r="D319" s="425"/>
      <c r="E319" s="415"/>
      <c r="F319" s="36" t="s">
        <v>69</v>
      </c>
      <c r="G319" s="37" t="e">
        <f>+'INDICADORES IDIGER'!#REF!</f>
        <v>#REF!</v>
      </c>
      <c r="H319" s="85" t="e">
        <f>+'INDICADORES IDIGER'!#REF!</f>
        <v>#REF!</v>
      </c>
      <c r="I319" s="268" t="e">
        <f t="shared" si="14"/>
        <v>#REF!</v>
      </c>
    </row>
    <row r="320" spans="1:9" x14ac:dyDescent="0.2">
      <c r="A320" s="418"/>
      <c r="B320" s="421"/>
      <c r="C320" s="415"/>
      <c r="D320" s="425"/>
      <c r="E320" s="415"/>
      <c r="F320" s="36" t="s">
        <v>70</v>
      </c>
      <c r="G320" s="37" t="e">
        <f>+'INDICADORES IDIGER'!#REF!</f>
        <v>#REF!</v>
      </c>
      <c r="H320" s="85" t="e">
        <f>+'INDICADORES IDIGER'!#REF!</f>
        <v>#REF!</v>
      </c>
      <c r="I320" s="268" t="e">
        <f t="shared" si="14"/>
        <v>#REF!</v>
      </c>
    </row>
    <row r="321" spans="1:9" x14ac:dyDescent="0.2">
      <c r="A321" s="418"/>
      <c r="B321" s="421"/>
      <c r="C321" s="415"/>
      <c r="D321" s="425"/>
      <c r="E321" s="415"/>
      <c r="F321" s="36" t="s">
        <v>71</v>
      </c>
      <c r="G321" s="37" t="e">
        <f>+'INDICADORES IDIGER'!#REF!</f>
        <v>#REF!</v>
      </c>
      <c r="H321" s="85" t="e">
        <f>+'INDICADORES IDIGER'!#REF!</f>
        <v>#REF!</v>
      </c>
      <c r="I321" s="268" t="e">
        <f t="shared" si="14"/>
        <v>#REF!</v>
      </c>
    </row>
    <row r="322" spans="1:9" x14ac:dyDescent="0.2">
      <c r="A322" s="418"/>
      <c r="B322" s="421"/>
      <c r="C322" s="415"/>
      <c r="D322" s="425"/>
      <c r="E322" s="415"/>
      <c r="F322" s="36" t="s">
        <v>72</v>
      </c>
      <c r="G322" s="37" t="e">
        <f>+'INDICADORES IDIGER'!#REF!</f>
        <v>#REF!</v>
      </c>
      <c r="H322" s="85" t="e">
        <f>+'INDICADORES IDIGER'!#REF!</f>
        <v>#REF!</v>
      </c>
      <c r="I322" s="268" t="e">
        <f t="shared" si="14"/>
        <v>#REF!</v>
      </c>
    </row>
    <row r="323" spans="1:9" ht="13.5" thickBot="1" x14ac:dyDescent="0.25">
      <c r="A323" s="418"/>
      <c r="B323" s="421"/>
      <c r="C323" s="415"/>
      <c r="D323" s="425"/>
      <c r="E323" s="415"/>
      <c r="F323" s="36" t="s">
        <v>73</v>
      </c>
      <c r="G323" s="37" t="e">
        <f>+'INDICADORES IDIGER'!#REF!</f>
        <v>#REF!</v>
      </c>
      <c r="H323" s="85" t="e">
        <f>+'INDICADORES IDIGER'!#REF!</f>
        <v>#REF!</v>
      </c>
      <c r="I323" s="268" t="e">
        <f t="shared" si="14"/>
        <v>#REF!</v>
      </c>
    </row>
    <row r="324" spans="1:9" ht="13.5" thickBot="1" x14ac:dyDescent="0.25">
      <c r="A324" s="422" t="s">
        <v>395</v>
      </c>
      <c r="B324" s="423"/>
      <c r="C324" s="423"/>
      <c r="D324" s="423"/>
      <c r="E324" s="423"/>
      <c r="F324" s="424"/>
      <c r="G324" s="55" t="e">
        <f>SUM(G312:G323)</f>
        <v>#REF!</v>
      </c>
      <c r="H324" s="56" t="e">
        <f>SUM(H312:H323)</f>
        <v>#REF!</v>
      </c>
      <c r="I324" s="35" t="e">
        <f t="shared" si="14"/>
        <v>#REF!</v>
      </c>
    </row>
    <row r="325" spans="1:9" x14ac:dyDescent="0.2">
      <c r="A325" s="169"/>
      <c r="B325" s="95"/>
      <c r="C325" s="95"/>
      <c r="D325" s="95"/>
      <c r="E325" s="95"/>
      <c r="F325" s="95"/>
      <c r="G325" s="95"/>
      <c r="H325" s="95"/>
      <c r="I325" s="170"/>
    </row>
    <row r="326" spans="1:9" x14ac:dyDescent="0.2">
      <c r="A326" s="416" t="s">
        <v>61</v>
      </c>
      <c r="B326" s="413" t="s">
        <v>399</v>
      </c>
      <c r="C326" s="413" t="s">
        <v>402</v>
      </c>
      <c r="D326" s="413" t="s">
        <v>400</v>
      </c>
      <c r="E326" s="413" t="s">
        <v>401</v>
      </c>
      <c r="F326" s="435" t="s">
        <v>403</v>
      </c>
      <c r="G326" s="435"/>
      <c r="H326" s="435"/>
      <c r="I326" s="436"/>
    </row>
    <row r="327" spans="1:9" x14ac:dyDescent="0.2">
      <c r="A327" s="416"/>
      <c r="B327" s="413"/>
      <c r="C327" s="413"/>
      <c r="D327" s="413"/>
      <c r="E327" s="413"/>
      <c r="F327" s="44"/>
      <c r="G327" s="45" t="s">
        <v>378</v>
      </c>
      <c r="H327" s="46" t="s">
        <v>225</v>
      </c>
      <c r="I327" s="152" t="s">
        <v>362</v>
      </c>
    </row>
    <row r="328" spans="1:9" x14ac:dyDescent="0.2">
      <c r="A328" s="434" t="s">
        <v>245</v>
      </c>
      <c r="B328" s="420" t="s">
        <v>246</v>
      </c>
      <c r="C328" s="414" t="s">
        <v>311</v>
      </c>
      <c r="D328" s="425" t="s">
        <v>121</v>
      </c>
      <c r="E328" s="414" t="s">
        <v>104</v>
      </c>
      <c r="F328" s="50" t="s">
        <v>62</v>
      </c>
      <c r="G328" s="51" t="e">
        <f>+'INDICADORES IDIGER'!#REF!</f>
        <v>#REF!</v>
      </c>
      <c r="H328" s="84" t="e">
        <f>+'INDICADORES IDIGER'!#REF!</f>
        <v>#REF!</v>
      </c>
      <c r="I328" s="268" t="e">
        <f t="shared" ref="I328:I340" si="15">IF(G328=0,0,H328/G328)</f>
        <v>#REF!</v>
      </c>
    </row>
    <row r="329" spans="1:9" x14ac:dyDescent="0.2">
      <c r="A329" s="418"/>
      <c r="B329" s="421"/>
      <c r="C329" s="415"/>
      <c r="D329" s="425"/>
      <c r="E329" s="415"/>
      <c r="F329" s="36" t="s">
        <v>63</v>
      </c>
      <c r="G329" s="37" t="e">
        <f>+'INDICADORES IDIGER'!#REF!</f>
        <v>#REF!</v>
      </c>
      <c r="H329" s="85" t="e">
        <f>+'INDICADORES IDIGER'!#REF!</f>
        <v>#REF!</v>
      </c>
      <c r="I329" s="268" t="e">
        <f t="shared" si="15"/>
        <v>#REF!</v>
      </c>
    </row>
    <row r="330" spans="1:9" x14ac:dyDescent="0.2">
      <c r="A330" s="418"/>
      <c r="B330" s="421"/>
      <c r="C330" s="415"/>
      <c r="D330" s="425"/>
      <c r="E330" s="415"/>
      <c r="F330" s="36" t="s">
        <v>64</v>
      </c>
      <c r="G330" s="37" t="e">
        <f>+'INDICADORES IDIGER'!#REF!</f>
        <v>#REF!</v>
      </c>
      <c r="H330" s="85" t="e">
        <f>+'INDICADORES IDIGER'!#REF!</f>
        <v>#REF!</v>
      </c>
      <c r="I330" s="268" t="e">
        <f t="shared" si="15"/>
        <v>#REF!</v>
      </c>
    </row>
    <row r="331" spans="1:9" x14ac:dyDescent="0.2">
      <c r="A331" s="418"/>
      <c r="B331" s="421"/>
      <c r="C331" s="415"/>
      <c r="D331" s="425"/>
      <c r="E331" s="415"/>
      <c r="F331" s="36" t="s">
        <v>65</v>
      </c>
      <c r="G331" s="37" t="e">
        <f>+'INDICADORES IDIGER'!#REF!</f>
        <v>#REF!</v>
      </c>
      <c r="H331" s="85" t="e">
        <f>+'INDICADORES IDIGER'!#REF!</f>
        <v>#REF!</v>
      </c>
      <c r="I331" s="268" t="e">
        <f t="shared" si="15"/>
        <v>#REF!</v>
      </c>
    </row>
    <row r="332" spans="1:9" x14ac:dyDescent="0.2">
      <c r="A332" s="418"/>
      <c r="B332" s="421"/>
      <c r="C332" s="415"/>
      <c r="D332" s="425"/>
      <c r="E332" s="415"/>
      <c r="F332" s="36" t="s">
        <v>66</v>
      </c>
      <c r="G332" s="37" t="e">
        <f>+'INDICADORES IDIGER'!#REF!</f>
        <v>#REF!</v>
      </c>
      <c r="H332" s="85" t="e">
        <f>+'INDICADORES IDIGER'!#REF!</f>
        <v>#REF!</v>
      </c>
      <c r="I332" s="268" t="e">
        <f t="shared" si="15"/>
        <v>#REF!</v>
      </c>
    </row>
    <row r="333" spans="1:9" x14ac:dyDescent="0.2">
      <c r="A333" s="418"/>
      <c r="B333" s="421"/>
      <c r="C333" s="415"/>
      <c r="D333" s="425"/>
      <c r="E333" s="415"/>
      <c r="F333" s="36" t="s">
        <v>67</v>
      </c>
      <c r="G333" s="37" t="e">
        <f>+'INDICADORES IDIGER'!#REF!</f>
        <v>#REF!</v>
      </c>
      <c r="H333" s="85" t="e">
        <f>+'INDICADORES IDIGER'!#REF!</f>
        <v>#REF!</v>
      </c>
      <c r="I333" s="268" t="e">
        <f t="shared" si="15"/>
        <v>#REF!</v>
      </c>
    </row>
    <row r="334" spans="1:9" x14ac:dyDescent="0.2">
      <c r="A334" s="418"/>
      <c r="B334" s="421"/>
      <c r="C334" s="415"/>
      <c r="D334" s="425"/>
      <c r="E334" s="415"/>
      <c r="F334" s="36" t="s">
        <v>68</v>
      </c>
      <c r="G334" s="37" t="e">
        <f>+'INDICADORES IDIGER'!#REF!</f>
        <v>#REF!</v>
      </c>
      <c r="H334" s="85" t="e">
        <f>+'INDICADORES IDIGER'!#REF!</f>
        <v>#REF!</v>
      </c>
      <c r="I334" s="268" t="e">
        <f t="shared" si="15"/>
        <v>#REF!</v>
      </c>
    </row>
    <row r="335" spans="1:9" x14ac:dyDescent="0.2">
      <c r="A335" s="418"/>
      <c r="B335" s="421"/>
      <c r="C335" s="415"/>
      <c r="D335" s="425"/>
      <c r="E335" s="415"/>
      <c r="F335" s="36" t="s">
        <v>69</v>
      </c>
      <c r="G335" s="37" t="e">
        <f>+'INDICADORES IDIGER'!#REF!</f>
        <v>#REF!</v>
      </c>
      <c r="H335" s="85" t="e">
        <f>+'INDICADORES IDIGER'!#REF!</f>
        <v>#REF!</v>
      </c>
      <c r="I335" s="268" t="e">
        <f t="shared" si="15"/>
        <v>#REF!</v>
      </c>
    </row>
    <row r="336" spans="1:9" x14ac:dyDescent="0.2">
      <c r="A336" s="418"/>
      <c r="B336" s="421"/>
      <c r="C336" s="415"/>
      <c r="D336" s="425"/>
      <c r="E336" s="415"/>
      <c r="F336" s="36" t="s">
        <v>70</v>
      </c>
      <c r="G336" s="37" t="e">
        <f>+'INDICADORES IDIGER'!#REF!</f>
        <v>#REF!</v>
      </c>
      <c r="H336" s="85" t="e">
        <f>+'INDICADORES IDIGER'!#REF!</f>
        <v>#REF!</v>
      </c>
      <c r="I336" s="268" t="e">
        <f t="shared" si="15"/>
        <v>#REF!</v>
      </c>
    </row>
    <row r="337" spans="1:9" x14ac:dyDescent="0.2">
      <c r="A337" s="418"/>
      <c r="B337" s="421"/>
      <c r="C337" s="415"/>
      <c r="D337" s="425"/>
      <c r="E337" s="415"/>
      <c r="F337" s="36" t="s">
        <v>71</v>
      </c>
      <c r="G337" s="37" t="e">
        <f>+'INDICADORES IDIGER'!#REF!</f>
        <v>#REF!</v>
      </c>
      <c r="H337" s="85" t="e">
        <f>+'INDICADORES IDIGER'!#REF!</f>
        <v>#REF!</v>
      </c>
      <c r="I337" s="268" t="e">
        <f t="shared" si="15"/>
        <v>#REF!</v>
      </c>
    </row>
    <row r="338" spans="1:9" x14ac:dyDescent="0.2">
      <c r="A338" s="418"/>
      <c r="B338" s="421"/>
      <c r="C338" s="415"/>
      <c r="D338" s="425"/>
      <c r="E338" s="415"/>
      <c r="F338" s="36" t="s">
        <v>72</v>
      </c>
      <c r="G338" s="37" t="e">
        <f>+'INDICADORES IDIGER'!#REF!</f>
        <v>#REF!</v>
      </c>
      <c r="H338" s="85" t="e">
        <f>+'INDICADORES IDIGER'!#REF!</f>
        <v>#REF!</v>
      </c>
      <c r="I338" s="268" t="e">
        <f t="shared" si="15"/>
        <v>#REF!</v>
      </c>
    </row>
    <row r="339" spans="1:9" ht="13.5" thickBot="1" x14ac:dyDescent="0.25">
      <c r="A339" s="418"/>
      <c r="B339" s="421"/>
      <c r="C339" s="415"/>
      <c r="D339" s="425"/>
      <c r="E339" s="415"/>
      <c r="F339" s="36" t="s">
        <v>73</v>
      </c>
      <c r="G339" s="37" t="e">
        <f>+'INDICADORES IDIGER'!#REF!</f>
        <v>#REF!</v>
      </c>
      <c r="H339" s="85" t="e">
        <f>+'INDICADORES IDIGER'!#REF!</f>
        <v>#REF!</v>
      </c>
      <c r="I339" s="268" t="e">
        <f t="shared" si="15"/>
        <v>#REF!</v>
      </c>
    </row>
    <row r="340" spans="1:9" ht="33.75" customHeight="1" thickBot="1" x14ac:dyDescent="0.25">
      <c r="A340" s="422" t="s">
        <v>395</v>
      </c>
      <c r="B340" s="423"/>
      <c r="C340" s="423"/>
      <c r="D340" s="423"/>
      <c r="E340" s="423"/>
      <c r="F340" s="424"/>
      <c r="G340" s="55" t="e">
        <f>SUM(G328:G339)</f>
        <v>#REF!</v>
      </c>
      <c r="H340" s="56" t="e">
        <f>SUM(H328:H339)</f>
        <v>#REF!</v>
      </c>
      <c r="I340" s="35" t="e">
        <f t="shared" si="15"/>
        <v>#REF!</v>
      </c>
    </row>
    <row r="341" spans="1:9" ht="33.75" customHeight="1" x14ac:dyDescent="0.2">
      <c r="A341" s="169"/>
      <c r="B341" s="95"/>
      <c r="C341" s="95"/>
      <c r="D341" s="95"/>
      <c r="E341" s="95"/>
      <c r="F341" s="95"/>
      <c r="G341" s="95"/>
      <c r="H341" s="95"/>
      <c r="I341" s="170"/>
    </row>
    <row r="342" spans="1:9" ht="15" customHeight="1" x14ac:dyDescent="0.2">
      <c r="A342" s="416" t="s">
        <v>61</v>
      </c>
      <c r="B342" s="413" t="s">
        <v>399</v>
      </c>
      <c r="C342" s="413" t="s">
        <v>402</v>
      </c>
      <c r="D342" s="413" t="s">
        <v>400</v>
      </c>
      <c r="E342" s="413" t="s">
        <v>401</v>
      </c>
      <c r="F342" s="435" t="s">
        <v>403</v>
      </c>
      <c r="G342" s="435"/>
      <c r="H342" s="435"/>
      <c r="I342" s="436"/>
    </row>
    <row r="343" spans="1:9" ht="15" customHeight="1" x14ac:dyDescent="0.2">
      <c r="A343" s="416"/>
      <c r="B343" s="413"/>
      <c r="C343" s="413"/>
      <c r="D343" s="413"/>
      <c r="E343" s="413"/>
      <c r="F343" s="44"/>
      <c r="G343" s="45" t="s">
        <v>378</v>
      </c>
      <c r="H343" s="46" t="s">
        <v>225</v>
      </c>
      <c r="I343" s="152" t="s">
        <v>362</v>
      </c>
    </row>
    <row r="344" spans="1:9" ht="15" customHeight="1" x14ac:dyDescent="0.2">
      <c r="A344" s="434" t="s">
        <v>245</v>
      </c>
      <c r="B344" s="420" t="s">
        <v>275</v>
      </c>
      <c r="C344" s="414" t="s">
        <v>311</v>
      </c>
      <c r="D344" s="425" t="s">
        <v>122</v>
      </c>
      <c r="E344" s="414" t="s">
        <v>105</v>
      </c>
      <c r="F344" s="50" t="s">
        <v>62</v>
      </c>
      <c r="G344" s="51" t="e">
        <f>+'INDICADORES IDIGER'!#REF!</f>
        <v>#REF!</v>
      </c>
      <c r="H344" s="84" t="e">
        <f>+'INDICADORES IDIGER'!#REF!</f>
        <v>#REF!</v>
      </c>
      <c r="I344" s="268" t="e">
        <f t="shared" ref="I344:I356" si="16">IF(G344=0,0,H344/G344)</f>
        <v>#REF!</v>
      </c>
    </row>
    <row r="345" spans="1:9" ht="15" customHeight="1" x14ac:dyDescent="0.2">
      <c r="A345" s="418"/>
      <c r="B345" s="421"/>
      <c r="C345" s="415"/>
      <c r="D345" s="425"/>
      <c r="E345" s="415"/>
      <c r="F345" s="36" t="s">
        <v>63</v>
      </c>
      <c r="G345" s="37" t="e">
        <f>+'INDICADORES IDIGER'!#REF!</f>
        <v>#REF!</v>
      </c>
      <c r="H345" s="85" t="e">
        <f>+'INDICADORES IDIGER'!#REF!</f>
        <v>#REF!</v>
      </c>
      <c r="I345" s="268" t="e">
        <f t="shared" si="16"/>
        <v>#REF!</v>
      </c>
    </row>
    <row r="346" spans="1:9" ht="15" customHeight="1" x14ac:dyDescent="0.2">
      <c r="A346" s="418"/>
      <c r="B346" s="421"/>
      <c r="C346" s="415"/>
      <c r="D346" s="425"/>
      <c r="E346" s="415"/>
      <c r="F346" s="36" t="s">
        <v>64</v>
      </c>
      <c r="G346" s="37" t="e">
        <f>+'INDICADORES IDIGER'!#REF!</f>
        <v>#REF!</v>
      </c>
      <c r="H346" s="85" t="e">
        <f>+'INDICADORES IDIGER'!#REF!</f>
        <v>#REF!</v>
      </c>
      <c r="I346" s="268" t="e">
        <f t="shared" si="16"/>
        <v>#REF!</v>
      </c>
    </row>
    <row r="347" spans="1:9" ht="15" customHeight="1" x14ac:dyDescent="0.2">
      <c r="A347" s="418"/>
      <c r="B347" s="421"/>
      <c r="C347" s="415"/>
      <c r="D347" s="425"/>
      <c r="E347" s="415"/>
      <c r="F347" s="36" t="s">
        <v>65</v>
      </c>
      <c r="G347" s="37" t="e">
        <f>+'INDICADORES IDIGER'!#REF!</f>
        <v>#REF!</v>
      </c>
      <c r="H347" s="85" t="e">
        <f>+'INDICADORES IDIGER'!#REF!</f>
        <v>#REF!</v>
      </c>
      <c r="I347" s="268" t="e">
        <f t="shared" si="16"/>
        <v>#REF!</v>
      </c>
    </row>
    <row r="348" spans="1:9" ht="15" customHeight="1" x14ac:dyDescent="0.2">
      <c r="A348" s="418"/>
      <c r="B348" s="421"/>
      <c r="C348" s="415"/>
      <c r="D348" s="425"/>
      <c r="E348" s="415"/>
      <c r="F348" s="36" t="s">
        <v>66</v>
      </c>
      <c r="G348" s="37" t="e">
        <f>+'INDICADORES IDIGER'!#REF!</f>
        <v>#REF!</v>
      </c>
      <c r="H348" s="85" t="e">
        <f>+'INDICADORES IDIGER'!#REF!</f>
        <v>#REF!</v>
      </c>
      <c r="I348" s="268" t="e">
        <f t="shared" si="16"/>
        <v>#REF!</v>
      </c>
    </row>
    <row r="349" spans="1:9" ht="15" customHeight="1" x14ac:dyDescent="0.2">
      <c r="A349" s="418"/>
      <c r="B349" s="421"/>
      <c r="C349" s="415"/>
      <c r="D349" s="425"/>
      <c r="E349" s="415"/>
      <c r="F349" s="36" t="s">
        <v>67</v>
      </c>
      <c r="G349" s="37" t="e">
        <f>+'INDICADORES IDIGER'!#REF!</f>
        <v>#REF!</v>
      </c>
      <c r="H349" s="85" t="e">
        <f>+'INDICADORES IDIGER'!#REF!</f>
        <v>#REF!</v>
      </c>
      <c r="I349" s="268" t="e">
        <f t="shared" si="16"/>
        <v>#REF!</v>
      </c>
    </row>
    <row r="350" spans="1:9" ht="15" customHeight="1" x14ac:dyDescent="0.2">
      <c r="A350" s="418"/>
      <c r="B350" s="421"/>
      <c r="C350" s="415"/>
      <c r="D350" s="425"/>
      <c r="E350" s="415"/>
      <c r="F350" s="36" t="s">
        <v>68</v>
      </c>
      <c r="G350" s="37" t="e">
        <f>+'INDICADORES IDIGER'!#REF!</f>
        <v>#REF!</v>
      </c>
      <c r="H350" s="85" t="e">
        <f>+'INDICADORES IDIGER'!#REF!</f>
        <v>#REF!</v>
      </c>
      <c r="I350" s="268" t="e">
        <f t="shared" si="16"/>
        <v>#REF!</v>
      </c>
    </row>
    <row r="351" spans="1:9" ht="15" customHeight="1" x14ac:dyDescent="0.2">
      <c r="A351" s="418"/>
      <c r="B351" s="421"/>
      <c r="C351" s="415"/>
      <c r="D351" s="425"/>
      <c r="E351" s="415"/>
      <c r="F351" s="36" t="s">
        <v>69</v>
      </c>
      <c r="G351" s="37" t="e">
        <f>+'INDICADORES IDIGER'!#REF!</f>
        <v>#REF!</v>
      </c>
      <c r="H351" s="85" t="e">
        <f>+'INDICADORES IDIGER'!#REF!</f>
        <v>#REF!</v>
      </c>
      <c r="I351" s="268" t="e">
        <f t="shared" si="16"/>
        <v>#REF!</v>
      </c>
    </row>
    <row r="352" spans="1:9" ht="15" customHeight="1" x14ac:dyDescent="0.2">
      <c r="A352" s="418"/>
      <c r="B352" s="421"/>
      <c r="C352" s="415"/>
      <c r="D352" s="425"/>
      <c r="E352" s="415"/>
      <c r="F352" s="36" t="s">
        <v>70</v>
      </c>
      <c r="G352" s="37" t="e">
        <f>+'INDICADORES IDIGER'!#REF!</f>
        <v>#REF!</v>
      </c>
      <c r="H352" s="85" t="e">
        <f>+'INDICADORES IDIGER'!#REF!</f>
        <v>#REF!</v>
      </c>
      <c r="I352" s="268" t="e">
        <f t="shared" si="16"/>
        <v>#REF!</v>
      </c>
    </row>
    <row r="353" spans="1:9" ht="15" customHeight="1" x14ac:dyDescent="0.2">
      <c r="A353" s="418"/>
      <c r="B353" s="421"/>
      <c r="C353" s="415"/>
      <c r="D353" s="425"/>
      <c r="E353" s="415"/>
      <c r="F353" s="36" t="s">
        <v>71</v>
      </c>
      <c r="G353" s="37" t="e">
        <f>+'INDICADORES IDIGER'!#REF!</f>
        <v>#REF!</v>
      </c>
      <c r="H353" s="85" t="e">
        <f>+'INDICADORES IDIGER'!#REF!</f>
        <v>#REF!</v>
      </c>
      <c r="I353" s="268" t="e">
        <f t="shared" si="16"/>
        <v>#REF!</v>
      </c>
    </row>
    <row r="354" spans="1:9" x14ac:dyDescent="0.2">
      <c r="A354" s="418"/>
      <c r="B354" s="421"/>
      <c r="C354" s="415"/>
      <c r="D354" s="425"/>
      <c r="E354" s="415"/>
      <c r="F354" s="36" t="s">
        <v>72</v>
      </c>
      <c r="G354" s="37" t="e">
        <f>+'INDICADORES IDIGER'!#REF!</f>
        <v>#REF!</v>
      </c>
      <c r="H354" s="85" t="e">
        <f>+'INDICADORES IDIGER'!#REF!</f>
        <v>#REF!</v>
      </c>
      <c r="I354" s="268" t="e">
        <f t="shared" si="16"/>
        <v>#REF!</v>
      </c>
    </row>
    <row r="355" spans="1:9" ht="13.5" thickBot="1" x14ac:dyDescent="0.25">
      <c r="A355" s="418"/>
      <c r="B355" s="421"/>
      <c r="C355" s="415"/>
      <c r="D355" s="425"/>
      <c r="E355" s="415"/>
      <c r="F355" s="36" t="s">
        <v>73</v>
      </c>
      <c r="G355" s="37" t="e">
        <f>+'INDICADORES IDIGER'!#REF!</f>
        <v>#REF!</v>
      </c>
      <c r="H355" s="85" t="e">
        <f>+'INDICADORES IDIGER'!#REF!</f>
        <v>#REF!</v>
      </c>
      <c r="I355" s="268" t="e">
        <f t="shared" si="16"/>
        <v>#REF!</v>
      </c>
    </row>
    <row r="356" spans="1:9" ht="21" customHeight="1" thickBot="1" x14ac:dyDescent="0.25">
      <c r="A356" s="422" t="s">
        <v>395</v>
      </c>
      <c r="B356" s="423"/>
      <c r="C356" s="423"/>
      <c r="D356" s="423"/>
      <c r="E356" s="423"/>
      <c r="F356" s="424"/>
      <c r="G356" s="55" t="e">
        <f>SUM(G344:G355)</f>
        <v>#REF!</v>
      </c>
      <c r="H356" s="56" t="e">
        <f>SUM(H344:H355)</f>
        <v>#REF!</v>
      </c>
      <c r="I356" s="35" t="e">
        <f t="shared" si="16"/>
        <v>#REF!</v>
      </c>
    </row>
    <row r="357" spans="1:9" ht="21" customHeight="1" x14ac:dyDescent="0.2">
      <c r="A357" s="169"/>
      <c r="B357" s="95"/>
      <c r="C357" s="95"/>
      <c r="D357" s="95"/>
      <c r="E357" s="95"/>
      <c r="F357" s="95"/>
      <c r="G357" s="95"/>
      <c r="H357" s="95"/>
      <c r="I357" s="170"/>
    </row>
    <row r="358" spans="1:9" ht="15" customHeight="1" x14ac:dyDescent="0.2">
      <c r="A358" s="416" t="s">
        <v>61</v>
      </c>
      <c r="B358" s="413" t="s">
        <v>399</v>
      </c>
      <c r="C358" s="413" t="s">
        <v>402</v>
      </c>
      <c r="D358" s="413" t="s">
        <v>400</v>
      </c>
      <c r="E358" s="413" t="s">
        <v>401</v>
      </c>
      <c r="F358" s="435" t="s">
        <v>403</v>
      </c>
      <c r="G358" s="435"/>
      <c r="H358" s="435"/>
      <c r="I358" s="436"/>
    </row>
    <row r="359" spans="1:9" ht="15" customHeight="1" x14ac:dyDescent="0.2">
      <c r="A359" s="416"/>
      <c r="B359" s="413"/>
      <c r="C359" s="413"/>
      <c r="D359" s="413"/>
      <c r="E359" s="413"/>
      <c r="F359" s="44"/>
      <c r="G359" s="45" t="s">
        <v>378</v>
      </c>
      <c r="H359" s="46" t="s">
        <v>225</v>
      </c>
      <c r="I359" s="152" t="s">
        <v>362</v>
      </c>
    </row>
    <row r="360" spans="1:9" ht="15" customHeight="1" x14ac:dyDescent="0.2">
      <c r="A360" s="434" t="s">
        <v>245</v>
      </c>
      <c r="B360" s="420" t="s">
        <v>276</v>
      </c>
      <c r="C360" s="414" t="s">
        <v>75</v>
      </c>
      <c r="D360" s="425" t="s">
        <v>136</v>
      </c>
      <c r="E360" s="414" t="s">
        <v>106</v>
      </c>
      <c r="F360" s="50" t="s">
        <v>62</v>
      </c>
      <c r="G360" s="51" t="e">
        <f>+'INDICADORES IDIGER'!#REF!</f>
        <v>#REF!</v>
      </c>
      <c r="H360" s="84" t="e">
        <f>+'INDICADORES IDIGER'!#REF!</f>
        <v>#REF!</v>
      </c>
      <c r="I360" s="268" t="e">
        <f t="shared" ref="I360:I372" si="17">IF(G360=0,0,H360/G360)</f>
        <v>#REF!</v>
      </c>
    </row>
    <row r="361" spans="1:9" ht="15" customHeight="1" x14ac:dyDescent="0.2">
      <c r="A361" s="418"/>
      <c r="B361" s="421"/>
      <c r="C361" s="415"/>
      <c r="D361" s="425"/>
      <c r="E361" s="415"/>
      <c r="F361" s="36" t="s">
        <v>63</v>
      </c>
      <c r="G361" s="37" t="e">
        <f>+'INDICADORES IDIGER'!#REF!</f>
        <v>#REF!</v>
      </c>
      <c r="H361" s="85" t="e">
        <f>+'INDICADORES IDIGER'!#REF!</f>
        <v>#REF!</v>
      </c>
      <c r="I361" s="268" t="e">
        <f t="shared" si="17"/>
        <v>#REF!</v>
      </c>
    </row>
    <row r="362" spans="1:9" ht="15" customHeight="1" x14ac:dyDescent="0.2">
      <c r="A362" s="418"/>
      <c r="B362" s="421"/>
      <c r="C362" s="415"/>
      <c r="D362" s="425"/>
      <c r="E362" s="415"/>
      <c r="F362" s="36" t="s">
        <v>64</v>
      </c>
      <c r="G362" s="37" t="e">
        <f>+'INDICADORES IDIGER'!#REF!</f>
        <v>#REF!</v>
      </c>
      <c r="H362" s="85" t="e">
        <f>+'INDICADORES IDIGER'!#REF!</f>
        <v>#REF!</v>
      </c>
      <c r="I362" s="268" t="e">
        <f t="shared" si="17"/>
        <v>#REF!</v>
      </c>
    </row>
    <row r="363" spans="1:9" ht="15" customHeight="1" x14ac:dyDescent="0.2">
      <c r="A363" s="418"/>
      <c r="B363" s="421"/>
      <c r="C363" s="415"/>
      <c r="D363" s="425"/>
      <c r="E363" s="415"/>
      <c r="F363" s="36" t="s">
        <v>65</v>
      </c>
      <c r="G363" s="37" t="e">
        <f>+'INDICADORES IDIGER'!#REF!</f>
        <v>#REF!</v>
      </c>
      <c r="H363" s="85" t="e">
        <f>+'INDICADORES IDIGER'!#REF!</f>
        <v>#REF!</v>
      </c>
      <c r="I363" s="268" t="e">
        <f t="shared" si="17"/>
        <v>#REF!</v>
      </c>
    </row>
    <row r="364" spans="1:9" ht="15" customHeight="1" x14ac:dyDescent="0.2">
      <c r="A364" s="418"/>
      <c r="B364" s="421"/>
      <c r="C364" s="415"/>
      <c r="D364" s="425"/>
      <c r="E364" s="415"/>
      <c r="F364" s="36" t="s">
        <v>66</v>
      </c>
      <c r="G364" s="37" t="e">
        <f>+'INDICADORES IDIGER'!#REF!</f>
        <v>#REF!</v>
      </c>
      <c r="H364" s="85" t="e">
        <f>+'INDICADORES IDIGER'!#REF!</f>
        <v>#REF!</v>
      </c>
      <c r="I364" s="268" t="e">
        <f t="shared" si="17"/>
        <v>#REF!</v>
      </c>
    </row>
    <row r="365" spans="1:9" ht="15" customHeight="1" x14ac:dyDescent="0.2">
      <c r="A365" s="418"/>
      <c r="B365" s="421"/>
      <c r="C365" s="415"/>
      <c r="D365" s="425"/>
      <c r="E365" s="415"/>
      <c r="F365" s="36" t="s">
        <v>67</v>
      </c>
      <c r="G365" s="37" t="e">
        <f>+'INDICADORES IDIGER'!#REF!</f>
        <v>#REF!</v>
      </c>
      <c r="H365" s="85" t="e">
        <f>+'INDICADORES IDIGER'!#REF!</f>
        <v>#REF!</v>
      </c>
      <c r="I365" s="268" t="e">
        <f t="shared" si="17"/>
        <v>#REF!</v>
      </c>
    </row>
    <row r="366" spans="1:9" ht="15" customHeight="1" x14ac:dyDescent="0.2">
      <c r="A366" s="418"/>
      <c r="B366" s="421"/>
      <c r="C366" s="415"/>
      <c r="D366" s="425"/>
      <c r="E366" s="415"/>
      <c r="F366" s="36" t="s">
        <v>68</v>
      </c>
      <c r="G366" s="37" t="e">
        <f>+'INDICADORES IDIGER'!#REF!</f>
        <v>#REF!</v>
      </c>
      <c r="H366" s="85" t="e">
        <f>+'INDICADORES IDIGER'!#REF!</f>
        <v>#REF!</v>
      </c>
      <c r="I366" s="268" t="e">
        <f t="shared" si="17"/>
        <v>#REF!</v>
      </c>
    </row>
    <row r="367" spans="1:9" ht="15" customHeight="1" x14ac:dyDescent="0.2">
      <c r="A367" s="418"/>
      <c r="B367" s="421"/>
      <c r="C367" s="415"/>
      <c r="D367" s="425"/>
      <c r="E367" s="415"/>
      <c r="F367" s="36" t="s">
        <v>69</v>
      </c>
      <c r="G367" s="37" t="e">
        <f>+'INDICADORES IDIGER'!#REF!</f>
        <v>#REF!</v>
      </c>
      <c r="H367" s="85" t="e">
        <f>+'INDICADORES IDIGER'!#REF!</f>
        <v>#REF!</v>
      </c>
      <c r="I367" s="268" t="e">
        <f t="shared" si="17"/>
        <v>#REF!</v>
      </c>
    </row>
    <row r="368" spans="1:9" ht="15" customHeight="1" x14ac:dyDescent="0.2">
      <c r="A368" s="418"/>
      <c r="B368" s="421"/>
      <c r="C368" s="415"/>
      <c r="D368" s="425"/>
      <c r="E368" s="415"/>
      <c r="F368" s="36" t="s">
        <v>70</v>
      </c>
      <c r="G368" s="37" t="e">
        <f>+'INDICADORES IDIGER'!#REF!</f>
        <v>#REF!</v>
      </c>
      <c r="H368" s="85" t="e">
        <f>+'INDICADORES IDIGER'!#REF!</f>
        <v>#REF!</v>
      </c>
      <c r="I368" s="268" t="e">
        <f t="shared" si="17"/>
        <v>#REF!</v>
      </c>
    </row>
    <row r="369" spans="1:9" ht="15" customHeight="1" x14ac:dyDescent="0.2">
      <c r="A369" s="418"/>
      <c r="B369" s="421"/>
      <c r="C369" s="415"/>
      <c r="D369" s="425"/>
      <c r="E369" s="415"/>
      <c r="F369" s="36" t="s">
        <v>71</v>
      </c>
      <c r="G369" s="37" t="e">
        <f>+'INDICADORES IDIGER'!#REF!</f>
        <v>#REF!</v>
      </c>
      <c r="H369" s="85" t="e">
        <f>+'INDICADORES IDIGER'!#REF!</f>
        <v>#REF!</v>
      </c>
      <c r="I369" s="268" t="e">
        <f t="shared" si="17"/>
        <v>#REF!</v>
      </c>
    </row>
    <row r="370" spans="1:9" ht="23.25" customHeight="1" x14ac:dyDescent="0.2">
      <c r="A370" s="418"/>
      <c r="B370" s="421"/>
      <c r="C370" s="415"/>
      <c r="D370" s="425"/>
      <c r="E370" s="415"/>
      <c r="F370" s="36" t="s">
        <v>72</v>
      </c>
      <c r="G370" s="37" t="e">
        <f>+'INDICADORES IDIGER'!#REF!</f>
        <v>#REF!</v>
      </c>
      <c r="H370" s="85" t="e">
        <f>+'INDICADORES IDIGER'!#REF!</f>
        <v>#REF!</v>
      </c>
      <c r="I370" s="268" t="e">
        <f t="shared" si="17"/>
        <v>#REF!</v>
      </c>
    </row>
    <row r="371" spans="1:9" ht="13.5" thickBot="1" x14ac:dyDescent="0.25">
      <c r="A371" s="418"/>
      <c r="B371" s="421"/>
      <c r="C371" s="415"/>
      <c r="D371" s="425"/>
      <c r="E371" s="415"/>
      <c r="F371" s="36" t="s">
        <v>73</v>
      </c>
      <c r="G371" s="37" t="e">
        <f>+'INDICADORES IDIGER'!#REF!</f>
        <v>#REF!</v>
      </c>
      <c r="H371" s="85" t="e">
        <f>+'INDICADORES IDIGER'!#REF!</f>
        <v>#REF!</v>
      </c>
      <c r="I371" s="268" t="e">
        <f t="shared" si="17"/>
        <v>#REF!</v>
      </c>
    </row>
    <row r="372" spans="1:9" ht="13.5" thickBot="1" x14ac:dyDescent="0.25">
      <c r="A372" s="422" t="s">
        <v>395</v>
      </c>
      <c r="B372" s="423"/>
      <c r="C372" s="423"/>
      <c r="D372" s="423"/>
      <c r="E372" s="423"/>
      <c r="F372" s="424"/>
      <c r="G372" s="55" t="e">
        <f>SUM(G360:G371)</f>
        <v>#REF!</v>
      </c>
      <c r="H372" s="56" t="e">
        <f>SUM(H360:H371)</f>
        <v>#REF!</v>
      </c>
      <c r="I372" s="35" t="e">
        <f t="shared" si="17"/>
        <v>#REF!</v>
      </c>
    </row>
    <row r="373" spans="1:9" x14ac:dyDescent="0.2">
      <c r="A373" s="107"/>
      <c r="B373" s="107"/>
      <c r="C373" s="107"/>
      <c r="D373" s="107"/>
      <c r="E373" s="107"/>
      <c r="F373" s="107"/>
      <c r="G373" s="124"/>
      <c r="H373" s="124"/>
      <c r="I373" s="108"/>
    </row>
    <row r="374" spans="1:9" ht="15" customHeight="1" x14ac:dyDescent="0.2">
      <c r="A374" s="107"/>
      <c r="B374" s="107"/>
      <c r="C374" s="107"/>
      <c r="D374" s="107"/>
      <c r="E374" s="107"/>
      <c r="F374" s="107"/>
      <c r="G374" s="124"/>
      <c r="H374" s="124"/>
      <c r="I374" s="108"/>
    </row>
    <row r="375" spans="1:9" ht="15" customHeight="1" thickBot="1" x14ac:dyDescent="0.25"/>
    <row r="376" spans="1:9" ht="15" customHeight="1" x14ac:dyDescent="0.2">
      <c r="A376" s="161" t="s">
        <v>60</v>
      </c>
      <c r="B376" s="437" t="s">
        <v>333</v>
      </c>
      <c r="C376" s="437"/>
      <c r="D376" s="437"/>
      <c r="E376" s="437"/>
      <c r="F376" s="437"/>
      <c r="G376" s="437"/>
      <c r="H376" s="437"/>
      <c r="I376" s="438"/>
    </row>
    <row r="377" spans="1:9" ht="15" customHeight="1" x14ac:dyDescent="0.2">
      <c r="A377" s="162" t="s">
        <v>239</v>
      </c>
      <c r="B377" s="439" t="s">
        <v>247</v>
      </c>
      <c r="C377" s="439"/>
      <c r="D377" s="439"/>
      <c r="E377" s="439"/>
      <c r="F377" s="439"/>
      <c r="G377" s="439"/>
      <c r="H377" s="439"/>
      <c r="I377" s="440"/>
    </row>
    <row r="378" spans="1:9" ht="15" customHeight="1" x14ac:dyDescent="0.2">
      <c r="A378" s="416" t="s">
        <v>61</v>
      </c>
      <c r="B378" s="413" t="s">
        <v>399</v>
      </c>
      <c r="C378" s="413" t="s">
        <v>402</v>
      </c>
      <c r="D378" s="413" t="s">
        <v>400</v>
      </c>
      <c r="E378" s="413" t="s">
        <v>401</v>
      </c>
      <c r="F378" s="435" t="s">
        <v>403</v>
      </c>
      <c r="G378" s="435"/>
      <c r="H378" s="435"/>
      <c r="I378" s="436"/>
    </row>
    <row r="379" spans="1:9" ht="15" customHeight="1" x14ac:dyDescent="0.2">
      <c r="A379" s="416"/>
      <c r="B379" s="413"/>
      <c r="C379" s="413"/>
      <c r="D379" s="413"/>
      <c r="E379" s="413"/>
      <c r="F379" s="44"/>
      <c r="G379" s="45" t="s">
        <v>378</v>
      </c>
      <c r="H379" s="46" t="s">
        <v>225</v>
      </c>
      <c r="I379" s="152" t="s">
        <v>362</v>
      </c>
    </row>
    <row r="380" spans="1:9" ht="15" customHeight="1" x14ac:dyDescent="0.2">
      <c r="A380" s="434" t="s">
        <v>247</v>
      </c>
      <c r="B380" s="420" t="s">
        <v>168</v>
      </c>
      <c r="C380" s="414" t="s">
        <v>75</v>
      </c>
      <c r="D380" s="425" t="s">
        <v>160</v>
      </c>
      <c r="E380" s="414" t="s">
        <v>35</v>
      </c>
      <c r="F380" s="50" t="s">
        <v>62</v>
      </c>
      <c r="G380" s="51" t="e">
        <f>+'INDICADORES IDIGER'!#REF!</f>
        <v>#REF!</v>
      </c>
      <c r="H380" s="84" t="e">
        <f>+'INDICADORES IDIGER'!#REF!</f>
        <v>#REF!</v>
      </c>
      <c r="I380" s="268" t="e">
        <f t="shared" ref="I380:I392" si="18">IF(G380=0,0,H380/G380)</f>
        <v>#REF!</v>
      </c>
    </row>
    <row r="381" spans="1:9" ht="15" customHeight="1" x14ac:dyDescent="0.2">
      <c r="A381" s="418"/>
      <c r="B381" s="421"/>
      <c r="C381" s="415"/>
      <c r="D381" s="425"/>
      <c r="E381" s="415"/>
      <c r="F381" s="36" t="s">
        <v>63</v>
      </c>
      <c r="G381" s="37" t="e">
        <f>+'INDICADORES IDIGER'!#REF!</f>
        <v>#REF!</v>
      </c>
      <c r="H381" s="85" t="e">
        <f>+'INDICADORES IDIGER'!#REF!</f>
        <v>#REF!</v>
      </c>
      <c r="I381" s="268" t="e">
        <f t="shared" si="18"/>
        <v>#REF!</v>
      </c>
    </row>
    <row r="382" spans="1:9" ht="15" customHeight="1" x14ac:dyDescent="0.2">
      <c r="A382" s="418"/>
      <c r="B382" s="421"/>
      <c r="C382" s="415"/>
      <c r="D382" s="425"/>
      <c r="E382" s="415"/>
      <c r="F382" s="36" t="s">
        <v>64</v>
      </c>
      <c r="G382" s="37" t="e">
        <f>+'INDICADORES IDIGER'!#REF!</f>
        <v>#REF!</v>
      </c>
      <c r="H382" s="85" t="e">
        <f>+'INDICADORES IDIGER'!#REF!</f>
        <v>#REF!</v>
      </c>
      <c r="I382" s="268" t="e">
        <f t="shared" si="18"/>
        <v>#REF!</v>
      </c>
    </row>
    <row r="383" spans="1:9" ht="15" customHeight="1" x14ac:dyDescent="0.2">
      <c r="A383" s="418"/>
      <c r="B383" s="421"/>
      <c r="C383" s="415"/>
      <c r="D383" s="425"/>
      <c r="E383" s="415"/>
      <c r="F383" s="36" t="s">
        <v>65</v>
      </c>
      <c r="G383" s="37" t="e">
        <f>+'INDICADORES IDIGER'!#REF!</f>
        <v>#REF!</v>
      </c>
      <c r="H383" s="85" t="e">
        <f>+'INDICADORES IDIGER'!#REF!</f>
        <v>#REF!</v>
      </c>
      <c r="I383" s="268" t="e">
        <f t="shared" si="18"/>
        <v>#REF!</v>
      </c>
    </row>
    <row r="384" spans="1:9" ht="15" customHeight="1" x14ac:dyDescent="0.2">
      <c r="A384" s="418"/>
      <c r="B384" s="421"/>
      <c r="C384" s="415"/>
      <c r="D384" s="425"/>
      <c r="E384" s="415"/>
      <c r="F384" s="36" t="s">
        <v>66</v>
      </c>
      <c r="G384" s="37" t="e">
        <f>+'INDICADORES IDIGER'!#REF!</f>
        <v>#REF!</v>
      </c>
      <c r="H384" s="85" t="e">
        <f>+'INDICADORES IDIGER'!#REF!</f>
        <v>#REF!</v>
      </c>
      <c r="I384" s="268" t="e">
        <f t="shared" si="18"/>
        <v>#REF!</v>
      </c>
    </row>
    <row r="385" spans="1:9" ht="15" customHeight="1" x14ac:dyDescent="0.2">
      <c r="A385" s="418"/>
      <c r="B385" s="421"/>
      <c r="C385" s="415"/>
      <c r="D385" s="425"/>
      <c r="E385" s="415"/>
      <c r="F385" s="36" t="s">
        <v>67</v>
      </c>
      <c r="G385" s="37" t="e">
        <f>+'INDICADORES IDIGER'!#REF!</f>
        <v>#REF!</v>
      </c>
      <c r="H385" s="85" t="e">
        <f>+'INDICADORES IDIGER'!#REF!</f>
        <v>#REF!</v>
      </c>
      <c r="I385" s="268" t="e">
        <f t="shared" si="18"/>
        <v>#REF!</v>
      </c>
    </row>
    <row r="386" spans="1:9" ht="16.5" customHeight="1" x14ac:dyDescent="0.2">
      <c r="A386" s="418"/>
      <c r="B386" s="421"/>
      <c r="C386" s="415"/>
      <c r="D386" s="425"/>
      <c r="E386" s="415"/>
      <c r="F386" s="36" t="s">
        <v>68</v>
      </c>
      <c r="G386" s="37" t="e">
        <f>+'INDICADORES IDIGER'!#REF!</f>
        <v>#REF!</v>
      </c>
      <c r="H386" s="85" t="e">
        <f>+'INDICADORES IDIGER'!#REF!</f>
        <v>#REF!</v>
      </c>
      <c r="I386" s="268" t="e">
        <f t="shared" si="18"/>
        <v>#REF!</v>
      </c>
    </row>
    <row r="387" spans="1:9" ht="16.5" customHeight="1" x14ac:dyDescent="0.2">
      <c r="A387" s="418"/>
      <c r="B387" s="421"/>
      <c r="C387" s="415"/>
      <c r="D387" s="425"/>
      <c r="E387" s="415"/>
      <c r="F387" s="36" t="s">
        <v>69</v>
      </c>
      <c r="G387" s="37" t="e">
        <f>+'INDICADORES IDIGER'!#REF!</f>
        <v>#REF!</v>
      </c>
      <c r="H387" s="85" t="e">
        <f>+'INDICADORES IDIGER'!#REF!</f>
        <v>#REF!</v>
      </c>
      <c r="I387" s="268" t="e">
        <f t="shared" si="18"/>
        <v>#REF!</v>
      </c>
    </row>
    <row r="388" spans="1:9" ht="16.5" customHeight="1" x14ac:dyDescent="0.2">
      <c r="A388" s="418"/>
      <c r="B388" s="421"/>
      <c r="C388" s="415"/>
      <c r="D388" s="425"/>
      <c r="E388" s="415"/>
      <c r="F388" s="36" t="s">
        <v>70</v>
      </c>
      <c r="G388" s="37" t="e">
        <f>+'INDICADORES IDIGER'!#REF!</f>
        <v>#REF!</v>
      </c>
      <c r="H388" s="85" t="e">
        <f>+'INDICADORES IDIGER'!#REF!</f>
        <v>#REF!</v>
      </c>
      <c r="I388" s="268" t="e">
        <f t="shared" si="18"/>
        <v>#REF!</v>
      </c>
    </row>
    <row r="389" spans="1:9" ht="14.25" customHeight="1" x14ac:dyDescent="0.2">
      <c r="A389" s="418"/>
      <c r="B389" s="421"/>
      <c r="C389" s="415"/>
      <c r="D389" s="425"/>
      <c r="E389" s="415"/>
      <c r="F389" s="36" t="s">
        <v>71</v>
      </c>
      <c r="G389" s="37" t="e">
        <f>+'INDICADORES IDIGER'!#REF!</f>
        <v>#REF!</v>
      </c>
      <c r="H389" s="85" t="e">
        <f>+'INDICADORES IDIGER'!#REF!</f>
        <v>#REF!</v>
      </c>
      <c r="I389" s="268" t="e">
        <f t="shared" si="18"/>
        <v>#REF!</v>
      </c>
    </row>
    <row r="390" spans="1:9" ht="21" customHeight="1" x14ac:dyDescent="0.2">
      <c r="A390" s="418"/>
      <c r="B390" s="421"/>
      <c r="C390" s="415"/>
      <c r="D390" s="425"/>
      <c r="E390" s="415"/>
      <c r="F390" s="36" t="s">
        <v>72</v>
      </c>
      <c r="G390" s="37" t="e">
        <f>+'INDICADORES IDIGER'!#REF!</f>
        <v>#REF!</v>
      </c>
      <c r="H390" s="85" t="e">
        <f>+'INDICADORES IDIGER'!#REF!</f>
        <v>#REF!</v>
      </c>
      <c r="I390" s="268" t="e">
        <f t="shared" si="18"/>
        <v>#REF!</v>
      </c>
    </row>
    <row r="391" spans="1:9" ht="21" customHeight="1" thickBot="1" x14ac:dyDescent="0.25">
      <c r="A391" s="418"/>
      <c r="B391" s="421"/>
      <c r="C391" s="415"/>
      <c r="D391" s="425"/>
      <c r="E391" s="415"/>
      <c r="F391" s="36" t="s">
        <v>73</v>
      </c>
      <c r="G391" s="37" t="e">
        <f>+'INDICADORES IDIGER'!#REF!</f>
        <v>#REF!</v>
      </c>
      <c r="H391" s="85" t="e">
        <f>+'INDICADORES IDIGER'!#REF!</f>
        <v>#REF!</v>
      </c>
      <c r="I391" s="268" t="e">
        <f t="shared" si="18"/>
        <v>#REF!</v>
      </c>
    </row>
    <row r="392" spans="1:9" ht="14.25" customHeight="1" thickBot="1" x14ac:dyDescent="0.25">
      <c r="A392" s="422" t="s">
        <v>395</v>
      </c>
      <c r="B392" s="423"/>
      <c r="C392" s="423"/>
      <c r="D392" s="423"/>
      <c r="E392" s="423"/>
      <c r="F392" s="424"/>
      <c r="G392" s="55" t="e">
        <f>SUM(G380:G391)</f>
        <v>#REF!</v>
      </c>
      <c r="H392" s="56" t="e">
        <f>SUM(H380:H391)</f>
        <v>#REF!</v>
      </c>
      <c r="I392" s="35" t="e">
        <f t="shared" si="18"/>
        <v>#REF!</v>
      </c>
    </row>
    <row r="393" spans="1:9" ht="14.25" customHeight="1" x14ac:dyDescent="0.2">
      <c r="A393" s="169"/>
      <c r="B393" s="95"/>
      <c r="C393" s="95"/>
      <c r="D393" s="95"/>
      <c r="E393" s="95"/>
      <c r="F393" s="95"/>
      <c r="G393" s="95"/>
      <c r="H393" s="95"/>
      <c r="I393" s="170"/>
    </row>
    <row r="394" spans="1:9" ht="14.25" customHeight="1" x14ac:dyDescent="0.2">
      <c r="A394" s="416" t="s">
        <v>61</v>
      </c>
      <c r="B394" s="413" t="s">
        <v>399</v>
      </c>
      <c r="C394" s="413" t="s">
        <v>402</v>
      </c>
      <c r="D394" s="413" t="s">
        <v>400</v>
      </c>
      <c r="E394" s="413" t="s">
        <v>401</v>
      </c>
      <c r="F394" s="435" t="s">
        <v>403</v>
      </c>
      <c r="G394" s="435"/>
      <c r="H394" s="435"/>
      <c r="I394" s="436"/>
    </row>
    <row r="395" spans="1:9" ht="14.25" customHeight="1" x14ac:dyDescent="0.2">
      <c r="A395" s="416"/>
      <c r="B395" s="413"/>
      <c r="C395" s="413"/>
      <c r="D395" s="413"/>
      <c r="E395" s="413"/>
      <c r="F395" s="44"/>
      <c r="G395" s="45" t="s">
        <v>378</v>
      </c>
      <c r="H395" s="46" t="s">
        <v>225</v>
      </c>
      <c r="I395" s="152" t="s">
        <v>362</v>
      </c>
    </row>
    <row r="396" spans="1:9" ht="14.25" customHeight="1" x14ac:dyDescent="0.2">
      <c r="A396" s="434" t="s">
        <v>247</v>
      </c>
      <c r="B396" s="420" t="s">
        <v>169</v>
      </c>
      <c r="C396" s="414" t="s">
        <v>75</v>
      </c>
      <c r="D396" s="425" t="s">
        <v>161</v>
      </c>
      <c r="E396" s="414" t="s">
        <v>36</v>
      </c>
      <c r="F396" s="50" t="s">
        <v>62</v>
      </c>
      <c r="G396" s="51" t="e">
        <f>+'INDICADORES IDIGER'!#REF!</f>
        <v>#REF!</v>
      </c>
      <c r="H396" s="51" t="e">
        <f>+'INDICADORES IDIGER'!#REF!</f>
        <v>#REF!</v>
      </c>
      <c r="I396" s="268" t="e">
        <f t="shared" ref="I396:I408" si="19">IF(G396=0,0,H396/G396)</f>
        <v>#REF!</v>
      </c>
    </row>
    <row r="397" spans="1:9" ht="14.25" customHeight="1" x14ac:dyDescent="0.2">
      <c r="A397" s="418"/>
      <c r="B397" s="421"/>
      <c r="C397" s="415"/>
      <c r="D397" s="425"/>
      <c r="E397" s="415"/>
      <c r="F397" s="36" t="s">
        <v>63</v>
      </c>
      <c r="G397" s="37" t="e">
        <f>+'INDICADORES IDIGER'!#REF!</f>
        <v>#REF!</v>
      </c>
      <c r="H397" s="37" t="e">
        <f>+'INDICADORES IDIGER'!#REF!</f>
        <v>#REF!</v>
      </c>
      <c r="I397" s="268" t="e">
        <f t="shared" si="19"/>
        <v>#REF!</v>
      </c>
    </row>
    <row r="398" spans="1:9" ht="14.25" customHeight="1" x14ac:dyDescent="0.2">
      <c r="A398" s="418"/>
      <c r="B398" s="421"/>
      <c r="C398" s="415"/>
      <c r="D398" s="425"/>
      <c r="E398" s="415"/>
      <c r="F398" s="36" t="s">
        <v>64</v>
      </c>
      <c r="G398" s="37" t="e">
        <f>+'INDICADORES IDIGER'!#REF!</f>
        <v>#REF!</v>
      </c>
      <c r="H398" s="37" t="e">
        <f>+'INDICADORES IDIGER'!#REF!</f>
        <v>#REF!</v>
      </c>
      <c r="I398" s="268" t="e">
        <f t="shared" si="19"/>
        <v>#REF!</v>
      </c>
    </row>
    <row r="399" spans="1:9" ht="14.25" customHeight="1" x14ac:dyDescent="0.2">
      <c r="A399" s="418"/>
      <c r="B399" s="421"/>
      <c r="C399" s="415"/>
      <c r="D399" s="425"/>
      <c r="E399" s="415"/>
      <c r="F399" s="36" t="s">
        <v>65</v>
      </c>
      <c r="G399" s="37" t="e">
        <f>+'INDICADORES IDIGER'!#REF!</f>
        <v>#REF!</v>
      </c>
      <c r="H399" s="37" t="e">
        <f>+'INDICADORES IDIGER'!#REF!</f>
        <v>#REF!</v>
      </c>
      <c r="I399" s="268" t="e">
        <f t="shared" si="19"/>
        <v>#REF!</v>
      </c>
    </row>
    <row r="400" spans="1:9" ht="14.25" customHeight="1" x14ac:dyDescent="0.2">
      <c r="A400" s="418"/>
      <c r="B400" s="421"/>
      <c r="C400" s="415"/>
      <c r="D400" s="425"/>
      <c r="E400" s="415"/>
      <c r="F400" s="36" t="s">
        <v>66</v>
      </c>
      <c r="G400" s="37" t="e">
        <f>+'INDICADORES IDIGER'!#REF!</f>
        <v>#REF!</v>
      </c>
      <c r="H400" s="37" t="e">
        <f>+'INDICADORES IDIGER'!#REF!</f>
        <v>#REF!</v>
      </c>
      <c r="I400" s="268" t="e">
        <f t="shared" si="19"/>
        <v>#REF!</v>
      </c>
    </row>
    <row r="401" spans="1:9" ht="14.25" customHeight="1" x14ac:dyDescent="0.2">
      <c r="A401" s="418"/>
      <c r="B401" s="421"/>
      <c r="C401" s="415"/>
      <c r="D401" s="425"/>
      <c r="E401" s="415"/>
      <c r="F401" s="36" t="s">
        <v>67</v>
      </c>
      <c r="G401" s="37" t="e">
        <f>+'INDICADORES IDIGER'!#REF!</f>
        <v>#REF!</v>
      </c>
      <c r="H401" s="37" t="e">
        <f>+'INDICADORES IDIGER'!#REF!</f>
        <v>#REF!</v>
      </c>
      <c r="I401" s="268" t="e">
        <f t="shared" si="19"/>
        <v>#REF!</v>
      </c>
    </row>
    <row r="402" spans="1:9" ht="14.25" customHeight="1" x14ac:dyDescent="0.2">
      <c r="A402" s="418"/>
      <c r="B402" s="421"/>
      <c r="C402" s="415"/>
      <c r="D402" s="425"/>
      <c r="E402" s="415"/>
      <c r="F402" s="36" t="s">
        <v>68</v>
      </c>
      <c r="G402" s="37" t="e">
        <f>+'INDICADORES IDIGER'!#REF!</f>
        <v>#REF!</v>
      </c>
      <c r="H402" s="37" t="e">
        <f>+'INDICADORES IDIGER'!#REF!</f>
        <v>#REF!</v>
      </c>
      <c r="I402" s="268" t="e">
        <f t="shared" si="19"/>
        <v>#REF!</v>
      </c>
    </row>
    <row r="403" spans="1:9" ht="14.25" customHeight="1" x14ac:dyDescent="0.2">
      <c r="A403" s="418"/>
      <c r="B403" s="421"/>
      <c r="C403" s="415"/>
      <c r="D403" s="425"/>
      <c r="E403" s="415"/>
      <c r="F403" s="36" t="s">
        <v>69</v>
      </c>
      <c r="G403" s="37" t="e">
        <f>+'INDICADORES IDIGER'!#REF!</f>
        <v>#REF!</v>
      </c>
      <c r="H403" s="37" t="e">
        <f>+'INDICADORES IDIGER'!#REF!</f>
        <v>#REF!</v>
      </c>
      <c r="I403" s="268" t="e">
        <f t="shared" si="19"/>
        <v>#REF!</v>
      </c>
    </row>
    <row r="404" spans="1:9" ht="14.25" customHeight="1" x14ac:dyDescent="0.2">
      <c r="A404" s="418"/>
      <c r="B404" s="421"/>
      <c r="C404" s="415"/>
      <c r="D404" s="425"/>
      <c r="E404" s="415"/>
      <c r="F404" s="36" t="s">
        <v>70</v>
      </c>
      <c r="G404" s="37" t="e">
        <f>+'INDICADORES IDIGER'!#REF!</f>
        <v>#REF!</v>
      </c>
      <c r="H404" s="37" t="e">
        <f>+'INDICADORES IDIGER'!#REF!</f>
        <v>#REF!</v>
      </c>
      <c r="I404" s="268" t="e">
        <f t="shared" si="19"/>
        <v>#REF!</v>
      </c>
    </row>
    <row r="405" spans="1:9" ht="14.25" customHeight="1" x14ac:dyDescent="0.2">
      <c r="A405" s="418"/>
      <c r="B405" s="421"/>
      <c r="C405" s="415"/>
      <c r="D405" s="425"/>
      <c r="E405" s="415"/>
      <c r="F405" s="36" t="s">
        <v>71</v>
      </c>
      <c r="G405" s="37" t="e">
        <f>+'INDICADORES IDIGER'!#REF!</f>
        <v>#REF!</v>
      </c>
      <c r="H405" s="37" t="e">
        <f>+'INDICADORES IDIGER'!#REF!</f>
        <v>#REF!</v>
      </c>
      <c r="I405" s="268" t="e">
        <f t="shared" si="19"/>
        <v>#REF!</v>
      </c>
    </row>
    <row r="406" spans="1:9" ht="14.25" customHeight="1" x14ac:dyDescent="0.2">
      <c r="A406" s="418"/>
      <c r="B406" s="421"/>
      <c r="C406" s="415"/>
      <c r="D406" s="425"/>
      <c r="E406" s="415"/>
      <c r="F406" s="36" t="s">
        <v>72</v>
      </c>
      <c r="G406" s="37" t="e">
        <f>+'INDICADORES IDIGER'!#REF!</f>
        <v>#REF!</v>
      </c>
      <c r="H406" s="37" t="e">
        <f>+'INDICADORES IDIGER'!#REF!</f>
        <v>#REF!</v>
      </c>
      <c r="I406" s="268" t="e">
        <f t="shared" si="19"/>
        <v>#REF!</v>
      </c>
    </row>
    <row r="407" spans="1:9" ht="14.25" customHeight="1" thickBot="1" x14ac:dyDescent="0.25">
      <c r="A407" s="418"/>
      <c r="B407" s="421"/>
      <c r="C407" s="415"/>
      <c r="D407" s="425"/>
      <c r="E407" s="415"/>
      <c r="F407" s="36" t="s">
        <v>73</v>
      </c>
      <c r="G407" s="37" t="e">
        <f>+'INDICADORES IDIGER'!#REF!</f>
        <v>#REF!</v>
      </c>
      <c r="H407" s="37" t="e">
        <f>+'INDICADORES IDIGER'!#REF!</f>
        <v>#REF!</v>
      </c>
      <c r="I407" s="268" t="e">
        <f t="shared" si="19"/>
        <v>#REF!</v>
      </c>
    </row>
    <row r="408" spans="1:9" ht="14.25" customHeight="1" thickBot="1" x14ac:dyDescent="0.25">
      <c r="A408" s="422" t="s">
        <v>395</v>
      </c>
      <c r="B408" s="423"/>
      <c r="C408" s="423"/>
      <c r="D408" s="423"/>
      <c r="E408" s="423"/>
      <c r="F408" s="424"/>
      <c r="G408" s="55" t="e">
        <f>SUM(G396:G407)</f>
        <v>#REF!</v>
      </c>
      <c r="H408" s="56" t="e">
        <f>SUM(H396:H407)</f>
        <v>#REF!</v>
      </c>
      <c r="I408" s="35" t="e">
        <f t="shared" si="19"/>
        <v>#REF!</v>
      </c>
    </row>
    <row r="409" spans="1:9" ht="14.25" customHeight="1" x14ac:dyDescent="0.2">
      <c r="A409" s="169"/>
      <c r="B409" s="95"/>
      <c r="C409" s="95"/>
      <c r="D409" s="95"/>
      <c r="E409" s="95"/>
      <c r="F409" s="95"/>
      <c r="G409" s="95"/>
      <c r="H409" s="95"/>
      <c r="I409" s="170"/>
    </row>
    <row r="410" spans="1:9" ht="14.25" customHeight="1" x14ac:dyDescent="0.2">
      <c r="A410" s="416" t="s">
        <v>61</v>
      </c>
      <c r="B410" s="413" t="s">
        <v>399</v>
      </c>
      <c r="C410" s="413" t="s">
        <v>402</v>
      </c>
      <c r="D410" s="413" t="s">
        <v>400</v>
      </c>
      <c r="E410" s="413" t="s">
        <v>401</v>
      </c>
      <c r="F410" s="435" t="s">
        <v>403</v>
      </c>
      <c r="G410" s="435"/>
      <c r="H410" s="435"/>
      <c r="I410" s="436"/>
    </row>
    <row r="411" spans="1:9" ht="14.25" customHeight="1" x14ac:dyDescent="0.2">
      <c r="A411" s="416"/>
      <c r="B411" s="413"/>
      <c r="C411" s="413"/>
      <c r="D411" s="413"/>
      <c r="E411" s="413"/>
      <c r="F411" s="44"/>
      <c r="G411" s="45" t="s">
        <v>378</v>
      </c>
      <c r="H411" s="46" t="s">
        <v>225</v>
      </c>
      <c r="I411" s="152" t="s">
        <v>362</v>
      </c>
    </row>
    <row r="412" spans="1:9" ht="14.25" customHeight="1" x14ac:dyDescent="0.2">
      <c r="A412" s="434" t="s">
        <v>247</v>
      </c>
      <c r="B412" s="420" t="s">
        <v>248</v>
      </c>
      <c r="C412" s="414" t="s">
        <v>311</v>
      </c>
      <c r="D412" s="425" t="s">
        <v>162</v>
      </c>
      <c r="E412" s="414" t="s">
        <v>37</v>
      </c>
      <c r="F412" s="50" t="s">
        <v>62</v>
      </c>
      <c r="G412" s="51" t="e">
        <f>+'INDICADORES IDIGER'!#REF!</f>
        <v>#REF!</v>
      </c>
      <c r="H412" s="84" t="e">
        <f>+'INDICADORES IDIGER'!#REF!</f>
        <v>#REF!</v>
      </c>
      <c r="I412" s="268" t="e">
        <f t="shared" ref="I412:I424" si="20">IF(G412=0,0,H412/G412)</f>
        <v>#REF!</v>
      </c>
    </row>
    <row r="413" spans="1:9" ht="14.25" customHeight="1" x14ac:dyDescent="0.2">
      <c r="A413" s="418"/>
      <c r="B413" s="421"/>
      <c r="C413" s="415"/>
      <c r="D413" s="425"/>
      <c r="E413" s="415"/>
      <c r="F413" s="36" t="s">
        <v>63</v>
      </c>
      <c r="G413" s="37" t="e">
        <f>+'INDICADORES IDIGER'!#REF!</f>
        <v>#REF!</v>
      </c>
      <c r="H413" s="85" t="e">
        <f>+'INDICADORES IDIGER'!#REF!</f>
        <v>#REF!</v>
      </c>
      <c r="I413" s="268" t="e">
        <f t="shared" si="20"/>
        <v>#REF!</v>
      </c>
    </row>
    <row r="414" spans="1:9" ht="14.25" customHeight="1" x14ac:dyDescent="0.2">
      <c r="A414" s="418"/>
      <c r="B414" s="421"/>
      <c r="C414" s="415"/>
      <c r="D414" s="425"/>
      <c r="E414" s="415"/>
      <c r="F414" s="36" t="s">
        <v>64</v>
      </c>
      <c r="G414" s="37" t="e">
        <f>+'INDICADORES IDIGER'!#REF!</f>
        <v>#REF!</v>
      </c>
      <c r="H414" s="85" t="e">
        <f>+'INDICADORES IDIGER'!#REF!</f>
        <v>#REF!</v>
      </c>
      <c r="I414" s="268" t="e">
        <f t="shared" si="20"/>
        <v>#REF!</v>
      </c>
    </row>
    <row r="415" spans="1:9" ht="14.25" customHeight="1" x14ac:dyDescent="0.2">
      <c r="A415" s="418"/>
      <c r="B415" s="421"/>
      <c r="C415" s="415"/>
      <c r="D415" s="425"/>
      <c r="E415" s="415"/>
      <c r="F415" s="36" t="s">
        <v>65</v>
      </c>
      <c r="G415" s="37" t="e">
        <f>+'INDICADORES IDIGER'!#REF!</f>
        <v>#REF!</v>
      </c>
      <c r="H415" s="85" t="e">
        <f>+'INDICADORES IDIGER'!#REF!</f>
        <v>#REF!</v>
      </c>
      <c r="I415" s="268" t="e">
        <f t="shared" si="20"/>
        <v>#REF!</v>
      </c>
    </row>
    <row r="416" spans="1:9" ht="14.25" customHeight="1" x14ac:dyDescent="0.2">
      <c r="A416" s="418"/>
      <c r="B416" s="421"/>
      <c r="C416" s="415"/>
      <c r="D416" s="425"/>
      <c r="E416" s="415"/>
      <c r="F416" s="36" t="s">
        <v>66</v>
      </c>
      <c r="G416" s="37" t="e">
        <f>+'INDICADORES IDIGER'!#REF!</f>
        <v>#REF!</v>
      </c>
      <c r="H416" s="85" t="e">
        <f>+'INDICADORES IDIGER'!#REF!</f>
        <v>#REF!</v>
      </c>
      <c r="I416" s="268" t="e">
        <f t="shared" si="20"/>
        <v>#REF!</v>
      </c>
    </row>
    <row r="417" spans="1:9" ht="14.25" customHeight="1" x14ac:dyDescent="0.2">
      <c r="A417" s="418"/>
      <c r="B417" s="421"/>
      <c r="C417" s="415"/>
      <c r="D417" s="425"/>
      <c r="E417" s="415"/>
      <c r="F417" s="36" t="s">
        <v>67</v>
      </c>
      <c r="G417" s="37" t="e">
        <f>+'INDICADORES IDIGER'!#REF!</f>
        <v>#REF!</v>
      </c>
      <c r="H417" s="85" t="e">
        <f>+'INDICADORES IDIGER'!#REF!</f>
        <v>#REF!</v>
      </c>
      <c r="I417" s="268" t="e">
        <f t="shared" si="20"/>
        <v>#REF!</v>
      </c>
    </row>
    <row r="418" spans="1:9" ht="14.25" customHeight="1" x14ac:dyDescent="0.2">
      <c r="A418" s="418"/>
      <c r="B418" s="421"/>
      <c r="C418" s="415"/>
      <c r="D418" s="425"/>
      <c r="E418" s="415"/>
      <c r="F418" s="36" t="s">
        <v>68</v>
      </c>
      <c r="G418" s="37" t="e">
        <f>+'INDICADORES IDIGER'!#REF!</f>
        <v>#REF!</v>
      </c>
      <c r="H418" s="85" t="e">
        <f>+'INDICADORES IDIGER'!#REF!</f>
        <v>#REF!</v>
      </c>
      <c r="I418" s="268" t="e">
        <f t="shared" si="20"/>
        <v>#REF!</v>
      </c>
    </row>
    <row r="419" spans="1:9" ht="14.25" customHeight="1" x14ac:dyDescent="0.2">
      <c r="A419" s="418"/>
      <c r="B419" s="421"/>
      <c r="C419" s="415"/>
      <c r="D419" s="425"/>
      <c r="E419" s="415"/>
      <c r="F419" s="36" t="s">
        <v>69</v>
      </c>
      <c r="G419" s="37" t="e">
        <f>+'INDICADORES IDIGER'!#REF!</f>
        <v>#REF!</v>
      </c>
      <c r="H419" s="85" t="e">
        <f>+'INDICADORES IDIGER'!#REF!</f>
        <v>#REF!</v>
      </c>
      <c r="I419" s="268" t="e">
        <f t="shared" si="20"/>
        <v>#REF!</v>
      </c>
    </row>
    <row r="420" spans="1:9" ht="14.25" customHeight="1" x14ac:dyDescent="0.2">
      <c r="A420" s="418"/>
      <c r="B420" s="421"/>
      <c r="C420" s="415"/>
      <c r="D420" s="425"/>
      <c r="E420" s="415"/>
      <c r="F420" s="36" t="s">
        <v>70</v>
      </c>
      <c r="G420" s="37" t="e">
        <f>+'INDICADORES IDIGER'!#REF!</f>
        <v>#REF!</v>
      </c>
      <c r="H420" s="85" t="e">
        <f>+'INDICADORES IDIGER'!#REF!</f>
        <v>#REF!</v>
      </c>
      <c r="I420" s="268" t="e">
        <f t="shared" si="20"/>
        <v>#REF!</v>
      </c>
    </row>
    <row r="421" spans="1:9" ht="14.25" customHeight="1" x14ac:dyDescent="0.2">
      <c r="A421" s="418"/>
      <c r="B421" s="421"/>
      <c r="C421" s="415"/>
      <c r="D421" s="425"/>
      <c r="E421" s="415"/>
      <c r="F421" s="36" t="s">
        <v>71</v>
      </c>
      <c r="G421" s="37" t="e">
        <f>+'INDICADORES IDIGER'!#REF!</f>
        <v>#REF!</v>
      </c>
      <c r="H421" s="85" t="e">
        <f>+'INDICADORES IDIGER'!#REF!</f>
        <v>#REF!</v>
      </c>
      <c r="I421" s="268" t="e">
        <f t="shared" si="20"/>
        <v>#REF!</v>
      </c>
    </row>
    <row r="422" spans="1:9" ht="14.25" customHeight="1" x14ac:dyDescent="0.2">
      <c r="A422" s="418"/>
      <c r="B422" s="421"/>
      <c r="C422" s="415"/>
      <c r="D422" s="425"/>
      <c r="E422" s="415"/>
      <c r="F422" s="36" t="s">
        <v>72</v>
      </c>
      <c r="G422" s="37" t="e">
        <f>+'INDICADORES IDIGER'!#REF!</f>
        <v>#REF!</v>
      </c>
      <c r="H422" s="85" t="e">
        <f>+'INDICADORES IDIGER'!#REF!</f>
        <v>#REF!</v>
      </c>
      <c r="I422" s="268" t="e">
        <f t="shared" si="20"/>
        <v>#REF!</v>
      </c>
    </row>
    <row r="423" spans="1:9" ht="14.25" customHeight="1" thickBot="1" x14ac:dyDescent="0.25">
      <c r="A423" s="418"/>
      <c r="B423" s="421"/>
      <c r="C423" s="415"/>
      <c r="D423" s="425"/>
      <c r="E423" s="415"/>
      <c r="F423" s="36" t="s">
        <v>73</v>
      </c>
      <c r="G423" s="37" t="e">
        <f>+'INDICADORES IDIGER'!#REF!</f>
        <v>#REF!</v>
      </c>
      <c r="H423" s="85" t="e">
        <f>+'INDICADORES IDIGER'!#REF!</f>
        <v>#REF!</v>
      </c>
      <c r="I423" s="268" t="e">
        <f t="shared" si="20"/>
        <v>#REF!</v>
      </c>
    </row>
    <row r="424" spans="1:9" ht="14.25" customHeight="1" thickBot="1" x14ac:dyDescent="0.25">
      <c r="A424" s="422" t="s">
        <v>395</v>
      </c>
      <c r="B424" s="423"/>
      <c r="C424" s="423"/>
      <c r="D424" s="423"/>
      <c r="E424" s="423"/>
      <c r="F424" s="424"/>
      <c r="G424" s="55" t="e">
        <f>SUM(G412:G423)</f>
        <v>#REF!</v>
      </c>
      <c r="H424" s="56" t="e">
        <f>SUM(H412:H423)</f>
        <v>#REF!</v>
      </c>
      <c r="I424" s="35" t="e">
        <f t="shared" si="20"/>
        <v>#REF!</v>
      </c>
    </row>
    <row r="425" spans="1:9" ht="14.25" customHeight="1" x14ac:dyDescent="0.2">
      <c r="A425" s="169"/>
      <c r="B425" s="95"/>
      <c r="C425" s="95"/>
      <c r="D425" s="95"/>
      <c r="E425" s="95"/>
      <c r="F425" s="95"/>
      <c r="G425" s="95"/>
      <c r="H425" s="95"/>
      <c r="I425" s="170"/>
    </row>
    <row r="426" spans="1:9" ht="14.25" customHeight="1" x14ac:dyDescent="0.2">
      <c r="A426" s="416" t="s">
        <v>61</v>
      </c>
      <c r="B426" s="413" t="s">
        <v>399</v>
      </c>
      <c r="C426" s="413" t="s">
        <v>402</v>
      </c>
      <c r="D426" s="413" t="s">
        <v>400</v>
      </c>
      <c r="E426" s="413" t="s">
        <v>401</v>
      </c>
      <c r="F426" s="435" t="s">
        <v>403</v>
      </c>
      <c r="G426" s="435"/>
      <c r="H426" s="435"/>
      <c r="I426" s="436"/>
    </row>
    <row r="427" spans="1:9" ht="14.25" customHeight="1" x14ac:dyDescent="0.2">
      <c r="A427" s="416"/>
      <c r="B427" s="413"/>
      <c r="C427" s="413"/>
      <c r="D427" s="413"/>
      <c r="E427" s="413"/>
      <c r="F427" s="44"/>
      <c r="G427" s="45" t="s">
        <v>378</v>
      </c>
      <c r="H427" s="46" t="s">
        <v>225</v>
      </c>
      <c r="I427" s="152" t="s">
        <v>362</v>
      </c>
    </row>
    <row r="428" spans="1:9" ht="14.25" customHeight="1" x14ac:dyDescent="0.2">
      <c r="A428" s="434" t="s">
        <v>247</v>
      </c>
      <c r="B428" s="420" t="s">
        <v>249</v>
      </c>
      <c r="C428" s="414" t="s">
        <v>75</v>
      </c>
      <c r="D428" s="425" t="s">
        <v>163</v>
      </c>
      <c r="E428" s="414" t="s">
        <v>38</v>
      </c>
      <c r="F428" s="50" t="s">
        <v>62</v>
      </c>
      <c r="G428" s="51" t="e">
        <f>+'INDICADORES IDIGER'!#REF!</f>
        <v>#REF!</v>
      </c>
      <c r="H428" s="84" t="e">
        <f>+'INDICADORES IDIGER'!#REF!</f>
        <v>#REF!</v>
      </c>
      <c r="I428" s="268" t="e">
        <f t="shared" ref="I428:I440" si="21">IF(G428=0,0,H428/G428)</f>
        <v>#REF!</v>
      </c>
    </row>
    <row r="429" spans="1:9" ht="14.25" customHeight="1" x14ac:dyDescent="0.2">
      <c r="A429" s="418"/>
      <c r="B429" s="421"/>
      <c r="C429" s="415"/>
      <c r="D429" s="425"/>
      <c r="E429" s="415"/>
      <c r="F429" s="36" t="s">
        <v>63</v>
      </c>
      <c r="G429" s="37" t="e">
        <f>+'INDICADORES IDIGER'!#REF!</f>
        <v>#REF!</v>
      </c>
      <c r="H429" s="85" t="e">
        <f>+'INDICADORES IDIGER'!#REF!</f>
        <v>#REF!</v>
      </c>
      <c r="I429" s="268" t="e">
        <f t="shared" si="21"/>
        <v>#REF!</v>
      </c>
    </row>
    <row r="430" spans="1:9" ht="14.25" customHeight="1" x14ac:dyDescent="0.2">
      <c r="A430" s="418"/>
      <c r="B430" s="421"/>
      <c r="C430" s="415"/>
      <c r="D430" s="425"/>
      <c r="E430" s="415"/>
      <c r="F430" s="36" t="s">
        <v>64</v>
      </c>
      <c r="G430" s="37" t="e">
        <f>+'INDICADORES IDIGER'!#REF!</f>
        <v>#REF!</v>
      </c>
      <c r="H430" s="85" t="e">
        <f>+'INDICADORES IDIGER'!#REF!</f>
        <v>#REF!</v>
      </c>
      <c r="I430" s="268" t="e">
        <f t="shared" si="21"/>
        <v>#REF!</v>
      </c>
    </row>
    <row r="431" spans="1:9" ht="14.25" customHeight="1" x14ac:dyDescent="0.2">
      <c r="A431" s="418"/>
      <c r="B431" s="421"/>
      <c r="C431" s="415"/>
      <c r="D431" s="425"/>
      <c r="E431" s="415"/>
      <c r="F431" s="36" t="s">
        <v>65</v>
      </c>
      <c r="G431" s="37" t="e">
        <f>+'INDICADORES IDIGER'!#REF!</f>
        <v>#REF!</v>
      </c>
      <c r="H431" s="85" t="e">
        <f>+'INDICADORES IDIGER'!#REF!</f>
        <v>#REF!</v>
      </c>
      <c r="I431" s="268" t="e">
        <f t="shared" si="21"/>
        <v>#REF!</v>
      </c>
    </row>
    <row r="432" spans="1:9" ht="14.25" customHeight="1" x14ac:dyDescent="0.2">
      <c r="A432" s="418"/>
      <c r="B432" s="421"/>
      <c r="C432" s="415"/>
      <c r="D432" s="425"/>
      <c r="E432" s="415"/>
      <c r="F432" s="36" t="s">
        <v>66</v>
      </c>
      <c r="G432" s="37" t="e">
        <f>+'INDICADORES IDIGER'!#REF!</f>
        <v>#REF!</v>
      </c>
      <c r="H432" s="85" t="e">
        <f>+'INDICADORES IDIGER'!#REF!</f>
        <v>#REF!</v>
      </c>
      <c r="I432" s="268" t="e">
        <f t="shared" si="21"/>
        <v>#REF!</v>
      </c>
    </row>
    <row r="433" spans="1:9" ht="14.25" customHeight="1" x14ac:dyDescent="0.2">
      <c r="A433" s="418"/>
      <c r="B433" s="421"/>
      <c r="C433" s="415"/>
      <c r="D433" s="425"/>
      <c r="E433" s="415"/>
      <c r="F433" s="36" t="s">
        <v>67</v>
      </c>
      <c r="G433" s="37" t="e">
        <f>+'INDICADORES IDIGER'!#REF!</f>
        <v>#REF!</v>
      </c>
      <c r="H433" s="85" t="e">
        <f>+'INDICADORES IDIGER'!#REF!</f>
        <v>#REF!</v>
      </c>
      <c r="I433" s="268" t="e">
        <f t="shared" si="21"/>
        <v>#REF!</v>
      </c>
    </row>
    <row r="434" spans="1:9" ht="14.25" customHeight="1" x14ac:dyDescent="0.2">
      <c r="A434" s="418"/>
      <c r="B434" s="421"/>
      <c r="C434" s="415"/>
      <c r="D434" s="425"/>
      <c r="E434" s="415"/>
      <c r="F434" s="36" t="s">
        <v>68</v>
      </c>
      <c r="G434" s="37" t="e">
        <f>+'INDICADORES IDIGER'!#REF!</f>
        <v>#REF!</v>
      </c>
      <c r="H434" s="85" t="e">
        <f>+'INDICADORES IDIGER'!#REF!</f>
        <v>#REF!</v>
      </c>
      <c r="I434" s="268" t="e">
        <f t="shared" si="21"/>
        <v>#REF!</v>
      </c>
    </row>
    <row r="435" spans="1:9" ht="14.25" customHeight="1" x14ac:dyDescent="0.2">
      <c r="A435" s="418"/>
      <c r="B435" s="421"/>
      <c r="C435" s="415"/>
      <c r="D435" s="425"/>
      <c r="E435" s="415"/>
      <c r="F435" s="36" t="s">
        <v>69</v>
      </c>
      <c r="G435" s="37" t="e">
        <f>+'INDICADORES IDIGER'!#REF!</f>
        <v>#REF!</v>
      </c>
      <c r="H435" s="85" t="e">
        <f>+'INDICADORES IDIGER'!#REF!</f>
        <v>#REF!</v>
      </c>
      <c r="I435" s="268" t="e">
        <f t="shared" si="21"/>
        <v>#REF!</v>
      </c>
    </row>
    <row r="436" spans="1:9" ht="14.25" customHeight="1" x14ac:dyDescent="0.2">
      <c r="A436" s="418"/>
      <c r="B436" s="421"/>
      <c r="C436" s="415"/>
      <c r="D436" s="425"/>
      <c r="E436" s="415"/>
      <c r="F436" s="36" t="s">
        <v>70</v>
      </c>
      <c r="G436" s="37" t="e">
        <f>+'INDICADORES IDIGER'!#REF!</f>
        <v>#REF!</v>
      </c>
      <c r="H436" s="85" t="e">
        <f>+'INDICADORES IDIGER'!#REF!</f>
        <v>#REF!</v>
      </c>
      <c r="I436" s="268" t="e">
        <f t="shared" si="21"/>
        <v>#REF!</v>
      </c>
    </row>
    <row r="437" spans="1:9" ht="14.25" customHeight="1" x14ac:dyDescent="0.2">
      <c r="A437" s="418"/>
      <c r="B437" s="421"/>
      <c r="C437" s="415"/>
      <c r="D437" s="425"/>
      <c r="E437" s="415"/>
      <c r="F437" s="36" t="s">
        <v>71</v>
      </c>
      <c r="G437" s="37" t="e">
        <f>+'INDICADORES IDIGER'!#REF!</f>
        <v>#REF!</v>
      </c>
      <c r="H437" s="85" t="e">
        <f>+'INDICADORES IDIGER'!#REF!</f>
        <v>#REF!</v>
      </c>
      <c r="I437" s="268" t="e">
        <f t="shared" si="21"/>
        <v>#REF!</v>
      </c>
    </row>
    <row r="438" spans="1:9" ht="14.25" customHeight="1" x14ac:dyDescent="0.2">
      <c r="A438" s="418"/>
      <c r="B438" s="421"/>
      <c r="C438" s="415"/>
      <c r="D438" s="425"/>
      <c r="E438" s="415"/>
      <c r="F438" s="36" t="s">
        <v>72</v>
      </c>
      <c r="G438" s="37" t="e">
        <f>+'INDICADORES IDIGER'!#REF!</f>
        <v>#REF!</v>
      </c>
      <c r="H438" s="85" t="e">
        <f>+'INDICADORES IDIGER'!#REF!</f>
        <v>#REF!</v>
      </c>
      <c r="I438" s="268" t="e">
        <f t="shared" si="21"/>
        <v>#REF!</v>
      </c>
    </row>
    <row r="439" spans="1:9" ht="14.25" customHeight="1" thickBot="1" x14ac:dyDescent="0.25">
      <c r="A439" s="418"/>
      <c r="B439" s="421"/>
      <c r="C439" s="415"/>
      <c r="D439" s="425"/>
      <c r="E439" s="415"/>
      <c r="F439" s="36" t="s">
        <v>73</v>
      </c>
      <c r="G439" s="37" t="e">
        <f>+'INDICADORES IDIGER'!#REF!</f>
        <v>#REF!</v>
      </c>
      <c r="H439" s="85" t="e">
        <f>+'INDICADORES IDIGER'!#REF!</f>
        <v>#REF!</v>
      </c>
      <c r="I439" s="268" t="e">
        <f t="shared" si="21"/>
        <v>#REF!</v>
      </c>
    </row>
    <row r="440" spans="1:9" ht="14.25" customHeight="1" thickBot="1" x14ac:dyDescent="0.25">
      <c r="A440" s="422" t="s">
        <v>395</v>
      </c>
      <c r="B440" s="423"/>
      <c r="C440" s="423"/>
      <c r="D440" s="423"/>
      <c r="E440" s="423"/>
      <c r="F440" s="424"/>
      <c r="G440" s="55" t="e">
        <f>SUM(G428:G439)</f>
        <v>#REF!</v>
      </c>
      <c r="H440" s="56" t="e">
        <f>SUM(H428:H439)</f>
        <v>#REF!</v>
      </c>
      <c r="I440" s="35" t="e">
        <f t="shared" si="21"/>
        <v>#REF!</v>
      </c>
    </row>
    <row r="441" spans="1:9" ht="14.25" customHeight="1" x14ac:dyDescent="0.2">
      <c r="A441" s="169"/>
      <c r="B441" s="95"/>
      <c r="C441" s="95"/>
      <c r="D441" s="95"/>
      <c r="E441" s="95"/>
      <c r="F441" s="95"/>
      <c r="G441" s="95"/>
      <c r="H441" s="95"/>
      <c r="I441" s="170"/>
    </row>
    <row r="442" spans="1:9" ht="14.25" customHeight="1" x14ac:dyDescent="0.2">
      <c r="A442" s="416" t="s">
        <v>61</v>
      </c>
      <c r="B442" s="413" t="s">
        <v>399</v>
      </c>
      <c r="C442" s="413" t="s">
        <v>402</v>
      </c>
      <c r="D442" s="413" t="s">
        <v>400</v>
      </c>
      <c r="E442" s="413" t="s">
        <v>401</v>
      </c>
      <c r="F442" s="435" t="s">
        <v>403</v>
      </c>
      <c r="G442" s="435"/>
      <c r="H442" s="435"/>
      <c r="I442" s="436"/>
    </row>
    <row r="443" spans="1:9" ht="14.25" customHeight="1" x14ac:dyDescent="0.2">
      <c r="A443" s="416"/>
      <c r="B443" s="413"/>
      <c r="C443" s="413"/>
      <c r="D443" s="413"/>
      <c r="E443" s="413"/>
      <c r="F443" s="116"/>
      <c r="G443" s="45" t="s">
        <v>378</v>
      </c>
      <c r="H443" s="46" t="s">
        <v>225</v>
      </c>
      <c r="I443" s="152" t="s">
        <v>362</v>
      </c>
    </row>
    <row r="444" spans="1:9" ht="14.25" customHeight="1" x14ac:dyDescent="0.2">
      <c r="A444" s="510" t="s">
        <v>247</v>
      </c>
      <c r="B444" s="505" t="s">
        <v>34</v>
      </c>
      <c r="C444" s="505" t="s">
        <v>311</v>
      </c>
      <c r="D444" s="475" t="s">
        <v>164</v>
      </c>
      <c r="E444" s="509" t="s">
        <v>39</v>
      </c>
      <c r="F444" s="50" t="s">
        <v>62</v>
      </c>
      <c r="G444" s="265" t="e">
        <f>+'INDICADORES IDIGER'!#REF!</f>
        <v>#REF!</v>
      </c>
      <c r="H444" s="118" t="e">
        <f>+'INDICADORES IDIGER'!#REF!</f>
        <v>#REF!</v>
      </c>
      <c r="I444" s="268" t="e">
        <f t="shared" ref="I444:I456" si="22">IF(G444=0,0,H444/G444)</f>
        <v>#REF!</v>
      </c>
    </row>
    <row r="445" spans="1:9" ht="14.25" customHeight="1" x14ac:dyDescent="0.2">
      <c r="A445" s="510"/>
      <c r="B445" s="505"/>
      <c r="C445" s="505"/>
      <c r="D445" s="475"/>
      <c r="E445" s="509"/>
      <c r="F445" s="36" t="s">
        <v>63</v>
      </c>
      <c r="G445" s="265" t="e">
        <f>+'INDICADORES IDIGER'!#REF!</f>
        <v>#REF!</v>
      </c>
      <c r="H445" s="118" t="e">
        <f>+'INDICADORES IDIGER'!#REF!</f>
        <v>#REF!</v>
      </c>
      <c r="I445" s="268" t="e">
        <f t="shared" si="22"/>
        <v>#REF!</v>
      </c>
    </row>
    <row r="446" spans="1:9" ht="14.25" customHeight="1" x14ac:dyDescent="0.2">
      <c r="A446" s="510"/>
      <c r="B446" s="505"/>
      <c r="C446" s="505"/>
      <c r="D446" s="475"/>
      <c r="E446" s="509"/>
      <c r="F446" s="36" t="s">
        <v>64</v>
      </c>
      <c r="G446" s="265" t="e">
        <f>+'INDICADORES IDIGER'!#REF!</f>
        <v>#REF!</v>
      </c>
      <c r="H446" s="118" t="e">
        <f>+'INDICADORES IDIGER'!#REF!</f>
        <v>#REF!</v>
      </c>
      <c r="I446" s="268" t="e">
        <f t="shared" si="22"/>
        <v>#REF!</v>
      </c>
    </row>
    <row r="447" spans="1:9" ht="14.25" customHeight="1" x14ac:dyDescent="0.2">
      <c r="A447" s="510"/>
      <c r="B447" s="505"/>
      <c r="C447" s="505"/>
      <c r="D447" s="475"/>
      <c r="E447" s="509"/>
      <c r="F447" s="36" t="s">
        <v>46</v>
      </c>
      <c r="G447" s="265" t="e">
        <f>+'INDICADORES IDIGER'!#REF!</f>
        <v>#REF!</v>
      </c>
      <c r="H447" s="118" t="e">
        <f>+'INDICADORES IDIGER'!#REF!</f>
        <v>#REF!</v>
      </c>
      <c r="I447" s="268" t="e">
        <f t="shared" si="22"/>
        <v>#REF!</v>
      </c>
    </row>
    <row r="448" spans="1:9" ht="14.25" customHeight="1" x14ac:dyDescent="0.2">
      <c r="A448" s="510"/>
      <c r="B448" s="505"/>
      <c r="C448" s="505"/>
      <c r="D448" s="475"/>
      <c r="E448" s="509"/>
      <c r="F448" s="36" t="s">
        <v>66</v>
      </c>
      <c r="G448" s="265" t="e">
        <f>+'INDICADORES IDIGER'!#REF!</f>
        <v>#REF!</v>
      </c>
      <c r="H448" s="118" t="e">
        <f>+'INDICADORES IDIGER'!#REF!</f>
        <v>#REF!</v>
      </c>
      <c r="I448" s="268" t="e">
        <f t="shared" si="22"/>
        <v>#REF!</v>
      </c>
    </row>
    <row r="449" spans="1:9" ht="14.25" customHeight="1" x14ac:dyDescent="0.2">
      <c r="A449" s="510"/>
      <c r="B449" s="505"/>
      <c r="C449" s="505"/>
      <c r="D449" s="475"/>
      <c r="E449" s="509"/>
      <c r="F449" s="36" t="s">
        <v>67</v>
      </c>
      <c r="G449" s="265" t="e">
        <f>+'INDICADORES IDIGER'!#REF!</f>
        <v>#REF!</v>
      </c>
      <c r="H449" s="118" t="e">
        <f>+'INDICADORES IDIGER'!#REF!</f>
        <v>#REF!</v>
      </c>
      <c r="I449" s="268" t="e">
        <f t="shared" si="22"/>
        <v>#REF!</v>
      </c>
    </row>
    <row r="450" spans="1:9" ht="14.25" customHeight="1" x14ac:dyDescent="0.2">
      <c r="A450" s="510"/>
      <c r="B450" s="505"/>
      <c r="C450" s="505"/>
      <c r="D450" s="475"/>
      <c r="E450" s="509"/>
      <c r="F450" s="36" t="s">
        <v>68</v>
      </c>
      <c r="G450" s="265" t="e">
        <f>+'INDICADORES IDIGER'!#REF!</f>
        <v>#REF!</v>
      </c>
      <c r="H450" s="118" t="e">
        <f>+'INDICADORES IDIGER'!#REF!</f>
        <v>#REF!</v>
      </c>
      <c r="I450" s="268" t="e">
        <f t="shared" si="22"/>
        <v>#REF!</v>
      </c>
    </row>
    <row r="451" spans="1:9" ht="14.25" customHeight="1" x14ac:dyDescent="0.2">
      <c r="A451" s="510"/>
      <c r="B451" s="505"/>
      <c r="C451" s="505"/>
      <c r="D451" s="475"/>
      <c r="E451" s="509"/>
      <c r="F451" s="36" t="s">
        <v>69</v>
      </c>
      <c r="G451" s="265" t="e">
        <f>+'INDICADORES IDIGER'!#REF!</f>
        <v>#REF!</v>
      </c>
      <c r="H451" s="118" t="e">
        <f>+'INDICADORES IDIGER'!#REF!</f>
        <v>#REF!</v>
      </c>
      <c r="I451" s="268" t="e">
        <f t="shared" si="22"/>
        <v>#REF!</v>
      </c>
    </row>
    <row r="452" spans="1:9" ht="14.25" customHeight="1" x14ac:dyDescent="0.2">
      <c r="A452" s="510"/>
      <c r="B452" s="505"/>
      <c r="C452" s="505"/>
      <c r="D452" s="475"/>
      <c r="E452" s="509"/>
      <c r="F452" s="36" t="s">
        <v>70</v>
      </c>
      <c r="G452" s="51" t="e">
        <f>+'INDICADORES IDIGER'!#REF!</f>
        <v>#REF!</v>
      </c>
      <c r="H452" s="117" t="e">
        <f>+'INDICADORES IDIGER'!#REF!</f>
        <v>#REF!</v>
      </c>
      <c r="I452" s="268" t="e">
        <f t="shared" si="22"/>
        <v>#REF!</v>
      </c>
    </row>
    <row r="453" spans="1:9" ht="14.25" customHeight="1" x14ac:dyDescent="0.2">
      <c r="A453" s="510"/>
      <c r="B453" s="505"/>
      <c r="C453" s="505"/>
      <c r="D453" s="475"/>
      <c r="E453" s="509"/>
      <c r="F453" s="36" t="s">
        <v>71</v>
      </c>
      <c r="G453" s="51" t="e">
        <f>+'INDICADORES IDIGER'!#REF!</f>
        <v>#REF!</v>
      </c>
      <c r="H453" s="117" t="e">
        <f>+'INDICADORES IDIGER'!#REF!</f>
        <v>#REF!</v>
      </c>
      <c r="I453" s="268" t="e">
        <f t="shared" si="22"/>
        <v>#REF!</v>
      </c>
    </row>
    <row r="454" spans="1:9" ht="14.25" customHeight="1" x14ac:dyDescent="0.2">
      <c r="A454" s="510"/>
      <c r="B454" s="505"/>
      <c r="C454" s="505"/>
      <c r="D454" s="475"/>
      <c r="E454" s="509"/>
      <c r="F454" s="36" t="s">
        <v>72</v>
      </c>
      <c r="G454" s="51" t="e">
        <f>+'INDICADORES IDIGER'!#REF!</f>
        <v>#REF!</v>
      </c>
      <c r="H454" s="117" t="e">
        <f>+'INDICADORES IDIGER'!#REF!</f>
        <v>#REF!</v>
      </c>
      <c r="I454" s="268" t="e">
        <f t="shared" si="22"/>
        <v>#REF!</v>
      </c>
    </row>
    <row r="455" spans="1:9" ht="14.25" customHeight="1" thickBot="1" x14ac:dyDescent="0.25">
      <c r="A455" s="510"/>
      <c r="B455" s="505"/>
      <c r="C455" s="505"/>
      <c r="D455" s="475"/>
      <c r="E455" s="509"/>
      <c r="F455" s="36" t="s">
        <v>73</v>
      </c>
      <c r="G455" s="51" t="e">
        <f>+'INDICADORES IDIGER'!#REF!</f>
        <v>#REF!</v>
      </c>
      <c r="H455" s="117" t="e">
        <f>+'INDICADORES IDIGER'!#REF!</f>
        <v>#REF!</v>
      </c>
      <c r="I455" s="268" t="e">
        <f t="shared" si="22"/>
        <v>#REF!</v>
      </c>
    </row>
    <row r="456" spans="1:9" ht="14.25" customHeight="1" thickBot="1" x14ac:dyDescent="0.25">
      <c r="A456" s="506" t="s">
        <v>395</v>
      </c>
      <c r="B456" s="507"/>
      <c r="C456" s="507"/>
      <c r="D456" s="507"/>
      <c r="E456" s="507"/>
      <c r="F456" s="508"/>
      <c r="G456" s="64" t="e">
        <f>SUM(G444:G455)</f>
        <v>#REF!</v>
      </c>
      <c r="H456" s="54" t="e">
        <f>SUM(H444:H455)</f>
        <v>#REF!</v>
      </c>
      <c r="I456" s="35" t="e">
        <f t="shared" si="22"/>
        <v>#REF!</v>
      </c>
    </row>
    <row r="457" spans="1:9" ht="14.25" customHeight="1" x14ac:dyDescent="0.2">
      <c r="A457" s="107"/>
      <c r="B457" s="107"/>
      <c r="C457" s="107"/>
      <c r="D457" s="107"/>
      <c r="E457" s="107"/>
      <c r="F457" s="107"/>
      <c r="G457" s="124"/>
      <c r="H457" s="124"/>
      <c r="I457" s="171"/>
    </row>
    <row r="458" spans="1:9" ht="14.25" customHeight="1" x14ac:dyDescent="0.2">
      <c r="A458" s="107"/>
      <c r="B458" s="107"/>
      <c r="C458" s="107"/>
      <c r="D458" s="107"/>
      <c r="E458" s="107"/>
      <c r="F458" s="107"/>
      <c r="G458" s="124"/>
      <c r="H458" s="124"/>
      <c r="I458" s="171"/>
    </row>
    <row r="459" spans="1:9" ht="14.25" customHeight="1" thickBot="1" x14ac:dyDescent="0.25"/>
    <row r="460" spans="1:9" ht="14.25" customHeight="1" x14ac:dyDescent="0.2">
      <c r="A460" s="161" t="s">
        <v>60</v>
      </c>
      <c r="B460" s="437" t="s">
        <v>333</v>
      </c>
      <c r="C460" s="437"/>
      <c r="D460" s="437"/>
      <c r="E460" s="437"/>
      <c r="F460" s="437"/>
      <c r="G460" s="437"/>
      <c r="H460" s="437"/>
      <c r="I460" s="438"/>
    </row>
    <row r="461" spans="1:9" ht="14.25" customHeight="1" x14ac:dyDescent="0.2">
      <c r="A461" s="162" t="s">
        <v>239</v>
      </c>
      <c r="B461" s="439" t="s">
        <v>334</v>
      </c>
      <c r="C461" s="439"/>
      <c r="D461" s="439"/>
      <c r="E461" s="439"/>
      <c r="F461" s="439"/>
      <c r="G461" s="439"/>
      <c r="H461" s="439"/>
      <c r="I461" s="440"/>
    </row>
    <row r="462" spans="1:9" ht="14.25" customHeight="1" x14ac:dyDescent="0.2">
      <c r="A462" s="416" t="s">
        <v>61</v>
      </c>
      <c r="B462" s="413" t="s">
        <v>399</v>
      </c>
      <c r="C462" s="413" t="s">
        <v>402</v>
      </c>
      <c r="D462" s="413" t="s">
        <v>400</v>
      </c>
      <c r="E462" s="413" t="s">
        <v>401</v>
      </c>
      <c r="F462" s="435" t="s">
        <v>403</v>
      </c>
      <c r="G462" s="435"/>
      <c r="H462" s="435"/>
      <c r="I462" s="436"/>
    </row>
    <row r="463" spans="1:9" ht="14.25" customHeight="1" x14ac:dyDescent="0.2">
      <c r="A463" s="416"/>
      <c r="B463" s="413"/>
      <c r="C463" s="413"/>
      <c r="D463" s="413"/>
      <c r="E463" s="413"/>
      <c r="F463" s="44"/>
      <c r="G463" s="45" t="s">
        <v>378</v>
      </c>
      <c r="H463" s="46" t="s">
        <v>225</v>
      </c>
      <c r="I463" s="152" t="s">
        <v>362</v>
      </c>
    </row>
    <row r="464" spans="1:9" ht="14.25" customHeight="1" x14ac:dyDescent="0.2">
      <c r="A464" s="434" t="s">
        <v>334</v>
      </c>
      <c r="B464" s="420" t="s">
        <v>328</v>
      </c>
      <c r="C464" s="414" t="s">
        <v>75</v>
      </c>
      <c r="D464" s="425" t="s">
        <v>165</v>
      </c>
      <c r="E464" s="414" t="s">
        <v>43</v>
      </c>
      <c r="F464" s="50" t="s">
        <v>62</v>
      </c>
      <c r="G464" s="51" t="e">
        <f>+'INDICADORES IDIGER'!#REF!</f>
        <v>#REF!</v>
      </c>
      <c r="H464" s="84" t="e">
        <f>+'INDICADORES IDIGER'!#REF!</f>
        <v>#REF!</v>
      </c>
      <c r="I464" s="268" t="e">
        <f t="shared" ref="I464:I476" si="23">IF(G464=0,0,H464/G464)</f>
        <v>#REF!</v>
      </c>
    </row>
    <row r="465" spans="1:9" ht="14.25" customHeight="1" x14ac:dyDescent="0.2">
      <c r="A465" s="418"/>
      <c r="B465" s="421"/>
      <c r="C465" s="415"/>
      <c r="D465" s="425"/>
      <c r="E465" s="415"/>
      <c r="F465" s="36" t="s">
        <v>63</v>
      </c>
      <c r="G465" s="37" t="e">
        <f>+'INDICADORES IDIGER'!#REF!</f>
        <v>#REF!</v>
      </c>
      <c r="H465" s="85" t="e">
        <f>+'INDICADORES IDIGER'!#REF!</f>
        <v>#REF!</v>
      </c>
      <c r="I465" s="268" t="e">
        <f t="shared" si="23"/>
        <v>#REF!</v>
      </c>
    </row>
    <row r="466" spans="1:9" ht="14.25" customHeight="1" x14ac:dyDescent="0.2">
      <c r="A466" s="418"/>
      <c r="B466" s="421"/>
      <c r="C466" s="415"/>
      <c r="D466" s="425"/>
      <c r="E466" s="415"/>
      <c r="F466" s="36" t="s">
        <v>64</v>
      </c>
      <c r="G466" s="37" t="e">
        <f>+'INDICADORES IDIGER'!#REF!</f>
        <v>#REF!</v>
      </c>
      <c r="H466" s="85" t="e">
        <f>+'INDICADORES IDIGER'!#REF!</f>
        <v>#REF!</v>
      </c>
      <c r="I466" s="268" t="e">
        <f t="shared" si="23"/>
        <v>#REF!</v>
      </c>
    </row>
    <row r="467" spans="1:9" ht="14.25" customHeight="1" x14ac:dyDescent="0.2">
      <c r="A467" s="418"/>
      <c r="B467" s="421"/>
      <c r="C467" s="415"/>
      <c r="D467" s="425"/>
      <c r="E467" s="415"/>
      <c r="F467" s="36" t="s">
        <v>65</v>
      </c>
      <c r="G467" s="37" t="e">
        <f>+'INDICADORES IDIGER'!#REF!</f>
        <v>#REF!</v>
      </c>
      <c r="H467" s="85" t="e">
        <f>+'INDICADORES IDIGER'!#REF!</f>
        <v>#REF!</v>
      </c>
      <c r="I467" s="268" t="e">
        <f t="shared" si="23"/>
        <v>#REF!</v>
      </c>
    </row>
    <row r="468" spans="1:9" ht="14.25" customHeight="1" x14ac:dyDescent="0.2">
      <c r="A468" s="418"/>
      <c r="B468" s="421"/>
      <c r="C468" s="415"/>
      <c r="D468" s="425"/>
      <c r="E468" s="415"/>
      <c r="F468" s="36" t="s">
        <v>66</v>
      </c>
      <c r="G468" s="37" t="e">
        <f>+'INDICADORES IDIGER'!#REF!</f>
        <v>#REF!</v>
      </c>
      <c r="H468" s="85" t="e">
        <f>+'INDICADORES IDIGER'!#REF!</f>
        <v>#REF!</v>
      </c>
      <c r="I468" s="268" t="e">
        <f t="shared" si="23"/>
        <v>#REF!</v>
      </c>
    </row>
    <row r="469" spans="1:9" ht="14.25" customHeight="1" x14ac:dyDescent="0.2">
      <c r="A469" s="418"/>
      <c r="B469" s="421"/>
      <c r="C469" s="415"/>
      <c r="D469" s="425"/>
      <c r="E469" s="415"/>
      <c r="F469" s="36" t="s">
        <v>67</v>
      </c>
      <c r="G469" s="37" t="e">
        <f>+'INDICADORES IDIGER'!#REF!</f>
        <v>#REF!</v>
      </c>
      <c r="H469" s="85" t="e">
        <f>+'INDICADORES IDIGER'!#REF!</f>
        <v>#REF!</v>
      </c>
      <c r="I469" s="268" t="e">
        <f t="shared" si="23"/>
        <v>#REF!</v>
      </c>
    </row>
    <row r="470" spans="1:9" ht="14.25" customHeight="1" x14ac:dyDescent="0.2">
      <c r="A470" s="418"/>
      <c r="B470" s="421"/>
      <c r="C470" s="415"/>
      <c r="D470" s="425"/>
      <c r="E470" s="415"/>
      <c r="F470" s="36" t="s">
        <v>68</v>
      </c>
      <c r="G470" s="37" t="e">
        <f>+'INDICADORES IDIGER'!#REF!</f>
        <v>#REF!</v>
      </c>
      <c r="H470" s="85" t="e">
        <f>+'INDICADORES IDIGER'!#REF!</f>
        <v>#REF!</v>
      </c>
      <c r="I470" s="268" t="e">
        <f t="shared" si="23"/>
        <v>#REF!</v>
      </c>
    </row>
    <row r="471" spans="1:9" ht="14.25" customHeight="1" x14ac:dyDescent="0.2">
      <c r="A471" s="418"/>
      <c r="B471" s="421"/>
      <c r="C471" s="415"/>
      <c r="D471" s="425"/>
      <c r="E471" s="415"/>
      <c r="F471" s="36" t="s">
        <v>69</v>
      </c>
      <c r="G471" s="37" t="e">
        <f>+'INDICADORES IDIGER'!#REF!</f>
        <v>#REF!</v>
      </c>
      <c r="H471" s="85" t="e">
        <f>+'INDICADORES IDIGER'!#REF!</f>
        <v>#REF!</v>
      </c>
      <c r="I471" s="268" t="e">
        <f t="shared" si="23"/>
        <v>#REF!</v>
      </c>
    </row>
    <row r="472" spans="1:9" ht="14.25" customHeight="1" x14ac:dyDescent="0.2">
      <c r="A472" s="418"/>
      <c r="B472" s="421"/>
      <c r="C472" s="415"/>
      <c r="D472" s="425"/>
      <c r="E472" s="415"/>
      <c r="F472" s="36" t="s">
        <v>70</v>
      </c>
      <c r="G472" s="37" t="e">
        <f>+'INDICADORES IDIGER'!#REF!</f>
        <v>#REF!</v>
      </c>
      <c r="H472" s="85" t="e">
        <f>+'INDICADORES IDIGER'!#REF!</f>
        <v>#REF!</v>
      </c>
      <c r="I472" s="268" t="e">
        <f t="shared" si="23"/>
        <v>#REF!</v>
      </c>
    </row>
    <row r="473" spans="1:9" ht="14.25" customHeight="1" x14ac:dyDescent="0.2">
      <c r="A473" s="418"/>
      <c r="B473" s="421"/>
      <c r="C473" s="415"/>
      <c r="D473" s="425"/>
      <c r="E473" s="415"/>
      <c r="F473" s="36" t="s">
        <v>71</v>
      </c>
      <c r="G473" s="37" t="e">
        <f>+'INDICADORES IDIGER'!#REF!</f>
        <v>#REF!</v>
      </c>
      <c r="H473" s="85" t="e">
        <f>+'INDICADORES IDIGER'!#REF!</f>
        <v>#REF!</v>
      </c>
      <c r="I473" s="268" t="e">
        <f t="shared" si="23"/>
        <v>#REF!</v>
      </c>
    </row>
    <row r="474" spans="1:9" ht="21" customHeight="1" x14ac:dyDescent="0.2">
      <c r="A474" s="418"/>
      <c r="B474" s="421"/>
      <c r="C474" s="415"/>
      <c r="D474" s="425"/>
      <c r="E474" s="415"/>
      <c r="F474" s="36" t="s">
        <v>72</v>
      </c>
      <c r="G474" s="37" t="e">
        <f>+'INDICADORES IDIGER'!#REF!</f>
        <v>#REF!</v>
      </c>
      <c r="H474" s="85" t="e">
        <f>+'INDICADORES IDIGER'!#REF!</f>
        <v>#REF!</v>
      </c>
      <c r="I474" s="268" t="e">
        <f t="shared" si="23"/>
        <v>#REF!</v>
      </c>
    </row>
    <row r="475" spans="1:9" ht="21" customHeight="1" thickBot="1" x14ac:dyDescent="0.25">
      <c r="A475" s="418"/>
      <c r="B475" s="421"/>
      <c r="C475" s="415"/>
      <c r="D475" s="425"/>
      <c r="E475" s="415"/>
      <c r="F475" s="36" t="s">
        <v>73</v>
      </c>
      <c r="G475" s="37" t="e">
        <f>+'INDICADORES IDIGER'!#REF!</f>
        <v>#REF!</v>
      </c>
      <c r="H475" s="85" t="e">
        <f>+'INDICADORES IDIGER'!#REF!</f>
        <v>#REF!</v>
      </c>
      <c r="I475" s="268" t="e">
        <f t="shared" si="23"/>
        <v>#REF!</v>
      </c>
    </row>
    <row r="476" spans="1:9" ht="14.25" customHeight="1" thickBot="1" x14ac:dyDescent="0.25">
      <c r="A476" s="422" t="s">
        <v>395</v>
      </c>
      <c r="B476" s="423"/>
      <c r="C476" s="423"/>
      <c r="D476" s="423"/>
      <c r="E476" s="423"/>
      <c r="F476" s="424"/>
      <c r="G476" s="55" t="e">
        <f>SUM(G464:G475)</f>
        <v>#REF!</v>
      </c>
      <c r="H476" s="56" t="e">
        <f>SUM(H464:H475)</f>
        <v>#REF!</v>
      </c>
      <c r="I476" s="35" t="e">
        <f t="shared" si="23"/>
        <v>#REF!</v>
      </c>
    </row>
    <row r="477" spans="1:9" ht="14.25" customHeight="1" x14ac:dyDescent="0.2">
      <c r="A477" s="169"/>
      <c r="B477" s="95"/>
      <c r="C477" s="95"/>
      <c r="D477" s="95"/>
      <c r="E477" s="95"/>
      <c r="F477" s="95"/>
      <c r="G477" s="95"/>
      <c r="H477" s="95"/>
      <c r="I477" s="170"/>
    </row>
    <row r="478" spans="1:9" ht="14.25" customHeight="1" x14ac:dyDescent="0.2">
      <c r="A478" s="416" t="s">
        <v>61</v>
      </c>
      <c r="B478" s="413" t="s">
        <v>399</v>
      </c>
      <c r="C478" s="413" t="s">
        <v>402</v>
      </c>
      <c r="D478" s="413" t="s">
        <v>400</v>
      </c>
      <c r="E478" s="413" t="s">
        <v>401</v>
      </c>
      <c r="F478" s="435" t="s">
        <v>403</v>
      </c>
      <c r="G478" s="435"/>
      <c r="H478" s="435"/>
      <c r="I478" s="436"/>
    </row>
    <row r="479" spans="1:9" ht="14.25" customHeight="1" x14ac:dyDescent="0.2">
      <c r="A479" s="416"/>
      <c r="B479" s="413"/>
      <c r="C479" s="413"/>
      <c r="D479" s="413"/>
      <c r="E479" s="413"/>
      <c r="F479" s="44"/>
      <c r="G479" s="45" t="s">
        <v>378</v>
      </c>
      <c r="H479" s="46" t="s">
        <v>225</v>
      </c>
      <c r="I479" s="152" t="s">
        <v>362</v>
      </c>
    </row>
    <row r="480" spans="1:9" ht="14.25" customHeight="1" x14ac:dyDescent="0.2">
      <c r="A480" s="434" t="s">
        <v>334</v>
      </c>
      <c r="B480" s="420" t="s">
        <v>40</v>
      </c>
      <c r="C480" s="414" t="s">
        <v>75</v>
      </c>
      <c r="D480" s="425" t="s">
        <v>200</v>
      </c>
      <c r="E480" s="414" t="s">
        <v>44</v>
      </c>
      <c r="F480" s="50" t="s">
        <v>62</v>
      </c>
      <c r="G480" s="51" t="e">
        <f>+'INDICADORES IDIGER'!#REF!</f>
        <v>#REF!</v>
      </c>
      <c r="H480" s="84" t="e">
        <f>+'INDICADORES IDIGER'!#REF!</f>
        <v>#REF!</v>
      </c>
      <c r="I480" s="268" t="e">
        <f t="shared" ref="I480:I492" si="24">IF(G480=0,0,H480/G480)</f>
        <v>#REF!</v>
      </c>
    </row>
    <row r="481" spans="1:9" ht="14.25" customHeight="1" x14ac:dyDescent="0.2">
      <c r="A481" s="418"/>
      <c r="B481" s="421"/>
      <c r="C481" s="415"/>
      <c r="D481" s="425"/>
      <c r="E481" s="415"/>
      <c r="F481" s="36" t="s">
        <v>63</v>
      </c>
      <c r="G481" s="37" t="e">
        <f>+'INDICADORES IDIGER'!#REF!</f>
        <v>#REF!</v>
      </c>
      <c r="H481" s="85" t="e">
        <f>+'INDICADORES IDIGER'!#REF!</f>
        <v>#REF!</v>
      </c>
      <c r="I481" s="268" t="e">
        <f t="shared" si="24"/>
        <v>#REF!</v>
      </c>
    </row>
    <row r="482" spans="1:9" ht="14.25" customHeight="1" x14ac:dyDescent="0.2">
      <c r="A482" s="418"/>
      <c r="B482" s="421"/>
      <c r="C482" s="415"/>
      <c r="D482" s="425"/>
      <c r="E482" s="415"/>
      <c r="F482" s="36" t="s">
        <v>64</v>
      </c>
      <c r="G482" s="37" t="e">
        <f>+'INDICADORES IDIGER'!#REF!</f>
        <v>#REF!</v>
      </c>
      <c r="H482" s="85" t="e">
        <f>+'INDICADORES IDIGER'!#REF!</f>
        <v>#REF!</v>
      </c>
      <c r="I482" s="268" t="e">
        <f t="shared" si="24"/>
        <v>#REF!</v>
      </c>
    </row>
    <row r="483" spans="1:9" ht="14.25" customHeight="1" x14ac:dyDescent="0.2">
      <c r="A483" s="418"/>
      <c r="B483" s="421"/>
      <c r="C483" s="415"/>
      <c r="D483" s="425"/>
      <c r="E483" s="415"/>
      <c r="F483" s="36" t="s">
        <v>65</v>
      </c>
      <c r="G483" s="37" t="e">
        <f>+'INDICADORES IDIGER'!#REF!</f>
        <v>#REF!</v>
      </c>
      <c r="H483" s="85" t="e">
        <f>+'INDICADORES IDIGER'!#REF!</f>
        <v>#REF!</v>
      </c>
      <c r="I483" s="268" t="e">
        <f t="shared" si="24"/>
        <v>#REF!</v>
      </c>
    </row>
    <row r="484" spans="1:9" ht="14.25" customHeight="1" x14ac:dyDescent="0.2">
      <c r="A484" s="418"/>
      <c r="B484" s="421"/>
      <c r="C484" s="415"/>
      <c r="D484" s="425"/>
      <c r="E484" s="415"/>
      <c r="F484" s="36" t="s">
        <v>66</v>
      </c>
      <c r="G484" s="37" t="e">
        <f>+'INDICADORES IDIGER'!#REF!</f>
        <v>#REF!</v>
      </c>
      <c r="H484" s="85" t="e">
        <f>+'INDICADORES IDIGER'!#REF!</f>
        <v>#REF!</v>
      </c>
      <c r="I484" s="268" t="e">
        <f t="shared" si="24"/>
        <v>#REF!</v>
      </c>
    </row>
    <row r="485" spans="1:9" ht="14.25" customHeight="1" x14ac:dyDescent="0.2">
      <c r="A485" s="418"/>
      <c r="B485" s="421"/>
      <c r="C485" s="415"/>
      <c r="D485" s="425"/>
      <c r="E485" s="415"/>
      <c r="F485" s="36" t="s">
        <v>67</v>
      </c>
      <c r="G485" s="37" t="e">
        <f>+'INDICADORES IDIGER'!#REF!</f>
        <v>#REF!</v>
      </c>
      <c r="H485" s="85" t="e">
        <f>+'INDICADORES IDIGER'!#REF!</f>
        <v>#REF!</v>
      </c>
      <c r="I485" s="268" t="e">
        <f t="shared" si="24"/>
        <v>#REF!</v>
      </c>
    </row>
    <row r="486" spans="1:9" ht="14.25" customHeight="1" x14ac:dyDescent="0.2">
      <c r="A486" s="418"/>
      <c r="B486" s="421"/>
      <c r="C486" s="415"/>
      <c r="D486" s="425"/>
      <c r="E486" s="415"/>
      <c r="F486" s="36" t="s">
        <v>68</v>
      </c>
      <c r="G486" s="37" t="e">
        <f>+'INDICADORES IDIGER'!#REF!</f>
        <v>#REF!</v>
      </c>
      <c r="H486" s="85" t="e">
        <f>+'INDICADORES IDIGER'!#REF!</f>
        <v>#REF!</v>
      </c>
      <c r="I486" s="268" t="e">
        <f t="shared" si="24"/>
        <v>#REF!</v>
      </c>
    </row>
    <row r="487" spans="1:9" ht="14.25" customHeight="1" x14ac:dyDescent="0.2">
      <c r="A487" s="418"/>
      <c r="B487" s="421"/>
      <c r="C487" s="415"/>
      <c r="D487" s="425"/>
      <c r="E487" s="415"/>
      <c r="F487" s="36" t="s">
        <v>69</v>
      </c>
      <c r="G487" s="37" t="e">
        <f>+'INDICADORES IDIGER'!#REF!</f>
        <v>#REF!</v>
      </c>
      <c r="H487" s="85" t="e">
        <f>+'INDICADORES IDIGER'!#REF!</f>
        <v>#REF!</v>
      </c>
      <c r="I487" s="268" t="e">
        <f t="shared" si="24"/>
        <v>#REF!</v>
      </c>
    </row>
    <row r="488" spans="1:9" ht="14.25" customHeight="1" x14ac:dyDescent="0.2">
      <c r="A488" s="418"/>
      <c r="B488" s="421"/>
      <c r="C488" s="415"/>
      <c r="D488" s="425"/>
      <c r="E488" s="415"/>
      <c r="F488" s="36" t="s">
        <v>70</v>
      </c>
      <c r="G488" s="37" t="e">
        <f>+'INDICADORES IDIGER'!#REF!</f>
        <v>#REF!</v>
      </c>
      <c r="H488" s="85" t="e">
        <f>+'INDICADORES IDIGER'!#REF!</f>
        <v>#REF!</v>
      </c>
      <c r="I488" s="268" t="e">
        <f t="shared" si="24"/>
        <v>#REF!</v>
      </c>
    </row>
    <row r="489" spans="1:9" ht="14.25" customHeight="1" x14ac:dyDescent="0.2">
      <c r="A489" s="418"/>
      <c r="B489" s="421"/>
      <c r="C489" s="415"/>
      <c r="D489" s="425"/>
      <c r="E489" s="415"/>
      <c r="F489" s="36" t="s">
        <v>71</v>
      </c>
      <c r="G489" s="37" t="e">
        <f>+'INDICADORES IDIGER'!#REF!</f>
        <v>#REF!</v>
      </c>
      <c r="H489" s="85" t="e">
        <f>+'INDICADORES IDIGER'!#REF!</f>
        <v>#REF!</v>
      </c>
      <c r="I489" s="268" t="e">
        <f t="shared" si="24"/>
        <v>#REF!</v>
      </c>
    </row>
    <row r="490" spans="1:9" ht="14.25" customHeight="1" x14ac:dyDescent="0.2">
      <c r="A490" s="418"/>
      <c r="B490" s="421"/>
      <c r="C490" s="415"/>
      <c r="D490" s="425"/>
      <c r="E490" s="415"/>
      <c r="F490" s="36" t="s">
        <v>72</v>
      </c>
      <c r="G490" s="37" t="e">
        <f>+'INDICADORES IDIGER'!#REF!</f>
        <v>#REF!</v>
      </c>
      <c r="H490" s="85" t="e">
        <f>+'INDICADORES IDIGER'!#REF!</f>
        <v>#REF!</v>
      </c>
      <c r="I490" s="268" t="e">
        <f t="shared" si="24"/>
        <v>#REF!</v>
      </c>
    </row>
    <row r="491" spans="1:9" ht="14.25" customHeight="1" thickBot="1" x14ac:dyDescent="0.25">
      <c r="A491" s="418"/>
      <c r="B491" s="421"/>
      <c r="C491" s="415"/>
      <c r="D491" s="425"/>
      <c r="E491" s="415"/>
      <c r="F491" s="36" t="s">
        <v>73</v>
      </c>
      <c r="G491" s="37" t="e">
        <f>+'INDICADORES IDIGER'!#REF!</f>
        <v>#REF!</v>
      </c>
      <c r="H491" s="85" t="e">
        <f>+'INDICADORES IDIGER'!#REF!</f>
        <v>#REF!</v>
      </c>
      <c r="I491" s="268" t="e">
        <f t="shared" si="24"/>
        <v>#REF!</v>
      </c>
    </row>
    <row r="492" spans="1:9" ht="14.25" customHeight="1" thickBot="1" x14ac:dyDescent="0.25">
      <c r="A492" s="422" t="s">
        <v>395</v>
      </c>
      <c r="B492" s="423"/>
      <c r="C492" s="423"/>
      <c r="D492" s="423"/>
      <c r="E492" s="423"/>
      <c r="F492" s="424"/>
      <c r="G492" s="55" t="e">
        <f>SUM(G480:G491)</f>
        <v>#REF!</v>
      </c>
      <c r="H492" s="56" t="e">
        <f>SUM(H480:H491)</f>
        <v>#REF!</v>
      </c>
      <c r="I492" s="35" t="e">
        <f t="shared" si="24"/>
        <v>#REF!</v>
      </c>
    </row>
    <row r="493" spans="1:9" ht="14.25" customHeight="1" x14ac:dyDescent="0.2">
      <c r="A493" s="169"/>
      <c r="B493" s="95"/>
      <c r="C493" s="95"/>
      <c r="D493" s="95"/>
      <c r="E493" s="95"/>
      <c r="F493" s="95"/>
      <c r="G493" s="95"/>
      <c r="H493" s="95"/>
      <c r="I493" s="170"/>
    </row>
    <row r="494" spans="1:9" ht="14.25" customHeight="1" x14ac:dyDescent="0.2">
      <c r="A494" s="416" t="s">
        <v>61</v>
      </c>
      <c r="B494" s="413" t="s">
        <v>399</v>
      </c>
      <c r="C494" s="413" t="s">
        <v>402</v>
      </c>
      <c r="D494" s="413" t="s">
        <v>400</v>
      </c>
      <c r="E494" s="413" t="s">
        <v>401</v>
      </c>
      <c r="F494" s="435" t="s">
        <v>403</v>
      </c>
      <c r="G494" s="435"/>
      <c r="H494" s="435"/>
      <c r="I494" s="436"/>
    </row>
    <row r="495" spans="1:9" ht="14.25" customHeight="1" x14ac:dyDescent="0.2">
      <c r="A495" s="416"/>
      <c r="B495" s="413"/>
      <c r="C495" s="413"/>
      <c r="D495" s="413"/>
      <c r="E495" s="413"/>
      <c r="F495" s="44"/>
      <c r="G495" s="45" t="s">
        <v>378</v>
      </c>
      <c r="H495" s="46" t="s">
        <v>225</v>
      </c>
      <c r="I495" s="152" t="s">
        <v>362</v>
      </c>
    </row>
    <row r="496" spans="1:9" ht="14.25" customHeight="1" x14ac:dyDescent="0.2">
      <c r="A496" s="434" t="s">
        <v>334</v>
      </c>
      <c r="B496" s="420" t="s">
        <v>41</v>
      </c>
      <c r="C496" s="414" t="s">
        <v>311</v>
      </c>
      <c r="D496" s="425" t="s">
        <v>166</v>
      </c>
      <c r="E496" s="414" t="s">
        <v>45</v>
      </c>
      <c r="F496" s="50" t="s">
        <v>307</v>
      </c>
      <c r="G496" s="51" t="e">
        <f>'INDICADORES IDIGER'!#REF!</f>
        <v>#REF!</v>
      </c>
      <c r="H496" s="84" t="e">
        <f>+'INDICADORES IDIGER'!#REF!</f>
        <v>#REF!</v>
      </c>
      <c r="I496" s="268" t="e">
        <f>IF(G496=0,0,H496/G496)</f>
        <v>#REF!</v>
      </c>
    </row>
    <row r="497" spans="1:9" ht="14.25" customHeight="1" x14ac:dyDescent="0.2">
      <c r="A497" s="418"/>
      <c r="B497" s="421"/>
      <c r="C497" s="415"/>
      <c r="D497" s="425"/>
      <c r="E497" s="415"/>
      <c r="F497" s="36" t="s">
        <v>308</v>
      </c>
      <c r="G497" s="37" t="e">
        <f>'INDICADORES IDIGER'!#REF!</f>
        <v>#REF!</v>
      </c>
      <c r="H497" s="85" t="e">
        <f>'INDICADORES IDIGER'!#REF!</f>
        <v>#REF!</v>
      </c>
      <c r="I497" s="268" t="e">
        <f>IF(G497=0,0,H497/G497)</f>
        <v>#REF!</v>
      </c>
    </row>
    <row r="498" spans="1:9" ht="14.25" customHeight="1" x14ac:dyDescent="0.2">
      <c r="A498" s="418"/>
      <c r="B498" s="421"/>
      <c r="C498" s="415"/>
      <c r="D498" s="425"/>
      <c r="E498" s="415"/>
      <c r="F498" s="36" t="s">
        <v>310</v>
      </c>
      <c r="G498" s="37" t="e">
        <f>+'INDICADORES IDIGER'!#REF!</f>
        <v>#REF!</v>
      </c>
      <c r="H498" s="85" t="e">
        <f>+'INDICADORES IDIGER'!#REF!</f>
        <v>#REF!</v>
      </c>
      <c r="I498" s="268" t="e">
        <f>IF(G498=0,0,H498/G498)</f>
        <v>#REF!</v>
      </c>
    </row>
    <row r="499" spans="1:9" ht="14.25" customHeight="1" thickBot="1" x14ac:dyDescent="0.25">
      <c r="A499" s="418"/>
      <c r="B499" s="421"/>
      <c r="C499" s="415"/>
      <c r="D499" s="425"/>
      <c r="E499" s="415"/>
      <c r="F499" s="38" t="s">
        <v>309</v>
      </c>
      <c r="G499" s="37" t="e">
        <f>+'INDICADORES IDIGER'!#REF!</f>
        <v>#REF!</v>
      </c>
      <c r="H499" s="85" t="e">
        <f>+'INDICADORES IDIGER'!#REF!</f>
        <v>#REF!</v>
      </c>
      <c r="I499" s="268" t="e">
        <f>IF(G499=0,0,H499/G499)</f>
        <v>#REF!</v>
      </c>
    </row>
    <row r="500" spans="1:9" ht="14.25" customHeight="1" thickBot="1" x14ac:dyDescent="0.25">
      <c r="A500" s="422" t="s">
        <v>395</v>
      </c>
      <c r="B500" s="423"/>
      <c r="C500" s="423"/>
      <c r="D500" s="423"/>
      <c r="E500" s="423"/>
      <c r="F500" s="424"/>
      <c r="G500" s="55" t="e">
        <f>SUM(G496:G499)</f>
        <v>#REF!</v>
      </c>
      <c r="H500" s="68" t="e">
        <f>SUM(H496:H499)</f>
        <v>#REF!</v>
      </c>
      <c r="I500" s="35" t="e">
        <f>IF(G500=0,0,H500/G500)</f>
        <v>#REF!</v>
      </c>
    </row>
    <row r="501" spans="1:9" ht="14.25" customHeight="1" x14ac:dyDescent="0.2"/>
    <row r="502" spans="1:9" ht="14.25" customHeight="1" x14ac:dyDescent="0.2"/>
    <row r="503" spans="1:9" ht="14.25" customHeight="1" thickBot="1" x14ac:dyDescent="0.25"/>
    <row r="504" spans="1:9" ht="14.25" customHeight="1" x14ac:dyDescent="0.2">
      <c r="A504" s="161" t="s">
        <v>60</v>
      </c>
      <c r="B504" s="437" t="s">
        <v>381</v>
      </c>
      <c r="C504" s="437"/>
      <c r="D504" s="437"/>
      <c r="E504" s="437"/>
      <c r="F504" s="437"/>
      <c r="G504" s="437"/>
      <c r="H504" s="437"/>
      <c r="I504" s="438"/>
    </row>
    <row r="505" spans="1:9" ht="14.25" customHeight="1" x14ac:dyDescent="0.2">
      <c r="A505" s="162" t="s">
        <v>239</v>
      </c>
      <c r="B505" s="439" t="s">
        <v>382</v>
      </c>
      <c r="C505" s="439"/>
      <c r="D505" s="439"/>
      <c r="E505" s="439"/>
      <c r="F505" s="439"/>
      <c r="G505" s="439"/>
      <c r="H505" s="439"/>
      <c r="I505" s="440"/>
    </row>
    <row r="506" spans="1:9" ht="14.25" customHeight="1" x14ac:dyDescent="0.2">
      <c r="A506" s="159" t="s">
        <v>61</v>
      </c>
      <c r="B506" s="66" t="s">
        <v>399</v>
      </c>
      <c r="C506" s="66" t="s">
        <v>402</v>
      </c>
      <c r="D506" s="66" t="s">
        <v>400</v>
      </c>
      <c r="E506" s="66" t="s">
        <v>401</v>
      </c>
      <c r="F506" s="66"/>
      <c r="G506" s="73" t="s">
        <v>378</v>
      </c>
      <c r="H506" s="74" t="s">
        <v>225</v>
      </c>
      <c r="I506" s="160" t="s">
        <v>362</v>
      </c>
    </row>
    <row r="507" spans="1:9" ht="14.25" customHeight="1" x14ac:dyDescent="0.2">
      <c r="A507" s="430" t="s">
        <v>382</v>
      </c>
      <c r="B507" s="431" t="s">
        <v>383</v>
      </c>
      <c r="C507" s="454" t="s">
        <v>75</v>
      </c>
      <c r="D507" s="455" t="s">
        <v>123</v>
      </c>
      <c r="E507" s="454" t="s">
        <v>384</v>
      </c>
      <c r="F507" s="50" t="s">
        <v>307</v>
      </c>
      <c r="G507" s="51" t="e">
        <f>+'INDICADORES IDIGER'!#REF!</f>
        <v>#REF!</v>
      </c>
      <c r="H507" s="51" t="e">
        <f>+'INDICADORES IDIGER'!#REF!</f>
        <v>#REF!</v>
      </c>
      <c r="I507" s="268" t="e">
        <f>IF(G507=0,0,H507/G507)</f>
        <v>#REF!</v>
      </c>
    </row>
    <row r="508" spans="1:9" ht="21" customHeight="1" x14ac:dyDescent="0.2">
      <c r="A508" s="418"/>
      <c r="B508" s="447"/>
      <c r="C508" s="453"/>
      <c r="D508" s="456"/>
      <c r="E508" s="453"/>
      <c r="F508" s="36" t="s">
        <v>308</v>
      </c>
      <c r="G508" s="37" t="e">
        <f>+'INDICADORES IDIGER'!#REF!</f>
        <v>#REF!</v>
      </c>
      <c r="H508" s="37" t="e">
        <f>+'INDICADORES IDIGER'!#REF!</f>
        <v>#REF!</v>
      </c>
      <c r="I508" s="268" t="e">
        <f>IF(G508=0,0,H508/G508)</f>
        <v>#REF!</v>
      </c>
    </row>
    <row r="509" spans="1:9" ht="21" customHeight="1" x14ac:dyDescent="0.2">
      <c r="A509" s="418"/>
      <c r="B509" s="447"/>
      <c r="C509" s="453"/>
      <c r="D509" s="456"/>
      <c r="E509" s="453"/>
      <c r="F509" s="36" t="s">
        <v>310</v>
      </c>
      <c r="G509" s="37" t="e">
        <f>+'INDICADORES IDIGER'!#REF!</f>
        <v>#REF!</v>
      </c>
      <c r="H509" s="37" t="e">
        <f>+'INDICADORES IDIGER'!#REF!</f>
        <v>#REF!</v>
      </c>
      <c r="I509" s="268" t="e">
        <f>IF(G509=0,0,H509/G509)</f>
        <v>#REF!</v>
      </c>
    </row>
    <row r="510" spans="1:9" ht="13.5" thickBot="1" x14ac:dyDescent="0.25">
      <c r="A510" s="419"/>
      <c r="B510" s="432"/>
      <c r="C510" s="512"/>
      <c r="D510" s="511"/>
      <c r="E510" s="512"/>
      <c r="F510" s="38" t="s">
        <v>309</v>
      </c>
      <c r="G510" s="39" t="e">
        <f>+'INDICADORES IDIGER'!#REF!</f>
        <v>#REF!</v>
      </c>
      <c r="H510" s="39" t="e">
        <f>+'INDICADORES IDIGER'!#REF!</f>
        <v>#REF!</v>
      </c>
      <c r="I510" s="268" t="e">
        <f>IF(G510=0,0,H510/G510)</f>
        <v>#REF!</v>
      </c>
    </row>
    <row r="511" spans="1:9" ht="14.25" customHeight="1" thickBot="1" x14ac:dyDescent="0.25">
      <c r="A511" s="422" t="s">
        <v>395</v>
      </c>
      <c r="B511" s="423"/>
      <c r="C511" s="423"/>
      <c r="D511" s="423"/>
      <c r="E511" s="423"/>
      <c r="F511" s="424"/>
      <c r="G511" s="67" t="e">
        <f>SUM(G507:G510)</f>
        <v>#REF!</v>
      </c>
      <c r="H511" s="68" t="e">
        <f>SUM(H507:H510)</f>
        <v>#REF!</v>
      </c>
      <c r="I511" s="35" t="e">
        <f>IF(G511=0,0,H511/G511)</f>
        <v>#REF!</v>
      </c>
    </row>
    <row r="512" spans="1:9" x14ac:dyDescent="0.2">
      <c r="A512" s="150"/>
      <c r="B512" s="75"/>
      <c r="C512" s="75"/>
      <c r="D512" s="75"/>
      <c r="E512" s="75"/>
      <c r="F512" s="75"/>
      <c r="G512" s="76"/>
      <c r="H512" s="76"/>
      <c r="I512" s="158"/>
    </row>
    <row r="513" spans="1:9" ht="27" customHeight="1" x14ac:dyDescent="0.2">
      <c r="A513" s="159" t="s">
        <v>61</v>
      </c>
      <c r="B513" s="66" t="s">
        <v>399</v>
      </c>
      <c r="C513" s="66" t="s">
        <v>402</v>
      </c>
      <c r="D513" s="66" t="s">
        <v>400</v>
      </c>
      <c r="E513" s="66" t="s">
        <v>401</v>
      </c>
      <c r="F513" s="66"/>
      <c r="G513" s="73" t="s">
        <v>378</v>
      </c>
      <c r="H513" s="74" t="s">
        <v>225</v>
      </c>
      <c r="I513" s="160" t="s">
        <v>362</v>
      </c>
    </row>
    <row r="514" spans="1:9" ht="27" customHeight="1" x14ac:dyDescent="0.2">
      <c r="A514" s="430" t="s">
        <v>382</v>
      </c>
      <c r="B514" s="431" t="s">
        <v>257</v>
      </c>
      <c r="C514" s="428" t="s">
        <v>311</v>
      </c>
      <c r="D514" s="426" t="s">
        <v>124</v>
      </c>
      <c r="E514" s="428" t="s">
        <v>258</v>
      </c>
      <c r="F514" s="81" t="s">
        <v>385</v>
      </c>
      <c r="G514" s="128" t="e">
        <f>+'INDICADORES IDIGER'!#REF!</f>
        <v>#REF!</v>
      </c>
      <c r="H514" s="128" t="e">
        <f>+'INDICADORES IDIGER'!#REF!</f>
        <v>#REF!</v>
      </c>
      <c r="I514" s="225" t="e">
        <f>+H514/G514</f>
        <v>#REF!</v>
      </c>
    </row>
    <row r="515" spans="1:9" ht="27" customHeight="1" thickBot="1" x14ac:dyDescent="0.25">
      <c r="A515" s="419"/>
      <c r="B515" s="432"/>
      <c r="C515" s="429"/>
      <c r="D515" s="427"/>
      <c r="E515" s="429"/>
      <c r="F515" s="60" t="s">
        <v>386</v>
      </c>
      <c r="G515" s="129" t="e">
        <f>+'INDICADORES IDIGER'!#REF!</f>
        <v>#REF!</v>
      </c>
      <c r="H515" s="129" t="e">
        <f>+'INDICADORES IDIGER'!#REF!</f>
        <v>#REF!</v>
      </c>
      <c r="I515" s="226" t="e">
        <f>+H515/G515</f>
        <v>#REF!</v>
      </c>
    </row>
    <row r="516" spans="1:9" ht="14.25" customHeight="1" thickBot="1" x14ac:dyDescent="0.25">
      <c r="A516" s="422" t="s">
        <v>395</v>
      </c>
      <c r="B516" s="423"/>
      <c r="C516" s="423"/>
      <c r="D516" s="423"/>
      <c r="E516" s="423"/>
      <c r="F516" s="424"/>
      <c r="G516" s="55" t="e">
        <f>SUM(G514:G515)</f>
        <v>#REF!</v>
      </c>
      <c r="H516" s="56" t="e">
        <f>SUM(H514:H515)</f>
        <v>#REF!</v>
      </c>
      <c r="I516" s="35" t="e">
        <f>+H516/G516</f>
        <v>#REF!</v>
      </c>
    </row>
    <row r="517" spans="1:9" ht="14.25" customHeight="1" x14ac:dyDescent="0.2">
      <c r="A517" s="150"/>
      <c r="B517" s="75"/>
      <c r="C517" s="75"/>
      <c r="D517" s="75"/>
      <c r="E517" s="75"/>
      <c r="F517" s="75"/>
      <c r="G517" s="76"/>
      <c r="H517" s="76"/>
      <c r="I517" s="158"/>
    </row>
    <row r="518" spans="1:9" ht="14.25" customHeight="1" x14ac:dyDescent="0.2">
      <c r="A518" s="159" t="s">
        <v>61</v>
      </c>
      <c r="B518" s="66" t="s">
        <v>399</v>
      </c>
      <c r="C518" s="66" t="s">
        <v>402</v>
      </c>
      <c r="D518" s="66" t="s">
        <v>400</v>
      </c>
      <c r="E518" s="66" t="s">
        <v>401</v>
      </c>
      <c r="F518" s="66"/>
      <c r="G518" s="73" t="s">
        <v>378</v>
      </c>
      <c r="H518" s="74" t="s">
        <v>225</v>
      </c>
      <c r="I518" s="160" t="s">
        <v>362</v>
      </c>
    </row>
    <row r="519" spans="1:9" ht="14.25" customHeight="1" x14ac:dyDescent="0.2">
      <c r="A519" s="430" t="s">
        <v>382</v>
      </c>
      <c r="B519" s="431" t="s">
        <v>387</v>
      </c>
      <c r="C519" s="454" t="s">
        <v>75</v>
      </c>
      <c r="D519" s="455" t="s">
        <v>125</v>
      </c>
      <c r="E519" s="454" t="s">
        <v>102</v>
      </c>
      <c r="F519" s="50" t="s">
        <v>307</v>
      </c>
      <c r="G519" s="428">
        <v>110</v>
      </c>
      <c r="H519" s="51" t="e">
        <f>+'INDICADORES IDIGER'!#REF!</f>
        <v>#REF!</v>
      </c>
      <c r="I519" s="268" t="e">
        <f>IF(G519=0,0,H519/G519)</f>
        <v>#REF!</v>
      </c>
    </row>
    <row r="520" spans="1:9" ht="21" customHeight="1" x14ac:dyDescent="0.2">
      <c r="A520" s="418"/>
      <c r="B520" s="447"/>
      <c r="C520" s="453"/>
      <c r="D520" s="456"/>
      <c r="E520" s="453"/>
      <c r="F520" s="36" t="s">
        <v>308</v>
      </c>
      <c r="G520" s="415"/>
      <c r="H520" s="37" t="e">
        <f>+'INDICADORES IDIGER'!#REF!</f>
        <v>#REF!</v>
      </c>
      <c r="I520" s="268">
        <f>IF(G520=0,0,H520/G520)</f>
        <v>0</v>
      </c>
    </row>
    <row r="521" spans="1:9" ht="21" customHeight="1" x14ac:dyDescent="0.2">
      <c r="A521" s="418"/>
      <c r="B521" s="447"/>
      <c r="C521" s="453"/>
      <c r="D521" s="456"/>
      <c r="E521" s="453"/>
      <c r="F521" s="36" t="s">
        <v>310</v>
      </c>
      <c r="G521" s="415"/>
      <c r="H521" s="37" t="e">
        <f>+'INDICADORES IDIGER'!#REF!</f>
        <v>#REF!</v>
      </c>
      <c r="I521" s="268">
        <f>IF(G521=0,0,H521/G521)</f>
        <v>0</v>
      </c>
    </row>
    <row r="522" spans="1:9" ht="13.5" thickBot="1" x14ac:dyDescent="0.25">
      <c r="A522" s="419"/>
      <c r="B522" s="432"/>
      <c r="C522" s="512"/>
      <c r="D522" s="511"/>
      <c r="E522" s="512"/>
      <c r="F522" s="38" t="s">
        <v>309</v>
      </c>
      <c r="G522" s="429"/>
      <c r="H522" s="39" t="e">
        <f>+'INDICADORES IDIGER'!#REF!</f>
        <v>#REF!</v>
      </c>
      <c r="I522" s="268">
        <f>IF(G522=0,0,H522/G522)</f>
        <v>0</v>
      </c>
    </row>
    <row r="523" spans="1:9" ht="14.25" customHeight="1" thickBot="1" x14ac:dyDescent="0.25">
      <c r="A523" s="422" t="s">
        <v>395</v>
      </c>
      <c r="B523" s="423"/>
      <c r="C523" s="423"/>
      <c r="D523" s="423"/>
      <c r="E523" s="423"/>
      <c r="F523" s="424"/>
      <c r="G523" s="55">
        <f>SUM(G519)</f>
        <v>110</v>
      </c>
      <c r="H523" s="56" t="e">
        <f>SUM(H519:H522)</f>
        <v>#REF!</v>
      </c>
      <c r="I523" s="35" t="e">
        <f>IF(G523=0,0,H523/G523)</f>
        <v>#REF!</v>
      </c>
    </row>
    <row r="524" spans="1:9" x14ac:dyDescent="0.2">
      <c r="A524" s="69"/>
      <c r="B524" s="60"/>
      <c r="C524" s="69"/>
      <c r="D524" s="143"/>
      <c r="E524" s="69"/>
      <c r="F524" s="60"/>
      <c r="G524" s="69"/>
      <c r="H524" s="85"/>
      <c r="I524" s="71"/>
    </row>
    <row r="525" spans="1:9" ht="13.5" thickBot="1" x14ac:dyDescent="0.25">
      <c r="A525" s="77"/>
      <c r="B525" s="77"/>
      <c r="C525" s="77"/>
      <c r="D525" s="174"/>
      <c r="E525" s="77"/>
      <c r="F525" s="77"/>
      <c r="G525" s="172"/>
      <c r="H525" s="172"/>
      <c r="I525" s="173"/>
    </row>
    <row r="526" spans="1:9" ht="18" x14ac:dyDescent="0.2">
      <c r="A526" s="161" t="s">
        <v>60</v>
      </c>
      <c r="B526" s="437" t="s">
        <v>381</v>
      </c>
      <c r="C526" s="437"/>
      <c r="D526" s="437"/>
      <c r="E526" s="437"/>
      <c r="F526" s="437"/>
      <c r="G526" s="437"/>
      <c r="H526" s="437"/>
      <c r="I526" s="438"/>
    </row>
    <row r="527" spans="1:9" ht="18" x14ac:dyDescent="0.2">
      <c r="A527" s="162" t="s">
        <v>239</v>
      </c>
      <c r="B527" s="439" t="s">
        <v>388</v>
      </c>
      <c r="C527" s="439"/>
      <c r="D527" s="439"/>
      <c r="E527" s="439"/>
      <c r="F527" s="439"/>
      <c r="G527" s="439"/>
      <c r="H527" s="439"/>
      <c r="I527" s="440"/>
    </row>
    <row r="528" spans="1:9" ht="49.5" customHeight="1" x14ac:dyDescent="0.2">
      <c r="A528" s="159" t="s">
        <v>61</v>
      </c>
      <c r="B528" s="66" t="s">
        <v>399</v>
      </c>
      <c r="C528" s="66" t="s">
        <v>402</v>
      </c>
      <c r="D528" s="66" t="s">
        <v>400</v>
      </c>
      <c r="E528" s="66" t="s">
        <v>401</v>
      </c>
      <c r="F528" s="66"/>
      <c r="G528" s="73" t="s">
        <v>378</v>
      </c>
      <c r="H528" s="74" t="s">
        <v>225</v>
      </c>
      <c r="I528" s="160" t="s">
        <v>362</v>
      </c>
    </row>
    <row r="529" spans="1:9" x14ac:dyDescent="0.2">
      <c r="A529" s="430" t="s">
        <v>388</v>
      </c>
      <c r="B529" s="431" t="s">
        <v>287</v>
      </c>
      <c r="C529" s="454" t="s">
        <v>75</v>
      </c>
      <c r="D529" s="455" t="s">
        <v>126</v>
      </c>
      <c r="E529" s="454" t="s">
        <v>288</v>
      </c>
      <c r="F529" s="81" t="s">
        <v>307</v>
      </c>
      <c r="G529" s="125" t="e">
        <f>+'INDICADORES IDIGER'!#REF!</f>
        <v>#REF!</v>
      </c>
      <c r="H529" s="125" t="e">
        <f>+'INDICADORES IDIGER'!#REF!</f>
        <v>#REF!</v>
      </c>
      <c r="I529" s="268" t="e">
        <f>IF(G529=0,0,H529/G529)</f>
        <v>#REF!</v>
      </c>
    </row>
    <row r="530" spans="1:9" x14ac:dyDescent="0.2">
      <c r="A530" s="418"/>
      <c r="B530" s="447"/>
      <c r="C530" s="453"/>
      <c r="D530" s="456"/>
      <c r="E530" s="453"/>
      <c r="F530" s="82" t="s">
        <v>308</v>
      </c>
      <c r="G530" s="126" t="e">
        <f>+'INDICADORES IDIGER'!#REF!</f>
        <v>#REF!</v>
      </c>
      <c r="H530" s="126" t="e">
        <f>+'INDICADORES IDIGER'!#REF!</f>
        <v>#REF!</v>
      </c>
      <c r="I530" s="268" t="e">
        <f>IF(G530=0,0,H530/G530)</f>
        <v>#REF!</v>
      </c>
    </row>
    <row r="531" spans="1:9" x14ac:dyDescent="0.2">
      <c r="A531" s="418"/>
      <c r="B531" s="447"/>
      <c r="C531" s="453"/>
      <c r="D531" s="456"/>
      <c r="E531" s="453"/>
      <c r="F531" s="82" t="s">
        <v>310</v>
      </c>
      <c r="G531" s="126" t="e">
        <f>+'INDICADORES IDIGER'!#REF!</f>
        <v>#REF!</v>
      </c>
      <c r="H531" s="126" t="e">
        <f>+'INDICADORES IDIGER'!#REF!</f>
        <v>#REF!</v>
      </c>
      <c r="I531" s="268" t="e">
        <f>IF(G531=0,0,H531/G531)</f>
        <v>#REF!</v>
      </c>
    </row>
    <row r="532" spans="1:9" ht="13.5" thickBot="1" x14ac:dyDescent="0.25">
      <c r="A532" s="418"/>
      <c r="B532" s="447"/>
      <c r="C532" s="453"/>
      <c r="D532" s="456"/>
      <c r="E532" s="453"/>
      <c r="F532" s="83" t="s">
        <v>309</v>
      </c>
      <c r="G532" s="127" t="e">
        <f>+'INDICADORES IDIGER'!#REF!</f>
        <v>#REF!</v>
      </c>
      <c r="H532" s="127" t="e">
        <f>+'INDICADORES IDIGER'!#REF!</f>
        <v>#REF!</v>
      </c>
      <c r="I532" s="268" t="e">
        <f>IF(G532=0,0,H532/G532)</f>
        <v>#REF!</v>
      </c>
    </row>
    <row r="533" spans="1:9" ht="13.5" thickBot="1" x14ac:dyDescent="0.25">
      <c r="A533" s="422" t="s">
        <v>395</v>
      </c>
      <c r="B533" s="423"/>
      <c r="C533" s="423"/>
      <c r="D533" s="423"/>
      <c r="E533" s="423"/>
      <c r="F533" s="424"/>
      <c r="G533" s="67" t="e">
        <f>SUM(G529:G532)</f>
        <v>#REF!</v>
      </c>
      <c r="H533" s="68" t="e">
        <f>SUM(H529:H532)</f>
        <v>#REF!</v>
      </c>
      <c r="I533" s="35" t="e">
        <f>IF(G533=0,0,H533/G533)</f>
        <v>#REF!</v>
      </c>
    </row>
    <row r="534" spans="1:9" x14ac:dyDescent="0.2">
      <c r="A534" s="150"/>
      <c r="B534" s="75"/>
      <c r="C534" s="75"/>
      <c r="D534" s="75"/>
      <c r="E534" s="75"/>
      <c r="F534" s="75"/>
      <c r="G534" s="76"/>
      <c r="H534" s="76"/>
      <c r="I534" s="158"/>
    </row>
    <row r="535" spans="1:9" x14ac:dyDescent="0.2">
      <c r="A535" s="159" t="s">
        <v>61</v>
      </c>
      <c r="B535" s="66" t="s">
        <v>399</v>
      </c>
      <c r="C535" s="66" t="s">
        <v>402</v>
      </c>
      <c r="D535" s="66" t="s">
        <v>400</v>
      </c>
      <c r="E535" s="66" t="s">
        <v>401</v>
      </c>
      <c r="F535" s="66"/>
      <c r="G535" s="73" t="s">
        <v>378</v>
      </c>
      <c r="H535" s="74" t="s">
        <v>225</v>
      </c>
      <c r="I535" s="160" t="s">
        <v>362</v>
      </c>
    </row>
    <row r="536" spans="1:9" x14ac:dyDescent="0.2">
      <c r="A536" s="430" t="s">
        <v>388</v>
      </c>
      <c r="B536" s="431" t="s">
        <v>289</v>
      </c>
      <c r="C536" s="454" t="s">
        <v>311</v>
      </c>
      <c r="D536" s="455" t="s">
        <v>127</v>
      </c>
      <c r="E536" s="454" t="s">
        <v>259</v>
      </c>
      <c r="F536" s="81" t="s">
        <v>307</v>
      </c>
      <c r="G536" s="125" t="e">
        <f>+'INDICADORES IDIGER'!#REF!</f>
        <v>#REF!</v>
      </c>
      <c r="H536" s="125" t="e">
        <f>+'INDICADORES IDIGER'!#REF!</f>
        <v>#REF!</v>
      </c>
      <c r="I536" s="268" t="e">
        <f t="shared" ref="I536:I545" si="25">IF(G536=0,0,H536/G536)</f>
        <v>#REF!</v>
      </c>
    </row>
    <row r="537" spans="1:9" x14ac:dyDescent="0.2">
      <c r="A537" s="418"/>
      <c r="B537" s="447"/>
      <c r="C537" s="453"/>
      <c r="D537" s="456"/>
      <c r="E537" s="453"/>
      <c r="F537" s="82" t="s">
        <v>308</v>
      </c>
      <c r="G537" s="126" t="e">
        <f>+'INDICADORES IDIGER'!#REF!</f>
        <v>#REF!</v>
      </c>
      <c r="H537" s="126" t="e">
        <f>+'INDICADORES IDIGER'!#REF!</f>
        <v>#REF!</v>
      </c>
      <c r="I537" s="268" t="e">
        <f t="shared" si="25"/>
        <v>#REF!</v>
      </c>
    </row>
    <row r="538" spans="1:9" s="95" customFormat="1" x14ac:dyDescent="0.2">
      <c r="A538" s="418"/>
      <c r="B538" s="447"/>
      <c r="C538" s="453"/>
      <c r="D538" s="456"/>
      <c r="E538" s="453"/>
      <c r="F538" s="82" t="s">
        <v>310</v>
      </c>
      <c r="G538" s="126" t="e">
        <f>+'INDICADORES IDIGER'!#REF!</f>
        <v>#REF!</v>
      </c>
      <c r="H538" s="126" t="e">
        <f>+'INDICADORES IDIGER'!#REF!</f>
        <v>#REF!</v>
      </c>
      <c r="I538" s="268" t="e">
        <f t="shared" si="25"/>
        <v>#REF!</v>
      </c>
    </row>
    <row r="539" spans="1:9" ht="13.5" thickBot="1" x14ac:dyDescent="0.25">
      <c r="A539" s="418"/>
      <c r="B539" s="447"/>
      <c r="C539" s="453"/>
      <c r="D539" s="456"/>
      <c r="E539" s="453"/>
      <c r="F539" s="83" t="s">
        <v>309</v>
      </c>
      <c r="G539" s="127" t="e">
        <f>+'INDICADORES IDIGER'!#REF!</f>
        <v>#REF!</v>
      </c>
      <c r="H539" s="127" t="e">
        <f>+'INDICADORES IDIGER'!#REF!</f>
        <v>#REF!</v>
      </c>
      <c r="I539" s="268" t="e">
        <f t="shared" si="25"/>
        <v>#REF!</v>
      </c>
    </row>
    <row r="540" spans="1:9" ht="21" customHeight="1" thickBot="1" x14ac:dyDescent="0.25">
      <c r="A540" s="422" t="s">
        <v>395</v>
      </c>
      <c r="B540" s="423"/>
      <c r="C540" s="423"/>
      <c r="D540" s="423"/>
      <c r="E540" s="423"/>
      <c r="F540" s="424"/>
      <c r="G540" s="67" t="e">
        <f>SUM(G536:G539)</f>
        <v>#REF!</v>
      </c>
      <c r="H540" s="68" t="e">
        <f>SUM(H536:H539)</f>
        <v>#REF!</v>
      </c>
      <c r="I540" s="35" t="e">
        <f t="shared" si="25"/>
        <v>#REF!</v>
      </c>
    </row>
    <row r="541" spans="1:9" ht="21" customHeight="1" x14ac:dyDescent="0.2">
      <c r="A541" s="150"/>
      <c r="B541" s="75"/>
      <c r="C541" s="75"/>
      <c r="D541" s="75"/>
      <c r="E541" s="75"/>
      <c r="F541" s="75"/>
      <c r="G541" s="76"/>
      <c r="H541" s="76"/>
      <c r="I541" s="158"/>
    </row>
    <row r="542" spans="1:9" x14ac:dyDescent="0.2">
      <c r="A542" s="159" t="s">
        <v>61</v>
      </c>
      <c r="B542" s="66" t="s">
        <v>399</v>
      </c>
      <c r="C542" s="66" t="s">
        <v>402</v>
      </c>
      <c r="D542" s="66" t="s">
        <v>400</v>
      </c>
      <c r="E542" s="66" t="s">
        <v>401</v>
      </c>
      <c r="F542" s="66"/>
      <c r="G542" s="73" t="s">
        <v>378</v>
      </c>
      <c r="H542" s="74" t="s">
        <v>225</v>
      </c>
      <c r="I542" s="160" t="s">
        <v>362</v>
      </c>
    </row>
    <row r="543" spans="1:9" ht="26.25" customHeight="1" x14ac:dyDescent="0.2">
      <c r="A543" s="430" t="s">
        <v>388</v>
      </c>
      <c r="B543" s="431" t="s">
        <v>90</v>
      </c>
      <c r="C543" s="428" t="s">
        <v>75</v>
      </c>
      <c r="D543" s="426" t="s">
        <v>128</v>
      </c>
      <c r="E543" s="428" t="s">
        <v>91</v>
      </c>
      <c r="F543" s="58" t="s">
        <v>385</v>
      </c>
      <c r="G543" s="128" t="e">
        <f>+'INDICADORES IDIGER'!#REF!</f>
        <v>#REF!</v>
      </c>
      <c r="H543" s="128" t="e">
        <f>+'INDICADORES IDIGER'!#REF!</f>
        <v>#REF!</v>
      </c>
      <c r="I543" s="268" t="e">
        <f t="shared" si="25"/>
        <v>#REF!</v>
      </c>
    </row>
    <row r="544" spans="1:9" ht="26.25" customHeight="1" thickBot="1" x14ac:dyDescent="0.25">
      <c r="A544" s="419"/>
      <c r="B544" s="432"/>
      <c r="C544" s="429"/>
      <c r="D544" s="427"/>
      <c r="E544" s="429"/>
      <c r="F544" s="60" t="s">
        <v>386</v>
      </c>
      <c r="G544" s="129" t="e">
        <f>+'INDICADORES IDIGER'!#REF!</f>
        <v>#REF!</v>
      </c>
      <c r="H544" s="129" t="e">
        <f>+'INDICADORES IDIGER'!#REF!</f>
        <v>#REF!</v>
      </c>
      <c r="I544" s="268" t="e">
        <f t="shared" si="25"/>
        <v>#REF!</v>
      </c>
    </row>
    <row r="545" spans="1:9" ht="13.5" thickBot="1" x14ac:dyDescent="0.25">
      <c r="A545" s="422" t="s">
        <v>395</v>
      </c>
      <c r="B545" s="423"/>
      <c r="C545" s="423"/>
      <c r="D545" s="423"/>
      <c r="E545" s="423"/>
      <c r="F545" s="424"/>
      <c r="G545" s="67" t="e">
        <f>SUM(G543:G544)</f>
        <v>#REF!</v>
      </c>
      <c r="H545" s="68" t="e">
        <f>SUM(H543:H544)</f>
        <v>#REF!</v>
      </c>
      <c r="I545" s="35" t="e">
        <f t="shared" si="25"/>
        <v>#REF!</v>
      </c>
    </row>
    <row r="546" spans="1:9" x14ac:dyDescent="0.2">
      <c r="A546" s="150"/>
      <c r="B546" s="75"/>
      <c r="C546" s="75"/>
      <c r="D546" s="75"/>
      <c r="E546" s="75"/>
      <c r="F546" s="75"/>
      <c r="G546" s="76"/>
      <c r="H546" s="76"/>
      <c r="I546" s="158"/>
    </row>
    <row r="547" spans="1:9" x14ac:dyDescent="0.2">
      <c r="A547" s="159" t="s">
        <v>61</v>
      </c>
      <c r="B547" s="66" t="s">
        <v>399</v>
      </c>
      <c r="C547" s="66" t="s">
        <v>402</v>
      </c>
      <c r="D547" s="66" t="s">
        <v>400</v>
      </c>
      <c r="E547" s="66" t="s">
        <v>401</v>
      </c>
      <c r="F547" s="66"/>
      <c r="G547" s="73" t="s">
        <v>378</v>
      </c>
      <c r="H547" s="74" t="s">
        <v>225</v>
      </c>
      <c r="I547" s="160" t="s">
        <v>362</v>
      </c>
    </row>
    <row r="548" spans="1:9" x14ac:dyDescent="0.2">
      <c r="A548" s="430" t="s">
        <v>388</v>
      </c>
      <c r="B548" s="431" t="s">
        <v>92</v>
      </c>
      <c r="C548" s="454" t="s">
        <v>75</v>
      </c>
      <c r="D548" s="455" t="s">
        <v>129</v>
      </c>
      <c r="E548" s="454" t="s">
        <v>93</v>
      </c>
      <c r="F548" s="81" t="s">
        <v>307</v>
      </c>
      <c r="G548" s="125" t="e">
        <f>+'INDICADORES IDIGER'!#REF!</f>
        <v>#REF!</v>
      </c>
      <c r="H548" s="125" t="e">
        <f>+'INDICADORES IDIGER'!#REF!</f>
        <v>#REF!</v>
      </c>
      <c r="I548" s="268" t="e">
        <f>IF(G548=0,0,H548/G548)</f>
        <v>#REF!</v>
      </c>
    </row>
    <row r="549" spans="1:9" x14ac:dyDescent="0.2">
      <c r="A549" s="418"/>
      <c r="B549" s="447"/>
      <c r="C549" s="453"/>
      <c r="D549" s="456"/>
      <c r="E549" s="453"/>
      <c r="F549" s="82" t="s">
        <v>308</v>
      </c>
      <c r="G549" s="126" t="e">
        <f>+'INDICADORES IDIGER'!#REF!</f>
        <v>#REF!</v>
      </c>
      <c r="H549" s="126" t="e">
        <f>+'INDICADORES IDIGER'!#REF!</f>
        <v>#REF!</v>
      </c>
      <c r="I549" s="268" t="e">
        <f>IF(G549=0,0,H549/G549)</f>
        <v>#REF!</v>
      </c>
    </row>
    <row r="550" spans="1:9" x14ac:dyDescent="0.2">
      <c r="A550" s="418"/>
      <c r="B550" s="447"/>
      <c r="C550" s="453"/>
      <c r="D550" s="456"/>
      <c r="E550" s="453"/>
      <c r="F550" s="82" t="s">
        <v>310</v>
      </c>
      <c r="G550" s="126" t="e">
        <f>+'INDICADORES IDIGER'!#REF!</f>
        <v>#REF!</v>
      </c>
      <c r="H550" s="126" t="e">
        <f>+'INDICADORES IDIGER'!#REF!</f>
        <v>#REF!</v>
      </c>
      <c r="I550" s="268" t="e">
        <f>IF(G550=0,0,H550/G550)</f>
        <v>#REF!</v>
      </c>
    </row>
    <row r="551" spans="1:9" ht="13.5" thickBot="1" x14ac:dyDescent="0.25">
      <c r="A551" s="418"/>
      <c r="B551" s="447"/>
      <c r="C551" s="453"/>
      <c r="D551" s="456"/>
      <c r="E551" s="453"/>
      <c r="F551" s="83" t="s">
        <v>309</v>
      </c>
      <c r="G551" s="127" t="e">
        <f>+'INDICADORES IDIGER'!#REF!</f>
        <v>#REF!</v>
      </c>
      <c r="H551" s="127" t="e">
        <f>+'INDICADORES IDIGER'!#REF!</f>
        <v>#REF!</v>
      </c>
      <c r="I551" s="268" t="e">
        <f>IF(G551=0,0,H551/G551)</f>
        <v>#REF!</v>
      </c>
    </row>
    <row r="552" spans="1:9" ht="13.5" thickBot="1" x14ac:dyDescent="0.25">
      <c r="A552" s="422" t="s">
        <v>395</v>
      </c>
      <c r="B552" s="423"/>
      <c r="C552" s="423"/>
      <c r="D552" s="423"/>
      <c r="E552" s="423"/>
      <c r="F552" s="424"/>
      <c r="G552" s="67" t="e">
        <f>SUM(G548:G551)</f>
        <v>#REF!</v>
      </c>
      <c r="H552" s="68" t="e">
        <f>SUM(H548:H551)</f>
        <v>#REF!</v>
      </c>
      <c r="I552" s="35" t="e">
        <f>IF(G552=0,0,H552/G552)</f>
        <v>#REF!</v>
      </c>
    </row>
    <row r="553" spans="1:9" x14ac:dyDescent="0.2">
      <c r="A553" s="150"/>
      <c r="B553" s="75"/>
      <c r="C553" s="75"/>
      <c r="D553" s="75"/>
      <c r="E553" s="75"/>
      <c r="F553" s="75"/>
      <c r="G553" s="76"/>
      <c r="H553" s="76"/>
      <c r="I553" s="158"/>
    </row>
    <row r="554" spans="1:9" x14ac:dyDescent="0.2">
      <c r="A554" s="159" t="s">
        <v>61</v>
      </c>
      <c r="B554" s="66" t="s">
        <v>399</v>
      </c>
      <c r="C554" s="66" t="s">
        <v>402</v>
      </c>
      <c r="D554" s="66" t="s">
        <v>400</v>
      </c>
      <c r="E554" s="66" t="s">
        <v>401</v>
      </c>
      <c r="F554" s="66"/>
      <c r="G554" s="73" t="s">
        <v>299</v>
      </c>
      <c r="H554" s="74" t="s">
        <v>300</v>
      </c>
      <c r="I554" s="160" t="s">
        <v>362</v>
      </c>
    </row>
    <row r="555" spans="1:9" x14ac:dyDescent="0.2">
      <c r="A555" s="430" t="s">
        <v>388</v>
      </c>
      <c r="B555" s="431" t="s">
        <v>94</v>
      </c>
      <c r="C555" s="454" t="s">
        <v>75</v>
      </c>
      <c r="D555" s="455" t="s">
        <v>130</v>
      </c>
      <c r="E555" s="454" t="s">
        <v>397</v>
      </c>
      <c r="F555" s="81" t="s">
        <v>307</v>
      </c>
      <c r="G555" s="125" t="e">
        <f>+'INDICADORES IDIGER'!#REF!</f>
        <v>#REF!</v>
      </c>
      <c r="H555" s="125" t="e">
        <f>+'INDICADORES IDIGER'!#REF!</f>
        <v>#REF!</v>
      </c>
      <c r="I555" s="268" t="e">
        <f>IF(G555=0,0,H555/G555)</f>
        <v>#REF!</v>
      </c>
    </row>
    <row r="556" spans="1:9" x14ac:dyDescent="0.2">
      <c r="A556" s="418"/>
      <c r="B556" s="447"/>
      <c r="C556" s="453"/>
      <c r="D556" s="456"/>
      <c r="E556" s="453"/>
      <c r="F556" s="82" t="s">
        <v>308</v>
      </c>
      <c r="G556" s="126" t="e">
        <f>+'INDICADORES IDIGER'!#REF!</f>
        <v>#REF!</v>
      </c>
      <c r="H556" s="126" t="e">
        <f>+'INDICADORES IDIGER'!#REF!</f>
        <v>#REF!</v>
      </c>
      <c r="I556" s="268" t="e">
        <f>IF(G556=0,0,H556/G556)</f>
        <v>#REF!</v>
      </c>
    </row>
    <row r="557" spans="1:9" ht="24" customHeight="1" x14ac:dyDescent="0.2">
      <c r="A557" s="418"/>
      <c r="B557" s="447"/>
      <c r="C557" s="453"/>
      <c r="D557" s="456"/>
      <c r="E557" s="453"/>
      <c r="F557" s="82" t="s">
        <v>310</v>
      </c>
      <c r="G557" s="126" t="e">
        <f>+'INDICADORES IDIGER'!#REF!</f>
        <v>#REF!</v>
      </c>
      <c r="H557" s="126" t="e">
        <f>+'INDICADORES IDIGER'!#REF!</f>
        <v>#REF!</v>
      </c>
      <c r="I557" s="268" t="e">
        <f>IF(G557=0,0,H557/G557)</f>
        <v>#REF!</v>
      </c>
    </row>
    <row r="558" spans="1:9" ht="24" customHeight="1" thickBot="1" x14ac:dyDescent="0.25">
      <c r="A558" s="418"/>
      <c r="B558" s="447"/>
      <c r="C558" s="453"/>
      <c r="D558" s="456"/>
      <c r="E558" s="453"/>
      <c r="F558" s="83" t="s">
        <v>309</v>
      </c>
      <c r="G558" s="127" t="e">
        <f>+'INDICADORES IDIGER'!#REF!</f>
        <v>#REF!</v>
      </c>
      <c r="H558" s="127" t="e">
        <f>+'INDICADORES IDIGER'!#REF!</f>
        <v>#REF!</v>
      </c>
      <c r="I558" s="268" t="e">
        <f>IF(G558=0,0,H558/G558)</f>
        <v>#REF!</v>
      </c>
    </row>
    <row r="559" spans="1:9" ht="13.5" thickBot="1" x14ac:dyDescent="0.25">
      <c r="A559" s="422" t="s">
        <v>395</v>
      </c>
      <c r="B559" s="423"/>
      <c r="C559" s="423"/>
      <c r="D559" s="423"/>
      <c r="E559" s="423"/>
      <c r="F559" s="424"/>
      <c r="G559" s="67" t="e">
        <f>SUM(G555:G558)</f>
        <v>#REF!</v>
      </c>
      <c r="H559" s="68" t="e">
        <f>SUM(H555:H558)</f>
        <v>#REF!</v>
      </c>
      <c r="I559" s="35" t="e">
        <f>IF(G559=0,0,H559/G559)</f>
        <v>#REF!</v>
      </c>
    </row>
    <row r="562" spans="1:11" ht="13.5" thickBot="1" x14ac:dyDescent="0.25">
      <c r="C562" s="16"/>
    </row>
    <row r="563" spans="1:11" ht="18" x14ac:dyDescent="0.2">
      <c r="A563" s="161" t="s">
        <v>60</v>
      </c>
      <c r="B563" s="437" t="s">
        <v>284</v>
      </c>
      <c r="C563" s="437"/>
      <c r="D563" s="437"/>
      <c r="E563" s="437"/>
      <c r="F563" s="437"/>
      <c r="G563" s="437"/>
      <c r="H563" s="437"/>
      <c r="I563" s="438"/>
    </row>
    <row r="564" spans="1:11" ht="18" x14ac:dyDescent="0.2">
      <c r="A564" s="162" t="s">
        <v>239</v>
      </c>
      <c r="B564" s="439" t="s">
        <v>278</v>
      </c>
      <c r="C564" s="439"/>
      <c r="D564" s="439"/>
      <c r="E564" s="439"/>
      <c r="F564" s="439"/>
      <c r="G564" s="439"/>
      <c r="H564" s="439"/>
      <c r="I564" s="440"/>
    </row>
    <row r="565" spans="1:11" ht="36" x14ac:dyDescent="0.2">
      <c r="A565" s="151" t="s">
        <v>61</v>
      </c>
      <c r="B565" s="44" t="s">
        <v>399</v>
      </c>
      <c r="C565" s="44" t="s">
        <v>402</v>
      </c>
      <c r="D565" s="44" t="s">
        <v>400</v>
      </c>
      <c r="E565" s="44" t="s">
        <v>401</v>
      </c>
      <c r="F565" s="44"/>
      <c r="G565" s="138" t="s">
        <v>176</v>
      </c>
      <c r="H565" s="138" t="s">
        <v>177</v>
      </c>
      <c r="I565" s="176" t="s">
        <v>178</v>
      </c>
      <c r="J565" s="175" t="s">
        <v>175</v>
      </c>
      <c r="K565" s="138" t="s">
        <v>83</v>
      </c>
    </row>
    <row r="566" spans="1:11" x14ac:dyDescent="0.2">
      <c r="A566" s="501" t="s">
        <v>278</v>
      </c>
      <c r="B566" s="476" t="s">
        <v>171</v>
      </c>
      <c r="C566" s="476" t="s">
        <v>311</v>
      </c>
      <c r="D566" s="475" t="s">
        <v>201</v>
      </c>
      <c r="E566" s="476" t="s">
        <v>172</v>
      </c>
      <c r="F566" s="476" t="s">
        <v>307</v>
      </c>
      <c r="G566" s="136" t="s">
        <v>179</v>
      </c>
      <c r="H566" s="137" t="e">
        <f>+'INDICADORES IDIGER'!#REF!</f>
        <v>#REF!</v>
      </c>
      <c r="I566" s="177" t="e">
        <f>+'INDICADORES IDIGER'!#REF!</f>
        <v>#REF!</v>
      </c>
      <c r="J566" s="467" t="e">
        <f>+'INDICADORES IDIGER'!#REF!</f>
        <v>#REF!</v>
      </c>
      <c r="K566" s="470" t="e">
        <f>+J566*0.25</f>
        <v>#REF!</v>
      </c>
    </row>
    <row r="567" spans="1:11" x14ac:dyDescent="0.2">
      <c r="A567" s="501"/>
      <c r="B567" s="476"/>
      <c r="C567" s="476"/>
      <c r="D567" s="475"/>
      <c r="E567" s="476"/>
      <c r="F567" s="476"/>
      <c r="G567" s="136" t="s">
        <v>180</v>
      </c>
      <c r="H567" s="137" t="e">
        <f>+'INDICADORES IDIGER'!#REF!</f>
        <v>#REF!</v>
      </c>
      <c r="I567" s="177" t="e">
        <f>+'INDICADORES IDIGER'!#REF!</f>
        <v>#REF!</v>
      </c>
      <c r="J567" s="468"/>
      <c r="K567" s="471"/>
    </row>
    <row r="568" spans="1:11" x14ac:dyDescent="0.2">
      <c r="A568" s="501"/>
      <c r="B568" s="476"/>
      <c r="C568" s="476"/>
      <c r="D568" s="475"/>
      <c r="E568" s="476"/>
      <c r="F568" s="476"/>
      <c r="G568" s="136" t="s">
        <v>181</v>
      </c>
      <c r="H568" s="137" t="e">
        <f>+'INDICADORES IDIGER'!#REF!</f>
        <v>#REF!</v>
      </c>
      <c r="I568" s="177" t="e">
        <f>+'INDICADORES IDIGER'!#REF!</f>
        <v>#REF!</v>
      </c>
      <c r="J568" s="469"/>
      <c r="K568" s="472"/>
    </row>
    <row r="569" spans="1:11" x14ac:dyDescent="0.2">
      <c r="A569" s="501"/>
      <c r="B569" s="476"/>
      <c r="C569" s="476"/>
      <c r="D569" s="475"/>
      <c r="E569" s="476"/>
      <c r="F569" s="476" t="s">
        <v>308</v>
      </c>
      <c r="G569" s="136" t="s">
        <v>179</v>
      </c>
      <c r="H569" s="137" t="e">
        <f>+'INDICADORES IDIGER'!#REF!</f>
        <v>#REF!</v>
      </c>
      <c r="I569" s="177" t="e">
        <f>+'INDICADORES IDIGER'!#REF!</f>
        <v>#REF!</v>
      </c>
      <c r="J569" s="467" t="e">
        <f>+'INDICADORES IDIGER'!#REF!</f>
        <v>#REF!</v>
      </c>
      <c r="K569" s="473" t="e">
        <f>+K566+(J569*0.25)</f>
        <v>#REF!</v>
      </c>
    </row>
    <row r="570" spans="1:11" x14ac:dyDescent="0.2">
      <c r="A570" s="501"/>
      <c r="B570" s="476"/>
      <c r="C570" s="476"/>
      <c r="D570" s="475"/>
      <c r="E570" s="476"/>
      <c r="F570" s="476"/>
      <c r="G570" s="136" t="s">
        <v>180</v>
      </c>
      <c r="H570" s="137" t="e">
        <f>+'INDICADORES IDIGER'!#REF!</f>
        <v>#REF!</v>
      </c>
      <c r="I570" s="177" t="e">
        <f>+'INDICADORES IDIGER'!#REF!</f>
        <v>#REF!</v>
      </c>
      <c r="J570" s="468"/>
      <c r="K570" s="471"/>
    </row>
    <row r="571" spans="1:11" x14ac:dyDescent="0.2">
      <c r="A571" s="501"/>
      <c r="B571" s="476"/>
      <c r="C571" s="476"/>
      <c r="D571" s="475"/>
      <c r="E571" s="476"/>
      <c r="F571" s="476"/>
      <c r="G571" s="136" t="s">
        <v>181</v>
      </c>
      <c r="H571" s="137" t="e">
        <f>+'INDICADORES IDIGER'!#REF!</f>
        <v>#REF!</v>
      </c>
      <c r="I571" s="177" t="e">
        <f>+'INDICADORES IDIGER'!#REF!</f>
        <v>#REF!</v>
      </c>
      <c r="J571" s="469"/>
      <c r="K571" s="472"/>
    </row>
    <row r="572" spans="1:11" x14ac:dyDescent="0.2">
      <c r="A572" s="501"/>
      <c r="B572" s="476"/>
      <c r="C572" s="476"/>
      <c r="D572" s="475"/>
      <c r="E572" s="476"/>
      <c r="F572" s="476" t="s">
        <v>310</v>
      </c>
      <c r="G572" s="136" t="s">
        <v>179</v>
      </c>
      <c r="H572" s="137" t="e">
        <f>+'INDICADORES IDIGER'!#REF!</f>
        <v>#REF!</v>
      </c>
      <c r="I572" s="177" t="e">
        <f>+'INDICADORES IDIGER'!#REF!</f>
        <v>#REF!</v>
      </c>
      <c r="J572" s="467" t="e">
        <f>+'INDICADORES IDIGER'!#REF!</f>
        <v>#REF!</v>
      </c>
      <c r="K572" s="470" t="e">
        <f>+K569+(J572*0.25)</f>
        <v>#REF!</v>
      </c>
    </row>
    <row r="573" spans="1:11" x14ac:dyDescent="0.2">
      <c r="A573" s="501"/>
      <c r="B573" s="476"/>
      <c r="C573" s="476"/>
      <c r="D573" s="475"/>
      <c r="E573" s="476"/>
      <c r="F573" s="476"/>
      <c r="G573" s="136" t="s">
        <v>180</v>
      </c>
      <c r="H573" s="137" t="e">
        <f>+'INDICADORES IDIGER'!#REF!</f>
        <v>#REF!</v>
      </c>
      <c r="I573" s="177" t="e">
        <f>+'INDICADORES IDIGER'!#REF!</f>
        <v>#REF!</v>
      </c>
      <c r="J573" s="468"/>
      <c r="K573" s="471"/>
    </row>
    <row r="574" spans="1:11" x14ac:dyDescent="0.2">
      <c r="A574" s="501"/>
      <c r="B574" s="476"/>
      <c r="C574" s="476"/>
      <c r="D574" s="475"/>
      <c r="E574" s="476"/>
      <c r="F574" s="476"/>
      <c r="G574" s="136" t="s">
        <v>181</v>
      </c>
      <c r="H574" s="137" t="e">
        <f>+'INDICADORES IDIGER'!#REF!</f>
        <v>#REF!</v>
      </c>
      <c r="I574" s="177" t="e">
        <f>+'INDICADORES IDIGER'!#REF!</f>
        <v>#REF!</v>
      </c>
      <c r="J574" s="469"/>
      <c r="K574" s="472"/>
    </row>
    <row r="575" spans="1:11" x14ac:dyDescent="0.2">
      <c r="A575" s="501"/>
      <c r="B575" s="476"/>
      <c r="C575" s="476"/>
      <c r="D575" s="475"/>
      <c r="E575" s="476"/>
      <c r="F575" s="476" t="s">
        <v>309</v>
      </c>
      <c r="G575" s="136" t="s">
        <v>179</v>
      </c>
      <c r="H575" s="137" t="e">
        <f>+'INDICADORES IDIGER'!#REF!</f>
        <v>#REF!</v>
      </c>
      <c r="I575" s="177" t="e">
        <f>+'INDICADORES IDIGER'!#REF!</f>
        <v>#REF!</v>
      </c>
      <c r="J575" s="474" t="e">
        <f>+'INDICADORES IDIGER'!#REF!</f>
        <v>#REF!</v>
      </c>
      <c r="K575" s="470" t="e">
        <f>+K572+(J575*0.25)</f>
        <v>#REF!</v>
      </c>
    </row>
    <row r="576" spans="1:11" x14ac:dyDescent="0.2">
      <c r="A576" s="501"/>
      <c r="B576" s="476"/>
      <c r="C576" s="476"/>
      <c r="D576" s="475"/>
      <c r="E576" s="476"/>
      <c r="F576" s="476"/>
      <c r="G576" s="136" t="s">
        <v>180</v>
      </c>
      <c r="H576" s="137" t="e">
        <f>+'INDICADORES IDIGER'!#REF!</f>
        <v>#REF!</v>
      </c>
      <c r="I576" s="177" t="e">
        <f>+'INDICADORES IDIGER'!#REF!</f>
        <v>#REF!</v>
      </c>
      <c r="J576" s="474"/>
      <c r="K576" s="471"/>
    </row>
    <row r="577" spans="1:11" ht="21" customHeight="1" x14ac:dyDescent="0.2">
      <c r="A577" s="501"/>
      <c r="B577" s="476"/>
      <c r="C577" s="476"/>
      <c r="D577" s="475"/>
      <c r="E577" s="476"/>
      <c r="F577" s="476"/>
      <c r="G577" s="136" t="s">
        <v>181</v>
      </c>
      <c r="H577" s="137" t="e">
        <f>+'INDICADORES IDIGER'!#REF!</f>
        <v>#REF!</v>
      </c>
      <c r="I577" s="177" t="e">
        <f>+'INDICADORES IDIGER'!#REF!</f>
        <v>#REF!</v>
      </c>
      <c r="J577" s="474"/>
      <c r="K577" s="472"/>
    </row>
    <row r="578" spans="1:11" ht="21" customHeight="1" x14ac:dyDescent="0.2">
      <c r="A578" s="178"/>
      <c r="B578" s="109"/>
      <c r="C578" s="109"/>
      <c r="D578" s="109"/>
      <c r="E578" s="109"/>
      <c r="F578" s="109"/>
      <c r="G578" s="109"/>
      <c r="H578" s="109"/>
      <c r="I578" s="145"/>
    </row>
    <row r="579" spans="1:11" x14ac:dyDescent="0.2">
      <c r="A579" s="159" t="s">
        <v>61</v>
      </c>
      <c r="B579" s="66" t="s">
        <v>399</v>
      </c>
      <c r="C579" s="66" t="s">
        <v>402</v>
      </c>
      <c r="D579" s="66" t="s">
        <v>400</v>
      </c>
      <c r="E579" s="66" t="s">
        <v>401</v>
      </c>
      <c r="F579" s="66"/>
      <c r="G579" s="73" t="s">
        <v>378</v>
      </c>
      <c r="H579" s="74" t="s">
        <v>225</v>
      </c>
      <c r="I579" s="160" t="s">
        <v>362</v>
      </c>
    </row>
    <row r="580" spans="1:11" ht="12.75" customHeight="1" x14ac:dyDescent="0.2">
      <c r="A580" s="430" t="s">
        <v>278</v>
      </c>
      <c r="B580" s="431" t="s">
        <v>173</v>
      </c>
      <c r="C580" s="454" t="s">
        <v>75</v>
      </c>
      <c r="D580" s="455" t="s">
        <v>202</v>
      </c>
      <c r="E580" s="454" t="s">
        <v>174</v>
      </c>
      <c r="F580" s="81" t="s">
        <v>307</v>
      </c>
      <c r="G580" s="131" t="e">
        <f>+'INDICADORES IDIGER'!#REF!</f>
        <v>#REF!</v>
      </c>
      <c r="H580" s="131" t="e">
        <f>+'INDICADORES IDIGER'!#REF!</f>
        <v>#REF!</v>
      </c>
      <c r="I580" s="268" t="e">
        <f>IF(G580=0,0,H580/G580)</f>
        <v>#REF!</v>
      </c>
    </row>
    <row r="581" spans="1:11" x14ac:dyDescent="0.2">
      <c r="A581" s="418"/>
      <c r="B581" s="447"/>
      <c r="C581" s="453"/>
      <c r="D581" s="456"/>
      <c r="E581" s="453"/>
      <c r="F581" s="82" t="s">
        <v>308</v>
      </c>
      <c r="G581" s="132" t="e">
        <f>+'INDICADORES IDIGER'!#REF!</f>
        <v>#REF!</v>
      </c>
      <c r="H581" s="132" t="e">
        <f>+'INDICADORES IDIGER'!#REF!</f>
        <v>#REF!</v>
      </c>
      <c r="I581" s="268" t="e">
        <f>IF(G581=0,0,H581/G581)</f>
        <v>#REF!</v>
      </c>
    </row>
    <row r="582" spans="1:11" x14ac:dyDescent="0.2">
      <c r="A582" s="418"/>
      <c r="B582" s="447"/>
      <c r="C582" s="453"/>
      <c r="D582" s="456"/>
      <c r="E582" s="453"/>
      <c r="F582" s="82" t="s">
        <v>310</v>
      </c>
      <c r="G582" s="132" t="e">
        <f>+'INDICADORES IDIGER'!#REF!</f>
        <v>#REF!</v>
      </c>
      <c r="H582" s="132" t="e">
        <f>+'INDICADORES IDIGER'!#REF!</f>
        <v>#REF!</v>
      </c>
      <c r="I582" s="268" t="e">
        <f>IF(G582=0,0,H582/G582)</f>
        <v>#REF!</v>
      </c>
    </row>
    <row r="583" spans="1:11" ht="13.5" thickBot="1" x14ac:dyDescent="0.25">
      <c r="A583" s="418"/>
      <c r="B583" s="447"/>
      <c r="C583" s="453"/>
      <c r="D583" s="456"/>
      <c r="E583" s="453"/>
      <c r="F583" s="83" t="s">
        <v>309</v>
      </c>
      <c r="G583" s="133" t="e">
        <f>+'INDICADORES IDIGER'!#REF!</f>
        <v>#REF!</v>
      </c>
      <c r="H583" s="133" t="e">
        <f>+'INDICADORES IDIGER'!#REF!</f>
        <v>#REF!</v>
      </c>
      <c r="I583" s="268" t="e">
        <f>IF(G583=0,0,H583/G583)</f>
        <v>#REF!</v>
      </c>
    </row>
    <row r="584" spans="1:11" ht="13.5" thickBot="1" x14ac:dyDescent="0.25">
      <c r="A584" s="422" t="s">
        <v>395</v>
      </c>
      <c r="B584" s="423"/>
      <c r="C584" s="423"/>
      <c r="D584" s="423"/>
      <c r="E584" s="423"/>
      <c r="F584" s="424"/>
      <c r="G584" s="134" t="e">
        <f>SUM(G580:G583)</f>
        <v>#REF!</v>
      </c>
      <c r="H584" s="135" t="e">
        <f>SUM(H580:H583)</f>
        <v>#REF!</v>
      </c>
      <c r="I584" s="35" t="e">
        <f>IF(G584=0,0,H584/G584)</f>
        <v>#REF!</v>
      </c>
    </row>
    <row r="586" spans="1:11" x14ac:dyDescent="0.2">
      <c r="A586" s="181"/>
      <c r="B586" s="95"/>
      <c r="C586" s="95"/>
      <c r="D586" s="95"/>
      <c r="E586" s="95"/>
      <c r="F586" s="95"/>
      <c r="G586" s="95"/>
      <c r="H586" s="95"/>
      <c r="I586" s="95"/>
    </row>
    <row r="587" spans="1:11" ht="13.5" thickBot="1" x14ac:dyDescent="0.25">
      <c r="A587" s="77"/>
      <c r="B587" s="77"/>
      <c r="C587" s="77"/>
      <c r="D587" s="77"/>
      <c r="E587" s="77"/>
      <c r="F587" s="77"/>
      <c r="G587" s="179"/>
      <c r="H587" s="180"/>
      <c r="I587" s="173"/>
    </row>
    <row r="588" spans="1:11" ht="18" x14ac:dyDescent="0.2">
      <c r="A588" s="161" t="s">
        <v>60</v>
      </c>
      <c r="B588" s="437" t="s">
        <v>284</v>
      </c>
      <c r="C588" s="437"/>
      <c r="D588" s="437"/>
      <c r="E588" s="437"/>
      <c r="F588" s="437"/>
      <c r="G588" s="437"/>
      <c r="H588" s="437"/>
      <c r="I588" s="438"/>
    </row>
    <row r="589" spans="1:11" ht="18" x14ac:dyDescent="0.2">
      <c r="A589" s="162" t="s">
        <v>239</v>
      </c>
      <c r="B589" s="439" t="s">
        <v>0</v>
      </c>
      <c r="C589" s="439"/>
      <c r="D589" s="439"/>
      <c r="E589" s="439"/>
      <c r="F589" s="439"/>
      <c r="G589" s="439"/>
      <c r="H589" s="439"/>
      <c r="I589" s="440"/>
    </row>
    <row r="590" spans="1:11" x14ac:dyDescent="0.2">
      <c r="A590" s="159" t="s">
        <v>61</v>
      </c>
      <c r="B590" s="66" t="s">
        <v>399</v>
      </c>
      <c r="C590" s="66" t="s">
        <v>402</v>
      </c>
      <c r="D590" s="66" t="s">
        <v>400</v>
      </c>
      <c r="E590" s="66" t="s">
        <v>401</v>
      </c>
      <c r="F590" s="66"/>
      <c r="G590" s="73" t="s">
        <v>378</v>
      </c>
      <c r="H590" s="74" t="s">
        <v>225</v>
      </c>
      <c r="I590" s="160" t="s">
        <v>362</v>
      </c>
    </row>
    <row r="591" spans="1:11" x14ac:dyDescent="0.2">
      <c r="A591" s="430" t="s">
        <v>0</v>
      </c>
      <c r="B591" s="431" t="s">
        <v>97</v>
      </c>
      <c r="C591" s="454" t="s">
        <v>75</v>
      </c>
      <c r="D591" s="455" t="s">
        <v>203</v>
      </c>
      <c r="E591" s="452" t="s">
        <v>100</v>
      </c>
      <c r="F591" s="81" t="s">
        <v>307</v>
      </c>
      <c r="G591" s="227" t="e">
        <f>+'INDICADORES IDIGER'!#REF!</f>
        <v>#REF!</v>
      </c>
      <c r="H591" s="227" t="e">
        <f>+'INDICADORES IDIGER'!#REF!</f>
        <v>#REF!</v>
      </c>
      <c r="I591" s="268" t="e">
        <f>IF(G591=0,0,H591/G591)</f>
        <v>#REF!</v>
      </c>
    </row>
    <row r="592" spans="1:11" x14ac:dyDescent="0.2">
      <c r="A592" s="418"/>
      <c r="B592" s="447"/>
      <c r="C592" s="453"/>
      <c r="D592" s="456"/>
      <c r="E592" s="453"/>
      <c r="F592" s="82" t="s">
        <v>308</v>
      </c>
      <c r="G592" s="228" t="e">
        <f>+'INDICADORES IDIGER'!#REF!</f>
        <v>#REF!</v>
      </c>
      <c r="H592" s="228" t="e">
        <f>+'INDICADORES IDIGER'!#REF!</f>
        <v>#REF!</v>
      </c>
      <c r="I592" s="268" t="e">
        <f>IF(G592=0,0,H592/G592)</f>
        <v>#REF!</v>
      </c>
    </row>
    <row r="593" spans="1:9" x14ac:dyDescent="0.2">
      <c r="A593" s="418"/>
      <c r="B593" s="447"/>
      <c r="C593" s="453"/>
      <c r="D593" s="456"/>
      <c r="E593" s="453"/>
      <c r="F593" s="82" t="s">
        <v>310</v>
      </c>
      <c r="G593" s="228" t="e">
        <f>+'INDICADORES IDIGER'!#REF!</f>
        <v>#REF!</v>
      </c>
      <c r="H593" s="228" t="e">
        <f>+'INDICADORES IDIGER'!#REF!</f>
        <v>#REF!</v>
      </c>
      <c r="I593" s="268" t="e">
        <f>IF(G593=0,0,H593/G593)</f>
        <v>#REF!</v>
      </c>
    </row>
    <row r="594" spans="1:9" ht="13.5" thickBot="1" x14ac:dyDescent="0.25">
      <c r="A594" s="418"/>
      <c r="B594" s="447"/>
      <c r="C594" s="453"/>
      <c r="D594" s="456"/>
      <c r="E594" s="453"/>
      <c r="F594" s="83" t="s">
        <v>309</v>
      </c>
      <c r="G594" s="229" t="e">
        <f>+'INDICADORES IDIGER'!#REF!</f>
        <v>#REF!</v>
      </c>
      <c r="H594" s="229" t="e">
        <f>+'INDICADORES IDIGER'!#REF!</f>
        <v>#REF!</v>
      </c>
      <c r="I594" s="268" t="e">
        <f>IF(G594=0,0,H594/G594)</f>
        <v>#REF!</v>
      </c>
    </row>
    <row r="595" spans="1:9" ht="13.5" thickBot="1" x14ac:dyDescent="0.25">
      <c r="A595" s="422" t="s">
        <v>395</v>
      </c>
      <c r="B595" s="423"/>
      <c r="C595" s="423"/>
      <c r="D595" s="423"/>
      <c r="E595" s="423"/>
      <c r="F595" s="424"/>
      <c r="G595" s="140" t="e">
        <f>SUM(G591:G594)</f>
        <v>#REF!</v>
      </c>
      <c r="H595" s="141" t="e">
        <f>SUM(H591:H594)</f>
        <v>#REF!</v>
      </c>
      <c r="I595" s="35" t="e">
        <f>IF(G595=0,0,H595/G595)</f>
        <v>#REF!</v>
      </c>
    </row>
    <row r="596" spans="1:9" x14ac:dyDescent="0.2">
      <c r="A596" s="155"/>
      <c r="B596" s="107"/>
      <c r="C596" s="107"/>
      <c r="D596" s="107"/>
      <c r="E596" s="107"/>
      <c r="F596" s="107"/>
      <c r="G596" s="110"/>
      <c r="H596" s="111"/>
      <c r="I596" s="154"/>
    </row>
    <row r="597" spans="1:9" x14ac:dyDescent="0.2">
      <c r="A597" s="151" t="s">
        <v>61</v>
      </c>
      <c r="B597" s="44" t="s">
        <v>399</v>
      </c>
      <c r="C597" s="44" t="s">
        <v>402</v>
      </c>
      <c r="D597" s="44" t="s">
        <v>400</v>
      </c>
      <c r="E597" s="44" t="s">
        <v>401</v>
      </c>
      <c r="F597" s="44"/>
      <c r="G597" s="45" t="s">
        <v>378</v>
      </c>
      <c r="H597" s="46" t="s">
        <v>225</v>
      </c>
      <c r="I597" s="152" t="s">
        <v>190</v>
      </c>
    </row>
    <row r="598" spans="1:9" x14ac:dyDescent="0.2">
      <c r="A598" s="434" t="s">
        <v>0</v>
      </c>
      <c r="B598" s="420" t="s">
        <v>98</v>
      </c>
      <c r="C598" s="414" t="s">
        <v>311</v>
      </c>
      <c r="D598" s="425" t="s">
        <v>215</v>
      </c>
      <c r="E598" s="442" t="s">
        <v>101</v>
      </c>
      <c r="F598" s="50" t="s">
        <v>62</v>
      </c>
      <c r="G598" s="457">
        <v>270</v>
      </c>
      <c r="H598" s="230" t="e">
        <f>+'INDICADORES IDIGER'!#REF!</f>
        <v>#REF!</v>
      </c>
      <c r="I598" s="183" t="e">
        <f>+H598/$G$598</f>
        <v>#REF!</v>
      </c>
    </row>
    <row r="599" spans="1:9" x14ac:dyDescent="0.2">
      <c r="A599" s="418"/>
      <c r="B599" s="421"/>
      <c r="C599" s="415"/>
      <c r="D599" s="425"/>
      <c r="E599" s="443"/>
      <c r="F599" s="36" t="s">
        <v>63</v>
      </c>
      <c r="G599" s="458"/>
      <c r="H599" s="231" t="e">
        <f>+'INDICADORES IDIGER'!#REF!</f>
        <v>#REF!</v>
      </c>
      <c r="I599" s="184" t="e">
        <f t="shared" ref="I599:I609" si="26">+H599/$G$598</f>
        <v>#REF!</v>
      </c>
    </row>
    <row r="600" spans="1:9" s="95" customFormat="1" x14ac:dyDescent="0.2">
      <c r="A600" s="418"/>
      <c r="B600" s="421"/>
      <c r="C600" s="415"/>
      <c r="D600" s="425"/>
      <c r="E600" s="443"/>
      <c r="F600" s="36" t="s">
        <v>64</v>
      </c>
      <c r="G600" s="458"/>
      <c r="H600" s="231" t="e">
        <f>+'INDICADORES IDIGER'!#REF!</f>
        <v>#REF!</v>
      </c>
      <c r="I600" s="184" t="e">
        <f t="shared" si="26"/>
        <v>#REF!</v>
      </c>
    </row>
    <row r="601" spans="1:9" x14ac:dyDescent="0.2">
      <c r="A601" s="418"/>
      <c r="B601" s="421"/>
      <c r="C601" s="415"/>
      <c r="D601" s="425"/>
      <c r="E601" s="443"/>
      <c r="F601" s="36" t="s">
        <v>65</v>
      </c>
      <c r="G601" s="458"/>
      <c r="H601" s="231" t="e">
        <f>+'INDICADORES IDIGER'!#REF!</f>
        <v>#REF!</v>
      </c>
      <c r="I601" s="184" t="e">
        <f t="shared" si="26"/>
        <v>#REF!</v>
      </c>
    </row>
    <row r="602" spans="1:9" x14ac:dyDescent="0.2">
      <c r="A602" s="418"/>
      <c r="B602" s="421"/>
      <c r="C602" s="415"/>
      <c r="D602" s="425"/>
      <c r="E602" s="443"/>
      <c r="F602" s="36" t="s">
        <v>66</v>
      </c>
      <c r="G602" s="458"/>
      <c r="H602" s="231" t="e">
        <f>+'INDICADORES IDIGER'!#REF!</f>
        <v>#REF!</v>
      </c>
      <c r="I602" s="184" t="e">
        <f t="shared" si="26"/>
        <v>#REF!</v>
      </c>
    </row>
    <row r="603" spans="1:9" x14ac:dyDescent="0.2">
      <c r="A603" s="418"/>
      <c r="B603" s="421"/>
      <c r="C603" s="415"/>
      <c r="D603" s="425"/>
      <c r="E603" s="443"/>
      <c r="F603" s="36" t="s">
        <v>67</v>
      </c>
      <c r="G603" s="458"/>
      <c r="H603" s="231" t="e">
        <f>+'INDICADORES IDIGER'!#REF!</f>
        <v>#REF!</v>
      </c>
      <c r="I603" s="184" t="e">
        <f t="shared" si="26"/>
        <v>#REF!</v>
      </c>
    </row>
    <row r="604" spans="1:9" x14ac:dyDescent="0.2">
      <c r="A604" s="418"/>
      <c r="B604" s="421"/>
      <c r="C604" s="415"/>
      <c r="D604" s="425"/>
      <c r="E604" s="443"/>
      <c r="F604" s="36" t="s">
        <v>68</v>
      </c>
      <c r="G604" s="458"/>
      <c r="H604" s="231" t="e">
        <f>+'INDICADORES IDIGER'!#REF!</f>
        <v>#REF!</v>
      </c>
      <c r="I604" s="184" t="e">
        <f t="shared" si="26"/>
        <v>#REF!</v>
      </c>
    </row>
    <row r="605" spans="1:9" x14ac:dyDescent="0.2">
      <c r="A605" s="418"/>
      <c r="B605" s="421"/>
      <c r="C605" s="415"/>
      <c r="D605" s="425"/>
      <c r="E605" s="443"/>
      <c r="F605" s="36" t="s">
        <v>69</v>
      </c>
      <c r="G605" s="458"/>
      <c r="H605" s="231" t="e">
        <f>+'INDICADORES IDIGER'!#REF!</f>
        <v>#REF!</v>
      </c>
      <c r="I605" s="184" t="e">
        <f t="shared" si="26"/>
        <v>#REF!</v>
      </c>
    </row>
    <row r="606" spans="1:9" x14ac:dyDescent="0.2">
      <c r="A606" s="418"/>
      <c r="B606" s="421"/>
      <c r="C606" s="415"/>
      <c r="D606" s="425"/>
      <c r="E606" s="443"/>
      <c r="F606" s="36" t="s">
        <v>70</v>
      </c>
      <c r="G606" s="458"/>
      <c r="H606" s="231" t="e">
        <f>+'INDICADORES IDIGER'!#REF!</f>
        <v>#REF!</v>
      </c>
      <c r="I606" s="184" t="e">
        <f t="shared" si="26"/>
        <v>#REF!</v>
      </c>
    </row>
    <row r="607" spans="1:9" x14ac:dyDescent="0.2">
      <c r="A607" s="418"/>
      <c r="B607" s="421"/>
      <c r="C607" s="415"/>
      <c r="D607" s="425"/>
      <c r="E607" s="443"/>
      <c r="F607" s="36" t="s">
        <v>71</v>
      </c>
      <c r="G607" s="458"/>
      <c r="H607" s="231" t="e">
        <f>+'INDICADORES IDIGER'!#REF!</f>
        <v>#REF!</v>
      </c>
      <c r="I607" s="184" t="e">
        <f t="shared" si="26"/>
        <v>#REF!</v>
      </c>
    </row>
    <row r="608" spans="1:9" x14ac:dyDescent="0.2">
      <c r="A608" s="418"/>
      <c r="B608" s="421"/>
      <c r="C608" s="415"/>
      <c r="D608" s="425"/>
      <c r="E608" s="443"/>
      <c r="F608" s="36" t="s">
        <v>72</v>
      </c>
      <c r="G608" s="458"/>
      <c r="H608" s="231" t="e">
        <f>+'INDICADORES IDIGER'!#REF!</f>
        <v>#REF!</v>
      </c>
      <c r="I608" s="184" t="e">
        <f t="shared" si="26"/>
        <v>#REF!</v>
      </c>
    </row>
    <row r="609" spans="1:9" ht="13.5" thickBot="1" x14ac:dyDescent="0.25">
      <c r="A609" s="418"/>
      <c r="B609" s="421"/>
      <c r="C609" s="415"/>
      <c r="D609" s="425"/>
      <c r="E609" s="444"/>
      <c r="F609" s="36" t="s">
        <v>73</v>
      </c>
      <c r="G609" s="459"/>
      <c r="H609" s="231" t="e">
        <f>+'INDICADORES IDIGER'!#REF!</f>
        <v>#REF!</v>
      </c>
      <c r="I609" s="184" t="e">
        <f t="shared" si="26"/>
        <v>#REF!</v>
      </c>
    </row>
    <row r="610" spans="1:9" ht="13.5" thickBot="1" x14ac:dyDescent="0.25">
      <c r="A610" s="422" t="s">
        <v>395</v>
      </c>
      <c r="B610" s="423"/>
      <c r="C610" s="423"/>
      <c r="D610" s="423"/>
      <c r="E610" s="423"/>
      <c r="F610" s="424"/>
      <c r="G610" s="55">
        <f>SUM(G598:G609)</f>
        <v>270</v>
      </c>
      <c r="H610" s="68" t="e">
        <f>SUM(H598:H609)</f>
        <v>#REF!</v>
      </c>
      <c r="I610" s="185" t="e">
        <f>+H610/G610</f>
        <v>#REF!</v>
      </c>
    </row>
    <row r="611" spans="1:9" x14ac:dyDescent="0.2">
      <c r="A611" s="169"/>
      <c r="B611" s="95"/>
      <c r="C611" s="95"/>
      <c r="D611" s="95"/>
      <c r="E611" s="95"/>
      <c r="F611" s="95"/>
      <c r="G611" s="95"/>
      <c r="H611" s="95"/>
      <c r="I611" s="170"/>
    </row>
    <row r="612" spans="1:9" ht="14.25" customHeight="1" x14ac:dyDescent="0.2">
      <c r="A612" s="151" t="s">
        <v>61</v>
      </c>
      <c r="B612" s="44" t="s">
        <v>399</v>
      </c>
      <c r="C612" s="44" t="s">
        <v>402</v>
      </c>
      <c r="D612" s="44" t="s">
        <v>400</v>
      </c>
      <c r="E612" s="44" t="s">
        <v>401</v>
      </c>
      <c r="F612" s="44"/>
      <c r="G612" s="45" t="s">
        <v>378</v>
      </c>
      <c r="H612" s="46" t="s">
        <v>225</v>
      </c>
      <c r="I612" s="152" t="s">
        <v>362</v>
      </c>
    </row>
    <row r="613" spans="1:9" ht="15" customHeight="1" x14ac:dyDescent="0.2">
      <c r="A613" s="434" t="s">
        <v>0</v>
      </c>
      <c r="B613" s="420" t="s">
        <v>99</v>
      </c>
      <c r="C613" s="414" t="s">
        <v>311</v>
      </c>
      <c r="D613" s="425" t="s">
        <v>204</v>
      </c>
      <c r="E613" s="442" t="s">
        <v>290</v>
      </c>
      <c r="F613" s="50" t="s">
        <v>62</v>
      </c>
      <c r="G613" s="457">
        <v>270</v>
      </c>
      <c r="H613" s="463" t="e">
        <f>+'INDICADORES IDIGER'!#REF!</f>
        <v>#REF!</v>
      </c>
      <c r="I613" s="465" t="e">
        <f>+H613/$G$613</f>
        <v>#REF!</v>
      </c>
    </row>
    <row r="614" spans="1:9" ht="15" customHeight="1" x14ac:dyDescent="0.2">
      <c r="A614" s="418"/>
      <c r="B614" s="421"/>
      <c r="C614" s="415"/>
      <c r="D614" s="425"/>
      <c r="E614" s="443"/>
      <c r="F614" s="36" t="s">
        <v>63</v>
      </c>
      <c r="G614" s="458"/>
      <c r="H614" s="464"/>
      <c r="I614" s="466"/>
    </row>
    <row r="615" spans="1:9" ht="15" customHeight="1" x14ac:dyDescent="0.2">
      <c r="A615" s="418"/>
      <c r="B615" s="421"/>
      <c r="C615" s="415"/>
      <c r="D615" s="425"/>
      <c r="E615" s="443"/>
      <c r="F615" s="36" t="s">
        <v>64</v>
      </c>
      <c r="G615" s="458"/>
      <c r="H615" s="463" t="e">
        <f>+'INDICADORES IDIGER'!#REF!</f>
        <v>#REF!</v>
      </c>
      <c r="I615" s="465" t="e">
        <f>+H615/$G$613</f>
        <v>#REF!</v>
      </c>
    </row>
    <row r="616" spans="1:9" ht="15" customHeight="1" x14ac:dyDescent="0.2">
      <c r="A616" s="418"/>
      <c r="B616" s="421"/>
      <c r="C616" s="415"/>
      <c r="D616" s="425"/>
      <c r="E616" s="443"/>
      <c r="F616" s="36" t="s">
        <v>65</v>
      </c>
      <c r="G616" s="458"/>
      <c r="H616" s="464"/>
      <c r="I616" s="466"/>
    </row>
    <row r="617" spans="1:9" ht="15" customHeight="1" x14ac:dyDescent="0.2">
      <c r="A617" s="418"/>
      <c r="B617" s="421"/>
      <c r="C617" s="415"/>
      <c r="D617" s="425"/>
      <c r="E617" s="443"/>
      <c r="F617" s="36" t="s">
        <v>66</v>
      </c>
      <c r="G617" s="458"/>
      <c r="H617" s="463" t="e">
        <f>+'INDICADORES IDIGER'!#REF!</f>
        <v>#REF!</v>
      </c>
      <c r="I617" s="465" t="e">
        <f>+H617/$G$613</f>
        <v>#REF!</v>
      </c>
    </row>
    <row r="618" spans="1:9" ht="15" customHeight="1" x14ac:dyDescent="0.2">
      <c r="A618" s="418"/>
      <c r="B618" s="421"/>
      <c r="C618" s="415"/>
      <c r="D618" s="425"/>
      <c r="E618" s="443"/>
      <c r="F618" s="36" t="s">
        <v>67</v>
      </c>
      <c r="G618" s="458"/>
      <c r="H618" s="464"/>
      <c r="I618" s="466"/>
    </row>
    <row r="619" spans="1:9" ht="15" customHeight="1" x14ac:dyDescent="0.2">
      <c r="A619" s="418"/>
      <c r="B619" s="421"/>
      <c r="C619" s="415"/>
      <c r="D619" s="425"/>
      <c r="E619" s="443"/>
      <c r="F619" s="36" t="s">
        <v>68</v>
      </c>
      <c r="G619" s="458"/>
      <c r="H619" s="463" t="e">
        <f>+'INDICADORES IDIGER'!#REF!</f>
        <v>#REF!</v>
      </c>
      <c r="I619" s="465" t="e">
        <f>+H619/$G$613</f>
        <v>#REF!</v>
      </c>
    </row>
    <row r="620" spans="1:9" ht="15" customHeight="1" x14ac:dyDescent="0.2">
      <c r="A620" s="418"/>
      <c r="B620" s="421"/>
      <c r="C620" s="415"/>
      <c r="D620" s="425"/>
      <c r="E620" s="443"/>
      <c r="F620" s="36" t="s">
        <v>69</v>
      </c>
      <c r="G620" s="458"/>
      <c r="H620" s="464"/>
      <c r="I620" s="466"/>
    </row>
    <row r="621" spans="1:9" ht="15" customHeight="1" x14ac:dyDescent="0.2">
      <c r="A621" s="418"/>
      <c r="B621" s="421"/>
      <c r="C621" s="415"/>
      <c r="D621" s="425"/>
      <c r="E621" s="443"/>
      <c r="F621" s="36" t="s">
        <v>70</v>
      </c>
      <c r="G621" s="458"/>
      <c r="H621" s="463" t="e">
        <f>+'INDICADORES IDIGER'!#REF!</f>
        <v>#REF!</v>
      </c>
      <c r="I621" s="465" t="e">
        <f>+H621/$G$613</f>
        <v>#REF!</v>
      </c>
    </row>
    <row r="622" spans="1:9" ht="15" customHeight="1" x14ac:dyDescent="0.2">
      <c r="A622" s="418"/>
      <c r="B622" s="421"/>
      <c r="C622" s="415"/>
      <c r="D622" s="425"/>
      <c r="E622" s="443"/>
      <c r="F622" s="36" t="s">
        <v>71</v>
      </c>
      <c r="G622" s="458"/>
      <c r="H622" s="464"/>
      <c r="I622" s="466"/>
    </row>
    <row r="623" spans="1:9" ht="15" customHeight="1" x14ac:dyDescent="0.2">
      <c r="A623" s="418"/>
      <c r="B623" s="421"/>
      <c r="C623" s="415"/>
      <c r="D623" s="425"/>
      <c r="E623" s="443"/>
      <c r="F623" s="36" t="s">
        <v>72</v>
      </c>
      <c r="G623" s="458"/>
      <c r="H623" s="463" t="e">
        <f>+'INDICADORES IDIGER'!#REF!</f>
        <v>#REF!</v>
      </c>
      <c r="I623" s="465" t="e">
        <f>+H623/$G$613</f>
        <v>#REF!</v>
      </c>
    </row>
    <row r="624" spans="1:9" ht="16.5" customHeight="1" thickBot="1" x14ac:dyDescent="0.25">
      <c r="A624" s="418"/>
      <c r="B624" s="421"/>
      <c r="C624" s="415"/>
      <c r="D624" s="425"/>
      <c r="E624" s="444"/>
      <c r="F624" s="36" t="s">
        <v>73</v>
      </c>
      <c r="G624" s="459"/>
      <c r="H624" s="464"/>
      <c r="I624" s="466"/>
    </row>
    <row r="625" spans="1:9" ht="13.5" thickBot="1" x14ac:dyDescent="0.25">
      <c r="A625" s="422" t="s">
        <v>395</v>
      </c>
      <c r="B625" s="423"/>
      <c r="C625" s="423"/>
      <c r="D625" s="423"/>
      <c r="E625" s="423"/>
      <c r="F625" s="424"/>
      <c r="G625" s="55">
        <f>SUM(G613:G624)</f>
        <v>270</v>
      </c>
      <c r="H625" s="56" t="e">
        <f>SUM(H613:H624)</f>
        <v>#REF!</v>
      </c>
      <c r="I625" s="185" t="e">
        <f>+H625/G625</f>
        <v>#REF!</v>
      </c>
    </row>
    <row r="626" spans="1:9" x14ac:dyDescent="0.2">
      <c r="A626" s="142"/>
      <c r="B626" s="112"/>
      <c r="C626" s="112"/>
      <c r="D626" s="112"/>
      <c r="E626" s="112"/>
      <c r="F626" s="112"/>
      <c r="G626" s="112"/>
      <c r="H626" s="112"/>
      <c r="I626" s="112"/>
    </row>
    <row r="627" spans="1:9" ht="18.75" thickBot="1" x14ac:dyDescent="0.25">
      <c r="A627" s="162" t="s">
        <v>239</v>
      </c>
      <c r="B627" s="439" t="s">
        <v>81</v>
      </c>
      <c r="C627" s="439"/>
      <c r="D627" s="439"/>
      <c r="E627" s="439"/>
      <c r="F627" s="439"/>
      <c r="G627" s="439"/>
      <c r="H627" s="439"/>
      <c r="I627" s="440"/>
    </row>
    <row r="628" spans="1:9" ht="14.25" customHeight="1" x14ac:dyDescent="0.2">
      <c r="A628" s="147" t="s">
        <v>61</v>
      </c>
      <c r="B628" s="47" t="s">
        <v>399</v>
      </c>
      <c r="C628" s="47" t="s">
        <v>402</v>
      </c>
      <c r="D628" s="47" t="s">
        <v>400</v>
      </c>
      <c r="E628" s="47" t="s">
        <v>401</v>
      </c>
      <c r="F628" s="47"/>
      <c r="G628" s="48" t="s">
        <v>378</v>
      </c>
      <c r="H628" s="49" t="s">
        <v>225</v>
      </c>
      <c r="I628" s="148" t="s">
        <v>362</v>
      </c>
    </row>
    <row r="629" spans="1:9" ht="15" customHeight="1" x14ac:dyDescent="0.2">
      <c r="A629" s="434" t="s">
        <v>251</v>
      </c>
      <c r="B629" s="420" t="s">
        <v>77</v>
      </c>
      <c r="C629" s="414" t="s">
        <v>311</v>
      </c>
      <c r="D629" s="425" t="s">
        <v>76</v>
      </c>
      <c r="E629" s="442" t="s">
        <v>82</v>
      </c>
      <c r="F629" s="50" t="s">
        <v>62</v>
      </c>
      <c r="G629" s="117" t="e">
        <f>+'INDICADORES IDIGER'!#REF!</f>
        <v>#REF!</v>
      </c>
      <c r="H629" s="117" t="e">
        <f>+'INDICADORES IDIGER'!#REF!</f>
        <v>#REF!</v>
      </c>
      <c r="I629" s="268" t="e">
        <f t="shared" ref="I629:I641" si="27">IF(G629=0,0,H629/G629)</f>
        <v>#REF!</v>
      </c>
    </row>
    <row r="630" spans="1:9" ht="15" customHeight="1" x14ac:dyDescent="0.2">
      <c r="A630" s="418"/>
      <c r="B630" s="421"/>
      <c r="C630" s="415"/>
      <c r="D630" s="425"/>
      <c r="E630" s="443"/>
      <c r="F630" s="36" t="s">
        <v>63</v>
      </c>
      <c r="G630" s="117" t="e">
        <f>+'INDICADORES IDIGER'!#REF!</f>
        <v>#REF!</v>
      </c>
      <c r="H630" s="117" t="e">
        <f>+'INDICADORES IDIGER'!#REF!</f>
        <v>#REF!</v>
      </c>
      <c r="I630" s="268" t="e">
        <f t="shared" si="27"/>
        <v>#REF!</v>
      </c>
    </row>
    <row r="631" spans="1:9" ht="15" customHeight="1" x14ac:dyDescent="0.2">
      <c r="A631" s="418"/>
      <c r="B631" s="421"/>
      <c r="C631" s="415"/>
      <c r="D631" s="425"/>
      <c r="E631" s="443"/>
      <c r="F631" s="36" t="s">
        <v>64</v>
      </c>
      <c r="G631" s="117" t="e">
        <f>+'INDICADORES IDIGER'!#REF!</f>
        <v>#REF!</v>
      </c>
      <c r="H631" s="117" t="e">
        <f>+'INDICADORES IDIGER'!#REF!</f>
        <v>#REF!</v>
      </c>
      <c r="I631" s="268" t="e">
        <f t="shared" si="27"/>
        <v>#REF!</v>
      </c>
    </row>
    <row r="632" spans="1:9" ht="15" customHeight="1" x14ac:dyDescent="0.2">
      <c r="A632" s="418"/>
      <c r="B632" s="421"/>
      <c r="C632" s="415"/>
      <c r="D632" s="425"/>
      <c r="E632" s="443"/>
      <c r="F632" s="36" t="s">
        <v>65</v>
      </c>
      <c r="G632" s="117" t="e">
        <f>+'INDICADORES IDIGER'!#REF!</f>
        <v>#REF!</v>
      </c>
      <c r="H632" s="117" t="e">
        <f>+'INDICADORES IDIGER'!#REF!</f>
        <v>#REF!</v>
      </c>
      <c r="I632" s="268" t="e">
        <f t="shared" si="27"/>
        <v>#REF!</v>
      </c>
    </row>
    <row r="633" spans="1:9" ht="15" customHeight="1" x14ac:dyDescent="0.2">
      <c r="A633" s="418"/>
      <c r="B633" s="421"/>
      <c r="C633" s="415"/>
      <c r="D633" s="425"/>
      <c r="E633" s="443"/>
      <c r="F633" s="36" t="s">
        <v>66</v>
      </c>
      <c r="G633" s="117" t="e">
        <f>+'INDICADORES IDIGER'!#REF!</f>
        <v>#REF!</v>
      </c>
      <c r="H633" s="117" t="e">
        <f>+'INDICADORES IDIGER'!#REF!</f>
        <v>#REF!</v>
      </c>
      <c r="I633" s="268" t="e">
        <f t="shared" si="27"/>
        <v>#REF!</v>
      </c>
    </row>
    <row r="634" spans="1:9" ht="15" customHeight="1" x14ac:dyDescent="0.2">
      <c r="A634" s="418"/>
      <c r="B634" s="421"/>
      <c r="C634" s="415"/>
      <c r="D634" s="425"/>
      <c r="E634" s="443"/>
      <c r="F634" s="36" t="s">
        <v>67</v>
      </c>
      <c r="G634" s="117" t="e">
        <f>+'INDICADORES IDIGER'!#REF!</f>
        <v>#REF!</v>
      </c>
      <c r="H634" s="117" t="e">
        <f>+'INDICADORES IDIGER'!#REF!</f>
        <v>#REF!</v>
      </c>
      <c r="I634" s="268" t="e">
        <f t="shared" si="27"/>
        <v>#REF!</v>
      </c>
    </row>
    <row r="635" spans="1:9" ht="15" customHeight="1" x14ac:dyDescent="0.2">
      <c r="A635" s="418"/>
      <c r="B635" s="421"/>
      <c r="C635" s="415"/>
      <c r="D635" s="425"/>
      <c r="E635" s="443"/>
      <c r="F635" s="36" t="s">
        <v>68</v>
      </c>
      <c r="G635" s="117" t="e">
        <f>+'INDICADORES IDIGER'!#REF!</f>
        <v>#REF!</v>
      </c>
      <c r="H635" s="117" t="e">
        <f>+'INDICADORES IDIGER'!#REF!</f>
        <v>#REF!</v>
      </c>
      <c r="I635" s="268" t="e">
        <f t="shared" si="27"/>
        <v>#REF!</v>
      </c>
    </row>
    <row r="636" spans="1:9" ht="15" customHeight="1" x14ac:dyDescent="0.2">
      <c r="A636" s="418"/>
      <c r="B636" s="421"/>
      <c r="C636" s="415"/>
      <c r="D636" s="425"/>
      <c r="E636" s="443"/>
      <c r="F636" s="36" t="s">
        <v>69</v>
      </c>
      <c r="G636" s="117" t="e">
        <f>+'INDICADORES IDIGER'!#REF!</f>
        <v>#REF!</v>
      </c>
      <c r="H636" s="117" t="e">
        <f>+'INDICADORES IDIGER'!#REF!</f>
        <v>#REF!</v>
      </c>
      <c r="I636" s="268" t="e">
        <f t="shared" si="27"/>
        <v>#REF!</v>
      </c>
    </row>
    <row r="637" spans="1:9" ht="15" customHeight="1" x14ac:dyDescent="0.2">
      <c r="A637" s="418"/>
      <c r="B637" s="421"/>
      <c r="C637" s="415"/>
      <c r="D637" s="425"/>
      <c r="E637" s="443"/>
      <c r="F637" s="36" t="s">
        <v>70</v>
      </c>
      <c r="G637" s="117" t="e">
        <f>+'INDICADORES IDIGER'!#REF!</f>
        <v>#REF!</v>
      </c>
      <c r="H637" s="117" t="e">
        <f>+'INDICADORES IDIGER'!#REF!</f>
        <v>#REF!</v>
      </c>
      <c r="I637" s="268" t="e">
        <f t="shared" si="27"/>
        <v>#REF!</v>
      </c>
    </row>
    <row r="638" spans="1:9" ht="15" customHeight="1" x14ac:dyDescent="0.2">
      <c r="A638" s="418"/>
      <c r="B638" s="421"/>
      <c r="C638" s="415"/>
      <c r="D638" s="425"/>
      <c r="E638" s="443"/>
      <c r="F638" s="36" t="s">
        <v>71</v>
      </c>
      <c r="G638" s="117" t="e">
        <f>+'INDICADORES IDIGER'!#REF!</f>
        <v>#REF!</v>
      </c>
      <c r="H638" s="117" t="e">
        <f>+'INDICADORES IDIGER'!#REF!</f>
        <v>#REF!</v>
      </c>
      <c r="I638" s="268" t="e">
        <f t="shared" si="27"/>
        <v>#REF!</v>
      </c>
    </row>
    <row r="639" spans="1:9" ht="15" customHeight="1" x14ac:dyDescent="0.2">
      <c r="A639" s="418"/>
      <c r="B639" s="421"/>
      <c r="C639" s="415"/>
      <c r="D639" s="425"/>
      <c r="E639" s="443"/>
      <c r="F639" s="36" t="s">
        <v>72</v>
      </c>
      <c r="G639" s="117" t="e">
        <f>+'INDICADORES IDIGER'!#REF!</f>
        <v>#REF!</v>
      </c>
      <c r="H639" s="117" t="e">
        <f>+'INDICADORES IDIGER'!#REF!</f>
        <v>#REF!</v>
      </c>
      <c r="I639" s="268" t="e">
        <f t="shared" si="27"/>
        <v>#REF!</v>
      </c>
    </row>
    <row r="640" spans="1:9" ht="16.5" customHeight="1" thickBot="1" x14ac:dyDescent="0.25">
      <c r="A640" s="418"/>
      <c r="B640" s="421"/>
      <c r="C640" s="415"/>
      <c r="D640" s="425"/>
      <c r="E640" s="443"/>
      <c r="F640" s="36" t="s">
        <v>73</v>
      </c>
      <c r="G640" s="51" t="e">
        <f>+'INDICADORES IDIGER'!#REF!</f>
        <v>#REF!</v>
      </c>
      <c r="H640" s="51" t="e">
        <f>+'INDICADORES IDIGER'!#REF!</f>
        <v>#REF!</v>
      </c>
      <c r="I640" s="268" t="e">
        <f t="shared" si="27"/>
        <v>#REF!</v>
      </c>
    </row>
    <row r="641" spans="1:9" ht="13.5" thickBot="1" x14ac:dyDescent="0.25">
      <c r="A641" s="422" t="s">
        <v>395</v>
      </c>
      <c r="B641" s="423"/>
      <c r="C641" s="423"/>
      <c r="D641" s="423"/>
      <c r="E641" s="423"/>
      <c r="F641" s="424"/>
      <c r="G641" s="55" t="e">
        <f>+SUM(G629:G640)</f>
        <v>#REF!</v>
      </c>
      <c r="H641" s="56" t="e">
        <f>+SUM(H629:H640)</f>
        <v>#REF!</v>
      </c>
      <c r="I641" s="35" t="e">
        <f t="shared" si="27"/>
        <v>#REF!</v>
      </c>
    </row>
    <row r="642" spans="1:9" x14ac:dyDescent="0.2">
      <c r="A642" s="142"/>
      <c r="B642" s="112"/>
      <c r="C642" s="112"/>
      <c r="D642" s="112"/>
      <c r="E642" s="112"/>
      <c r="F642" s="112"/>
      <c r="G642" s="112"/>
      <c r="H642" s="112"/>
      <c r="I642" s="112"/>
    </row>
    <row r="643" spans="1:9" ht="13.5" thickBot="1" x14ac:dyDescent="0.25">
      <c r="A643" s="181"/>
      <c r="B643" s="95"/>
      <c r="C643" s="95"/>
      <c r="D643" s="95"/>
      <c r="E643" s="95"/>
      <c r="F643" s="95"/>
      <c r="G643" s="95"/>
      <c r="H643" s="95"/>
      <c r="I643" s="95"/>
    </row>
    <row r="644" spans="1:9" ht="14.25" customHeight="1" x14ac:dyDescent="0.2">
      <c r="A644" s="147" t="s">
        <v>61</v>
      </c>
      <c r="B644" s="47" t="s">
        <v>399</v>
      </c>
      <c r="C644" s="47" t="s">
        <v>402</v>
      </c>
      <c r="D644" s="47" t="s">
        <v>400</v>
      </c>
      <c r="E644" s="47" t="s">
        <v>401</v>
      </c>
      <c r="F644" s="47"/>
      <c r="G644" s="48" t="s">
        <v>378</v>
      </c>
      <c r="H644" s="49" t="s">
        <v>225</v>
      </c>
      <c r="I644" s="148" t="s">
        <v>362</v>
      </c>
    </row>
    <row r="645" spans="1:9" ht="15" customHeight="1" x14ac:dyDescent="0.2">
      <c r="A645" s="434" t="s">
        <v>251</v>
      </c>
      <c r="B645" s="420" t="s">
        <v>79</v>
      </c>
      <c r="C645" s="414" t="s">
        <v>311</v>
      </c>
      <c r="D645" s="425" t="s">
        <v>78</v>
      </c>
      <c r="E645" s="442" t="s">
        <v>80</v>
      </c>
      <c r="F645" s="50" t="s">
        <v>62</v>
      </c>
      <c r="G645" s="117" t="e">
        <f>+'INDICADORES IDIGER'!#REF!</f>
        <v>#REF!</v>
      </c>
      <c r="H645" s="117" t="e">
        <f>+'INDICADORES IDIGER'!#REF!</f>
        <v>#REF!</v>
      </c>
      <c r="I645" s="268" t="e">
        <f t="shared" ref="I645:I657" si="28">IF(G645=0,0,H645/G645)</f>
        <v>#REF!</v>
      </c>
    </row>
    <row r="646" spans="1:9" ht="15" customHeight="1" x14ac:dyDescent="0.2">
      <c r="A646" s="418"/>
      <c r="B646" s="421"/>
      <c r="C646" s="415"/>
      <c r="D646" s="425"/>
      <c r="E646" s="443"/>
      <c r="F646" s="36" t="s">
        <v>63</v>
      </c>
      <c r="G646" s="117" t="e">
        <f>+'INDICADORES IDIGER'!#REF!</f>
        <v>#REF!</v>
      </c>
      <c r="H646" s="117" t="e">
        <f>+'INDICADORES IDIGER'!#REF!</f>
        <v>#REF!</v>
      </c>
      <c r="I646" s="268" t="e">
        <f t="shared" si="28"/>
        <v>#REF!</v>
      </c>
    </row>
    <row r="647" spans="1:9" ht="15" customHeight="1" x14ac:dyDescent="0.2">
      <c r="A647" s="418"/>
      <c r="B647" s="421"/>
      <c r="C647" s="415"/>
      <c r="D647" s="425"/>
      <c r="E647" s="443"/>
      <c r="F647" s="36" t="s">
        <v>64</v>
      </c>
      <c r="G647" s="117" t="e">
        <f>+'INDICADORES IDIGER'!#REF!</f>
        <v>#REF!</v>
      </c>
      <c r="H647" s="117" t="e">
        <f>+'INDICADORES IDIGER'!#REF!</f>
        <v>#REF!</v>
      </c>
      <c r="I647" s="268" t="e">
        <f t="shared" si="28"/>
        <v>#REF!</v>
      </c>
    </row>
    <row r="648" spans="1:9" ht="15" customHeight="1" x14ac:dyDescent="0.2">
      <c r="A648" s="418"/>
      <c r="B648" s="421"/>
      <c r="C648" s="415"/>
      <c r="D648" s="425"/>
      <c r="E648" s="443"/>
      <c r="F648" s="36" t="s">
        <v>65</v>
      </c>
      <c r="G648" s="117" t="e">
        <f>+'INDICADORES IDIGER'!#REF!</f>
        <v>#REF!</v>
      </c>
      <c r="H648" s="117" t="e">
        <f>+'INDICADORES IDIGER'!#REF!</f>
        <v>#REF!</v>
      </c>
      <c r="I648" s="268" t="e">
        <f t="shared" si="28"/>
        <v>#REF!</v>
      </c>
    </row>
    <row r="649" spans="1:9" ht="15" customHeight="1" x14ac:dyDescent="0.2">
      <c r="A649" s="418"/>
      <c r="B649" s="421"/>
      <c r="C649" s="415"/>
      <c r="D649" s="425"/>
      <c r="E649" s="443"/>
      <c r="F649" s="36" t="s">
        <v>66</v>
      </c>
      <c r="G649" s="117" t="e">
        <f>+'INDICADORES IDIGER'!#REF!</f>
        <v>#REF!</v>
      </c>
      <c r="H649" s="117" t="e">
        <f>+'INDICADORES IDIGER'!#REF!</f>
        <v>#REF!</v>
      </c>
      <c r="I649" s="268" t="e">
        <f t="shared" si="28"/>
        <v>#REF!</v>
      </c>
    </row>
    <row r="650" spans="1:9" ht="15" customHeight="1" x14ac:dyDescent="0.2">
      <c r="A650" s="418"/>
      <c r="B650" s="421"/>
      <c r="C650" s="415"/>
      <c r="D650" s="425"/>
      <c r="E650" s="443"/>
      <c r="F650" s="36" t="s">
        <v>67</v>
      </c>
      <c r="G650" s="117" t="e">
        <f>+'INDICADORES IDIGER'!#REF!</f>
        <v>#REF!</v>
      </c>
      <c r="H650" s="117" t="e">
        <f>+'INDICADORES IDIGER'!#REF!</f>
        <v>#REF!</v>
      </c>
      <c r="I650" s="268" t="e">
        <f t="shared" si="28"/>
        <v>#REF!</v>
      </c>
    </row>
    <row r="651" spans="1:9" ht="15" customHeight="1" x14ac:dyDescent="0.2">
      <c r="A651" s="418"/>
      <c r="B651" s="421"/>
      <c r="C651" s="415"/>
      <c r="D651" s="425"/>
      <c r="E651" s="443"/>
      <c r="F651" s="36" t="s">
        <v>68</v>
      </c>
      <c r="G651" s="117" t="e">
        <f>+'INDICADORES IDIGER'!#REF!</f>
        <v>#REF!</v>
      </c>
      <c r="H651" s="117" t="e">
        <f>+'INDICADORES IDIGER'!#REF!</f>
        <v>#REF!</v>
      </c>
      <c r="I651" s="268" t="e">
        <f t="shared" si="28"/>
        <v>#REF!</v>
      </c>
    </row>
    <row r="652" spans="1:9" ht="15" customHeight="1" x14ac:dyDescent="0.2">
      <c r="A652" s="418"/>
      <c r="B652" s="421"/>
      <c r="C652" s="415"/>
      <c r="D652" s="425"/>
      <c r="E652" s="443"/>
      <c r="F652" s="36" t="s">
        <v>69</v>
      </c>
      <c r="G652" s="117" t="e">
        <f>+'INDICADORES IDIGER'!#REF!</f>
        <v>#REF!</v>
      </c>
      <c r="H652" s="117" t="e">
        <f>+'INDICADORES IDIGER'!#REF!</f>
        <v>#REF!</v>
      </c>
      <c r="I652" s="268" t="e">
        <f t="shared" si="28"/>
        <v>#REF!</v>
      </c>
    </row>
    <row r="653" spans="1:9" ht="15" customHeight="1" x14ac:dyDescent="0.2">
      <c r="A653" s="418"/>
      <c r="B653" s="421"/>
      <c r="C653" s="415"/>
      <c r="D653" s="425"/>
      <c r="E653" s="443"/>
      <c r="F653" s="36" t="s">
        <v>70</v>
      </c>
      <c r="G653" s="117" t="e">
        <f>+'INDICADORES IDIGER'!#REF!</f>
        <v>#REF!</v>
      </c>
      <c r="H653" s="117" t="e">
        <f>+'INDICADORES IDIGER'!#REF!</f>
        <v>#REF!</v>
      </c>
      <c r="I653" s="268" t="e">
        <f t="shared" si="28"/>
        <v>#REF!</v>
      </c>
    </row>
    <row r="654" spans="1:9" ht="15" customHeight="1" x14ac:dyDescent="0.2">
      <c r="A654" s="418"/>
      <c r="B654" s="421"/>
      <c r="C654" s="415"/>
      <c r="D654" s="425"/>
      <c r="E654" s="443"/>
      <c r="F654" s="36" t="s">
        <v>71</v>
      </c>
      <c r="G654" s="117" t="e">
        <f>+'INDICADORES IDIGER'!#REF!</f>
        <v>#REF!</v>
      </c>
      <c r="H654" s="117" t="e">
        <f>+'INDICADORES IDIGER'!#REF!</f>
        <v>#REF!</v>
      </c>
      <c r="I654" s="268" t="e">
        <f t="shared" si="28"/>
        <v>#REF!</v>
      </c>
    </row>
    <row r="655" spans="1:9" ht="15" customHeight="1" x14ac:dyDescent="0.2">
      <c r="A655" s="418"/>
      <c r="B655" s="421"/>
      <c r="C655" s="415"/>
      <c r="D655" s="425"/>
      <c r="E655" s="443"/>
      <c r="F655" s="36" t="s">
        <v>72</v>
      </c>
      <c r="G655" s="117" t="e">
        <f>+'INDICADORES IDIGER'!#REF!</f>
        <v>#REF!</v>
      </c>
      <c r="H655" s="117" t="e">
        <f>+'INDICADORES IDIGER'!#REF!</f>
        <v>#REF!</v>
      </c>
      <c r="I655" s="268" t="e">
        <f t="shared" si="28"/>
        <v>#REF!</v>
      </c>
    </row>
    <row r="656" spans="1:9" ht="16.5" customHeight="1" thickBot="1" x14ac:dyDescent="0.25">
      <c r="A656" s="418"/>
      <c r="B656" s="421"/>
      <c r="C656" s="415"/>
      <c r="D656" s="425"/>
      <c r="E656" s="443"/>
      <c r="F656" s="36" t="s">
        <v>73</v>
      </c>
      <c r="G656" s="51" t="e">
        <f>+'INDICADORES IDIGER'!#REF!</f>
        <v>#REF!</v>
      </c>
      <c r="H656" s="51" t="e">
        <f>+'INDICADORES IDIGER'!#REF!</f>
        <v>#REF!</v>
      </c>
      <c r="I656" s="268" t="e">
        <f t="shared" si="28"/>
        <v>#REF!</v>
      </c>
    </row>
    <row r="657" spans="1:9" ht="13.5" thickBot="1" x14ac:dyDescent="0.25">
      <c r="A657" s="422" t="s">
        <v>395</v>
      </c>
      <c r="B657" s="423"/>
      <c r="C657" s="423"/>
      <c r="D657" s="423"/>
      <c r="E657" s="423"/>
      <c r="F657" s="424"/>
      <c r="G657" s="55" t="e">
        <f>+SUM(G645:G656)</f>
        <v>#REF!</v>
      </c>
      <c r="H657" s="56" t="e">
        <f>+SUM(H645:H656)</f>
        <v>#REF!</v>
      </c>
      <c r="I657" s="35" t="e">
        <f t="shared" si="28"/>
        <v>#REF!</v>
      </c>
    </row>
    <row r="658" spans="1:9" x14ac:dyDescent="0.2">
      <c r="A658" s="142"/>
      <c r="B658" s="112"/>
      <c r="C658" s="112"/>
      <c r="D658" s="112"/>
      <c r="E658" s="112"/>
      <c r="F658" s="112"/>
      <c r="G658" s="112"/>
      <c r="H658" s="112"/>
      <c r="I658" s="112"/>
    </row>
    <row r="659" spans="1:9" ht="15.75" x14ac:dyDescent="0.2">
      <c r="A659" s="107" t="s">
        <v>60</v>
      </c>
      <c r="B659" s="513" t="s">
        <v>250</v>
      </c>
      <c r="C659" s="513"/>
      <c r="D659" s="513"/>
      <c r="E659" s="513"/>
      <c r="F659" s="513"/>
      <c r="G659" s="513"/>
      <c r="H659" s="513"/>
      <c r="I659" s="513"/>
    </row>
    <row r="660" spans="1:9" x14ac:dyDescent="0.2">
      <c r="A660" s="44" t="s">
        <v>61</v>
      </c>
      <c r="B660" s="44" t="s">
        <v>399</v>
      </c>
      <c r="C660" s="44" t="s">
        <v>402</v>
      </c>
      <c r="D660" s="44" t="s">
        <v>400</v>
      </c>
      <c r="E660" s="44" t="s">
        <v>401</v>
      </c>
      <c r="F660" s="44"/>
      <c r="G660" s="45" t="s">
        <v>378</v>
      </c>
      <c r="H660" s="46" t="s">
        <v>225</v>
      </c>
      <c r="I660" s="44" t="s">
        <v>362</v>
      </c>
    </row>
    <row r="661" spans="1:9" x14ac:dyDescent="0.2">
      <c r="A661" s="414" t="s">
        <v>291</v>
      </c>
      <c r="B661" s="420" t="s">
        <v>260</v>
      </c>
      <c r="C661" s="414" t="s">
        <v>311</v>
      </c>
      <c r="D661" s="425" t="s">
        <v>292</v>
      </c>
      <c r="E661" s="460" t="s">
        <v>261</v>
      </c>
      <c r="F661" s="50" t="s">
        <v>62</v>
      </c>
      <c r="G661" s="51" t="e">
        <f>+'INDICADORES IDIGER'!#REF!</f>
        <v>#REF!</v>
      </c>
      <c r="H661" s="84" t="e">
        <f>+'INDICADORES IDIGER'!#REF!</f>
        <v>#REF!</v>
      </c>
      <c r="I661" s="52" t="e">
        <f t="shared" ref="I661:I668" si="29">+H661/G661</f>
        <v>#REF!</v>
      </c>
    </row>
    <row r="662" spans="1:9" x14ac:dyDescent="0.2">
      <c r="A662" s="415"/>
      <c r="B662" s="433"/>
      <c r="C662" s="415"/>
      <c r="D662" s="425"/>
      <c r="E662" s="461"/>
      <c r="F662" s="36" t="s">
        <v>63</v>
      </c>
      <c r="G662" s="37" t="e">
        <f>+'INDICADORES IDIGER'!#REF!</f>
        <v>#REF!</v>
      </c>
      <c r="H662" s="85" t="e">
        <f>+'INDICADORES IDIGER'!#REF!</f>
        <v>#REF!</v>
      </c>
      <c r="I662" s="40" t="e">
        <f t="shared" si="29"/>
        <v>#REF!</v>
      </c>
    </row>
    <row r="663" spans="1:9" x14ac:dyDescent="0.2">
      <c r="A663" s="415"/>
      <c r="B663" s="433"/>
      <c r="C663" s="415"/>
      <c r="D663" s="425"/>
      <c r="E663" s="461"/>
      <c r="F663" s="36" t="s">
        <v>64</v>
      </c>
      <c r="G663" s="37" t="e">
        <f>+'INDICADORES IDIGER'!#REF!</f>
        <v>#REF!</v>
      </c>
      <c r="H663" s="85" t="e">
        <f>+'INDICADORES IDIGER'!#REF!</f>
        <v>#REF!</v>
      </c>
      <c r="I663" s="40" t="e">
        <f t="shared" si="29"/>
        <v>#REF!</v>
      </c>
    </row>
    <row r="664" spans="1:9" x14ac:dyDescent="0.2">
      <c r="A664" s="415"/>
      <c r="B664" s="433"/>
      <c r="C664" s="415"/>
      <c r="D664" s="425"/>
      <c r="E664" s="461"/>
      <c r="F664" s="36" t="s">
        <v>65</v>
      </c>
      <c r="G664" s="37" t="e">
        <f>+'INDICADORES IDIGER'!#REF!</f>
        <v>#REF!</v>
      </c>
      <c r="H664" s="85" t="e">
        <f>+'INDICADORES IDIGER'!#REF!</f>
        <v>#REF!</v>
      </c>
      <c r="I664" s="40" t="e">
        <f t="shared" si="29"/>
        <v>#REF!</v>
      </c>
    </row>
    <row r="665" spans="1:9" x14ac:dyDescent="0.2">
      <c r="A665" s="415"/>
      <c r="B665" s="433"/>
      <c r="C665" s="415"/>
      <c r="D665" s="425"/>
      <c r="E665" s="461"/>
      <c r="F665" s="36" t="s">
        <v>66</v>
      </c>
      <c r="G665" s="37" t="e">
        <f>+'INDICADORES IDIGER'!#REF!</f>
        <v>#REF!</v>
      </c>
      <c r="H665" s="85" t="e">
        <f>+'INDICADORES IDIGER'!#REF!</f>
        <v>#REF!</v>
      </c>
      <c r="I665" s="40" t="e">
        <f t="shared" si="29"/>
        <v>#REF!</v>
      </c>
    </row>
    <row r="666" spans="1:9" x14ac:dyDescent="0.2">
      <c r="A666" s="415"/>
      <c r="B666" s="433"/>
      <c r="C666" s="415"/>
      <c r="D666" s="425"/>
      <c r="E666" s="461"/>
      <c r="F666" s="36" t="s">
        <v>67</v>
      </c>
      <c r="G666" s="37" t="e">
        <f>+'INDICADORES IDIGER'!#REF!</f>
        <v>#REF!</v>
      </c>
      <c r="H666" s="85" t="e">
        <f>+'INDICADORES IDIGER'!#REF!</f>
        <v>#REF!</v>
      </c>
      <c r="I666" s="40" t="e">
        <f t="shared" si="29"/>
        <v>#REF!</v>
      </c>
    </row>
    <row r="667" spans="1:9" x14ac:dyDescent="0.2">
      <c r="A667" s="415"/>
      <c r="B667" s="433"/>
      <c r="C667" s="415"/>
      <c r="D667" s="425"/>
      <c r="E667" s="461"/>
      <c r="F667" s="36" t="s">
        <v>68</v>
      </c>
      <c r="G667" s="37" t="e">
        <f>+'INDICADORES IDIGER'!#REF!</f>
        <v>#REF!</v>
      </c>
      <c r="H667" s="85" t="e">
        <f>+'INDICADORES IDIGER'!#REF!</f>
        <v>#REF!</v>
      </c>
      <c r="I667" s="40" t="e">
        <f t="shared" si="29"/>
        <v>#REF!</v>
      </c>
    </row>
    <row r="668" spans="1:9" x14ac:dyDescent="0.2">
      <c r="A668" s="415"/>
      <c r="B668" s="433"/>
      <c r="C668" s="415"/>
      <c r="D668" s="425"/>
      <c r="E668" s="461"/>
      <c r="F668" s="36" t="s">
        <v>69</v>
      </c>
      <c r="G668" s="37" t="e">
        <f>+'INDICADORES IDIGER'!#REF!</f>
        <v>#REF!</v>
      </c>
      <c r="H668" s="85" t="e">
        <f>+'INDICADORES IDIGER'!#REF!</f>
        <v>#REF!</v>
      </c>
      <c r="I668" s="40" t="e">
        <f t="shared" si="29"/>
        <v>#REF!</v>
      </c>
    </row>
    <row r="669" spans="1:9" x14ac:dyDescent="0.2">
      <c r="A669" s="415"/>
      <c r="B669" s="433"/>
      <c r="C669" s="415"/>
      <c r="D669" s="425"/>
      <c r="E669" s="461"/>
      <c r="F669" s="36" t="s">
        <v>70</v>
      </c>
      <c r="G669" s="37" t="e">
        <f>+'INDICADORES IDIGER'!#REF!</f>
        <v>#REF!</v>
      </c>
      <c r="H669" s="85" t="e">
        <f>+'INDICADORES IDIGER'!#REF!</f>
        <v>#REF!</v>
      </c>
      <c r="I669" s="40" t="e">
        <f>+H669/G669</f>
        <v>#REF!</v>
      </c>
    </row>
    <row r="670" spans="1:9" x14ac:dyDescent="0.2">
      <c r="A670" s="415"/>
      <c r="B670" s="433"/>
      <c r="C670" s="415"/>
      <c r="D670" s="425"/>
      <c r="E670" s="461"/>
      <c r="F670" s="36" t="s">
        <v>71</v>
      </c>
      <c r="G670" s="37" t="e">
        <f>+'INDICADORES IDIGER'!#REF!</f>
        <v>#REF!</v>
      </c>
      <c r="H670" s="85" t="e">
        <f>+'INDICADORES IDIGER'!#REF!</f>
        <v>#REF!</v>
      </c>
      <c r="I670" s="40" t="e">
        <f>+H670/G670</f>
        <v>#REF!</v>
      </c>
    </row>
    <row r="671" spans="1:9" x14ac:dyDescent="0.2">
      <c r="A671" s="415"/>
      <c r="B671" s="433"/>
      <c r="C671" s="415"/>
      <c r="D671" s="425"/>
      <c r="E671" s="461"/>
      <c r="F671" s="36" t="s">
        <v>72</v>
      </c>
      <c r="G671" s="37" t="e">
        <f>+'INDICADORES IDIGER'!#REF!</f>
        <v>#REF!</v>
      </c>
      <c r="H671" s="85" t="e">
        <f>+'INDICADORES IDIGER'!#REF!</f>
        <v>#REF!</v>
      </c>
      <c r="I671" s="40" t="e">
        <f>+H671/G671</f>
        <v>#REF!</v>
      </c>
    </row>
    <row r="672" spans="1:9" ht="13.5" thickBot="1" x14ac:dyDescent="0.25">
      <c r="A672" s="415"/>
      <c r="B672" s="433"/>
      <c r="C672" s="415"/>
      <c r="D672" s="425"/>
      <c r="E672" s="462"/>
      <c r="F672" s="36" t="s">
        <v>73</v>
      </c>
      <c r="G672" s="37" t="e">
        <f>+'INDICADORES IDIGER'!#REF!</f>
        <v>#REF!</v>
      </c>
      <c r="H672" s="85" t="e">
        <f>+'INDICADORES IDIGER'!#REF!</f>
        <v>#REF!</v>
      </c>
      <c r="I672" s="40" t="e">
        <f>+H672/G672</f>
        <v>#REF!</v>
      </c>
    </row>
    <row r="673" spans="1:9" ht="13.5" thickBot="1" x14ac:dyDescent="0.25">
      <c r="A673" s="422" t="s">
        <v>395</v>
      </c>
      <c r="B673" s="423"/>
      <c r="C673" s="423"/>
      <c r="D673" s="423"/>
      <c r="E673" s="423"/>
      <c r="F673" s="424"/>
      <c r="G673" s="55" t="e">
        <f>SUM(G661:G672)</f>
        <v>#REF!</v>
      </c>
      <c r="H673" s="56" t="e">
        <f>SUM(H661:H672)</f>
        <v>#REF!</v>
      </c>
      <c r="I673" s="35" t="e">
        <f>+H673/G673</f>
        <v>#REF!</v>
      </c>
    </row>
    <row r="675" spans="1:9" x14ac:dyDescent="0.2">
      <c r="A675" s="44" t="s">
        <v>61</v>
      </c>
      <c r="B675" s="44" t="s">
        <v>399</v>
      </c>
      <c r="C675" s="44" t="s">
        <v>402</v>
      </c>
      <c r="D675" s="44" t="s">
        <v>400</v>
      </c>
      <c r="E675" s="44" t="s">
        <v>401</v>
      </c>
      <c r="F675" s="44"/>
      <c r="G675" s="45" t="s">
        <v>378</v>
      </c>
      <c r="H675" s="46" t="s">
        <v>225</v>
      </c>
      <c r="I675" s="44" t="s">
        <v>362</v>
      </c>
    </row>
    <row r="676" spans="1:9" x14ac:dyDescent="0.2">
      <c r="A676" s="414" t="s">
        <v>291</v>
      </c>
      <c r="B676" s="420" t="s">
        <v>293</v>
      </c>
      <c r="C676" s="414" t="s">
        <v>311</v>
      </c>
      <c r="D676" s="425" t="s">
        <v>294</v>
      </c>
      <c r="E676" s="460" t="s">
        <v>56</v>
      </c>
      <c r="F676" s="50" t="s">
        <v>62</v>
      </c>
      <c r="G676" s="51" t="e">
        <f>+'INDICADORES IDIGER'!#REF!</f>
        <v>#REF!</v>
      </c>
      <c r="H676" s="84" t="e">
        <f>+'INDICADORES IDIGER'!#REF!</f>
        <v>#REF!</v>
      </c>
      <c r="I676" s="52" t="e">
        <f t="shared" ref="I676:I683" si="30">+H676/G676</f>
        <v>#REF!</v>
      </c>
    </row>
    <row r="677" spans="1:9" x14ac:dyDescent="0.2">
      <c r="A677" s="415"/>
      <c r="B677" s="433"/>
      <c r="C677" s="415"/>
      <c r="D677" s="425"/>
      <c r="E677" s="461"/>
      <c r="F677" s="36" t="s">
        <v>63</v>
      </c>
      <c r="G677" s="37" t="e">
        <f>+'INDICADORES IDIGER'!#REF!</f>
        <v>#REF!</v>
      </c>
      <c r="H677" s="85" t="e">
        <f>+'INDICADORES IDIGER'!#REF!</f>
        <v>#REF!</v>
      </c>
      <c r="I677" s="40" t="e">
        <f t="shared" si="30"/>
        <v>#REF!</v>
      </c>
    </row>
    <row r="678" spans="1:9" x14ac:dyDescent="0.2">
      <c r="A678" s="415"/>
      <c r="B678" s="433"/>
      <c r="C678" s="415"/>
      <c r="D678" s="425"/>
      <c r="E678" s="461"/>
      <c r="F678" s="36" t="s">
        <v>64</v>
      </c>
      <c r="G678" s="37" t="e">
        <f>+'INDICADORES IDIGER'!#REF!</f>
        <v>#REF!</v>
      </c>
      <c r="H678" s="85" t="e">
        <f>+'INDICADORES IDIGER'!#REF!</f>
        <v>#REF!</v>
      </c>
      <c r="I678" s="40" t="e">
        <f t="shared" si="30"/>
        <v>#REF!</v>
      </c>
    </row>
    <row r="679" spans="1:9" x14ac:dyDescent="0.2">
      <c r="A679" s="415"/>
      <c r="B679" s="433"/>
      <c r="C679" s="415"/>
      <c r="D679" s="425"/>
      <c r="E679" s="461"/>
      <c r="F679" s="36" t="s">
        <v>65</v>
      </c>
      <c r="G679" s="37" t="e">
        <f>+'INDICADORES IDIGER'!#REF!</f>
        <v>#REF!</v>
      </c>
      <c r="H679" s="85" t="e">
        <f>+'INDICADORES IDIGER'!#REF!</f>
        <v>#REF!</v>
      </c>
      <c r="I679" s="40" t="e">
        <f t="shared" si="30"/>
        <v>#REF!</v>
      </c>
    </row>
    <row r="680" spans="1:9" x14ac:dyDescent="0.2">
      <c r="A680" s="415"/>
      <c r="B680" s="433"/>
      <c r="C680" s="415"/>
      <c r="D680" s="425"/>
      <c r="E680" s="461"/>
      <c r="F680" s="36" t="s">
        <v>66</v>
      </c>
      <c r="G680" s="37" t="e">
        <f>+'INDICADORES IDIGER'!#REF!</f>
        <v>#REF!</v>
      </c>
      <c r="H680" s="85" t="e">
        <f>+'INDICADORES IDIGER'!#REF!</f>
        <v>#REF!</v>
      </c>
      <c r="I680" s="40" t="e">
        <f t="shared" si="30"/>
        <v>#REF!</v>
      </c>
    </row>
    <row r="681" spans="1:9" x14ac:dyDescent="0.2">
      <c r="A681" s="415"/>
      <c r="B681" s="433"/>
      <c r="C681" s="415"/>
      <c r="D681" s="425"/>
      <c r="E681" s="461"/>
      <c r="F681" s="36" t="s">
        <v>67</v>
      </c>
      <c r="G681" s="37" t="e">
        <f>+'INDICADORES IDIGER'!#REF!</f>
        <v>#REF!</v>
      </c>
      <c r="H681" s="85" t="e">
        <f>+'INDICADORES IDIGER'!#REF!</f>
        <v>#REF!</v>
      </c>
      <c r="I681" s="40" t="e">
        <f t="shared" si="30"/>
        <v>#REF!</v>
      </c>
    </row>
    <row r="682" spans="1:9" x14ac:dyDescent="0.2">
      <c r="A682" s="415"/>
      <c r="B682" s="433"/>
      <c r="C682" s="415"/>
      <c r="D682" s="425"/>
      <c r="E682" s="461"/>
      <c r="F682" s="36" t="s">
        <v>68</v>
      </c>
      <c r="G682" s="37" t="e">
        <f>+'INDICADORES IDIGER'!#REF!</f>
        <v>#REF!</v>
      </c>
      <c r="H682" s="85" t="e">
        <f>+'INDICADORES IDIGER'!#REF!</f>
        <v>#REF!</v>
      </c>
      <c r="I682" s="40" t="e">
        <f t="shared" si="30"/>
        <v>#REF!</v>
      </c>
    </row>
    <row r="683" spans="1:9" x14ac:dyDescent="0.2">
      <c r="A683" s="415"/>
      <c r="B683" s="433"/>
      <c r="C683" s="415"/>
      <c r="D683" s="425"/>
      <c r="E683" s="461"/>
      <c r="F683" s="36" t="s">
        <v>69</v>
      </c>
      <c r="G683" s="37" t="e">
        <f>+'INDICADORES IDIGER'!#REF!</f>
        <v>#REF!</v>
      </c>
      <c r="H683" s="85" t="e">
        <f>+'INDICADORES IDIGER'!#REF!</f>
        <v>#REF!</v>
      </c>
      <c r="I683" s="40" t="e">
        <f t="shared" si="30"/>
        <v>#REF!</v>
      </c>
    </row>
    <row r="684" spans="1:9" x14ac:dyDescent="0.2">
      <c r="A684" s="415"/>
      <c r="B684" s="433"/>
      <c r="C684" s="415"/>
      <c r="D684" s="425"/>
      <c r="E684" s="461"/>
      <c r="F684" s="36" t="s">
        <v>70</v>
      </c>
      <c r="G684" s="37" t="e">
        <f>+'INDICADORES IDIGER'!#REF!</f>
        <v>#REF!</v>
      </c>
      <c r="H684" s="85" t="e">
        <f>+'INDICADORES IDIGER'!#REF!</f>
        <v>#REF!</v>
      </c>
      <c r="I684" s="40" t="e">
        <f>+H684/G684</f>
        <v>#REF!</v>
      </c>
    </row>
    <row r="685" spans="1:9" x14ac:dyDescent="0.2">
      <c r="A685" s="415"/>
      <c r="B685" s="433"/>
      <c r="C685" s="415"/>
      <c r="D685" s="425"/>
      <c r="E685" s="461"/>
      <c r="F685" s="36" t="s">
        <v>71</v>
      </c>
      <c r="G685" s="37" t="e">
        <f>+'INDICADORES IDIGER'!#REF!</f>
        <v>#REF!</v>
      </c>
      <c r="H685" s="85" t="e">
        <f>+'INDICADORES IDIGER'!#REF!</f>
        <v>#REF!</v>
      </c>
      <c r="I685" s="40" t="e">
        <f>+H685/G685</f>
        <v>#REF!</v>
      </c>
    </row>
    <row r="686" spans="1:9" x14ac:dyDescent="0.2">
      <c r="A686" s="415"/>
      <c r="B686" s="433"/>
      <c r="C686" s="415"/>
      <c r="D686" s="425"/>
      <c r="E686" s="461"/>
      <c r="F686" s="36" t="s">
        <v>72</v>
      </c>
      <c r="G686" s="37" t="e">
        <f>+'INDICADORES IDIGER'!#REF!</f>
        <v>#REF!</v>
      </c>
      <c r="H686" s="85" t="e">
        <f>+'INDICADORES IDIGER'!#REF!</f>
        <v>#REF!</v>
      </c>
      <c r="I686" s="40" t="e">
        <f>+H686/G686</f>
        <v>#REF!</v>
      </c>
    </row>
    <row r="687" spans="1:9" ht="13.5" thickBot="1" x14ac:dyDescent="0.25">
      <c r="A687" s="415"/>
      <c r="B687" s="433"/>
      <c r="C687" s="415"/>
      <c r="D687" s="425"/>
      <c r="E687" s="462"/>
      <c r="F687" s="36" t="s">
        <v>73</v>
      </c>
      <c r="G687" s="37" t="e">
        <f>+'INDICADORES IDIGER'!#REF!</f>
        <v>#REF!</v>
      </c>
      <c r="H687" s="85" t="e">
        <f>+'INDICADORES IDIGER'!#REF!</f>
        <v>#REF!</v>
      </c>
      <c r="I687" s="40" t="e">
        <f>+H687/G687</f>
        <v>#REF!</v>
      </c>
    </row>
    <row r="688" spans="1:9" ht="13.5" thickBot="1" x14ac:dyDescent="0.25">
      <c r="A688" s="422" t="s">
        <v>395</v>
      </c>
      <c r="B688" s="423"/>
      <c r="C688" s="423"/>
      <c r="D688" s="423"/>
      <c r="E688" s="423"/>
      <c r="F688" s="424"/>
      <c r="G688" s="55" t="e">
        <f>SUM(G676:G687)</f>
        <v>#REF!</v>
      </c>
      <c r="H688" s="56" t="e">
        <f>SUM(H676:H687)</f>
        <v>#REF!</v>
      </c>
      <c r="I688" s="35" t="e">
        <f>+H688/G688</f>
        <v>#REF!</v>
      </c>
    </row>
    <row r="690" spans="1:9" ht="25.5" x14ac:dyDescent="0.2">
      <c r="A690" s="44" t="s">
        <v>61</v>
      </c>
      <c r="B690" s="44" t="s">
        <v>399</v>
      </c>
      <c r="C690" s="44" t="s">
        <v>402</v>
      </c>
      <c r="D690" s="44" t="s">
        <v>400</v>
      </c>
      <c r="E690" s="44" t="s">
        <v>401</v>
      </c>
      <c r="F690" s="44"/>
      <c r="G690" s="45" t="s">
        <v>297</v>
      </c>
      <c r="H690" s="46" t="s">
        <v>298</v>
      </c>
      <c r="I690" s="44" t="s">
        <v>362</v>
      </c>
    </row>
    <row r="691" spans="1:9" x14ac:dyDescent="0.2">
      <c r="A691" s="414" t="s">
        <v>291</v>
      </c>
      <c r="B691" s="420" t="s">
        <v>322</v>
      </c>
      <c r="C691" s="414" t="s">
        <v>75</v>
      </c>
      <c r="D691" s="425" t="s">
        <v>295</v>
      </c>
      <c r="E691" s="460" t="s">
        <v>296</v>
      </c>
      <c r="F691" s="50" t="s">
        <v>62</v>
      </c>
      <c r="G691" s="51" t="e">
        <f>+'INDICADORES IDIGER'!#REF!</f>
        <v>#REF!</v>
      </c>
      <c r="H691" s="84" t="e">
        <f>+'INDICADORES IDIGER'!#REF!</f>
        <v>#REF!</v>
      </c>
      <c r="I691" s="52" t="e">
        <f t="shared" ref="I691:I702" si="31">1-((G691-H691)/G691)</f>
        <v>#REF!</v>
      </c>
    </row>
    <row r="692" spans="1:9" x14ac:dyDescent="0.2">
      <c r="A692" s="415"/>
      <c r="B692" s="433"/>
      <c r="C692" s="415"/>
      <c r="D692" s="425"/>
      <c r="E692" s="461"/>
      <c r="F692" s="36" t="s">
        <v>63</v>
      </c>
      <c r="G692" s="37" t="e">
        <f>+'INDICADORES IDIGER'!#REF!</f>
        <v>#REF!</v>
      </c>
      <c r="H692" s="85" t="e">
        <f>+'INDICADORES IDIGER'!#REF!</f>
        <v>#REF!</v>
      </c>
      <c r="I692" s="40" t="e">
        <f t="shared" si="31"/>
        <v>#REF!</v>
      </c>
    </row>
    <row r="693" spans="1:9" x14ac:dyDescent="0.2">
      <c r="A693" s="415"/>
      <c r="B693" s="433"/>
      <c r="C693" s="415"/>
      <c r="D693" s="425"/>
      <c r="E693" s="461"/>
      <c r="F693" s="36" t="s">
        <v>64</v>
      </c>
      <c r="G693" s="37" t="e">
        <f>+'INDICADORES IDIGER'!#REF!</f>
        <v>#REF!</v>
      </c>
      <c r="H693" s="85" t="e">
        <f>+'INDICADORES IDIGER'!#REF!</f>
        <v>#REF!</v>
      </c>
      <c r="I693" s="40" t="e">
        <f t="shared" si="31"/>
        <v>#REF!</v>
      </c>
    </row>
    <row r="694" spans="1:9" x14ac:dyDescent="0.2">
      <c r="A694" s="415"/>
      <c r="B694" s="433"/>
      <c r="C694" s="415"/>
      <c r="D694" s="425"/>
      <c r="E694" s="461"/>
      <c r="F694" s="36" t="s">
        <v>65</v>
      </c>
      <c r="G694" s="37" t="e">
        <f>+'INDICADORES IDIGER'!#REF!</f>
        <v>#REF!</v>
      </c>
      <c r="H694" s="85" t="e">
        <f>+'INDICADORES IDIGER'!#REF!</f>
        <v>#REF!</v>
      </c>
      <c r="I694" s="40" t="e">
        <f t="shared" si="31"/>
        <v>#REF!</v>
      </c>
    </row>
    <row r="695" spans="1:9" x14ac:dyDescent="0.2">
      <c r="A695" s="415"/>
      <c r="B695" s="433"/>
      <c r="C695" s="415"/>
      <c r="D695" s="425"/>
      <c r="E695" s="461"/>
      <c r="F695" s="36" t="s">
        <v>66</v>
      </c>
      <c r="G695" s="37" t="e">
        <f>+'INDICADORES IDIGER'!#REF!</f>
        <v>#REF!</v>
      </c>
      <c r="H695" s="85" t="e">
        <f>+'INDICADORES IDIGER'!#REF!</f>
        <v>#REF!</v>
      </c>
      <c r="I695" s="40" t="e">
        <f t="shared" si="31"/>
        <v>#REF!</v>
      </c>
    </row>
    <row r="696" spans="1:9" x14ac:dyDescent="0.2">
      <c r="A696" s="415"/>
      <c r="B696" s="433"/>
      <c r="C696" s="415"/>
      <c r="D696" s="425"/>
      <c r="E696" s="461"/>
      <c r="F696" s="36" t="s">
        <v>67</v>
      </c>
      <c r="G696" s="37" t="e">
        <f>+'INDICADORES IDIGER'!#REF!</f>
        <v>#REF!</v>
      </c>
      <c r="H696" s="85" t="e">
        <f>+'INDICADORES IDIGER'!#REF!</f>
        <v>#REF!</v>
      </c>
      <c r="I696" s="40" t="e">
        <f t="shared" si="31"/>
        <v>#REF!</v>
      </c>
    </row>
    <row r="697" spans="1:9" x14ac:dyDescent="0.2">
      <c r="A697" s="415"/>
      <c r="B697" s="433"/>
      <c r="C697" s="415"/>
      <c r="D697" s="425"/>
      <c r="E697" s="461"/>
      <c r="F697" s="36" t="s">
        <v>68</v>
      </c>
      <c r="G697" s="37" t="e">
        <f>+'INDICADORES IDIGER'!#REF!</f>
        <v>#REF!</v>
      </c>
      <c r="H697" s="85" t="e">
        <f>+'INDICADORES IDIGER'!#REF!</f>
        <v>#REF!</v>
      </c>
      <c r="I697" s="40" t="e">
        <f t="shared" si="31"/>
        <v>#REF!</v>
      </c>
    </row>
    <row r="698" spans="1:9" x14ac:dyDescent="0.2">
      <c r="A698" s="415"/>
      <c r="B698" s="433"/>
      <c r="C698" s="415"/>
      <c r="D698" s="425"/>
      <c r="E698" s="461"/>
      <c r="F698" s="36" t="s">
        <v>69</v>
      </c>
      <c r="G698" s="37" t="e">
        <f>+'INDICADORES IDIGER'!#REF!</f>
        <v>#REF!</v>
      </c>
      <c r="H698" s="85" t="e">
        <f>+'INDICADORES IDIGER'!#REF!</f>
        <v>#REF!</v>
      </c>
      <c r="I698" s="40" t="e">
        <f t="shared" si="31"/>
        <v>#REF!</v>
      </c>
    </row>
    <row r="699" spans="1:9" x14ac:dyDescent="0.2">
      <c r="A699" s="415"/>
      <c r="B699" s="433"/>
      <c r="C699" s="415"/>
      <c r="D699" s="425"/>
      <c r="E699" s="461"/>
      <c r="F699" s="36" t="s">
        <v>70</v>
      </c>
      <c r="G699" s="37" t="e">
        <f>+'INDICADORES IDIGER'!#REF!</f>
        <v>#REF!</v>
      </c>
      <c r="H699" s="85" t="e">
        <f>+'INDICADORES IDIGER'!#REF!</f>
        <v>#REF!</v>
      </c>
      <c r="I699" s="40" t="e">
        <f t="shared" si="31"/>
        <v>#REF!</v>
      </c>
    </row>
    <row r="700" spans="1:9" x14ac:dyDescent="0.2">
      <c r="A700" s="415"/>
      <c r="B700" s="433"/>
      <c r="C700" s="415"/>
      <c r="D700" s="425"/>
      <c r="E700" s="461"/>
      <c r="F700" s="36" t="s">
        <v>71</v>
      </c>
      <c r="G700" s="37" t="e">
        <f>+'INDICADORES IDIGER'!#REF!</f>
        <v>#REF!</v>
      </c>
      <c r="H700" s="85" t="e">
        <f>+'INDICADORES IDIGER'!#REF!</f>
        <v>#REF!</v>
      </c>
      <c r="I700" s="40" t="e">
        <f t="shared" si="31"/>
        <v>#REF!</v>
      </c>
    </row>
    <row r="701" spans="1:9" x14ac:dyDescent="0.2">
      <c r="A701" s="415"/>
      <c r="B701" s="433"/>
      <c r="C701" s="415"/>
      <c r="D701" s="425"/>
      <c r="E701" s="461"/>
      <c r="F701" s="36" t="s">
        <v>72</v>
      </c>
      <c r="G701" s="37" t="e">
        <f>+'INDICADORES IDIGER'!#REF!</f>
        <v>#REF!</v>
      </c>
      <c r="H701" s="85" t="e">
        <f>+'INDICADORES IDIGER'!#REF!</f>
        <v>#REF!</v>
      </c>
      <c r="I701" s="40" t="e">
        <f t="shared" si="31"/>
        <v>#REF!</v>
      </c>
    </row>
    <row r="702" spans="1:9" ht="13.5" thickBot="1" x14ac:dyDescent="0.25">
      <c r="A702" s="415"/>
      <c r="B702" s="433"/>
      <c r="C702" s="415"/>
      <c r="D702" s="425"/>
      <c r="E702" s="462"/>
      <c r="F702" s="36" t="s">
        <v>73</v>
      </c>
      <c r="G702" s="37" t="e">
        <f>+'INDICADORES IDIGER'!#REF!</f>
        <v>#REF!</v>
      </c>
      <c r="H702" s="85" t="e">
        <f>+'INDICADORES IDIGER'!#REF!</f>
        <v>#REF!</v>
      </c>
      <c r="I702" s="40" t="e">
        <f t="shared" si="31"/>
        <v>#REF!</v>
      </c>
    </row>
    <row r="703" spans="1:9" ht="13.5" thickBot="1" x14ac:dyDescent="0.25">
      <c r="A703" s="422" t="s">
        <v>395</v>
      </c>
      <c r="B703" s="423"/>
      <c r="C703" s="423"/>
      <c r="D703" s="423"/>
      <c r="E703" s="423"/>
      <c r="F703" s="424"/>
      <c r="G703" s="55" t="e">
        <f>SUM(G691:G702)</f>
        <v>#REF!</v>
      </c>
      <c r="H703" s="56" t="e">
        <f>SUM(H691:H702)</f>
        <v>#REF!</v>
      </c>
      <c r="I703" s="35" t="e">
        <f>+H703/G703</f>
        <v>#REF!</v>
      </c>
    </row>
    <row r="705" spans="1:9" x14ac:dyDescent="0.2">
      <c r="A705" s="44" t="s">
        <v>61</v>
      </c>
      <c r="B705" s="44" t="s">
        <v>399</v>
      </c>
      <c r="C705" s="44" t="s">
        <v>402</v>
      </c>
      <c r="D705" s="44" t="s">
        <v>400</v>
      </c>
      <c r="E705" s="44" t="s">
        <v>401</v>
      </c>
      <c r="F705" s="44"/>
      <c r="G705" s="45" t="s">
        <v>378</v>
      </c>
      <c r="H705" s="46" t="s">
        <v>225</v>
      </c>
      <c r="I705" s="44" t="s">
        <v>362</v>
      </c>
    </row>
    <row r="706" spans="1:9" x14ac:dyDescent="0.2">
      <c r="A706" s="414" t="s">
        <v>291</v>
      </c>
      <c r="B706" s="420" t="s">
        <v>57</v>
      </c>
      <c r="C706" s="414" t="s">
        <v>311</v>
      </c>
      <c r="D706" s="425" t="s">
        <v>301</v>
      </c>
      <c r="E706" s="442" t="s">
        <v>302</v>
      </c>
      <c r="F706" s="50" t="s">
        <v>62</v>
      </c>
      <c r="G706" s="51" t="e">
        <f>+'INDICADORES IDIGER'!#REF!</f>
        <v>#REF!</v>
      </c>
      <c r="H706" s="84" t="e">
        <f>+'INDICADORES IDIGER'!#REF!</f>
        <v>#REF!</v>
      </c>
      <c r="I706" s="268" t="e">
        <f t="shared" ref="I706:I718" si="32">IF(G706=0,0,H706/G706)</f>
        <v>#REF!</v>
      </c>
    </row>
    <row r="707" spans="1:9" x14ac:dyDescent="0.2">
      <c r="A707" s="415"/>
      <c r="B707" s="433"/>
      <c r="C707" s="415"/>
      <c r="D707" s="425"/>
      <c r="E707" s="443"/>
      <c r="F707" s="36" t="s">
        <v>63</v>
      </c>
      <c r="G707" s="37" t="e">
        <f>+'INDICADORES IDIGER'!#REF!</f>
        <v>#REF!</v>
      </c>
      <c r="H707" s="85" t="e">
        <f>+'INDICADORES IDIGER'!#REF!</f>
        <v>#REF!</v>
      </c>
      <c r="I707" s="268" t="e">
        <f t="shared" si="32"/>
        <v>#REF!</v>
      </c>
    </row>
    <row r="708" spans="1:9" x14ac:dyDescent="0.2">
      <c r="A708" s="415"/>
      <c r="B708" s="433"/>
      <c r="C708" s="415"/>
      <c r="D708" s="425"/>
      <c r="E708" s="443"/>
      <c r="F708" s="36" t="s">
        <v>64</v>
      </c>
      <c r="G708" s="37" t="e">
        <f>+'INDICADORES IDIGER'!#REF!</f>
        <v>#REF!</v>
      </c>
      <c r="H708" s="85" t="e">
        <f>+'INDICADORES IDIGER'!#REF!</f>
        <v>#REF!</v>
      </c>
      <c r="I708" s="268" t="e">
        <f t="shared" si="32"/>
        <v>#REF!</v>
      </c>
    </row>
    <row r="709" spans="1:9" x14ac:dyDescent="0.2">
      <c r="A709" s="415"/>
      <c r="B709" s="433"/>
      <c r="C709" s="415"/>
      <c r="D709" s="425"/>
      <c r="E709" s="443"/>
      <c r="F709" s="36" t="s">
        <v>65</v>
      </c>
      <c r="G709" s="37" t="e">
        <f>+'INDICADORES IDIGER'!#REF!</f>
        <v>#REF!</v>
      </c>
      <c r="H709" s="85" t="e">
        <f>+'INDICADORES IDIGER'!#REF!</f>
        <v>#REF!</v>
      </c>
      <c r="I709" s="268" t="e">
        <f t="shared" si="32"/>
        <v>#REF!</v>
      </c>
    </row>
    <row r="710" spans="1:9" x14ac:dyDescent="0.2">
      <c r="A710" s="415"/>
      <c r="B710" s="433"/>
      <c r="C710" s="415"/>
      <c r="D710" s="425"/>
      <c r="E710" s="443"/>
      <c r="F710" s="36" t="s">
        <v>66</v>
      </c>
      <c r="G710" s="37" t="e">
        <f>+'INDICADORES IDIGER'!#REF!</f>
        <v>#REF!</v>
      </c>
      <c r="H710" s="85" t="e">
        <f>+'INDICADORES IDIGER'!#REF!</f>
        <v>#REF!</v>
      </c>
      <c r="I710" s="268" t="e">
        <f t="shared" si="32"/>
        <v>#REF!</v>
      </c>
    </row>
    <row r="711" spans="1:9" x14ac:dyDescent="0.2">
      <c r="A711" s="415"/>
      <c r="B711" s="433"/>
      <c r="C711" s="415"/>
      <c r="D711" s="425"/>
      <c r="E711" s="443"/>
      <c r="F711" s="36" t="s">
        <v>67</v>
      </c>
      <c r="G711" s="37" t="e">
        <f>+'INDICADORES IDIGER'!#REF!</f>
        <v>#REF!</v>
      </c>
      <c r="H711" s="85" t="e">
        <f>+'INDICADORES IDIGER'!#REF!</f>
        <v>#REF!</v>
      </c>
      <c r="I711" s="268" t="e">
        <f t="shared" si="32"/>
        <v>#REF!</v>
      </c>
    </row>
    <row r="712" spans="1:9" x14ac:dyDescent="0.2">
      <c r="A712" s="415"/>
      <c r="B712" s="433"/>
      <c r="C712" s="415"/>
      <c r="D712" s="425"/>
      <c r="E712" s="443"/>
      <c r="F712" s="36" t="s">
        <v>68</v>
      </c>
      <c r="G712" s="37" t="e">
        <f>+'INDICADORES IDIGER'!#REF!</f>
        <v>#REF!</v>
      </c>
      <c r="H712" s="85" t="e">
        <f>+'INDICADORES IDIGER'!#REF!</f>
        <v>#REF!</v>
      </c>
      <c r="I712" s="268" t="e">
        <f t="shared" si="32"/>
        <v>#REF!</v>
      </c>
    </row>
    <row r="713" spans="1:9" x14ac:dyDescent="0.2">
      <c r="A713" s="415"/>
      <c r="B713" s="433"/>
      <c r="C713" s="415"/>
      <c r="D713" s="425"/>
      <c r="E713" s="443"/>
      <c r="F713" s="36" t="s">
        <v>69</v>
      </c>
      <c r="G713" s="37" t="e">
        <f>+'INDICADORES IDIGER'!#REF!</f>
        <v>#REF!</v>
      </c>
      <c r="H713" s="85" t="e">
        <f>+'INDICADORES IDIGER'!#REF!</f>
        <v>#REF!</v>
      </c>
      <c r="I713" s="268" t="e">
        <f t="shared" si="32"/>
        <v>#REF!</v>
      </c>
    </row>
    <row r="714" spans="1:9" x14ac:dyDescent="0.2">
      <c r="A714" s="415"/>
      <c r="B714" s="433"/>
      <c r="C714" s="415"/>
      <c r="D714" s="425"/>
      <c r="E714" s="443"/>
      <c r="F714" s="36" t="s">
        <v>70</v>
      </c>
      <c r="G714" s="37" t="e">
        <f>+'INDICADORES IDIGER'!#REF!</f>
        <v>#REF!</v>
      </c>
      <c r="H714" s="85" t="e">
        <f>+'INDICADORES IDIGER'!#REF!</f>
        <v>#REF!</v>
      </c>
      <c r="I714" s="268" t="e">
        <f t="shared" si="32"/>
        <v>#REF!</v>
      </c>
    </row>
    <row r="715" spans="1:9" x14ac:dyDescent="0.2">
      <c r="A715" s="415"/>
      <c r="B715" s="433"/>
      <c r="C715" s="415"/>
      <c r="D715" s="425"/>
      <c r="E715" s="443"/>
      <c r="F715" s="36" t="s">
        <v>71</v>
      </c>
      <c r="G715" s="37" t="e">
        <f>+'INDICADORES IDIGER'!#REF!</f>
        <v>#REF!</v>
      </c>
      <c r="H715" s="85" t="e">
        <f>+'INDICADORES IDIGER'!#REF!</f>
        <v>#REF!</v>
      </c>
      <c r="I715" s="268" t="e">
        <f t="shared" si="32"/>
        <v>#REF!</v>
      </c>
    </row>
    <row r="716" spans="1:9" x14ac:dyDescent="0.2">
      <c r="A716" s="415"/>
      <c r="B716" s="433"/>
      <c r="C716" s="415"/>
      <c r="D716" s="425"/>
      <c r="E716" s="443"/>
      <c r="F716" s="36" t="s">
        <v>72</v>
      </c>
      <c r="G716" s="37" t="e">
        <f>+'INDICADORES IDIGER'!#REF!</f>
        <v>#REF!</v>
      </c>
      <c r="H716" s="85" t="e">
        <f>+'INDICADORES IDIGER'!#REF!</f>
        <v>#REF!</v>
      </c>
      <c r="I716" s="268" t="e">
        <f t="shared" si="32"/>
        <v>#REF!</v>
      </c>
    </row>
    <row r="717" spans="1:9" ht="13.5" thickBot="1" x14ac:dyDescent="0.25">
      <c r="A717" s="415"/>
      <c r="B717" s="433"/>
      <c r="C717" s="415"/>
      <c r="D717" s="425"/>
      <c r="E717" s="444"/>
      <c r="F717" s="36" t="s">
        <v>73</v>
      </c>
      <c r="G717" s="37" t="e">
        <f>+'INDICADORES IDIGER'!#REF!</f>
        <v>#REF!</v>
      </c>
      <c r="H717" s="85" t="e">
        <f>+'INDICADORES IDIGER'!#REF!</f>
        <v>#REF!</v>
      </c>
      <c r="I717" s="268" t="e">
        <f t="shared" si="32"/>
        <v>#REF!</v>
      </c>
    </row>
    <row r="718" spans="1:9" ht="13.5" thickBot="1" x14ac:dyDescent="0.25">
      <c r="A718" s="422" t="s">
        <v>395</v>
      </c>
      <c r="B718" s="423"/>
      <c r="C718" s="423"/>
      <c r="D718" s="423"/>
      <c r="E718" s="423"/>
      <c r="F718" s="424"/>
      <c r="G718" s="236" t="e">
        <f>SUM(G706:G717)</f>
        <v>#REF!</v>
      </c>
      <c r="H718" s="237" t="e">
        <f>SUM(H706:H717)</f>
        <v>#REF!</v>
      </c>
      <c r="I718" s="35" t="e">
        <f t="shared" si="32"/>
        <v>#REF!</v>
      </c>
    </row>
    <row r="719" spans="1:9" x14ac:dyDescent="0.2">
      <c r="A719" s="181"/>
      <c r="B719" s="95"/>
      <c r="C719" s="95"/>
      <c r="D719" s="95"/>
      <c r="E719" s="95"/>
      <c r="F719" s="95"/>
      <c r="G719" s="95"/>
      <c r="H719" s="95"/>
      <c r="I719" s="95"/>
    </row>
    <row r="720" spans="1:9" ht="15.75" thickBot="1" x14ac:dyDescent="0.25">
      <c r="A720" s="107"/>
      <c r="B720" s="448"/>
      <c r="C720" s="448"/>
      <c r="D720" s="448"/>
      <c r="E720" s="448"/>
      <c r="F720" s="448"/>
      <c r="G720" s="448"/>
      <c r="H720" s="448"/>
      <c r="I720" s="448"/>
    </row>
    <row r="721" spans="1:9" ht="18" x14ac:dyDescent="0.2">
      <c r="A721" s="161" t="s">
        <v>60</v>
      </c>
      <c r="B721" s="437" t="s">
        <v>108</v>
      </c>
      <c r="C721" s="437"/>
      <c r="D721" s="437"/>
      <c r="E721" s="437"/>
      <c r="F721" s="437"/>
      <c r="G721" s="437"/>
      <c r="H721" s="437"/>
      <c r="I721" s="438"/>
    </row>
    <row r="722" spans="1:9" ht="18" x14ac:dyDescent="0.2">
      <c r="A722" s="162" t="s">
        <v>239</v>
      </c>
      <c r="B722" s="439" t="s">
        <v>107</v>
      </c>
      <c r="C722" s="439"/>
      <c r="D722" s="439"/>
      <c r="E722" s="439"/>
      <c r="F722" s="439"/>
      <c r="G722" s="439"/>
      <c r="H722" s="439"/>
      <c r="I722" s="440"/>
    </row>
    <row r="723" spans="1:9" x14ac:dyDescent="0.2">
      <c r="A723" s="151" t="s">
        <v>61</v>
      </c>
      <c r="B723" s="44" t="s">
        <v>399</v>
      </c>
      <c r="C723" s="44" t="s">
        <v>402</v>
      </c>
      <c r="D723" s="44" t="s">
        <v>400</v>
      </c>
      <c r="E723" s="44" t="s">
        <v>401</v>
      </c>
      <c r="F723" s="44"/>
      <c r="G723" s="45" t="s">
        <v>378</v>
      </c>
      <c r="H723" s="46" t="s">
        <v>225</v>
      </c>
      <c r="I723" s="152" t="s">
        <v>362</v>
      </c>
    </row>
    <row r="724" spans="1:9" x14ac:dyDescent="0.2">
      <c r="A724" s="434" t="s">
        <v>107</v>
      </c>
      <c r="B724" s="420" t="s">
        <v>109</v>
      </c>
      <c r="C724" s="414" t="s">
        <v>311</v>
      </c>
      <c r="D724" s="425" t="s">
        <v>238</v>
      </c>
      <c r="E724" s="442" t="s">
        <v>110</v>
      </c>
      <c r="F724" s="50" t="s">
        <v>62</v>
      </c>
      <c r="G724" s="51" t="e">
        <f>+'INDICADORES IDIGER'!#REF!</f>
        <v>#REF!</v>
      </c>
      <c r="H724" s="84" t="e">
        <f>+'INDICADORES IDIGER'!#REF!</f>
        <v>#REF!</v>
      </c>
      <c r="I724" s="268" t="e">
        <f t="shared" ref="I724:I736" si="33">IF(G724=0,0,H724/G724)</f>
        <v>#REF!</v>
      </c>
    </row>
    <row r="725" spans="1:9" x14ac:dyDescent="0.2">
      <c r="A725" s="418"/>
      <c r="B725" s="421"/>
      <c r="C725" s="415"/>
      <c r="D725" s="425"/>
      <c r="E725" s="443"/>
      <c r="F725" s="36" t="s">
        <v>63</v>
      </c>
      <c r="G725" s="37" t="e">
        <f>+'INDICADORES IDIGER'!#REF!</f>
        <v>#REF!</v>
      </c>
      <c r="H725" s="85" t="e">
        <f>+'INDICADORES IDIGER'!#REF!</f>
        <v>#REF!</v>
      </c>
      <c r="I725" s="268" t="e">
        <f t="shared" si="33"/>
        <v>#REF!</v>
      </c>
    </row>
    <row r="726" spans="1:9" x14ac:dyDescent="0.2">
      <c r="A726" s="418"/>
      <c r="B726" s="421"/>
      <c r="C726" s="415"/>
      <c r="D726" s="425"/>
      <c r="E726" s="443"/>
      <c r="F726" s="36" t="s">
        <v>64</v>
      </c>
      <c r="G726" s="37" t="e">
        <f>+'INDICADORES IDIGER'!#REF!</f>
        <v>#REF!</v>
      </c>
      <c r="H726" s="85" t="e">
        <f>+'INDICADORES IDIGER'!#REF!</f>
        <v>#REF!</v>
      </c>
      <c r="I726" s="268" t="e">
        <f t="shared" si="33"/>
        <v>#REF!</v>
      </c>
    </row>
    <row r="727" spans="1:9" x14ac:dyDescent="0.2">
      <c r="A727" s="418"/>
      <c r="B727" s="421"/>
      <c r="C727" s="415"/>
      <c r="D727" s="425"/>
      <c r="E727" s="443"/>
      <c r="F727" s="36" t="s">
        <v>65</v>
      </c>
      <c r="G727" s="37" t="e">
        <f>+'INDICADORES IDIGER'!#REF!</f>
        <v>#REF!</v>
      </c>
      <c r="H727" s="85" t="e">
        <f>+'INDICADORES IDIGER'!#REF!</f>
        <v>#REF!</v>
      </c>
      <c r="I727" s="268" t="e">
        <f t="shared" si="33"/>
        <v>#REF!</v>
      </c>
    </row>
    <row r="728" spans="1:9" x14ac:dyDescent="0.2">
      <c r="A728" s="418"/>
      <c r="B728" s="421"/>
      <c r="C728" s="415"/>
      <c r="D728" s="425"/>
      <c r="E728" s="443"/>
      <c r="F728" s="36" t="s">
        <v>66</v>
      </c>
      <c r="G728" s="37" t="e">
        <f>+'INDICADORES IDIGER'!#REF!</f>
        <v>#REF!</v>
      </c>
      <c r="H728" s="85" t="e">
        <f>+'INDICADORES IDIGER'!#REF!</f>
        <v>#REF!</v>
      </c>
      <c r="I728" s="268" t="e">
        <f t="shared" si="33"/>
        <v>#REF!</v>
      </c>
    </row>
    <row r="729" spans="1:9" x14ac:dyDescent="0.2">
      <c r="A729" s="418"/>
      <c r="B729" s="421"/>
      <c r="C729" s="415"/>
      <c r="D729" s="425"/>
      <c r="E729" s="443"/>
      <c r="F729" s="36" t="s">
        <v>67</v>
      </c>
      <c r="G729" s="37" t="e">
        <f>+'INDICADORES IDIGER'!#REF!</f>
        <v>#REF!</v>
      </c>
      <c r="H729" s="85" t="e">
        <f>+'INDICADORES IDIGER'!#REF!</f>
        <v>#REF!</v>
      </c>
      <c r="I729" s="268" t="e">
        <f t="shared" si="33"/>
        <v>#REF!</v>
      </c>
    </row>
    <row r="730" spans="1:9" x14ac:dyDescent="0.2">
      <c r="A730" s="418"/>
      <c r="B730" s="421"/>
      <c r="C730" s="415"/>
      <c r="D730" s="425"/>
      <c r="E730" s="443"/>
      <c r="F730" s="36" t="s">
        <v>68</v>
      </c>
      <c r="G730" s="37" t="e">
        <f>+'INDICADORES IDIGER'!#REF!</f>
        <v>#REF!</v>
      </c>
      <c r="H730" s="85" t="e">
        <f>+'INDICADORES IDIGER'!#REF!</f>
        <v>#REF!</v>
      </c>
      <c r="I730" s="268" t="e">
        <f t="shared" si="33"/>
        <v>#REF!</v>
      </c>
    </row>
    <row r="731" spans="1:9" x14ac:dyDescent="0.2">
      <c r="A731" s="418"/>
      <c r="B731" s="421"/>
      <c r="C731" s="415"/>
      <c r="D731" s="425"/>
      <c r="E731" s="443"/>
      <c r="F731" s="36" t="s">
        <v>69</v>
      </c>
      <c r="G731" s="37" t="e">
        <f>+'INDICADORES IDIGER'!#REF!</f>
        <v>#REF!</v>
      </c>
      <c r="H731" s="85" t="e">
        <f>+'INDICADORES IDIGER'!#REF!</f>
        <v>#REF!</v>
      </c>
      <c r="I731" s="268" t="e">
        <f t="shared" si="33"/>
        <v>#REF!</v>
      </c>
    </row>
    <row r="732" spans="1:9" x14ac:dyDescent="0.2">
      <c r="A732" s="418"/>
      <c r="B732" s="421"/>
      <c r="C732" s="415"/>
      <c r="D732" s="425"/>
      <c r="E732" s="443"/>
      <c r="F732" s="36" t="s">
        <v>70</v>
      </c>
      <c r="G732" s="37" t="e">
        <f>+'INDICADORES IDIGER'!#REF!</f>
        <v>#REF!</v>
      </c>
      <c r="H732" s="85" t="e">
        <f>+'INDICADORES IDIGER'!#REF!</f>
        <v>#REF!</v>
      </c>
      <c r="I732" s="268" t="e">
        <f t="shared" si="33"/>
        <v>#REF!</v>
      </c>
    </row>
    <row r="733" spans="1:9" s="95" customFormat="1" x14ac:dyDescent="0.2">
      <c r="A733" s="418"/>
      <c r="B733" s="421"/>
      <c r="C733" s="415"/>
      <c r="D733" s="425"/>
      <c r="E733" s="443"/>
      <c r="F733" s="36" t="s">
        <v>71</v>
      </c>
      <c r="G733" s="37" t="e">
        <f>+'INDICADORES IDIGER'!#REF!</f>
        <v>#REF!</v>
      </c>
      <c r="H733" s="85" t="e">
        <f>+'INDICADORES IDIGER'!#REF!</f>
        <v>#REF!</v>
      </c>
      <c r="I733" s="268" t="e">
        <f t="shared" si="33"/>
        <v>#REF!</v>
      </c>
    </row>
    <row r="734" spans="1:9" x14ac:dyDescent="0.2">
      <c r="A734" s="418"/>
      <c r="B734" s="421"/>
      <c r="C734" s="415"/>
      <c r="D734" s="425"/>
      <c r="E734" s="443"/>
      <c r="F734" s="36" t="s">
        <v>72</v>
      </c>
      <c r="G734" s="37" t="e">
        <f>+'INDICADORES IDIGER'!#REF!</f>
        <v>#REF!</v>
      </c>
      <c r="H734" s="85" t="e">
        <f>+'INDICADORES IDIGER'!#REF!</f>
        <v>#REF!</v>
      </c>
      <c r="I734" s="268" t="e">
        <f t="shared" si="33"/>
        <v>#REF!</v>
      </c>
    </row>
    <row r="735" spans="1:9" ht="21" customHeight="1" thickBot="1" x14ac:dyDescent="0.25">
      <c r="A735" s="418"/>
      <c r="B735" s="421"/>
      <c r="C735" s="415"/>
      <c r="D735" s="425"/>
      <c r="E735" s="444"/>
      <c r="F735" s="36" t="s">
        <v>73</v>
      </c>
      <c r="G735" s="37" t="e">
        <f>+'INDICADORES IDIGER'!#REF!</f>
        <v>#REF!</v>
      </c>
      <c r="H735" s="85" t="e">
        <f>+'INDICADORES IDIGER'!#REF!</f>
        <v>#REF!</v>
      </c>
      <c r="I735" s="268" t="e">
        <f t="shared" si="33"/>
        <v>#REF!</v>
      </c>
    </row>
    <row r="736" spans="1:9" ht="21" customHeight="1" thickBot="1" x14ac:dyDescent="0.25">
      <c r="A736" s="422" t="s">
        <v>395</v>
      </c>
      <c r="B736" s="423"/>
      <c r="C736" s="423"/>
      <c r="D736" s="423"/>
      <c r="E736" s="423"/>
      <c r="F736" s="424"/>
      <c r="G736" s="55" t="e">
        <f>SUM(G724:G735)</f>
        <v>#REF!</v>
      </c>
      <c r="H736" s="56" t="e">
        <f>SUM(H724:H735)</f>
        <v>#REF!</v>
      </c>
      <c r="I736" s="35" t="e">
        <f t="shared" si="33"/>
        <v>#REF!</v>
      </c>
    </row>
    <row r="737" spans="1:9" x14ac:dyDescent="0.2">
      <c r="A737" s="169"/>
      <c r="B737" s="95"/>
      <c r="C737" s="95"/>
      <c r="D737" s="95"/>
      <c r="E737" s="95"/>
      <c r="F737" s="95"/>
      <c r="G737" s="95"/>
      <c r="H737" s="95"/>
      <c r="I737" s="170"/>
    </row>
    <row r="738" spans="1:9" x14ac:dyDescent="0.2">
      <c r="A738" s="151" t="s">
        <v>61</v>
      </c>
      <c r="B738" s="44" t="s">
        <v>399</v>
      </c>
      <c r="C738" s="44" t="s">
        <v>402</v>
      </c>
      <c r="D738" s="44" t="s">
        <v>400</v>
      </c>
      <c r="E738" s="44" t="s">
        <v>401</v>
      </c>
      <c r="F738" s="44"/>
      <c r="G738" s="45" t="s">
        <v>378</v>
      </c>
      <c r="H738" s="46" t="s">
        <v>225</v>
      </c>
      <c r="I738" s="152" t="s">
        <v>362</v>
      </c>
    </row>
    <row r="739" spans="1:9" x14ac:dyDescent="0.2">
      <c r="A739" s="434" t="s">
        <v>107</v>
      </c>
      <c r="B739" s="420" t="s">
        <v>111</v>
      </c>
      <c r="C739" s="414" t="s">
        <v>75</v>
      </c>
      <c r="D739" s="425" t="s">
        <v>237</v>
      </c>
      <c r="E739" s="442" t="s">
        <v>112</v>
      </c>
      <c r="F739" s="50" t="s">
        <v>62</v>
      </c>
      <c r="G739" s="51" t="e">
        <f>+'INDICADORES IDIGER'!#REF!</f>
        <v>#REF!</v>
      </c>
      <c r="H739" s="84" t="e">
        <f>+'INDICADORES IDIGER'!#REF!</f>
        <v>#REF!</v>
      </c>
      <c r="I739" s="268" t="e">
        <f t="shared" ref="I739:I751" si="34">IF(G739=0,0,H739/G739)</f>
        <v>#REF!</v>
      </c>
    </row>
    <row r="740" spans="1:9" x14ac:dyDescent="0.2">
      <c r="A740" s="418"/>
      <c r="B740" s="421"/>
      <c r="C740" s="415"/>
      <c r="D740" s="425"/>
      <c r="E740" s="443"/>
      <c r="F740" s="36" t="s">
        <v>63</v>
      </c>
      <c r="G740" s="37" t="e">
        <f>+'INDICADORES IDIGER'!#REF!</f>
        <v>#REF!</v>
      </c>
      <c r="H740" s="85" t="e">
        <f>+'INDICADORES IDIGER'!#REF!</f>
        <v>#REF!</v>
      </c>
      <c r="I740" s="268" t="e">
        <f t="shared" si="34"/>
        <v>#REF!</v>
      </c>
    </row>
    <row r="741" spans="1:9" x14ac:dyDescent="0.2">
      <c r="A741" s="418"/>
      <c r="B741" s="421"/>
      <c r="C741" s="415"/>
      <c r="D741" s="425"/>
      <c r="E741" s="443"/>
      <c r="F741" s="36" t="s">
        <v>64</v>
      </c>
      <c r="G741" s="37" t="e">
        <f>+'INDICADORES IDIGER'!#REF!</f>
        <v>#REF!</v>
      </c>
      <c r="H741" s="85" t="e">
        <f>+'INDICADORES IDIGER'!#REF!</f>
        <v>#REF!</v>
      </c>
      <c r="I741" s="268" t="e">
        <f t="shared" si="34"/>
        <v>#REF!</v>
      </c>
    </row>
    <row r="742" spans="1:9" x14ac:dyDescent="0.2">
      <c r="A742" s="418"/>
      <c r="B742" s="421"/>
      <c r="C742" s="415"/>
      <c r="D742" s="425"/>
      <c r="E742" s="443"/>
      <c r="F742" s="36" t="s">
        <v>65</v>
      </c>
      <c r="G742" s="37" t="e">
        <f>+'INDICADORES IDIGER'!#REF!</f>
        <v>#REF!</v>
      </c>
      <c r="H742" s="85" t="e">
        <f>+'INDICADORES IDIGER'!#REF!</f>
        <v>#REF!</v>
      </c>
      <c r="I742" s="268" t="e">
        <f t="shared" si="34"/>
        <v>#REF!</v>
      </c>
    </row>
    <row r="743" spans="1:9" x14ac:dyDescent="0.2">
      <c r="A743" s="418"/>
      <c r="B743" s="421"/>
      <c r="C743" s="415"/>
      <c r="D743" s="425"/>
      <c r="E743" s="443"/>
      <c r="F743" s="36" t="s">
        <v>66</v>
      </c>
      <c r="G743" s="37" t="e">
        <f>+'INDICADORES IDIGER'!#REF!</f>
        <v>#REF!</v>
      </c>
      <c r="H743" s="85" t="e">
        <f>+'INDICADORES IDIGER'!#REF!</f>
        <v>#REF!</v>
      </c>
      <c r="I743" s="268" t="e">
        <f t="shared" si="34"/>
        <v>#REF!</v>
      </c>
    </row>
    <row r="744" spans="1:9" x14ac:dyDescent="0.2">
      <c r="A744" s="418"/>
      <c r="B744" s="421"/>
      <c r="C744" s="415"/>
      <c r="D744" s="425"/>
      <c r="E744" s="443"/>
      <c r="F744" s="36" t="s">
        <v>67</v>
      </c>
      <c r="G744" s="37" t="e">
        <f>+'INDICADORES IDIGER'!#REF!</f>
        <v>#REF!</v>
      </c>
      <c r="H744" s="85" t="e">
        <f>+'INDICADORES IDIGER'!#REF!</f>
        <v>#REF!</v>
      </c>
      <c r="I744" s="268" t="e">
        <f t="shared" si="34"/>
        <v>#REF!</v>
      </c>
    </row>
    <row r="745" spans="1:9" x14ac:dyDescent="0.2">
      <c r="A745" s="418"/>
      <c r="B745" s="421"/>
      <c r="C745" s="415"/>
      <c r="D745" s="425"/>
      <c r="E745" s="443"/>
      <c r="F745" s="36" t="s">
        <v>68</v>
      </c>
      <c r="G745" s="37" t="e">
        <f>+'INDICADORES IDIGER'!#REF!</f>
        <v>#REF!</v>
      </c>
      <c r="H745" s="85" t="e">
        <f>+'INDICADORES IDIGER'!#REF!</f>
        <v>#REF!</v>
      </c>
      <c r="I745" s="268" t="e">
        <f t="shared" si="34"/>
        <v>#REF!</v>
      </c>
    </row>
    <row r="746" spans="1:9" x14ac:dyDescent="0.2">
      <c r="A746" s="418"/>
      <c r="B746" s="421"/>
      <c r="C746" s="415"/>
      <c r="D746" s="425"/>
      <c r="E746" s="443"/>
      <c r="F746" s="36" t="s">
        <v>69</v>
      </c>
      <c r="G746" s="37" t="e">
        <f>+'INDICADORES IDIGER'!#REF!</f>
        <v>#REF!</v>
      </c>
      <c r="H746" s="85" t="e">
        <f>+'INDICADORES IDIGER'!#REF!</f>
        <v>#REF!</v>
      </c>
      <c r="I746" s="268" t="e">
        <f t="shared" si="34"/>
        <v>#REF!</v>
      </c>
    </row>
    <row r="747" spans="1:9" x14ac:dyDescent="0.2">
      <c r="A747" s="418"/>
      <c r="B747" s="421"/>
      <c r="C747" s="415"/>
      <c r="D747" s="425"/>
      <c r="E747" s="443"/>
      <c r="F747" s="36" t="s">
        <v>70</v>
      </c>
      <c r="G747" s="37" t="e">
        <f>+'INDICADORES IDIGER'!#REF!</f>
        <v>#REF!</v>
      </c>
      <c r="H747" s="85" t="e">
        <f>+'INDICADORES IDIGER'!#REF!</f>
        <v>#REF!</v>
      </c>
      <c r="I747" s="268" t="e">
        <f t="shared" si="34"/>
        <v>#REF!</v>
      </c>
    </row>
    <row r="748" spans="1:9" x14ac:dyDescent="0.2">
      <c r="A748" s="418"/>
      <c r="B748" s="421"/>
      <c r="C748" s="415"/>
      <c r="D748" s="425"/>
      <c r="E748" s="443"/>
      <c r="F748" s="36" t="s">
        <v>71</v>
      </c>
      <c r="G748" s="37" t="e">
        <f>+'INDICADORES IDIGER'!#REF!</f>
        <v>#REF!</v>
      </c>
      <c r="H748" s="85" t="e">
        <f>+'INDICADORES IDIGER'!#REF!</f>
        <v>#REF!</v>
      </c>
      <c r="I748" s="268" t="e">
        <f t="shared" si="34"/>
        <v>#REF!</v>
      </c>
    </row>
    <row r="749" spans="1:9" x14ac:dyDescent="0.2">
      <c r="A749" s="418"/>
      <c r="B749" s="421"/>
      <c r="C749" s="415"/>
      <c r="D749" s="425"/>
      <c r="E749" s="443"/>
      <c r="F749" s="36" t="s">
        <v>72</v>
      </c>
      <c r="G749" s="37" t="e">
        <f>+'INDICADORES IDIGER'!#REF!</f>
        <v>#REF!</v>
      </c>
      <c r="H749" s="85" t="e">
        <f>+'INDICADORES IDIGER'!#REF!</f>
        <v>#REF!</v>
      </c>
      <c r="I749" s="268" t="e">
        <f t="shared" si="34"/>
        <v>#REF!</v>
      </c>
    </row>
    <row r="750" spans="1:9" ht="13.5" thickBot="1" x14ac:dyDescent="0.25">
      <c r="A750" s="418"/>
      <c r="B750" s="421"/>
      <c r="C750" s="415"/>
      <c r="D750" s="425"/>
      <c r="E750" s="444"/>
      <c r="F750" s="36" t="s">
        <v>73</v>
      </c>
      <c r="G750" s="37" t="e">
        <f>+'INDICADORES IDIGER'!#REF!</f>
        <v>#REF!</v>
      </c>
      <c r="H750" s="85" t="e">
        <f>+'INDICADORES IDIGER'!#REF!</f>
        <v>#REF!</v>
      </c>
      <c r="I750" s="268" t="e">
        <f t="shared" si="34"/>
        <v>#REF!</v>
      </c>
    </row>
    <row r="751" spans="1:9" ht="13.5" thickBot="1" x14ac:dyDescent="0.25">
      <c r="A751" s="422" t="s">
        <v>395</v>
      </c>
      <c r="B751" s="423"/>
      <c r="C751" s="423"/>
      <c r="D751" s="423"/>
      <c r="E751" s="423"/>
      <c r="F751" s="424"/>
      <c r="G751" s="55" t="e">
        <f>SUM(G739:G750)</f>
        <v>#REF!</v>
      </c>
      <c r="H751" s="56" t="e">
        <f>SUM(H739:H750)</f>
        <v>#REF!</v>
      </c>
      <c r="I751" s="35" t="e">
        <f t="shared" si="34"/>
        <v>#REF!</v>
      </c>
    </row>
    <row r="752" spans="1:9" ht="13.5" thickBot="1" x14ac:dyDescent="0.25">
      <c r="A752" s="169"/>
      <c r="B752" s="95"/>
      <c r="C752" s="95"/>
      <c r="D752" s="95"/>
      <c r="E752" s="95"/>
      <c r="F752" s="95"/>
      <c r="G752" s="95"/>
      <c r="H752" s="95"/>
      <c r="I752" s="170"/>
    </row>
    <row r="753" spans="1:9" x14ac:dyDescent="0.2">
      <c r="A753" s="449" t="s">
        <v>61</v>
      </c>
      <c r="B753" s="445" t="s">
        <v>399</v>
      </c>
      <c r="C753" s="445" t="s">
        <v>402</v>
      </c>
      <c r="D753" s="445" t="s">
        <v>400</v>
      </c>
      <c r="E753" s="445" t="s">
        <v>401</v>
      </c>
      <c r="F753" s="450" t="s">
        <v>403</v>
      </c>
      <c r="G753" s="450"/>
      <c r="H753" s="450"/>
      <c r="I753" s="451"/>
    </row>
    <row r="754" spans="1:9" x14ac:dyDescent="0.2">
      <c r="A754" s="416"/>
      <c r="B754" s="413"/>
      <c r="C754" s="413"/>
      <c r="D754" s="413"/>
      <c r="E754" s="413"/>
      <c r="F754" s="44"/>
      <c r="G754" s="45" t="s">
        <v>378</v>
      </c>
      <c r="H754" s="46" t="s">
        <v>225</v>
      </c>
      <c r="I754" s="152" t="s">
        <v>362</v>
      </c>
    </row>
    <row r="755" spans="1:9" ht="12.75" customHeight="1" x14ac:dyDescent="0.2">
      <c r="A755" s="434" t="s">
        <v>107</v>
      </c>
      <c r="B755" s="420" t="s">
        <v>6</v>
      </c>
      <c r="C755" s="414" t="s">
        <v>75</v>
      </c>
      <c r="D755" s="425" t="s">
        <v>1</v>
      </c>
      <c r="E755" s="442" t="s">
        <v>5</v>
      </c>
      <c r="F755" s="50" t="s">
        <v>62</v>
      </c>
      <c r="G755" s="51" t="e">
        <f>+'INDICADORES IDIGER'!#REF!</f>
        <v>#REF!</v>
      </c>
      <c r="H755" s="84" t="e">
        <f>+'INDICADORES IDIGER'!#REF!</f>
        <v>#REF!</v>
      </c>
      <c r="I755" s="268" t="e">
        <f t="shared" ref="I755:I767" si="35">IF(G755=0,0,H755/G755)</f>
        <v>#REF!</v>
      </c>
    </row>
    <row r="756" spans="1:9" x14ac:dyDescent="0.2">
      <c r="A756" s="418"/>
      <c r="B756" s="421"/>
      <c r="C756" s="415"/>
      <c r="D756" s="425"/>
      <c r="E756" s="443"/>
      <c r="F756" s="36" t="s">
        <v>63</v>
      </c>
      <c r="G756" s="37" t="e">
        <f>+'INDICADORES IDIGER'!#REF!</f>
        <v>#REF!</v>
      </c>
      <c r="H756" s="85" t="e">
        <f>+'INDICADORES IDIGER'!#REF!</f>
        <v>#REF!</v>
      </c>
      <c r="I756" s="268" t="e">
        <f t="shared" si="35"/>
        <v>#REF!</v>
      </c>
    </row>
    <row r="757" spans="1:9" x14ac:dyDescent="0.2">
      <c r="A757" s="418"/>
      <c r="B757" s="421"/>
      <c r="C757" s="415"/>
      <c r="D757" s="425"/>
      <c r="E757" s="443"/>
      <c r="F757" s="36" t="s">
        <v>64</v>
      </c>
      <c r="G757" s="37" t="e">
        <f>+'INDICADORES IDIGER'!#REF!</f>
        <v>#REF!</v>
      </c>
      <c r="H757" s="85" t="e">
        <f>+'INDICADORES IDIGER'!#REF!</f>
        <v>#REF!</v>
      </c>
      <c r="I757" s="268" t="e">
        <f t="shared" si="35"/>
        <v>#REF!</v>
      </c>
    </row>
    <row r="758" spans="1:9" x14ac:dyDescent="0.2">
      <c r="A758" s="418"/>
      <c r="B758" s="421"/>
      <c r="C758" s="415"/>
      <c r="D758" s="425"/>
      <c r="E758" s="443"/>
      <c r="F758" s="36" t="s">
        <v>65</v>
      </c>
      <c r="G758" s="37" t="e">
        <f>+'INDICADORES IDIGER'!#REF!</f>
        <v>#REF!</v>
      </c>
      <c r="H758" s="85" t="e">
        <f>+'INDICADORES IDIGER'!#REF!</f>
        <v>#REF!</v>
      </c>
      <c r="I758" s="268" t="e">
        <f t="shared" si="35"/>
        <v>#REF!</v>
      </c>
    </row>
    <row r="759" spans="1:9" x14ac:dyDescent="0.2">
      <c r="A759" s="418"/>
      <c r="B759" s="421"/>
      <c r="C759" s="415"/>
      <c r="D759" s="425"/>
      <c r="E759" s="443"/>
      <c r="F759" s="36" t="s">
        <v>66</v>
      </c>
      <c r="G759" s="37" t="e">
        <f>+'INDICADORES IDIGER'!#REF!</f>
        <v>#REF!</v>
      </c>
      <c r="H759" s="85" t="e">
        <f>+'INDICADORES IDIGER'!#REF!</f>
        <v>#REF!</v>
      </c>
      <c r="I759" s="268" t="e">
        <f t="shared" si="35"/>
        <v>#REF!</v>
      </c>
    </row>
    <row r="760" spans="1:9" x14ac:dyDescent="0.2">
      <c r="A760" s="418"/>
      <c r="B760" s="421"/>
      <c r="C760" s="415"/>
      <c r="D760" s="425"/>
      <c r="E760" s="443"/>
      <c r="F760" s="36" t="s">
        <v>67</v>
      </c>
      <c r="G760" s="37" t="e">
        <f>+'INDICADORES IDIGER'!#REF!</f>
        <v>#REF!</v>
      </c>
      <c r="H760" s="85" t="e">
        <f>+'INDICADORES IDIGER'!#REF!</f>
        <v>#REF!</v>
      </c>
      <c r="I760" s="268" t="e">
        <f t="shared" si="35"/>
        <v>#REF!</v>
      </c>
    </row>
    <row r="761" spans="1:9" x14ac:dyDescent="0.2">
      <c r="A761" s="418"/>
      <c r="B761" s="421"/>
      <c r="C761" s="415"/>
      <c r="D761" s="425"/>
      <c r="E761" s="443"/>
      <c r="F761" s="36" t="s">
        <v>68</v>
      </c>
      <c r="G761" s="37" t="e">
        <f>+'INDICADORES IDIGER'!#REF!</f>
        <v>#REF!</v>
      </c>
      <c r="H761" s="85" t="e">
        <f>+'INDICADORES IDIGER'!#REF!</f>
        <v>#REF!</v>
      </c>
      <c r="I761" s="268" t="e">
        <f t="shared" si="35"/>
        <v>#REF!</v>
      </c>
    </row>
    <row r="762" spans="1:9" x14ac:dyDescent="0.2">
      <c r="A762" s="418"/>
      <c r="B762" s="421"/>
      <c r="C762" s="415"/>
      <c r="D762" s="425"/>
      <c r="E762" s="443"/>
      <c r="F762" s="36" t="s">
        <v>69</v>
      </c>
      <c r="G762" s="37" t="e">
        <f>+'INDICADORES IDIGER'!#REF!</f>
        <v>#REF!</v>
      </c>
      <c r="H762" s="85" t="e">
        <f>+'INDICADORES IDIGER'!#REF!</f>
        <v>#REF!</v>
      </c>
      <c r="I762" s="268" t="e">
        <f t="shared" si="35"/>
        <v>#REF!</v>
      </c>
    </row>
    <row r="763" spans="1:9" x14ac:dyDescent="0.2">
      <c r="A763" s="418"/>
      <c r="B763" s="421"/>
      <c r="C763" s="415"/>
      <c r="D763" s="425"/>
      <c r="E763" s="443"/>
      <c r="F763" s="36" t="s">
        <v>70</v>
      </c>
      <c r="G763" s="37" t="e">
        <f>+'INDICADORES IDIGER'!#REF!</f>
        <v>#REF!</v>
      </c>
      <c r="H763" s="85" t="e">
        <f>+'INDICADORES IDIGER'!#REF!</f>
        <v>#REF!</v>
      </c>
      <c r="I763" s="268" t="e">
        <f t="shared" si="35"/>
        <v>#REF!</v>
      </c>
    </row>
    <row r="764" spans="1:9" x14ac:dyDescent="0.2">
      <c r="A764" s="418"/>
      <c r="B764" s="421"/>
      <c r="C764" s="415"/>
      <c r="D764" s="425"/>
      <c r="E764" s="443"/>
      <c r="F764" s="36" t="s">
        <v>71</v>
      </c>
      <c r="G764" s="37" t="e">
        <f>+'INDICADORES IDIGER'!#REF!</f>
        <v>#REF!</v>
      </c>
      <c r="H764" s="85" t="e">
        <f>+'INDICADORES IDIGER'!#REF!</f>
        <v>#REF!</v>
      </c>
      <c r="I764" s="268" t="e">
        <f t="shared" si="35"/>
        <v>#REF!</v>
      </c>
    </row>
    <row r="765" spans="1:9" x14ac:dyDescent="0.2">
      <c r="A765" s="418"/>
      <c r="B765" s="421"/>
      <c r="C765" s="415"/>
      <c r="D765" s="425"/>
      <c r="E765" s="443"/>
      <c r="F765" s="36" t="s">
        <v>72</v>
      </c>
      <c r="G765" s="37" t="e">
        <f>+'INDICADORES IDIGER'!#REF!</f>
        <v>#REF!</v>
      </c>
      <c r="H765" s="85" t="e">
        <f>+'INDICADORES IDIGER'!#REF!</f>
        <v>#REF!</v>
      </c>
      <c r="I765" s="268" t="e">
        <f t="shared" si="35"/>
        <v>#REF!</v>
      </c>
    </row>
    <row r="766" spans="1:9" ht="13.5" thickBot="1" x14ac:dyDescent="0.25">
      <c r="A766" s="419"/>
      <c r="B766" s="441"/>
      <c r="C766" s="415"/>
      <c r="D766" s="427"/>
      <c r="E766" s="444"/>
      <c r="F766" s="38" t="s">
        <v>73</v>
      </c>
      <c r="G766" s="39" t="e">
        <f>+'INDICADORES IDIGER'!#REF!</f>
        <v>#REF!</v>
      </c>
      <c r="H766" s="194" t="e">
        <f>+'INDICADORES IDIGER'!#REF!</f>
        <v>#REF!</v>
      </c>
      <c r="I766" s="268" t="e">
        <f t="shared" si="35"/>
        <v>#REF!</v>
      </c>
    </row>
    <row r="767" spans="1:9" ht="13.5" thickBot="1" x14ac:dyDescent="0.25">
      <c r="A767" s="422" t="s">
        <v>395</v>
      </c>
      <c r="B767" s="423"/>
      <c r="C767" s="423"/>
      <c r="D767" s="423"/>
      <c r="E767" s="423"/>
      <c r="F767" s="424"/>
      <c r="G767" s="55" t="e">
        <f>SUM(G755:G766)</f>
        <v>#REF!</v>
      </c>
      <c r="H767" s="56" t="e">
        <f>SUM(H755:H766)</f>
        <v>#REF!</v>
      </c>
      <c r="I767" s="35" t="e">
        <f t="shared" si="35"/>
        <v>#REF!</v>
      </c>
    </row>
    <row r="768" spans="1:9" ht="13.5" thickBot="1" x14ac:dyDescent="0.25">
      <c r="A768" s="155"/>
      <c r="B768" s="107"/>
      <c r="C768" s="107"/>
      <c r="D768" s="107"/>
      <c r="E768" s="107"/>
      <c r="F768" s="107"/>
      <c r="G768" s="63"/>
      <c r="H768" s="53"/>
      <c r="I768" s="154"/>
    </row>
    <row r="769" spans="1:9" x14ac:dyDescent="0.2">
      <c r="A769" s="449" t="s">
        <v>61</v>
      </c>
      <c r="B769" s="445" t="s">
        <v>399</v>
      </c>
      <c r="C769" s="445" t="s">
        <v>402</v>
      </c>
      <c r="D769" s="445" t="s">
        <v>400</v>
      </c>
      <c r="E769" s="445" t="s">
        <v>401</v>
      </c>
      <c r="F769" s="450" t="s">
        <v>403</v>
      </c>
      <c r="G769" s="450"/>
      <c r="H769" s="450"/>
      <c r="I769" s="451"/>
    </row>
    <row r="770" spans="1:9" x14ac:dyDescent="0.2">
      <c r="A770" s="416"/>
      <c r="B770" s="413"/>
      <c r="C770" s="413"/>
      <c r="D770" s="413"/>
      <c r="E770" s="413"/>
      <c r="F770" s="44"/>
      <c r="G770" s="45" t="s">
        <v>378</v>
      </c>
      <c r="H770" s="46" t="s">
        <v>225</v>
      </c>
      <c r="I770" s="152" t="s">
        <v>362</v>
      </c>
    </row>
    <row r="771" spans="1:9" x14ac:dyDescent="0.2">
      <c r="A771" s="434" t="s">
        <v>107</v>
      </c>
      <c r="B771" s="420" t="s">
        <v>7</v>
      </c>
      <c r="C771" s="414" t="s">
        <v>311</v>
      </c>
      <c r="D771" s="425" t="s">
        <v>2</v>
      </c>
      <c r="E771" s="442" t="s">
        <v>8</v>
      </c>
      <c r="F771" s="50" t="s">
        <v>62</v>
      </c>
      <c r="G771" s="51" t="e">
        <f>+'INDICADORES IDIGER'!#REF!</f>
        <v>#REF!</v>
      </c>
      <c r="H771" s="84" t="e">
        <f>+'INDICADORES IDIGER'!#REF!</f>
        <v>#REF!</v>
      </c>
      <c r="I771" s="268" t="e">
        <f t="shared" ref="I771:I783" si="36">IF(G771=0,0,H771/G771)</f>
        <v>#REF!</v>
      </c>
    </row>
    <row r="772" spans="1:9" x14ac:dyDescent="0.2">
      <c r="A772" s="418"/>
      <c r="B772" s="421"/>
      <c r="C772" s="415"/>
      <c r="D772" s="425"/>
      <c r="E772" s="443"/>
      <c r="F772" s="36" t="s">
        <v>63</v>
      </c>
      <c r="G772" s="37" t="e">
        <f>+'INDICADORES IDIGER'!#REF!</f>
        <v>#REF!</v>
      </c>
      <c r="H772" s="85" t="e">
        <f>+'INDICADORES IDIGER'!#REF!</f>
        <v>#REF!</v>
      </c>
      <c r="I772" s="268" t="e">
        <f t="shared" si="36"/>
        <v>#REF!</v>
      </c>
    </row>
    <row r="773" spans="1:9" x14ac:dyDescent="0.2">
      <c r="A773" s="418"/>
      <c r="B773" s="421"/>
      <c r="C773" s="415"/>
      <c r="D773" s="425"/>
      <c r="E773" s="443"/>
      <c r="F773" s="36" t="s">
        <v>64</v>
      </c>
      <c r="G773" s="37" t="e">
        <f>+'INDICADORES IDIGER'!#REF!</f>
        <v>#REF!</v>
      </c>
      <c r="H773" s="85" t="e">
        <f>+'INDICADORES IDIGER'!#REF!</f>
        <v>#REF!</v>
      </c>
      <c r="I773" s="268" t="e">
        <f t="shared" si="36"/>
        <v>#REF!</v>
      </c>
    </row>
    <row r="774" spans="1:9" x14ac:dyDescent="0.2">
      <c r="A774" s="418"/>
      <c r="B774" s="421"/>
      <c r="C774" s="415"/>
      <c r="D774" s="425"/>
      <c r="E774" s="443"/>
      <c r="F774" s="36" t="s">
        <v>65</v>
      </c>
      <c r="G774" s="37" t="e">
        <f>+'INDICADORES IDIGER'!#REF!</f>
        <v>#REF!</v>
      </c>
      <c r="H774" s="85" t="e">
        <f>+'INDICADORES IDIGER'!#REF!</f>
        <v>#REF!</v>
      </c>
      <c r="I774" s="268" t="e">
        <f t="shared" si="36"/>
        <v>#REF!</v>
      </c>
    </row>
    <row r="775" spans="1:9" x14ac:dyDescent="0.2">
      <c r="A775" s="418"/>
      <c r="B775" s="421"/>
      <c r="C775" s="415"/>
      <c r="D775" s="425"/>
      <c r="E775" s="443"/>
      <c r="F775" s="36" t="s">
        <v>66</v>
      </c>
      <c r="G775" s="37" t="e">
        <f>+'INDICADORES IDIGER'!#REF!</f>
        <v>#REF!</v>
      </c>
      <c r="H775" s="85" t="e">
        <f>+'INDICADORES IDIGER'!#REF!</f>
        <v>#REF!</v>
      </c>
      <c r="I775" s="268" t="e">
        <f t="shared" si="36"/>
        <v>#REF!</v>
      </c>
    </row>
    <row r="776" spans="1:9" x14ac:dyDescent="0.2">
      <c r="A776" s="418"/>
      <c r="B776" s="421"/>
      <c r="C776" s="415"/>
      <c r="D776" s="425"/>
      <c r="E776" s="443"/>
      <c r="F776" s="36" t="s">
        <v>67</v>
      </c>
      <c r="G776" s="37" t="e">
        <f>+'INDICADORES IDIGER'!#REF!</f>
        <v>#REF!</v>
      </c>
      <c r="H776" s="85" t="e">
        <f>+'INDICADORES IDIGER'!#REF!</f>
        <v>#REF!</v>
      </c>
      <c r="I776" s="268" t="e">
        <f t="shared" si="36"/>
        <v>#REF!</v>
      </c>
    </row>
    <row r="777" spans="1:9" x14ac:dyDescent="0.2">
      <c r="A777" s="418"/>
      <c r="B777" s="421"/>
      <c r="C777" s="415"/>
      <c r="D777" s="425"/>
      <c r="E777" s="443"/>
      <c r="F777" s="36" t="s">
        <v>68</v>
      </c>
      <c r="G777" s="37" t="e">
        <f>+'INDICADORES IDIGER'!#REF!</f>
        <v>#REF!</v>
      </c>
      <c r="H777" s="85" t="e">
        <f>+'INDICADORES IDIGER'!#REF!</f>
        <v>#REF!</v>
      </c>
      <c r="I777" s="268" t="e">
        <f t="shared" si="36"/>
        <v>#REF!</v>
      </c>
    </row>
    <row r="778" spans="1:9" x14ac:dyDescent="0.2">
      <c r="A778" s="418"/>
      <c r="B778" s="421"/>
      <c r="C778" s="415"/>
      <c r="D778" s="425"/>
      <c r="E778" s="443"/>
      <c r="F778" s="36" t="s">
        <v>69</v>
      </c>
      <c r="G778" s="37" t="e">
        <f>+'INDICADORES IDIGER'!#REF!</f>
        <v>#REF!</v>
      </c>
      <c r="H778" s="85" t="e">
        <f>+'INDICADORES IDIGER'!#REF!</f>
        <v>#REF!</v>
      </c>
      <c r="I778" s="268" t="e">
        <f t="shared" si="36"/>
        <v>#REF!</v>
      </c>
    </row>
    <row r="779" spans="1:9" x14ac:dyDescent="0.2">
      <c r="A779" s="418"/>
      <c r="B779" s="421"/>
      <c r="C779" s="415"/>
      <c r="D779" s="425"/>
      <c r="E779" s="443"/>
      <c r="F779" s="36" t="s">
        <v>70</v>
      </c>
      <c r="G779" s="37" t="e">
        <f>+'INDICADORES IDIGER'!#REF!</f>
        <v>#REF!</v>
      </c>
      <c r="H779" s="85" t="e">
        <f>+'INDICADORES IDIGER'!#REF!</f>
        <v>#REF!</v>
      </c>
      <c r="I779" s="268" t="e">
        <f t="shared" si="36"/>
        <v>#REF!</v>
      </c>
    </row>
    <row r="780" spans="1:9" x14ac:dyDescent="0.2">
      <c r="A780" s="418"/>
      <c r="B780" s="421"/>
      <c r="C780" s="415"/>
      <c r="D780" s="425"/>
      <c r="E780" s="443"/>
      <c r="F780" s="36" t="s">
        <v>71</v>
      </c>
      <c r="G780" s="37" t="e">
        <f>+'INDICADORES IDIGER'!#REF!</f>
        <v>#REF!</v>
      </c>
      <c r="H780" s="85" t="e">
        <f>+'INDICADORES IDIGER'!#REF!</f>
        <v>#REF!</v>
      </c>
      <c r="I780" s="268" t="e">
        <f t="shared" si="36"/>
        <v>#REF!</v>
      </c>
    </row>
    <row r="781" spans="1:9" x14ac:dyDescent="0.2">
      <c r="A781" s="418"/>
      <c r="B781" s="421"/>
      <c r="C781" s="415"/>
      <c r="D781" s="425"/>
      <c r="E781" s="443"/>
      <c r="F781" s="36" t="s">
        <v>72</v>
      </c>
      <c r="G781" s="37" t="e">
        <f>+'INDICADORES IDIGER'!#REF!</f>
        <v>#REF!</v>
      </c>
      <c r="H781" s="85" t="e">
        <f>+'INDICADORES IDIGER'!#REF!</f>
        <v>#REF!</v>
      </c>
      <c r="I781" s="268" t="e">
        <f t="shared" si="36"/>
        <v>#REF!</v>
      </c>
    </row>
    <row r="782" spans="1:9" ht="13.5" thickBot="1" x14ac:dyDescent="0.25">
      <c r="A782" s="419"/>
      <c r="B782" s="441"/>
      <c r="C782" s="415"/>
      <c r="D782" s="427"/>
      <c r="E782" s="444"/>
      <c r="F782" s="38" t="s">
        <v>73</v>
      </c>
      <c r="G782" s="39" t="e">
        <f>+'INDICADORES IDIGER'!#REF!</f>
        <v>#REF!</v>
      </c>
      <c r="H782" s="194" t="e">
        <f>+'INDICADORES IDIGER'!#REF!</f>
        <v>#REF!</v>
      </c>
      <c r="I782" s="268" t="e">
        <f t="shared" si="36"/>
        <v>#REF!</v>
      </c>
    </row>
    <row r="783" spans="1:9" ht="13.5" thickBot="1" x14ac:dyDescent="0.25">
      <c r="A783" s="422" t="s">
        <v>395</v>
      </c>
      <c r="B783" s="423"/>
      <c r="C783" s="423"/>
      <c r="D783" s="423"/>
      <c r="E783" s="423"/>
      <c r="F783" s="424"/>
      <c r="G783" s="55" t="e">
        <f>SUM(G771:G782)</f>
        <v>#REF!</v>
      </c>
      <c r="H783" s="56" t="e">
        <f>SUM(H771:H782)</f>
        <v>#REF!</v>
      </c>
      <c r="I783" s="35" t="e">
        <f t="shared" si="36"/>
        <v>#REF!</v>
      </c>
    </row>
    <row r="784" spans="1:9" ht="13.5" thickBot="1" x14ac:dyDescent="0.25">
      <c r="A784" s="155"/>
      <c r="B784" s="107"/>
      <c r="C784" s="107"/>
      <c r="D784" s="107"/>
      <c r="E784" s="107"/>
      <c r="F784" s="107"/>
      <c r="G784" s="63"/>
      <c r="H784" s="53"/>
      <c r="I784" s="154"/>
    </row>
    <row r="785" spans="1:9" x14ac:dyDescent="0.2">
      <c r="A785" s="449" t="s">
        <v>61</v>
      </c>
      <c r="B785" s="445" t="s">
        <v>399</v>
      </c>
      <c r="C785" s="445" t="s">
        <v>402</v>
      </c>
      <c r="D785" s="445" t="s">
        <v>400</v>
      </c>
      <c r="E785" s="445" t="s">
        <v>401</v>
      </c>
      <c r="F785" s="450" t="s">
        <v>403</v>
      </c>
      <c r="G785" s="450"/>
      <c r="H785" s="450"/>
      <c r="I785" s="451"/>
    </row>
    <row r="786" spans="1:9" x14ac:dyDescent="0.2">
      <c r="A786" s="416"/>
      <c r="B786" s="413"/>
      <c r="C786" s="413"/>
      <c r="D786" s="413"/>
      <c r="E786" s="413"/>
      <c r="F786" s="44"/>
      <c r="G786" s="45" t="s">
        <v>378</v>
      </c>
      <c r="H786" s="46" t="s">
        <v>225</v>
      </c>
      <c r="I786" s="152" t="s">
        <v>362</v>
      </c>
    </row>
    <row r="787" spans="1:9" x14ac:dyDescent="0.2">
      <c r="A787" s="434" t="s">
        <v>107</v>
      </c>
      <c r="B787" s="420" t="s">
        <v>9</v>
      </c>
      <c r="C787" s="414" t="s">
        <v>75</v>
      </c>
      <c r="D787" s="425" t="s">
        <v>3</v>
      </c>
      <c r="E787" s="442" t="s">
        <v>10</v>
      </c>
      <c r="F787" s="81" t="s">
        <v>307</v>
      </c>
      <c r="G787" s="51" t="e">
        <f>+'INDICADORES IDIGER'!#REF!</f>
        <v>#REF!</v>
      </c>
      <c r="H787" s="84" t="e">
        <f>+'INDICADORES IDIGER'!#REF!</f>
        <v>#REF!</v>
      </c>
      <c r="I787" s="268" t="e">
        <f>IF(G787=0,0,H787/G787)</f>
        <v>#REF!</v>
      </c>
    </row>
    <row r="788" spans="1:9" x14ac:dyDescent="0.2">
      <c r="A788" s="418"/>
      <c r="B788" s="421"/>
      <c r="C788" s="415"/>
      <c r="D788" s="425"/>
      <c r="E788" s="443"/>
      <c r="F788" s="82" t="s">
        <v>308</v>
      </c>
      <c r="G788" s="37" t="e">
        <f>+'INDICADORES IDIGER'!#REF!</f>
        <v>#REF!</v>
      </c>
      <c r="H788" s="85" t="e">
        <f>+'INDICADORES IDIGER'!#REF!</f>
        <v>#REF!</v>
      </c>
      <c r="I788" s="268" t="e">
        <f>IF(G788=0,0,H788/G788)</f>
        <v>#REF!</v>
      </c>
    </row>
    <row r="789" spans="1:9" x14ac:dyDescent="0.2">
      <c r="A789" s="418"/>
      <c r="B789" s="421"/>
      <c r="C789" s="415"/>
      <c r="D789" s="425"/>
      <c r="E789" s="443"/>
      <c r="F789" s="82" t="s">
        <v>310</v>
      </c>
      <c r="G789" s="37" t="e">
        <f>+'INDICADORES IDIGER'!#REF!</f>
        <v>#REF!</v>
      </c>
      <c r="H789" s="85" t="e">
        <f>+'INDICADORES IDIGER'!#REF!</f>
        <v>#REF!</v>
      </c>
      <c r="I789" s="268" t="e">
        <f>IF(G789=0,0,H789/G789)</f>
        <v>#REF!</v>
      </c>
    </row>
    <row r="790" spans="1:9" ht="13.5" thickBot="1" x14ac:dyDescent="0.25">
      <c r="A790" s="418"/>
      <c r="B790" s="421"/>
      <c r="C790" s="415"/>
      <c r="D790" s="425"/>
      <c r="E790" s="443"/>
      <c r="F790" s="83" t="s">
        <v>309</v>
      </c>
      <c r="G790" s="37" t="e">
        <f>+'INDICADORES IDIGER'!#REF!</f>
        <v>#REF!</v>
      </c>
      <c r="H790" s="85" t="e">
        <f>+'INDICADORES IDIGER'!#REF!</f>
        <v>#REF!</v>
      </c>
      <c r="I790" s="268" t="e">
        <f>IF(G790=0,0,H790/G790)</f>
        <v>#REF!</v>
      </c>
    </row>
    <row r="791" spans="1:9" ht="13.5" thickBot="1" x14ac:dyDescent="0.25">
      <c r="A791" s="422" t="s">
        <v>395</v>
      </c>
      <c r="B791" s="423"/>
      <c r="C791" s="423"/>
      <c r="D791" s="423"/>
      <c r="E791" s="423"/>
      <c r="F791" s="424"/>
      <c r="G791" s="55" t="e">
        <f>SUM(G787:G790)</f>
        <v>#REF!</v>
      </c>
      <c r="H791" s="56" t="e">
        <f>SUM(H787:H790)</f>
        <v>#REF!</v>
      </c>
      <c r="I791" s="35" t="e">
        <f>IF(G791=0,0,H791/G791)</f>
        <v>#REF!</v>
      </c>
    </row>
    <row r="792" spans="1:9" ht="13.5" thickBot="1" x14ac:dyDescent="0.25">
      <c r="A792" s="155"/>
      <c r="B792" s="107"/>
      <c r="C792" s="107"/>
      <c r="D792" s="107"/>
      <c r="E792" s="107"/>
      <c r="F792" s="107"/>
      <c r="G792" s="63"/>
      <c r="H792" s="53"/>
      <c r="I792" s="154"/>
    </row>
    <row r="793" spans="1:9" x14ac:dyDescent="0.2">
      <c r="A793" s="449" t="s">
        <v>61</v>
      </c>
      <c r="B793" s="445" t="s">
        <v>399</v>
      </c>
      <c r="C793" s="445" t="s">
        <v>402</v>
      </c>
      <c r="D793" s="445" t="s">
        <v>400</v>
      </c>
      <c r="E793" s="445" t="s">
        <v>401</v>
      </c>
      <c r="F793" s="450" t="s">
        <v>403</v>
      </c>
      <c r="G793" s="450"/>
      <c r="H793" s="450"/>
      <c r="I793" s="451"/>
    </row>
    <row r="794" spans="1:9" x14ac:dyDescent="0.2">
      <c r="A794" s="416"/>
      <c r="B794" s="413"/>
      <c r="C794" s="413"/>
      <c r="D794" s="413"/>
      <c r="E794" s="413"/>
      <c r="F794" s="44"/>
      <c r="G794" s="45" t="s">
        <v>378</v>
      </c>
      <c r="H794" s="46" t="s">
        <v>225</v>
      </c>
      <c r="I794" s="152" t="s">
        <v>362</v>
      </c>
    </row>
    <row r="795" spans="1:9" x14ac:dyDescent="0.2">
      <c r="A795" s="434" t="s">
        <v>107</v>
      </c>
      <c r="B795" s="420" t="s">
        <v>11</v>
      </c>
      <c r="C795" s="414" t="s">
        <v>311</v>
      </c>
      <c r="D795" s="425" t="s">
        <v>4</v>
      </c>
      <c r="E795" s="442" t="s">
        <v>12</v>
      </c>
      <c r="F795" s="50" t="s">
        <v>62</v>
      </c>
      <c r="G795" s="51" t="e">
        <f>+'INDICADORES IDIGER'!#REF!</f>
        <v>#REF!</v>
      </c>
      <c r="H795" s="84" t="e">
        <f>+'INDICADORES IDIGER'!#REF!</f>
        <v>#REF!</v>
      </c>
      <c r="I795" s="268" t="e">
        <f t="shared" ref="I795:I807" si="37">IF(G795=0,0,H795/G795)</f>
        <v>#REF!</v>
      </c>
    </row>
    <row r="796" spans="1:9" x14ac:dyDescent="0.2">
      <c r="A796" s="418"/>
      <c r="B796" s="421"/>
      <c r="C796" s="415"/>
      <c r="D796" s="425"/>
      <c r="E796" s="443"/>
      <c r="F796" s="36" t="s">
        <v>63</v>
      </c>
      <c r="G796" s="37" t="e">
        <f>+'INDICADORES IDIGER'!#REF!</f>
        <v>#REF!</v>
      </c>
      <c r="H796" s="85" t="e">
        <f>+'INDICADORES IDIGER'!#REF!</f>
        <v>#REF!</v>
      </c>
      <c r="I796" s="268" t="e">
        <f t="shared" si="37"/>
        <v>#REF!</v>
      </c>
    </row>
    <row r="797" spans="1:9" x14ac:dyDescent="0.2">
      <c r="A797" s="418"/>
      <c r="B797" s="421"/>
      <c r="C797" s="415"/>
      <c r="D797" s="425"/>
      <c r="E797" s="443"/>
      <c r="F797" s="36" t="s">
        <v>64</v>
      </c>
      <c r="G797" s="37" t="e">
        <f>+'INDICADORES IDIGER'!#REF!</f>
        <v>#REF!</v>
      </c>
      <c r="H797" s="85" t="e">
        <f>+'INDICADORES IDIGER'!#REF!</f>
        <v>#REF!</v>
      </c>
      <c r="I797" s="268" t="e">
        <f t="shared" si="37"/>
        <v>#REF!</v>
      </c>
    </row>
    <row r="798" spans="1:9" x14ac:dyDescent="0.2">
      <c r="A798" s="418"/>
      <c r="B798" s="421"/>
      <c r="C798" s="415"/>
      <c r="D798" s="425"/>
      <c r="E798" s="443"/>
      <c r="F798" s="36" t="s">
        <v>65</v>
      </c>
      <c r="G798" s="37" t="e">
        <f>+'INDICADORES IDIGER'!#REF!</f>
        <v>#REF!</v>
      </c>
      <c r="H798" s="85" t="e">
        <f>+'INDICADORES IDIGER'!#REF!</f>
        <v>#REF!</v>
      </c>
      <c r="I798" s="268" t="e">
        <f t="shared" si="37"/>
        <v>#REF!</v>
      </c>
    </row>
    <row r="799" spans="1:9" x14ac:dyDescent="0.2">
      <c r="A799" s="418"/>
      <c r="B799" s="421"/>
      <c r="C799" s="415"/>
      <c r="D799" s="425"/>
      <c r="E799" s="443"/>
      <c r="F799" s="36" t="s">
        <v>66</v>
      </c>
      <c r="G799" s="37" t="e">
        <f>+'INDICADORES IDIGER'!#REF!</f>
        <v>#REF!</v>
      </c>
      <c r="H799" s="85" t="e">
        <f>+'INDICADORES IDIGER'!#REF!</f>
        <v>#REF!</v>
      </c>
      <c r="I799" s="268" t="e">
        <f t="shared" si="37"/>
        <v>#REF!</v>
      </c>
    </row>
    <row r="800" spans="1:9" x14ac:dyDescent="0.2">
      <c r="A800" s="418"/>
      <c r="B800" s="421"/>
      <c r="C800" s="415"/>
      <c r="D800" s="425"/>
      <c r="E800" s="443"/>
      <c r="F800" s="36" t="s">
        <v>67</v>
      </c>
      <c r="G800" s="37" t="e">
        <f>+'INDICADORES IDIGER'!#REF!</f>
        <v>#REF!</v>
      </c>
      <c r="H800" s="85" t="e">
        <f>+'INDICADORES IDIGER'!#REF!</f>
        <v>#REF!</v>
      </c>
      <c r="I800" s="268" t="e">
        <f t="shared" si="37"/>
        <v>#REF!</v>
      </c>
    </row>
    <row r="801" spans="1:9" x14ac:dyDescent="0.2">
      <c r="A801" s="418"/>
      <c r="B801" s="421"/>
      <c r="C801" s="415"/>
      <c r="D801" s="425"/>
      <c r="E801" s="443"/>
      <c r="F801" s="36" t="s">
        <v>68</v>
      </c>
      <c r="G801" s="37" t="e">
        <f>+'INDICADORES IDIGER'!#REF!</f>
        <v>#REF!</v>
      </c>
      <c r="H801" s="85" t="e">
        <f>+'INDICADORES IDIGER'!#REF!</f>
        <v>#REF!</v>
      </c>
      <c r="I801" s="268" t="e">
        <f t="shared" si="37"/>
        <v>#REF!</v>
      </c>
    </row>
    <row r="802" spans="1:9" x14ac:dyDescent="0.2">
      <c r="A802" s="418"/>
      <c r="B802" s="421"/>
      <c r="C802" s="415"/>
      <c r="D802" s="425"/>
      <c r="E802" s="443"/>
      <c r="F802" s="36" t="s">
        <v>69</v>
      </c>
      <c r="G802" s="37" t="e">
        <f>+'INDICADORES IDIGER'!#REF!</f>
        <v>#REF!</v>
      </c>
      <c r="H802" s="85" t="e">
        <f>+'INDICADORES IDIGER'!#REF!</f>
        <v>#REF!</v>
      </c>
      <c r="I802" s="268" t="e">
        <f t="shared" si="37"/>
        <v>#REF!</v>
      </c>
    </row>
    <row r="803" spans="1:9" x14ac:dyDescent="0.2">
      <c r="A803" s="418"/>
      <c r="B803" s="421"/>
      <c r="C803" s="415"/>
      <c r="D803" s="425"/>
      <c r="E803" s="443"/>
      <c r="F803" s="36" t="s">
        <v>70</v>
      </c>
      <c r="G803" s="37" t="e">
        <f>+'INDICADORES IDIGER'!#REF!</f>
        <v>#REF!</v>
      </c>
      <c r="H803" s="85" t="e">
        <f>+'INDICADORES IDIGER'!#REF!</f>
        <v>#REF!</v>
      </c>
      <c r="I803" s="268" t="e">
        <f t="shared" si="37"/>
        <v>#REF!</v>
      </c>
    </row>
    <row r="804" spans="1:9" x14ac:dyDescent="0.2">
      <c r="A804" s="418"/>
      <c r="B804" s="421"/>
      <c r="C804" s="415"/>
      <c r="D804" s="425"/>
      <c r="E804" s="443"/>
      <c r="F804" s="36" t="s">
        <v>71</v>
      </c>
      <c r="G804" s="37" t="e">
        <f>+'INDICADORES IDIGER'!#REF!</f>
        <v>#REF!</v>
      </c>
      <c r="H804" s="85" t="e">
        <f>+'INDICADORES IDIGER'!#REF!</f>
        <v>#REF!</v>
      </c>
      <c r="I804" s="268" t="e">
        <f t="shared" si="37"/>
        <v>#REF!</v>
      </c>
    </row>
    <row r="805" spans="1:9" x14ac:dyDescent="0.2">
      <c r="A805" s="418"/>
      <c r="B805" s="421"/>
      <c r="C805" s="415"/>
      <c r="D805" s="425"/>
      <c r="E805" s="443"/>
      <c r="F805" s="36" t="s">
        <v>72</v>
      </c>
      <c r="G805" s="37" t="e">
        <f>+'INDICADORES IDIGER'!#REF!</f>
        <v>#REF!</v>
      </c>
      <c r="H805" s="85" t="e">
        <f>+'INDICADORES IDIGER'!#REF!</f>
        <v>#REF!</v>
      </c>
      <c r="I805" s="268" t="e">
        <f t="shared" si="37"/>
        <v>#REF!</v>
      </c>
    </row>
    <row r="806" spans="1:9" ht="13.5" thickBot="1" x14ac:dyDescent="0.25">
      <c r="A806" s="419"/>
      <c r="B806" s="441"/>
      <c r="C806" s="415"/>
      <c r="D806" s="427"/>
      <c r="E806" s="444"/>
      <c r="F806" s="38" t="s">
        <v>73</v>
      </c>
      <c r="G806" s="39" t="e">
        <f>+'INDICADORES IDIGER'!#REF!</f>
        <v>#REF!</v>
      </c>
      <c r="H806" s="194" t="e">
        <f>+'INDICADORES IDIGER'!#REF!</f>
        <v>#REF!</v>
      </c>
      <c r="I806" s="268" t="e">
        <f t="shared" si="37"/>
        <v>#REF!</v>
      </c>
    </row>
    <row r="807" spans="1:9" ht="13.5" thickBot="1" x14ac:dyDescent="0.25">
      <c r="A807" s="422" t="s">
        <v>395</v>
      </c>
      <c r="B807" s="423"/>
      <c r="C807" s="423"/>
      <c r="D807" s="423"/>
      <c r="E807" s="423"/>
      <c r="F807" s="424"/>
      <c r="G807" s="55" t="e">
        <f>SUM(G795:G806)</f>
        <v>#REF!</v>
      </c>
      <c r="H807" s="56" t="e">
        <f>SUM(H795:H806)</f>
        <v>#REF!</v>
      </c>
      <c r="I807" s="35" t="e">
        <f t="shared" si="37"/>
        <v>#REF!</v>
      </c>
    </row>
    <row r="808" spans="1:9" x14ac:dyDescent="0.2">
      <c r="A808" s="155"/>
      <c r="B808" s="107"/>
      <c r="C808" s="107"/>
      <c r="D808" s="107"/>
      <c r="E808" s="107"/>
      <c r="F808" s="107"/>
      <c r="G808" s="63"/>
      <c r="H808" s="53"/>
      <c r="I808" s="154"/>
    </row>
    <row r="809" spans="1:9" x14ac:dyDescent="0.2">
      <c r="A809" s="151" t="s">
        <v>61</v>
      </c>
      <c r="B809" s="44" t="s">
        <v>399</v>
      </c>
      <c r="C809" s="44" t="s">
        <v>402</v>
      </c>
      <c r="D809" s="44" t="s">
        <v>400</v>
      </c>
      <c r="E809" s="44" t="s">
        <v>401</v>
      </c>
      <c r="F809" s="44"/>
      <c r="G809" s="45" t="s">
        <v>378</v>
      </c>
      <c r="H809" s="46" t="s">
        <v>225</v>
      </c>
      <c r="I809" s="152" t="s">
        <v>362</v>
      </c>
    </row>
    <row r="810" spans="1:9" ht="19.5" customHeight="1" x14ac:dyDescent="0.2">
      <c r="A810" s="430" t="s">
        <v>107</v>
      </c>
      <c r="B810" s="431" t="s">
        <v>236</v>
      </c>
      <c r="C810" s="428" t="s">
        <v>75</v>
      </c>
      <c r="D810" s="426" t="s">
        <v>182</v>
      </c>
      <c r="E810" s="428" t="s">
        <v>231</v>
      </c>
      <c r="F810" s="81" t="s">
        <v>385</v>
      </c>
      <c r="G810" s="51" t="e">
        <f>+'INDICADORES IDIGER'!#REF!</f>
        <v>#REF!</v>
      </c>
      <c r="H810" s="51" t="e">
        <f>+'INDICADORES IDIGER'!#REF!</f>
        <v>#REF!</v>
      </c>
      <c r="I810" s="268" t="e">
        <f>IF(G810=0,0,H810/G810)</f>
        <v>#REF!</v>
      </c>
    </row>
    <row r="811" spans="1:9" ht="19.5" customHeight="1" thickBot="1" x14ac:dyDescent="0.25">
      <c r="A811" s="419"/>
      <c r="B811" s="432"/>
      <c r="C811" s="429"/>
      <c r="D811" s="427"/>
      <c r="E811" s="429"/>
      <c r="F811" s="60" t="s">
        <v>386</v>
      </c>
      <c r="G811" s="39" t="e">
        <f>+'INDICADORES IDIGER'!#REF!</f>
        <v>#REF!</v>
      </c>
      <c r="H811" s="39" t="e">
        <f>+'INDICADORES IDIGER'!#REF!</f>
        <v>#REF!</v>
      </c>
      <c r="I811" s="268" t="e">
        <f>IF(G811=0,0,H811/G811)</f>
        <v>#REF!</v>
      </c>
    </row>
    <row r="812" spans="1:9" ht="13.5" thickBot="1" x14ac:dyDescent="0.25">
      <c r="A812" s="422" t="s">
        <v>395</v>
      </c>
      <c r="B812" s="423"/>
      <c r="C812" s="423"/>
      <c r="D812" s="423"/>
      <c r="E812" s="423"/>
      <c r="F812" s="424"/>
      <c r="G812" s="55" t="e">
        <f>SUM(G810:G811)</f>
        <v>#REF!</v>
      </c>
      <c r="H812" s="56" t="e">
        <f>SUM(H810:H811)</f>
        <v>#REF!</v>
      </c>
      <c r="I812" s="35" t="e">
        <f>IF(G812=0,0,H812/G812)</f>
        <v>#REF!</v>
      </c>
    </row>
    <row r="813" spans="1:9" x14ac:dyDescent="0.2">
      <c r="A813" s="155"/>
      <c r="B813" s="107"/>
      <c r="C813" s="107"/>
      <c r="D813" s="107"/>
      <c r="E813" s="107"/>
      <c r="F813" s="107"/>
      <c r="G813" s="63"/>
      <c r="H813" s="53"/>
      <c r="I813" s="154"/>
    </row>
    <row r="814" spans="1:9" x14ac:dyDescent="0.2">
      <c r="A814" s="151" t="s">
        <v>61</v>
      </c>
      <c r="B814" s="44" t="s">
        <v>399</v>
      </c>
      <c r="C814" s="44" t="s">
        <v>402</v>
      </c>
      <c r="D814" s="44" t="s">
        <v>400</v>
      </c>
      <c r="E814" s="44" t="s">
        <v>401</v>
      </c>
      <c r="F814" s="44"/>
      <c r="G814" s="45" t="s">
        <v>378</v>
      </c>
      <c r="H814" s="46" t="s">
        <v>225</v>
      </c>
      <c r="I814" s="152" t="s">
        <v>362</v>
      </c>
    </row>
    <row r="815" spans="1:9" x14ac:dyDescent="0.2">
      <c r="A815" s="417" t="s">
        <v>107</v>
      </c>
      <c r="B815" s="420" t="s">
        <v>183</v>
      </c>
      <c r="C815" s="414" t="s">
        <v>75</v>
      </c>
      <c r="D815" s="425" t="s">
        <v>184</v>
      </c>
      <c r="E815" s="442" t="s">
        <v>185</v>
      </c>
      <c r="F815" s="50" t="s">
        <v>62</v>
      </c>
      <c r="G815" s="51" t="e">
        <f>+'INDICADORES IDIGER'!#REF!</f>
        <v>#REF!</v>
      </c>
      <c r="H815" s="84" t="e">
        <f>+'INDICADORES IDIGER'!#REF!</f>
        <v>#REF!</v>
      </c>
      <c r="I815" s="268" t="e">
        <f t="shared" ref="I815:I827" si="38">IF(G815=0,0,H815/G815)</f>
        <v>#REF!</v>
      </c>
    </row>
    <row r="816" spans="1:9" x14ac:dyDescent="0.2">
      <c r="A816" s="418"/>
      <c r="B816" s="421"/>
      <c r="C816" s="415"/>
      <c r="D816" s="425"/>
      <c r="E816" s="443"/>
      <c r="F816" s="36" t="s">
        <v>63</v>
      </c>
      <c r="G816" s="37" t="e">
        <f>+'INDICADORES IDIGER'!#REF!</f>
        <v>#REF!</v>
      </c>
      <c r="H816" s="85" t="e">
        <f>+'INDICADORES IDIGER'!#REF!</f>
        <v>#REF!</v>
      </c>
      <c r="I816" s="268" t="e">
        <f t="shared" si="38"/>
        <v>#REF!</v>
      </c>
    </row>
    <row r="817" spans="1:9" ht="16.5" customHeight="1" x14ac:dyDescent="0.2">
      <c r="A817" s="418"/>
      <c r="B817" s="421"/>
      <c r="C817" s="415"/>
      <c r="D817" s="425"/>
      <c r="E817" s="443"/>
      <c r="F817" s="36" t="s">
        <v>64</v>
      </c>
      <c r="G817" s="37" t="e">
        <f>+'INDICADORES IDIGER'!#REF!</f>
        <v>#REF!</v>
      </c>
      <c r="H817" s="85" t="e">
        <f>+'INDICADORES IDIGER'!#REF!</f>
        <v>#REF!</v>
      </c>
      <c r="I817" s="268" t="e">
        <f t="shared" si="38"/>
        <v>#REF!</v>
      </c>
    </row>
    <row r="818" spans="1:9" ht="16.5" customHeight="1" x14ac:dyDescent="0.2">
      <c r="A818" s="418"/>
      <c r="B818" s="421"/>
      <c r="C818" s="415"/>
      <c r="D818" s="425"/>
      <c r="E818" s="443"/>
      <c r="F818" s="36" t="s">
        <v>65</v>
      </c>
      <c r="G818" s="37" t="e">
        <f>+'INDICADORES IDIGER'!#REF!</f>
        <v>#REF!</v>
      </c>
      <c r="H818" s="85" t="e">
        <f>+'INDICADORES IDIGER'!#REF!</f>
        <v>#REF!</v>
      </c>
      <c r="I818" s="268" t="e">
        <f t="shared" si="38"/>
        <v>#REF!</v>
      </c>
    </row>
    <row r="819" spans="1:9" ht="16.5" customHeight="1" x14ac:dyDescent="0.2">
      <c r="A819" s="418"/>
      <c r="B819" s="421"/>
      <c r="C819" s="415"/>
      <c r="D819" s="425"/>
      <c r="E819" s="443"/>
      <c r="F819" s="36" t="s">
        <v>66</v>
      </c>
      <c r="G819" s="37" t="e">
        <f>+'INDICADORES IDIGER'!#REF!</f>
        <v>#REF!</v>
      </c>
      <c r="H819" s="85" t="e">
        <f>+'INDICADORES IDIGER'!#REF!</f>
        <v>#REF!</v>
      </c>
      <c r="I819" s="268" t="e">
        <f t="shared" si="38"/>
        <v>#REF!</v>
      </c>
    </row>
    <row r="820" spans="1:9" ht="16.5" customHeight="1" x14ac:dyDescent="0.2">
      <c r="A820" s="418"/>
      <c r="B820" s="421"/>
      <c r="C820" s="415"/>
      <c r="D820" s="425"/>
      <c r="E820" s="443"/>
      <c r="F820" s="36" t="s">
        <v>67</v>
      </c>
      <c r="G820" s="37" t="e">
        <f>+'INDICADORES IDIGER'!#REF!</f>
        <v>#REF!</v>
      </c>
      <c r="H820" s="85" t="e">
        <f>+'INDICADORES IDIGER'!#REF!</f>
        <v>#REF!</v>
      </c>
      <c r="I820" s="268" t="e">
        <f t="shared" si="38"/>
        <v>#REF!</v>
      </c>
    </row>
    <row r="821" spans="1:9" x14ac:dyDescent="0.2">
      <c r="A821" s="418"/>
      <c r="B821" s="421"/>
      <c r="C821" s="415"/>
      <c r="D821" s="425"/>
      <c r="E821" s="443"/>
      <c r="F821" s="36" t="s">
        <v>68</v>
      </c>
      <c r="G821" s="37" t="e">
        <f>+'INDICADORES IDIGER'!#REF!</f>
        <v>#REF!</v>
      </c>
      <c r="H821" s="85" t="e">
        <f>+'INDICADORES IDIGER'!#REF!</f>
        <v>#REF!</v>
      </c>
      <c r="I821" s="268" t="e">
        <f t="shared" si="38"/>
        <v>#REF!</v>
      </c>
    </row>
    <row r="822" spans="1:9" x14ac:dyDescent="0.2">
      <c r="A822" s="418"/>
      <c r="B822" s="421"/>
      <c r="C822" s="415"/>
      <c r="D822" s="425"/>
      <c r="E822" s="443"/>
      <c r="F822" s="36" t="s">
        <v>69</v>
      </c>
      <c r="G822" s="37" t="e">
        <f>+'INDICADORES IDIGER'!#REF!</f>
        <v>#REF!</v>
      </c>
      <c r="H822" s="85" t="e">
        <f>+'INDICADORES IDIGER'!#REF!</f>
        <v>#REF!</v>
      </c>
      <c r="I822" s="268" t="e">
        <f t="shared" si="38"/>
        <v>#REF!</v>
      </c>
    </row>
    <row r="823" spans="1:9" x14ac:dyDescent="0.2">
      <c r="A823" s="418"/>
      <c r="B823" s="421"/>
      <c r="C823" s="415"/>
      <c r="D823" s="425"/>
      <c r="E823" s="443"/>
      <c r="F823" s="36" t="s">
        <v>70</v>
      </c>
      <c r="G823" s="37" t="e">
        <f>+'INDICADORES IDIGER'!#REF!</f>
        <v>#REF!</v>
      </c>
      <c r="H823" s="85" t="e">
        <f>+'INDICADORES IDIGER'!#REF!</f>
        <v>#REF!</v>
      </c>
      <c r="I823" s="268" t="e">
        <f t="shared" si="38"/>
        <v>#REF!</v>
      </c>
    </row>
    <row r="824" spans="1:9" x14ac:dyDescent="0.2">
      <c r="A824" s="418"/>
      <c r="B824" s="421"/>
      <c r="C824" s="415"/>
      <c r="D824" s="425"/>
      <c r="E824" s="443"/>
      <c r="F824" s="36" t="s">
        <v>71</v>
      </c>
      <c r="G824" s="37" t="e">
        <f>+'INDICADORES IDIGER'!#REF!</f>
        <v>#REF!</v>
      </c>
      <c r="H824" s="85" t="e">
        <f>+'INDICADORES IDIGER'!#REF!</f>
        <v>#REF!</v>
      </c>
      <c r="I824" s="268" t="e">
        <f t="shared" si="38"/>
        <v>#REF!</v>
      </c>
    </row>
    <row r="825" spans="1:9" x14ac:dyDescent="0.2">
      <c r="A825" s="418"/>
      <c r="B825" s="421"/>
      <c r="C825" s="415"/>
      <c r="D825" s="425"/>
      <c r="E825" s="443"/>
      <c r="F825" s="36" t="s">
        <v>72</v>
      </c>
      <c r="G825" s="37" t="e">
        <f>+'INDICADORES IDIGER'!#REF!</f>
        <v>#REF!</v>
      </c>
      <c r="H825" s="85" t="e">
        <f>+'INDICADORES IDIGER'!#REF!</f>
        <v>#REF!</v>
      </c>
      <c r="I825" s="268" t="e">
        <f t="shared" si="38"/>
        <v>#REF!</v>
      </c>
    </row>
    <row r="826" spans="1:9" ht="13.5" thickBot="1" x14ac:dyDescent="0.25">
      <c r="A826" s="419"/>
      <c r="B826" s="421"/>
      <c r="C826" s="415"/>
      <c r="D826" s="425"/>
      <c r="E826" s="444"/>
      <c r="F826" s="36" t="s">
        <v>73</v>
      </c>
      <c r="G826" s="37" t="e">
        <f>+'INDICADORES IDIGER'!#REF!</f>
        <v>#REF!</v>
      </c>
      <c r="H826" s="85" t="e">
        <f>+'INDICADORES IDIGER'!#REF!</f>
        <v>#REF!</v>
      </c>
      <c r="I826" s="268" t="e">
        <f t="shared" si="38"/>
        <v>#REF!</v>
      </c>
    </row>
    <row r="827" spans="1:9" ht="13.5" thickBot="1" x14ac:dyDescent="0.25">
      <c r="A827" s="422" t="s">
        <v>395</v>
      </c>
      <c r="B827" s="423"/>
      <c r="C827" s="423"/>
      <c r="D827" s="423"/>
      <c r="E827" s="423"/>
      <c r="F827" s="424"/>
      <c r="G827" s="55" t="e">
        <f>SUM(G815:G826)</f>
        <v>#REF!</v>
      </c>
      <c r="H827" s="56" t="e">
        <f>SUM(H815:H826)</f>
        <v>#REF!</v>
      </c>
      <c r="I827" s="35" t="e">
        <f t="shared" si="38"/>
        <v>#REF!</v>
      </c>
    </row>
    <row r="830" spans="1:9" ht="13.5" thickBot="1" x14ac:dyDescent="0.25"/>
    <row r="831" spans="1:9" ht="18" x14ac:dyDescent="0.2">
      <c r="A831" s="161" t="s">
        <v>60</v>
      </c>
      <c r="B831" s="437" t="s">
        <v>108</v>
      </c>
      <c r="C831" s="437"/>
      <c r="D831" s="437"/>
      <c r="E831" s="437"/>
      <c r="F831" s="437"/>
      <c r="G831" s="437"/>
      <c r="H831" s="437"/>
      <c r="I831" s="438"/>
    </row>
    <row r="832" spans="1:9" ht="18" x14ac:dyDescent="0.2">
      <c r="A832" s="162" t="s">
        <v>239</v>
      </c>
      <c r="B832" s="439" t="s">
        <v>285</v>
      </c>
      <c r="C832" s="439"/>
      <c r="D832" s="439"/>
      <c r="E832" s="439"/>
      <c r="F832" s="439"/>
      <c r="G832" s="439"/>
      <c r="H832" s="439"/>
      <c r="I832" s="440"/>
    </row>
    <row r="833" spans="1:9" x14ac:dyDescent="0.2">
      <c r="A833" s="416" t="s">
        <v>61</v>
      </c>
      <c r="B833" s="413" t="s">
        <v>399</v>
      </c>
      <c r="C833" s="413" t="s">
        <v>402</v>
      </c>
      <c r="D833" s="413" t="s">
        <v>400</v>
      </c>
      <c r="E833" s="413" t="s">
        <v>401</v>
      </c>
      <c r="F833" s="435" t="s">
        <v>403</v>
      </c>
      <c r="G833" s="435"/>
      <c r="H833" s="435"/>
      <c r="I833" s="436"/>
    </row>
    <row r="834" spans="1:9" x14ac:dyDescent="0.2">
      <c r="A834" s="416"/>
      <c r="B834" s="413"/>
      <c r="C834" s="413"/>
      <c r="D834" s="413"/>
      <c r="E834" s="413"/>
      <c r="F834" s="44"/>
      <c r="G834" s="45" t="s">
        <v>378</v>
      </c>
      <c r="H834" s="46" t="s">
        <v>225</v>
      </c>
      <c r="I834" s="152" t="s">
        <v>362</v>
      </c>
    </row>
    <row r="835" spans="1:9" x14ac:dyDescent="0.2">
      <c r="A835" s="417" t="s">
        <v>285</v>
      </c>
      <c r="B835" s="420" t="s">
        <v>267</v>
      </c>
      <c r="C835" s="414" t="s">
        <v>75</v>
      </c>
      <c r="D835" s="425" t="s">
        <v>205</v>
      </c>
      <c r="E835" s="414" t="s">
        <v>268</v>
      </c>
      <c r="F835" s="50" t="s">
        <v>62</v>
      </c>
      <c r="G835" s="51" t="e">
        <f>+'INDICADORES IDIGER'!#REF!</f>
        <v>#REF!</v>
      </c>
      <c r="H835" s="84" t="e">
        <f>+'INDICADORES IDIGER'!#REF!</f>
        <v>#REF!</v>
      </c>
      <c r="I835" s="268" t="e">
        <f t="shared" ref="I835:I847" si="39">IF(G835=0,0,H835/G835)</f>
        <v>#REF!</v>
      </c>
    </row>
    <row r="836" spans="1:9" x14ac:dyDescent="0.2">
      <c r="A836" s="418"/>
      <c r="B836" s="421"/>
      <c r="C836" s="415"/>
      <c r="D836" s="425"/>
      <c r="E836" s="415"/>
      <c r="F836" s="36" t="s">
        <v>63</v>
      </c>
      <c r="G836" s="37" t="e">
        <f>+'INDICADORES IDIGER'!#REF!</f>
        <v>#REF!</v>
      </c>
      <c r="H836" s="85" t="e">
        <f>+'INDICADORES IDIGER'!#REF!</f>
        <v>#REF!</v>
      </c>
      <c r="I836" s="268" t="e">
        <f t="shared" si="39"/>
        <v>#REF!</v>
      </c>
    </row>
    <row r="837" spans="1:9" x14ac:dyDescent="0.2">
      <c r="A837" s="418"/>
      <c r="B837" s="421"/>
      <c r="C837" s="415"/>
      <c r="D837" s="425"/>
      <c r="E837" s="415"/>
      <c r="F837" s="36" t="s">
        <v>64</v>
      </c>
      <c r="G837" s="37" t="e">
        <f>+'INDICADORES IDIGER'!#REF!</f>
        <v>#REF!</v>
      </c>
      <c r="H837" s="85" t="e">
        <f>+'INDICADORES IDIGER'!#REF!</f>
        <v>#REF!</v>
      </c>
      <c r="I837" s="268" t="e">
        <f t="shared" si="39"/>
        <v>#REF!</v>
      </c>
    </row>
    <row r="838" spans="1:9" x14ac:dyDescent="0.2">
      <c r="A838" s="418"/>
      <c r="B838" s="421"/>
      <c r="C838" s="415"/>
      <c r="D838" s="425"/>
      <c r="E838" s="415"/>
      <c r="F838" s="36" t="s">
        <v>65</v>
      </c>
      <c r="G838" s="37" t="e">
        <f>+'INDICADORES IDIGER'!#REF!</f>
        <v>#REF!</v>
      </c>
      <c r="H838" s="85" t="e">
        <f>+'INDICADORES IDIGER'!#REF!</f>
        <v>#REF!</v>
      </c>
      <c r="I838" s="268" t="e">
        <f t="shared" si="39"/>
        <v>#REF!</v>
      </c>
    </row>
    <row r="839" spans="1:9" x14ac:dyDescent="0.2">
      <c r="A839" s="418"/>
      <c r="B839" s="421"/>
      <c r="C839" s="415"/>
      <c r="D839" s="425"/>
      <c r="E839" s="415"/>
      <c r="F839" s="36" t="s">
        <v>66</v>
      </c>
      <c r="G839" s="37" t="e">
        <f>+'INDICADORES IDIGER'!#REF!</f>
        <v>#REF!</v>
      </c>
      <c r="H839" s="85" t="e">
        <f>+'INDICADORES IDIGER'!#REF!</f>
        <v>#REF!</v>
      </c>
      <c r="I839" s="268" t="e">
        <f t="shared" si="39"/>
        <v>#REF!</v>
      </c>
    </row>
    <row r="840" spans="1:9" x14ac:dyDescent="0.2">
      <c r="A840" s="418"/>
      <c r="B840" s="421"/>
      <c r="C840" s="415"/>
      <c r="D840" s="425"/>
      <c r="E840" s="415"/>
      <c r="F840" s="36" t="s">
        <v>67</v>
      </c>
      <c r="G840" s="37" t="e">
        <f>+'INDICADORES IDIGER'!#REF!</f>
        <v>#REF!</v>
      </c>
      <c r="H840" s="85" t="e">
        <f>+'INDICADORES IDIGER'!#REF!</f>
        <v>#REF!</v>
      </c>
      <c r="I840" s="268" t="e">
        <f t="shared" si="39"/>
        <v>#REF!</v>
      </c>
    </row>
    <row r="841" spans="1:9" x14ac:dyDescent="0.2">
      <c r="A841" s="418"/>
      <c r="B841" s="421"/>
      <c r="C841" s="415"/>
      <c r="D841" s="425"/>
      <c r="E841" s="415"/>
      <c r="F841" s="36" t="s">
        <v>68</v>
      </c>
      <c r="G841" s="37" t="e">
        <f>+'INDICADORES IDIGER'!#REF!</f>
        <v>#REF!</v>
      </c>
      <c r="H841" s="85" t="e">
        <f>+'INDICADORES IDIGER'!#REF!</f>
        <v>#REF!</v>
      </c>
      <c r="I841" s="268" t="e">
        <f t="shared" si="39"/>
        <v>#REF!</v>
      </c>
    </row>
    <row r="842" spans="1:9" x14ac:dyDescent="0.2">
      <c r="A842" s="418"/>
      <c r="B842" s="421"/>
      <c r="C842" s="415"/>
      <c r="D842" s="425"/>
      <c r="E842" s="415"/>
      <c r="F842" s="36" t="s">
        <v>69</v>
      </c>
      <c r="G842" s="37" t="e">
        <f>+'INDICADORES IDIGER'!#REF!</f>
        <v>#REF!</v>
      </c>
      <c r="H842" s="85" t="e">
        <f>+'INDICADORES IDIGER'!#REF!</f>
        <v>#REF!</v>
      </c>
      <c r="I842" s="268" t="e">
        <f t="shared" si="39"/>
        <v>#REF!</v>
      </c>
    </row>
    <row r="843" spans="1:9" x14ac:dyDescent="0.2">
      <c r="A843" s="418"/>
      <c r="B843" s="421"/>
      <c r="C843" s="415"/>
      <c r="D843" s="425"/>
      <c r="E843" s="415"/>
      <c r="F843" s="36" t="s">
        <v>70</v>
      </c>
      <c r="G843" s="37" t="e">
        <f>+'INDICADORES IDIGER'!#REF!</f>
        <v>#REF!</v>
      </c>
      <c r="H843" s="85" t="e">
        <f>+'INDICADORES IDIGER'!#REF!</f>
        <v>#REF!</v>
      </c>
      <c r="I843" s="268" t="e">
        <f t="shared" si="39"/>
        <v>#REF!</v>
      </c>
    </row>
    <row r="844" spans="1:9" x14ac:dyDescent="0.2">
      <c r="A844" s="418"/>
      <c r="B844" s="421"/>
      <c r="C844" s="415"/>
      <c r="D844" s="425"/>
      <c r="E844" s="415"/>
      <c r="F844" s="36" t="s">
        <v>71</v>
      </c>
      <c r="G844" s="37" t="e">
        <f>+'INDICADORES IDIGER'!#REF!</f>
        <v>#REF!</v>
      </c>
      <c r="H844" s="85" t="e">
        <f>+'INDICADORES IDIGER'!#REF!</f>
        <v>#REF!</v>
      </c>
      <c r="I844" s="268" t="e">
        <f t="shared" si="39"/>
        <v>#REF!</v>
      </c>
    </row>
    <row r="845" spans="1:9" ht="21" customHeight="1" x14ac:dyDescent="0.2">
      <c r="A845" s="418"/>
      <c r="B845" s="421"/>
      <c r="C845" s="415"/>
      <c r="D845" s="425"/>
      <c r="E845" s="415"/>
      <c r="F845" s="36" t="s">
        <v>72</v>
      </c>
      <c r="G845" s="37" t="e">
        <f>+'INDICADORES IDIGER'!#REF!</f>
        <v>#REF!</v>
      </c>
      <c r="H845" s="85" t="e">
        <f>+'INDICADORES IDIGER'!#REF!</f>
        <v>#REF!</v>
      </c>
      <c r="I845" s="268" t="e">
        <f t="shared" si="39"/>
        <v>#REF!</v>
      </c>
    </row>
    <row r="846" spans="1:9" ht="21" customHeight="1" thickBot="1" x14ac:dyDescent="0.25">
      <c r="A846" s="419"/>
      <c r="B846" s="421"/>
      <c r="C846" s="415"/>
      <c r="D846" s="425"/>
      <c r="E846" s="415"/>
      <c r="F846" s="36" t="s">
        <v>73</v>
      </c>
      <c r="G846" s="37" t="e">
        <f>+'INDICADORES IDIGER'!#REF!</f>
        <v>#REF!</v>
      </c>
      <c r="H846" s="85" t="e">
        <f>+'INDICADORES IDIGER'!#REF!</f>
        <v>#REF!</v>
      </c>
      <c r="I846" s="268" t="e">
        <f t="shared" si="39"/>
        <v>#REF!</v>
      </c>
    </row>
    <row r="847" spans="1:9" ht="13.5" thickBot="1" x14ac:dyDescent="0.25">
      <c r="A847" s="422" t="s">
        <v>395</v>
      </c>
      <c r="B847" s="423"/>
      <c r="C847" s="423"/>
      <c r="D847" s="423"/>
      <c r="E847" s="423"/>
      <c r="F847" s="424"/>
      <c r="G847" s="55" t="e">
        <f>SUM(G835:G846)</f>
        <v>#REF!</v>
      </c>
      <c r="H847" s="56" t="e">
        <f>SUM(H835:H846)</f>
        <v>#REF!</v>
      </c>
      <c r="I847" s="35" t="e">
        <f t="shared" si="39"/>
        <v>#REF!</v>
      </c>
    </row>
    <row r="848" spans="1:9" x14ac:dyDescent="0.2">
      <c r="A848" s="155"/>
      <c r="B848" s="107"/>
      <c r="C848" s="107"/>
      <c r="D848" s="107"/>
      <c r="E848" s="107"/>
      <c r="F848" s="107"/>
      <c r="G848" s="124"/>
      <c r="H848" s="124"/>
      <c r="I848" s="154"/>
    </row>
    <row r="849" spans="1:9" x14ac:dyDescent="0.2">
      <c r="A849" s="416" t="s">
        <v>61</v>
      </c>
      <c r="B849" s="413" t="s">
        <v>399</v>
      </c>
      <c r="C849" s="413" t="s">
        <v>402</v>
      </c>
      <c r="D849" s="413" t="s">
        <v>400</v>
      </c>
      <c r="E849" s="413" t="s">
        <v>401</v>
      </c>
      <c r="F849" s="435" t="s">
        <v>403</v>
      </c>
      <c r="G849" s="435"/>
      <c r="H849" s="435"/>
      <c r="I849" s="436"/>
    </row>
    <row r="850" spans="1:9" x14ac:dyDescent="0.2">
      <c r="A850" s="416"/>
      <c r="B850" s="413"/>
      <c r="C850" s="413"/>
      <c r="D850" s="413"/>
      <c r="E850" s="413"/>
      <c r="F850" s="44"/>
      <c r="G850" s="45" t="s">
        <v>378</v>
      </c>
      <c r="H850" s="46" t="s">
        <v>225</v>
      </c>
      <c r="I850" s="152" t="s">
        <v>362</v>
      </c>
    </row>
    <row r="851" spans="1:9" x14ac:dyDescent="0.2">
      <c r="A851" s="417" t="s">
        <v>285</v>
      </c>
      <c r="B851" s="420" t="s">
        <v>269</v>
      </c>
      <c r="C851" s="414" t="s">
        <v>75</v>
      </c>
      <c r="D851" s="425" t="s">
        <v>206</v>
      </c>
      <c r="E851" s="414" t="s">
        <v>270</v>
      </c>
      <c r="F851" s="50" t="s">
        <v>62</v>
      </c>
      <c r="G851" s="51" t="e">
        <f>+'INDICADORES IDIGER'!#REF!</f>
        <v>#REF!</v>
      </c>
      <c r="H851" s="84" t="e">
        <f>+'INDICADORES IDIGER'!#REF!</f>
        <v>#REF!</v>
      </c>
      <c r="I851" s="268" t="e">
        <f t="shared" ref="I851:I863" si="40">IF(G851=0,0,H851/G851)</f>
        <v>#REF!</v>
      </c>
    </row>
    <row r="852" spans="1:9" x14ac:dyDescent="0.2">
      <c r="A852" s="418"/>
      <c r="B852" s="421"/>
      <c r="C852" s="415"/>
      <c r="D852" s="425"/>
      <c r="E852" s="415"/>
      <c r="F852" s="36" t="s">
        <v>63</v>
      </c>
      <c r="G852" s="37" t="e">
        <f>+'INDICADORES IDIGER'!#REF!</f>
        <v>#REF!</v>
      </c>
      <c r="H852" s="85" t="e">
        <f>+'INDICADORES IDIGER'!#REF!</f>
        <v>#REF!</v>
      </c>
      <c r="I852" s="268" t="e">
        <f t="shared" si="40"/>
        <v>#REF!</v>
      </c>
    </row>
    <row r="853" spans="1:9" x14ac:dyDescent="0.2">
      <c r="A853" s="418"/>
      <c r="B853" s="421"/>
      <c r="C853" s="415"/>
      <c r="D853" s="425"/>
      <c r="E853" s="415"/>
      <c r="F853" s="36" t="s">
        <v>64</v>
      </c>
      <c r="G853" s="37" t="e">
        <f>+'INDICADORES IDIGER'!#REF!</f>
        <v>#REF!</v>
      </c>
      <c r="H853" s="85" t="e">
        <f>+'INDICADORES IDIGER'!#REF!</f>
        <v>#REF!</v>
      </c>
      <c r="I853" s="268" t="e">
        <f t="shared" si="40"/>
        <v>#REF!</v>
      </c>
    </row>
    <row r="854" spans="1:9" x14ac:dyDescent="0.2">
      <c r="A854" s="418"/>
      <c r="B854" s="421"/>
      <c r="C854" s="415"/>
      <c r="D854" s="425"/>
      <c r="E854" s="415"/>
      <c r="F854" s="36" t="s">
        <v>65</v>
      </c>
      <c r="G854" s="37" t="e">
        <f>+'INDICADORES IDIGER'!#REF!</f>
        <v>#REF!</v>
      </c>
      <c r="H854" s="85" t="e">
        <f>+'INDICADORES IDIGER'!#REF!</f>
        <v>#REF!</v>
      </c>
      <c r="I854" s="268" t="e">
        <f t="shared" si="40"/>
        <v>#REF!</v>
      </c>
    </row>
    <row r="855" spans="1:9" x14ac:dyDescent="0.2">
      <c r="A855" s="418"/>
      <c r="B855" s="421"/>
      <c r="C855" s="415"/>
      <c r="D855" s="425"/>
      <c r="E855" s="415"/>
      <c r="F855" s="36" t="s">
        <v>66</v>
      </c>
      <c r="G855" s="37" t="e">
        <f>+'INDICADORES IDIGER'!#REF!</f>
        <v>#REF!</v>
      </c>
      <c r="H855" s="85" t="e">
        <f>+'INDICADORES IDIGER'!#REF!</f>
        <v>#REF!</v>
      </c>
      <c r="I855" s="268" t="e">
        <f t="shared" si="40"/>
        <v>#REF!</v>
      </c>
    </row>
    <row r="856" spans="1:9" x14ac:dyDescent="0.2">
      <c r="A856" s="418"/>
      <c r="B856" s="421"/>
      <c r="C856" s="415"/>
      <c r="D856" s="425"/>
      <c r="E856" s="415"/>
      <c r="F856" s="36" t="s">
        <v>67</v>
      </c>
      <c r="G856" s="37" t="e">
        <f>+'INDICADORES IDIGER'!#REF!</f>
        <v>#REF!</v>
      </c>
      <c r="H856" s="85" t="e">
        <f>+'INDICADORES IDIGER'!#REF!</f>
        <v>#REF!</v>
      </c>
      <c r="I856" s="268" t="e">
        <f t="shared" si="40"/>
        <v>#REF!</v>
      </c>
    </row>
    <row r="857" spans="1:9" x14ac:dyDescent="0.2">
      <c r="A857" s="418"/>
      <c r="B857" s="421"/>
      <c r="C857" s="415"/>
      <c r="D857" s="425"/>
      <c r="E857" s="415"/>
      <c r="F857" s="36" t="s">
        <v>68</v>
      </c>
      <c r="G857" s="37" t="e">
        <f>+'INDICADORES IDIGER'!#REF!</f>
        <v>#REF!</v>
      </c>
      <c r="H857" s="85" t="e">
        <f>+'INDICADORES IDIGER'!#REF!</f>
        <v>#REF!</v>
      </c>
      <c r="I857" s="268" t="e">
        <f t="shared" si="40"/>
        <v>#REF!</v>
      </c>
    </row>
    <row r="858" spans="1:9" x14ac:dyDescent="0.2">
      <c r="A858" s="418"/>
      <c r="B858" s="421"/>
      <c r="C858" s="415"/>
      <c r="D858" s="425"/>
      <c r="E858" s="415"/>
      <c r="F858" s="36" t="s">
        <v>69</v>
      </c>
      <c r="G858" s="37" t="e">
        <f>+'INDICADORES IDIGER'!#REF!</f>
        <v>#REF!</v>
      </c>
      <c r="H858" s="85" t="e">
        <f>+'INDICADORES IDIGER'!#REF!</f>
        <v>#REF!</v>
      </c>
      <c r="I858" s="268" t="e">
        <f t="shared" si="40"/>
        <v>#REF!</v>
      </c>
    </row>
    <row r="859" spans="1:9" x14ac:dyDescent="0.2">
      <c r="A859" s="418"/>
      <c r="B859" s="421"/>
      <c r="C859" s="415"/>
      <c r="D859" s="425"/>
      <c r="E859" s="415"/>
      <c r="F859" s="36" t="s">
        <v>70</v>
      </c>
      <c r="G859" s="37" t="e">
        <f>+'INDICADORES IDIGER'!#REF!</f>
        <v>#REF!</v>
      </c>
      <c r="H859" s="85" t="e">
        <f>+'INDICADORES IDIGER'!#REF!</f>
        <v>#REF!</v>
      </c>
      <c r="I859" s="268" t="e">
        <f t="shared" si="40"/>
        <v>#REF!</v>
      </c>
    </row>
    <row r="860" spans="1:9" x14ac:dyDescent="0.2">
      <c r="A860" s="418"/>
      <c r="B860" s="421"/>
      <c r="C860" s="415"/>
      <c r="D860" s="425"/>
      <c r="E860" s="415"/>
      <c r="F860" s="36" t="s">
        <v>71</v>
      </c>
      <c r="G860" s="37" t="e">
        <f>+'INDICADORES IDIGER'!#REF!</f>
        <v>#REF!</v>
      </c>
      <c r="H860" s="85" t="e">
        <f>+'INDICADORES IDIGER'!#REF!</f>
        <v>#REF!</v>
      </c>
      <c r="I860" s="268" t="e">
        <f t="shared" si="40"/>
        <v>#REF!</v>
      </c>
    </row>
    <row r="861" spans="1:9" x14ac:dyDescent="0.2">
      <c r="A861" s="418"/>
      <c r="B861" s="421"/>
      <c r="C861" s="415"/>
      <c r="D861" s="425"/>
      <c r="E861" s="415"/>
      <c r="F861" s="36" t="s">
        <v>72</v>
      </c>
      <c r="G861" s="37" t="e">
        <f>+'INDICADORES IDIGER'!#REF!</f>
        <v>#REF!</v>
      </c>
      <c r="H861" s="85" t="e">
        <f>+'INDICADORES IDIGER'!#REF!</f>
        <v>#REF!</v>
      </c>
      <c r="I861" s="268" t="e">
        <f t="shared" si="40"/>
        <v>#REF!</v>
      </c>
    </row>
    <row r="862" spans="1:9" ht="13.5" thickBot="1" x14ac:dyDescent="0.25">
      <c r="A862" s="419"/>
      <c r="B862" s="421"/>
      <c r="C862" s="415"/>
      <c r="D862" s="425"/>
      <c r="E862" s="415"/>
      <c r="F862" s="36" t="s">
        <v>73</v>
      </c>
      <c r="G862" s="37" t="e">
        <f>+'INDICADORES IDIGER'!#REF!</f>
        <v>#REF!</v>
      </c>
      <c r="H862" s="85" t="e">
        <f>+'INDICADORES IDIGER'!#REF!</f>
        <v>#REF!</v>
      </c>
      <c r="I862" s="268" t="e">
        <f t="shared" si="40"/>
        <v>#REF!</v>
      </c>
    </row>
    <row r="863" spans="1:9" ht="13.5" thickBot="1" x14ac:dyDescent="0.25">
      <c r="A863" s="422" t="s">
        <v>395</v>
      </c>
      <c r="B863" s="423"/>
      <c r="C863" s="423"/>
      <c r="D863" s="423"/>
      <c r="E863" s="423"/>
      <c r="F863" s="424"/>
      <c r="G863" s="55" t="e">
        <f>SUM(G851:G862)</f>
        <v>#REF!</v>
      </c>
      <c r="H863" s="56" t="e">
        <f>SUM(H851:H862)</f>
        <v>#REF!</v>
      </c>
      <c r="I863" s="35" t="e">
        <f t="shared" si="40"/>
        <v>#REF!</v>
      </c>
    </row>
    <row r="864" spans="1:9" x14ac:dyDescent="0.2">
      <c r="A864" s="169"/>
      <c r="B864" s="95"/>
      <c r="C864" s="95"/>
      <c r="D864" s="95"/>
      <c r="E864" s="95"/>
      <c r="F864" s="95"/>
      <c r="G864" s="95"/>
      <c r="H864" s="95"/>
      <c r="I864" s="170"/>
    </row>
    <row r="865" spans="1:9" ht="13.5" customHeight="1" x14ac:dyDescent="0.2">
      <c r="A865" s="416" t="s">
        <v>61</v>
      </c>
      <c r="B865" s="413" t="s">
        <v>399</v>
      </c>
      <c r="C865" s="413" t="s">
        <v>402</v>
      </c>
      <c r="D865" s="413" t="s">
        <v>400</v>
      </c>
      <c r="E865" s="413" t="s">
        <v>401</v>
      </c>
      <c r="F865" s="435" t="s">
        <v>403</v>
      </c>
      <c r="G865" s="435"/>
      <c r="H865" s="435"/>
      <c r="I865" s="436"/>
    </row>
    <row r="866" spans="1:9" ht="13.5" customHeight="1" x14ac:dyDescent="0.2">
      <c r="A866" s="416"/>
      <c r="B866" s="413"/>
      <c r="C866" s="413"/>
      <c r="D866" s="413"/>
      <c r="E866" s="413"/>
      <c r="F866" s="44"/>
      <c r="G866" s="45" t="s">
        <v>378</v>
      </c>
      <c r="H866" s="46" t="s">
        <v>225</v>
      </c>
      <c r="I866" s="152" t="s">
        <v>362</v>
      </c>
    </row>
    <row r="867" spans="1:9" ht="13.5" customHeight="1" x14ac:dyDescent="0.2">
      <c r="A867" s="417" t="s">
        <v>285</v>
      </c>
      <c r="B867" s="420" t="s">
        <v>271</v>
      </c>
      <c r="C867" s="414" t="s">
        <v>75</v>
      </c>
      <c r="D867" s="425" t="s">
        <v>207</v>
      </c>
      <c r="E867" s="414" t="s">
        <v>47</v>
      </c>
      <c r="F867" s="50" t="s">
        <v>62</v>
      </c>
      <c r="G867" s="457">
        <v>48</v>
      </c>
      <c r="H867" s="84" t="e">
        <f>+'INDICADORES IDIGER'!#REF!</f>
        <v>#REF!</v>
      </c>
      <c r="I867" s="149" t="e">
        <f t="shared" ref="I867:I878" si="41">+H867/$G$867</f>
        <v>#REF!</v>
      </c>
    </row>
    <row r="868" spans="1:9" ht="13.5" customHeight="1" x14ac:dyDescent="0.2">
      <c r="A868" s="418"/>
      <c r="B868" s="421"/>
      <c r="C868" s="415"/>
      <c r="D868" s="425"/>
      <c r="E868" s="415"/>
      <c r="F868" s="36" t="s">
        <v>63</v>
      </c>
      <c r="G868" s="458"/>
      <c r="H868" s="85" t="e">
        <f>+'INDICADORES IDIGER'!#REF!</f>
        <v>#REF!</v>
      </c>
      <c r="I868" s="149" t="e">
        <f t="shared" si="41"/>
        <v>#REF!</v>
      </c>
    </row>
    <row r="869" spans="1:9" ht="13.5" customHeight="1" x14ac:dyDescent="0.2">
      <c r="A869" s="418"/>
      <c r="B869" s="421"/>
      <c r="C869" s="415"/>
      <c r="D869" s="425"/>
      <c r="E869" s="415"/>
      <c r="F869" s="36" t="s">
        <v>64</v>
      </c>
      <c r="G869" s="458"/>
      <c r="H869" s="85" t="e">
        <f>+'INDICADORES IDIGER'!#REF!</f>
        <v>#REF!</v>
      </c>
      <c r="I869" s="149" t="e">
        <f t="shared" si="41"/>
        <v>#REF!</v>
      </c>
    </row>
    <row r="870" spans="1:9" ht="13.5" customHeight="1" x14ac:dyDescent="0.2">
      <c r="A870" s="418"/>
      <c r="B870" s="421"/>
      <c r="C870" s="415"/>
      <c r="D870" s="425"/>
      <c r="E870" s="415"/>
      <c r="F870" s="36" t="s">
        <v>65</v>
      </c>
      <c r="G870" s="458"/>
      <c r="H870" s="85" t="e">
        <f>+'INDICADORES IDIGER'!#REF!</f>
        <v>#REF!</v>
      </c>
      <c r="I870" s="149" t="e">
        <f t="shared" si="41"/>
        <v>#REF!</v>
      </c>
    </row>
    <row r="871" spans="1:9" ht="13.5" customHeight="1" x14ac:dyDescent="0.2">
      <c r="A871" s="418"/>
      <c r="B871" s="421"/>
      <c r="C871" s="415"/>
      <c r="D871" s="425"/>
      <c r="E871" s="415"/>
      <c r="F871" s="36" t="s">
        <v>66</v>
      </c>
      <c r="G871" s="458"/>
      <c r="H871" s="85" t="e">
        <f>+'INDICADORES IDIGER'!#REF!</f>
        <v>#REF!</v>
      </c>
      <c r="I871" s="149" t="e">
        <f t="shared" si="41"/>
        <v>#REF!</v>
      </c>
    </row>
    <row r="872" spans="1:9" ht="13.5" customHeight="1" x14ac:dyDescent="0.2">
      <c r="A872" s="418"/>
      <c r="B872" s="421"/>
      <c r="C872" s="415"/>
      <c r="D872" s="425"/>
      <c r="E872" s="415"/>
      <c r="F872" s="36" t="s">
        <v>67</v>
      </c>
      <c r="G872" s="458"/>
      <c r="H872" s="85" t="e">
        <f>+'INDICADORES IDIGER'!#REF!</f>
        <v>#REF!</v>
      </c>
      <c r="I872" s="149" t="e">
        <f t="shared" si="41"/>
        <v>#REF!</v>
      </c>
    </row>
    <row r="873" spans="1:9" ht="13.5" customHeight="1" x14ac:dyDescent="0.2">
      <c r="A873" s="418"/>
      <c r="B873" s="421"/>
      <c r="C873" s="415"/>
      <c r="D873" s="425"/>
      <c r="E873" s="415"/>
      <c r="F873" s="36" t="s">
        <v>68</v>
      </c>
      <c r="G873" s="458"/>
      <c r="H873" s="85" t="e">
        <f>+'INDICADORES IDIGER'!#REF!</f>
        <v>#REF!</v>
      </c>
      <c r="I873" s="149" t="e">
        <f t="shared" si="41"/>
        <v>#REF!</v>
      </c>
    </row>
    <row r="874" spans="1:9" ht="13.5" customHeight="1" x14ac:dyDescent="0.2">
      <c r="A874" s="418"/>
      <c r="B874" s="421"/>
      <c r="C874" s="415"/>
      <c r="D874" s="425"/>
      <c r="E874" s="415"/>
      <c r="F874" s="36" t="s">
        <v>69</v>
      </c>
      <c r="G874" s="458"/>
      <c r="H874" s="85" t="e">
        <f>+'INDICADORES IDIGER'!#REF!</f>
        <v>#REF!</v>
      </c>
      <c r="I874" s="149" t="e">
        <f t="shared" si="41"/>
        <v>#REF!</v>
      </c>
    </row>
    <row r="875" spans="1:9" ht="13.5" customHeight="1" x14ac:dyDescent="0.2">
      <c r="A875" s="418"/>
      <c r="B875" s="421"/>
      <c r="C875" s="415"/>
      <c r="D875" s="425"/>
      <c r="E875" s="415"/>
      <c r="F875" s="36" t="s">
        <v>70</v>
      </c>
      <c r="G875" s="458"/>
      <c r="H875" s="85" t="e">
        <f>+'INDICADORES IDIGER'!#REF!</f>
        <v>#REF!</v>
      </c>
      <c r="I875" s="149" t="e">
        <f t="shared" si="41"/>
        <v>#REF!</v>
      </c>
    </row>
    <row r="876" spans="1:9" ht="13.5" customHeight="1" x14ac:dyDescent="0.2">
      <c r="A876" s="418"/>
      <c r="B876" s="421"/>
      <c r="C876" s="415"/>
      <c r="D876" s="425"/>
      <c r="E876" s="415"/>
      <c r="F876" s="36" t="s">
        <v>71</v>
      </c>
      <c r="G876" s="458"/>
      <c r="H876" s="85" t="e">
        <f>+'INDICADORES IDIGER'!#REF!</f>
        <v>#REF!</v>
      </c>
      <c r="I876" s="149" t="e">
        <f t="shared" si="41"/>
        <v>#REF!</v>
      </c>
    </row>
    <row r="877" spans="1:9" x14ac:dyDescent="0.2">
      <c r="A877" s="418"/>
      <c r="B877" s="421"/>
      <c r="C877" s="415"/>
      <c r="D877" s="425"/>
      <c r="E877" s="415"/>
      <c r="F877" s="36" t="s">
        <v>72</v>
      </c>
      <c r="G877" s="458"/>
      <c r="H877" s="85" t="e">
        <f>+'INDICADORES IDIGER'!#REF!</f>
        <v>#REF!</v>
      </c>
      <c r="I877" s="149" t="e">
        <f t="shared" si="41"/>
        <v>#REF!</v>
      </c>
    </row>
    <row r="878" spans="1:9" ht="13.5" thickBot="1" x14ac:dyDescent="0.25">
      <c r="A878" s="419"/>
      <c r="B878" s="421"/>
      <c r="C878" s="415"/>
      <c r="D878" s="425"/>
      <c r="E878" s="415"/>
      <c r="F878" s="36" t="s">
        <v>73</v>
      </c>
      <c r="G878" s="459"/>
      <c r="H878" s="85" t="e">
        <f>+'INDICADORES IDIGER'!#REF!</f>
        <v>#REF!</v>
      </c>
      <c r="I878" s="149" t="e">
        <f t="shared" si="41"/>
        <v>#REF!</v>
      </c>
    </row>
    <row r="879" spans="1:9" ht="13.5" thickBot="1" x14ac:dyDescent="0.25">
      <c r="A879" s="422" t="s">
        <v>395</v>
      </c>
      <c r="B879" s="423"/>
      <c r="C879" s="423"/>
      <c r="D879" s="423"/>
      <c r="E879" s="423"/>
      <c r="F879" s="424"/>
      <c r="G879" s="55">
        <f>SUM(G867:G878)</f>
        <v>48</v>
      </c>
      <c r="H879" s="56" t="e">
        <f>SUM(H867:H878)</f>
        <v>#REF!</v>
      </c>
      <c r="I879" s="35" t="e">
        <f>+H879/G879</f>
        <v>#REF!</v>
      </c>
    </row>
    <row r="880" spans="1:9" x14ac:dyDescent="0.2">
      <c r="A880" s="155"/>
      <c r="B880" s="107"/>
      <c r="C880" s="107"/>
      <c r="D880" s="107"/>
      <c r="E880" s="107"/>
      <c r="F880" s="107"/>
      <c r="G880" s="63"/>
      <c r="H880" s="53"/>
      <c r="I880" s="154"/>
    </row>
    <row r="881" spans="1:9" ht="15" customHeight="1" x14ac:dyDescent="0.2">
      <c r="A881" s="416" t="s">
        <v>61</v>
      </c>
      <c r="B881" s="413" t="s">
        <v>399</v>
      </c>
      <c r="C881" s="413" t="s">
        <v>402</v>
      </c>
      <c r="D881" s="413" t="s">
        <v>400</v>
      </c>
      <c r="E881" s="413" t="s">
        <v>401</v>
      </c>
      <c r="F881" s="435" t="s">
        <v>403</v>
      </c>
      <c r="G881" s="435"/>
      <c r="H881" s="435"/>
      <c r="I881" s="436"/>
    </row>
    <row r="882" spans="1:9" ht="15" customHeight="1" x14ac:dyDescent="0.2">
      <c r="A882" s="416"/>
      <c r="B882" s="413"/>
      <c r="C882" s="413"/>
      <c r="D882" s="413"/>
      <c r="E882" s="413"/>
      <c r="F882" s="44"/>
      <c r="G882" s="45" t="s">
        <v>378</v>
      </c>
      <c r="H882" s="46" t="s">
        <v>225</v>
      </c>
      <c r="I882" s="152" t="s">
        <v>362</v>
      </c>
    </row>
    <row r="883" spans="1:9" ht="15" customHeight="1" x14ac:dyDescent="0.2">
      <c r="A883" s="417" t="s">
        <v>285</v>
      </c>
      <c r="B883" s="420" t="s">
        <v>48</v>
      </c>
      <c r="C883" s="414" t="s">
        <v>75</v>
      </c>
      <c r="D883" s="425" t="s">
        <v>208</v>
      </c>
      <c r="E883" s="414" t="s">
        <v>49</v>
      </c>
      <c r="F883" s="50" t="s">
        <v>62</v>
      </c>
      <c r="G883" s="51" t="e">
        <f>+'INDICADORES IDIGER'!#REF!</f>
        <v>#REF!</v>
      </c>
      <c r="H883" s="84" t="e">
        <f>+'INDICADORES IDIGER'!#REF!</f>
        <v>#REF!</v>
      </c>
      <c r="I883" s="268" t="e">
        <f t="shared" ref="I883:I895" si="42">IF(G883=0,0,H883/G883)</f>
        <v>#REF!</v>
      </c>
    </row>
    <row r="884" spans="1:9" ht="15" customHeight="1" x14ac:dyDescent="0.2">
      <c r="A884" s="418"/>
      <c r="B884" s="421"/>
      <c r="C884" s="415"/>
      <c r="D884" s="425"/>
      <c r="E884" s="415"/>
      <c r="F884" s="36" t="s">
        <v>63</v>
      </c>
      <c r="G884" s="37" t="e">
        <f>+'INDICADORES IDIGER'!#REF!</f>
        <v>#REF!</v>
      </c>
      <c r="H884" s="85" t="e">
        <f>+'INDICADORES IDIGER'!#REF!</f>
        <v>#REF!</v>
      </c>
      <c r="I884" s="268" t="e">
        <f t="shared" si="42"/>
        <v>#REF!</v>
      </c>
    </row>
    <row r="885" spans="1:9" ht="15" customHeight="1" x14ac:dyDescent="0.2">
      <c r="A885" s="418"/>
      <c r="B885" s="421"/>
      <c r="C885" s="415"/>
      <c r="D885" s="425"/>
      <c r="E885" s="415"/>
      <c r="F885" s="36" t="s">
        <v>64</v>
      </c>
      <c r="G885" s="37" t="e">
        <f>+'INDICADORES IDIGER'!#REF!</f>
        <v>#REF!</v>
      </c>
      <c r="H885" s="85" t="e">
        <f>+'INDICADORES IDIGER'!#REF!</f>
        <v>#REF!</v>
      </c>
      <c r="I885" s="268" t="e">
        <f t="shared" si="42"/>
        <v>#REF!</v>
      </c>
    </row>
    <row r="886" spans="1:9" ht="15" customHeight="1" x14ac:dyDescent="0.2">
      <c r="A886" s="418"/>
      <c r="B886" s="421"/>
      <c r="C886" s="415"/>
      <c r="D886" s="425"/>
      <c r="E886" s="415"/>
      <c r="F886" s="36" t="s">
        <v>65</v>
      </c>
      <c r="G886" s="37" t="e">
        <f>+'INDICADORES IDIGER'!#REF!</f>
        <v>#REF!</v>
      </c>
      <c r="H886" s="85" t="e">
        <f>+'INDICADORES IDIGER'!#REF!</f>
        <v>#REF!</v>
      </c>
      <c r="I886" s="268" t="e">
        <f t="shared" si="42"/>
        <v>#REF!</v>
      </c>
    </row>
    <row r="887" spans="1:9" ht="15" customHeight="1" x14ac:dyDescent="0.2">
      <c r="A887" s="418"/>
      <c r="B887" s="421"/>
      <c r="C887" s="415"/>
      <c r="D887" s="425"/>
      <c r="E887" s="415"/>
      <c r="F887" s="36" t="s">
        <v>66</v>
      </c>
      <c r="G887" s="37" t="e">
        <f>+'INDICADORES IDIGER'!#REF!</f>
        <v>#REF!</v>
      </c>
      <c r="H887" s="85" t="e">
        <f>+'INDICADORES IDIGER'!#REF!</f>
        <v>#REF!</v>
      </c>
      <c r="I887" s="268" t="e">
        <f t="shared" si="42"/>
        <v>#REF!</v>
      </c>
    </row>
    <row r="888" spans="1:9" ht="15" customHeight="1" x14ac:dyDescent="0.2">
      <c r="A888" s="418"/>
      <c r="B888" s="421"/>
      <c r="C888" s="415"/>
      <c r="D888" s="425"/>
      <c r="E888" s="415"/>
      <c r="F888" s="36" t="s">
        <v>67</v>
      </c>
      <c r="G888" s="37" t="e">
        <f>+'INDICADORES IDIGER'!#REF!</f>
        <v>#REF!</v>
      </c>
      <c r="H888" s="85" t="e">
        <f>+'INDICADORES IDIGER'!#REF!</f>
        <v>#REF!</v>
      </c>
      <c r="I888" s="268" t="e">
        <f t="shared" si="42"/>
        <v>#REF!</v>
      </c>
    </row>
    <row r="889" spans="1:9" ht="15" customHeight="1" x14ac:dyDescent="0.2">
      <c r="A889" s="418"/>
      <c r="B889" s="421"/>
      <c r="C889" s="415"/>
      <c r="D889" s="425"/>
      <c r="E889" s="415"/>
      <c r="F889" s="36" t="s">
        <v>68</v>
      </c>
      <c r="G889" s="37" t="e">
        <f>+'INDICADORES IDIGER'!#REF!</f>
        <v>#REF!</v>
      </c>
      <c r="H889" s="85" t="e">
        <f>+'INDICADORES IDIGER'!#REF!</f>
        <v>#REF!</v>
      </c>
      <c r="I889" s="268" t="e">
        <f t="shared" si="42"/>
        <v>#REF!</v>
      </c>
    </row>
    <row r="890" spans="1:9" ht="15" customHeight="1" x14ac:dyDescent="0.2">
      <c r="A890" s="418"/>
      <c r="B890" s="421"/>
      <c r="C890" s="415"/>
      <c r="D890" s="425"/>
      <c r="E890" s="415"/>
      <c r="F890" s="36" t="s">
        <v>69</v>
      </c>
      <c r="G890" s="37" t="e">
        <f>+'INDICADORES IDIGER'!#REF!</f>
        <v>#REF!</v>
      </c>
      <c r="H890" s="85" t="e">
        <f>+'INDICADORES IDIGER'!#REF!</f>
        <v>#REF!</v>
      </c>
      <c r="I890" s="268" t="e">
        <f t="shared" si="42"/>
        <v>#REF!</v>
      </c>
    </row>
    <row r="891" spans="1:9" ht="15" customHeight="1" x14ac:dyDescent="0.2">
      <c r="A891" s="418"/>
      <c r="B891" s="421"/>
      <c r="C891" s="415"/>
      <c r="D891" s="425"/>
      <c r="E891" s="415"/>
      <c r="F891" s="36" t="s">
        <v>70</v>
      </c>
      <c r="G891" s="37" t="e">
        <f>+'INDICADORES IDIGER'!#REF!</f>
        <v>#REF!</v>
      </c>
      <c r="H891" s="85" t="e">
        <f>+'INDICADORES IDIGER'!#REF!</f>
        <v>#REF!</v>
      </c>
      <c r="I891" s="268" t="e">
        <f t="shared" si="42"/>
        <v>#REF!</v>
      </c>
    </row>
    <row r="892" spans="1:9" ht="15" customHeight="1" x14ac:dyDescent="0.2">
      <c r="A892" s="418"/>
      <c r="B892" s="421"/>
      <c r="C892" s="415"/>
      <c r="D892" s="425"/>
      <c r="E892" s="415"/>
      <c r="F892" s="36" t="s">
        <v>71</v>
      </c>
      <c r="G892" s="37" t="e">
        <f>+'INDICADORES IDIGER'!#REF!</f>
        <v>#REF!</v>
      </c>
      <c r="H892" s="85" t="e">
        <f>+'INDICADORES IDIGER'!#REF!</f>
        <v>#REF!</v>
      </c>
      <c r="I892" s="268" t="e">
        <f t="shared" si="42"/>
        <v>#REF!</v>
      </c>
    </row>
    <row r="893" spans="1:9" ht="15" customHeight="1" x14ac:dyDescent="0.2">
      <c r="A893" s="418"/>
      <c r="B893" s="421"/>
      <c r="C893" s="415"/>
      <c r="D893" s="425"/>
      <c r="E893" s="415"/>
      <c r="F893" s="36" t="s">
        <v>72</v>
      </c>
      <c r="G893" s="37" t="e">
        <f>+'INDICADORES IDIGER'!#REF!</f>
        <v>#REF!</v>
      </c>
      <c r="H893" s="85" t="e">
        <f>+'INDICADORES IDIGER'!#REF!</f>
        <v>#REF!</v>
      </c>
      <c r="I893" s="268" t="e">
        <f t="shared" si="42"/>
        <v>#REF!</v>
      </c>
    </row>
    <row r="894" spans="1:9" ht="26.25" customHeight="1" thickBot="1" x14ac:dyDescent="0.25">
      <c r="A894" s="419"/>
      <c r="B894" s="421"/>
      <c r="C894" s="415"/>
      <c r="D894" s="425"/>
      <c r="E894" s="415"/>
      <c r="F894" s="36" t="s">
        <v>73</v>
      </c>
      <c r="G894" s="37" t="e">
        <f>+'INDICADORES IDIGER'!#REF!</f>
        <v>#REF!</v>
      </c>
      <c r="H894" s="85" t="e">
        <f>+'INDICADORES IDIGER'!#REF!</f>
        <v>#REF!</v>
      </c>
      <c r="I894" s="268" t="e">
        <f t="shared" si="42"/>
        <v>#REF!</v>
      </c>
    </row>
    <row r="895" spans="1:9" ht="26.25" customHeight="1" thickBot="1" x14ac:dyDescent="0.25">
      <c r="A895" s="422" t="s">
        <v>395</v>
      </c>
      <c r="B895" s="423"/>
      <c r="C895" s="423"/>
      <c r="D895" s="423"/>
      <c r="E895" s="423"/>
      <c r="F895" s="424"/>
      <c r="G895" s="55" t="e">
        <f>SUM(G883:G894)</f>
        <v>#REF!</v>
      </c>
      <c r="H895" s="56" t="e">
        <f>SUM(H883:H894)</f>
        <v>#REF!</v>
      </c>
      <c r="I895" s="35" t="e">
        <f t="shared" si="42"/>
        <v>#REF!</v>
      </c>
    </row>
    <row r="896" spans="1:9" ht="26.25" customHeight="1" x14ac:dyDescent="0.2">
      <c r="A896" s="155"/>
      <c r="B896" s="107"/>
      <c r="C896" s="107"/>
      <c r="D896" s="107"/>
      <c r="E896" s="107"/>
      <c r="F896" s="107"/>
      <c r="G896" s="63"/>
      <c r="H896" s="53"/>
      <c r="I896" s="154"/>
    </row>
    <row r="897" spans="1:9" ht="15.75" customHeight="1" x14ac:dyDescent="0.2">
      <c r="A897" s="416" t="s">
        <v>61</v>
      </c>
      <c r="B897" s="413" t="s">
        <v>399</v>
      </c>
      <c r="C897" s="413" t="s">
        <v>402</v>
      </c>
      <c r="D897" s="413" t="s">
        <v>400</v>
      </c>
      <c r="E897" s="413" t="s">
        <v>401</v>
      </c>
      <c r="F897" s="435" t="s">
        <v>403</v>
      </c>
      <c r="G897" s="435"/>
      <c r="H897" s="435"/>
      <c r="I897" s="436"/>
    </row>
    <row r="898" spans="1:9" ht="15.75" customHeight="1" x14ac:dyDescent="0.2">
      <c r="A898" s="416"/>
      <c r="B898" s="413"/>
      <c r="C898" s="413"/>
      <c r="D898" s="413"/>
      <c r="E898" s="413"/>
      <c r="F898" s="44"/>
      <c r="G898" s="45" t="s">
        <v>378</v>
      </c>
      <c r="H898" s="46" t="s">
        <v>225</v>
      </c>
      <c r="I898" s="152" t="s">
        <v>362</v>
      </c>
    </row>
    <row r="899" spans="1:9" ht="15.75" customHeight="1" x14ac:dyDescent="0.2">
      <c r="A899" s="417" t="s">
        <v>285</v>
      </c>
      <c r="B899" s="420" t="s">
        <v>50</v>
      </c>
      <c r="C899" s="414" t="s">
        <v>75</v>
      </c>
      <c r="D899" s="425" t="s">
        <v>209</v>
      </c>
      <c r="E899" s="414" t="s">
        <v>51</v>
      </c>
      <c r="F899" s="50" t="s">
        <v>62</v>
      </c>
      <c r="G899" s="51" t="e">
        <f>+'INDICADORES IDIGER'!#REF!</f>
        <v>#REF!</v>
      </c>
      <c r="H899" s="84" t="e">
        <f>+'INDICADORES IDIGER'!#REF!</f>
        <v>#REF!</v>
      </c>
      <c r="I899" s="268" t="e">
        <f t="shared" ref="I899:I911" si="43">IF(G899=0,0,H899/G899)</f>
        <v>#REF!</v>
      </c>
    </row>
    <row r="900" spans="1:9" ht="15.75" customHeight="1" x14ac:dyDescent="0.2">
      <c r="A900" s="418"/>
      <c r="B900" s="421"/>
      <c r="C900" s="415"/>
      <c r="D900" s="425"/>
      <c r="E900" s="415"/>
      <c r="F900" s="36" t="s">
        <v>63</v>
      </c>
      <c r="G900" s="37" t="e">
        <f>+'INDICADORES IDIGER'!#REF!</f>
        <v>#REF!</v>
      </c>
      <c r="H900" s="85" t="e">
        <f>+'INDICADORES IDIGER'!#REF!</f>
        <v>#REF!</v>
      </c>
      <c r="I900" s="268" t="e">
        <f t="shared" si="43"/>
        <v>#REF!</v>
      </c>
    </row>
    <row r="901" spans="1:9" ht="15.75" customHeight="1" x14ac:dyDescent="0.2">
      <c r="A901" s="418"/>
      <c r="B901" s="421"/>
      <c r="C901" s="415"/>
      <c r="D901" s="425"/>
      <c r="E901" s="415"/>
      <c r="F901" s="36" t="s">
        <v>64</v>
      </c>
      <c r="G901" s="37" t="e">
        <f>+'INDICADORES IDIGER'!#REF!</f>
        <v>#REF!</v>
      </c>
      <c r="H901" s="85" t="e">
        <f>+'INDICADORES IDIGER'!#REF!</f>
        <v>#REF!</v>
      </c>
      <c r="I901" s="268" t="e">
        <f t="shared" si="43"/>
        <v>#REF!</v>
      </c>
    </row>
    <row r="902" spans="1:9" ht="15.75" customHeight="1" x14ac:dyDescent="0.2">
      <c r="A902" s="418"/>
      <c r="B902" s="421"/>
      <c r="C902" s="415"/>
      <c r="D902" s="425"/>
      <c r="E902" s="415"/>
      <c r="F902" s="36" t="s">
        <v>65</v>
      </c>
      <c r="G902" s="37" t="e">
        <f>+'INDICADORES IDIGER'!#REF!</f>
        <v>#REF!</v>
      </c>
      <c r="H902" s="85" t="e">
        <f>+'INDICADORES IDIGER'!#REF!</f>
        <v>#REF!</v>
      </c>
      <c r="I902" s="268" t="e">
        <f t="shared" si="43"/>
        <v>#REF!</v>
      </c>
    </row>
    <row r="903" spans="1:9" ht="15.75" customHeight="1" x14ac:dyDescent="0.2">
      <c r="A903" s="418"/>
      <c r="B903" s="421"/>
      <c r="C903" s="415"/>
      <c r="D903" s="425"/>
      <c r="E903" s="415"/>
      <c r="F903" s="36" t="s">
        <v>66</v>
      </c>
      <c r="G903" s="37" t="e">
        <f>+'INDICADORES IDIGER'!#REF!</f>
        <v>#REF!</v>
      </c>
      <c r="H903" s="85" t="e">
        <f>+'INDICADORES IDIGER'!#REF!</f>
        <v>#REF!</v>
      </c>
      <c r="I903" s="268" t="e">
        <f t="shared" si="43"/>
        <v>#REF!</v>
      </c>
    </row>
    <row r="904" spans="1:9" ht="15.75" customHeight="1" x14ac:dyDescent="0.2">
      <c r="A904" s="418"/>
      <c r="B904" s="421"/>
      <c r="C904" s="415"/>
      <c r="D904" s="425"/>
      <c r="E904" s="415"/>
      <c r="F904" s="36" t="s">
        <v>67</v>
      </c>
      <c r="G904" s="37" t="e">
        <f>+'INDICADORES IDIGER'!#REF!</f>
        <v>#REF!</v>
      </c>
      <c r="H904" s="85" t="e">
        <f>+'INDICADORES IDIGER'!#REF!</f>
        <v>#REF!</v>
      </c>
      <c r="I904" s="268" t="e">
        <f t="shared" si="43"/>
        <v>#REF!</v>
      </c>
    </row>
    <row r="905" spans="1:9" ht="15.75" customHeight="1" x14ac:dyDescent="0.2">
      <c r="A905" s="418"/>
      <c r="B905" s="421"/>
      <c r="C905" s="415"/>
      <c r="D905" s="425"/>
      <c r="E905" s="415"/>
      <c r="F905" s="36" t="s">
        <v>68</v>
      </c>
      <c r="G905" s="37" t="e">
        <f>+'INDICADORES IDIGER'!#REF!</f>
        <v>#REF!</v>
      </c>
      <c r="H905" s="85" t="e">
        <f>+'INDICADORES IDIGER'!#REF!</f>
        <v>#REF!</v>
      </c>
      <c r="I905" s="268" t="e">
        <f t="shared" si="43"/>
        <v>#REF!</v>
      </c>
    </row>
    <row r="906" spans="1:9" ht="15.75" customHeight="1" x14ac:dyDescent="0.2">
      <c r="A906" s="418"/>
      <c r="B906" s="421"/>
      <c r="C906" s="415"/>
      <c r="D906" s="425"/>
      <c r="E906" s="415"/>
      <c r="F906" s="36" t="s">
        <v>69</v>
      </c>
      <c r="G906" s="37" t="e">
        <f>+'INDICADORES IDIGER'!#REF!</f>
        <v>#REF!</v>
      </c>
      <c r="H906" s="85" t="e">
        <f>+'INDICADORES IDIGER'!#REF!</f>
        <v>#REF!</v>
      </c>
      <c r="I906" s="268" t="e">
        <f t="shared" si="43"/>
        <v>#REF!</v>
      </c>
    </row>
    <row r="907" spans="1:9" ht="15.75" customHeight="1" x14ac:dyDescent="0.2">
      <c r="A907" s="418"/>
      <c r="B907" s="421"/>
      <c r="C907" s="415"/>
      <c r="D907" s="425"/>
      <c r="E907" s="415"/>
      <c r="F907" s="36" t="s">
        <v>70</v>
      </c>
      <c r="G907" s="37" t="e">
        <f>+'INDICADORES IDIGER'!#REF!</f>
        <v>#REF!</v>
      </c>
      <c r="H907" s="85" t="e">
        <f>+'INDICADORES IDIGER'!#REF!</f>
        <v>#REF!</v>
      </c>
      <c r="I907" s="268" t="e">
        <f t="shared" si="43"/>
        <v>#REF!</v>
      </c>
    </row>
    <row r="908" spans="1:9" ht="15.75" customHeight="1" x14ac:dyDescent="0.2">
      <c r="A908" s="418"/>
      <c r="B908" s="421"/>
      <c r="C908" s="415"/>
      <c r="D908" s="425"/>
      <c r="E908" s="415"/>
      <c r="F908" s="36" t="s">
        <v>71</v>
      </c>
      <c r="G908" s="37" t="e">
        <f>+'INDICADORES IDIGER'!#REF!</f>
        <v>#REF!</v>
      </c>
      <c r="H908" s="85" t="e">
        <f>+'INDICADORES IDIGER'!#REF!</f>
        <v>#REF!</v>
      </c>
      <c r="I908" s="268" t="e">
        <f t="shared" si="43"/>
        <v>#REF!</v>
      </c>
    </row>
    <row r="909" spans="1:9" x14ac:dyDescent="0.2">
      <c r="A909" s="418"/>
      <c r="B909" s="421"/>
      <c r="C909" s="415"/>
      <c r="D909" s="425"/>
      <c r="E909" s="415"/>
      <c r="F909" s="36" t="s">
        <v>72</v>
      </c>
      <c r="G909" s="37" t="e">
        <f>+'INDICADORES IDIGER'!#REF!</f>
        <v>#REF!</v>
      </c>
      <c r="H909" s="85" t="e">
        <f>+'INDICADORES IDIGER'!#REF!</f>
        <v>#REF!</v>
      </c>
      <c r="I909" s="268" t="e">
        <f t="shared" si="43"/>
        <v>#REF!</v>
      </c>
    </row>
    <row r="910" spans="1:9" ht="13.5" thickBot="1" x14ac:dyDescent="0.25">
      <c r="A910" s="419"/>
      <c r="B910" s="421"/>
      <c r="C910" s="415"/>
      <c r="D910" s="425"/>
      <c r="E910" s="415"/>
      <c r="F910" s="36" t="s">
        <v>73</v>
      </c>
      <c r="G910" s="37" t="e">
        <f>+'INDICADORES IDIGER'!#REF!</f>
        <v>#REF!</v>
      </c>
      <c r="H910" s="85" t="e">
        <f>+'INDICADORES IDIGER'!#REF!</f>
        <v>#REF!</v>
      </c>
      <c r="I910" s="268" t="e">
        <f t="shared" si="43"/>
        <v>#REF!</v>
      </c>
    </row>
    <row r="911" spans="1:9" ht="13.5" thickBot="1" x14ac:dyDescent="0.25">
      <c r="A911" s="422" t="s">
        <v>395</v>
      </c>
      <c r="B911" s="423"/>
      <c r="C911" s="423"/>
      <c r="D911" s="423"/>
      <c r="E911" s="423"/>
      <c r="F911" s="424"/>
      <c r="G911" s="55" t="e">
        <f>SUM(G899:G910)</f>
        <v>#REF!</v>
      </c>
      <c r="H911" s="56" t="e">
        <f>SUM(H899:H910)</f>
        <v>#REF!</v>
      </c>
      <c r="I911" s="35" t="e">
        <f t="shared" si="43"/>
        <v>#REF!</v>
      </c>
    </row>
    <row r="912" spans="1:9" x14ac:dyDescent="0.2">
      <c r="A912" s="155"/>
      <c r="B912" s="107"/>
      <c r="C912" s="107"/>
      <c r="D912" s="107"/>
      <c r="E912" s="107"/>
      <c r="F912" s="107"/>
      <c r="G912" s="63"/>
      <c r="H912" s="53"/>
      <c r="I912" s="154"/>
    </row>
    <row r="913" spans="1:9" x14ac:dyDescent="0.2">
      <c r="A913" s="155"/>
      <c r="B913" s="107"/>
      <c r="C913" s="107"/>
      <c r="D913" s="107"/>
      <c r="E913" s="107"/>
      <c r="F913" s="107"/>
      <c r="G913" s="63"/>
      <c r="H913" s="53"/>
      <c r="I913" s="154"/>
    </row>
    <row r="914" spans="1:9" x14ac:dyDescent="0.2">
      <c r="A914" s="416" t="s">
        <v>61</v>
      </c>
      <c r="B914" s="413" t="s">
        <v>399</v>
      </c>
      <c r="C914" s="413" t="s">
        <v>402</v>
      </c>
      <c r="D914" s="413" t="s">
        <v>400</v>
      </c>
      <c r="E914" s="413" t="s">
        <v>401</v>
      </c>
      <c r="F914" s="435" t="s">
        <v>403</v>
      </c>
      <c r="G914" s="435"/>
      <c r="H914" s="435"/>
      <c r="I914" s="436"/>
    </row>
    <row r="915" spans="1:9" x14ac:dyDescent="0.2">
      <c r="A915" s="416"/>
      <c r="B915" s="413"/>
      <c r="C915" s="413"/>
      <c r="D915" s="413"/>
      <c r="E915" s="413"/>
      <c r="F915" s="44"/>
      <c r="G915" s="45" t="s">
        <v>378</v>
      </c>
      <c r="H915" s="46" t="s">
        <v>225</v>
      </c>
      <c r="I915" s="152" t="s">
        <v>362</v>
      </c>
    </row>
    <row r="916" spans="1:9" x14ac:dyDescent="0.2">
      <c r="A916" s="434" t="s">
        <v>285</v>
      </c>
      <c r="B916" s="420" t="s">
        <v>52</v>
      </c>
      <c r="C916" s="414" t="s">
        <v>75</v>
      </c>
      <c r="D916" s="425" t="s">
        <v>214</v>
      </c>
      <c r="E916" s="414" t="s">
        <v>53</v>
      </c>
      <c r="F916" s="81" t="s">
        <v>307</v>
      </c>
      <c r="G916" s="51" t="e">
        <f>+'INDICADORES IDIGER'!#REF!</f>
        <v>#REF!</v>
      </c>
      <c r="H916" s="84" t="e">
        <f>+'INDICADORES IDIGER'!#REF!</f>
        <v>#REF!</v>
      </c>
      <c r="I916" s="268" t="e">
        <f>IF(G916=0,0,H916/G916)</f>
        <v>#REF!</v>
      </c>
    </row>
    <row r="917" spans="1:9" x14ac:dyDescent="0.2">
      <c r="A917" s="418"/>
      <c r="B917" s="421"/>
      <c r="C917" s="415"/>
      <c r="D917" s="425"/>
      <c r="E917" s="415"/>
      <c r="F917" s="82" t="s">
        <v>308</v>
      </c>
      <c r="G917" s="37" t="e">
        <f>+'INDICADORES IDIGER'!#REF!</f>
        <v>#REF!</v>
      </c>
      <c r="H917" s="85" t="e">
        <f>+'INDICADORES IDIGER'!#REF!</f>
        <v>#REF!</v>
      </c>
      <c r="I917" s="268" t="e">
        <f>IF(G917=0,0,H917/G917)</f>
        <v>#REF!</v>
      </c>
    </row>
    <row r="918" spans="1:9" x14ac:dyDescent="0.2">
      <c r="A918" s="418"/>
      <c r="B918" s="421"/>
      <c r="C918" s="415"/>
      <c r="D918" s="425"/>
      <c r="E918" s="415"/>
      <c r="F918" s="82" t="s">
        <v>310</v>
      </c>
      <c r="G918" s="37" t="e">
        <f>+'INDICADORES IDIGER'!#REF!</f>
        <v>#REF!</v>
      </c>
      <c r="H918" s="85" t="e">
        <f>+'INDICADORES IDIGER'!#REF!</f>
        <v>#REF!</v>
      </c>
      <c r="I918" s="268" t="e">
        <f>IF(G918=0,0,H918/G918)</f>
        <v>#REF!</v>
      </c>
    </row>
    <row r="919" spans="1:9" ht="13.5" thickBot="1" x14ac:dyDescent="0.25">
      <c r="A919" s="418"/>
      <c r="B919" s="421"/>
      <c r="C919" s="415"/>
      <c r="D919" s="425"/>
      <c r="E919" s="415"/>
      <c r="F919" s="83" t="s">
        <v>309</v>
      </c>
      <c r="G919" s="37" t="e">
        <f>+'INDICADORES IDIGER'!#REF!</f>
        <v>#REF!</v>
      </c>
      <c r="H919" s="85" t="e">
        <f>+'INDICADORES IDIGER'!#REF!</f>
        <v>#REF!</v>
      </c>
      <c r="I919" s="268" t="e">
        <f>IF(G919=0,0,H919/G919)</f>
        <v>#REF!</v>
      </c>
    </row>
    <row r="920" spans="1:9" ht="13.5" thickBot="1" x14ac:dyDescent="0.25">
      <c r="A920" s="422" t="s">
        <v>395</v>
      </c>
      <c r="B920" s="423"/>
      <c r="C920" s="423"/>
      <c r="D920" s="423"/>
      <c r="E920" s="423"/>
      <c r="F920" s="424"/>
      <c r="G920" s="55" t="e">
        <f>SUM(G916:G919)</f>
        <v>#REF!</v>
      </c>
      <c r="H920" s="56" t="e">
        <f>SUM(H916:H919)</f>
        <v>#REF!</v>
      </c>
      <c r="I920" s="35" t="e">
        <f>IF(G920=0,0,H920/G920)</f>
        <v>#REF!</v>
      </c>
    </row>
    <row r="921" spans="1:9" x14ac:dyDescent="0.2">
      <c r="A921" s="155"/>
      <c r="B921" s="107"/>
      <c r="C921" s="107"/>
      <c r="D921" s="107"/>
      <c r="E921" s="107"/>
      <c r="F921" s="107"/>
      <c r="G921" s="124"/>
      <c r="H921" s="124"/>
      <c r="I921" s="154"/>
    </row>
    <row r="922" spans="1:9" x14ac:dyDescent="0.2">
      <c r="A922" s="416" t="s">
        <v>61</v>
      </c>
      <c r="B922" s="413" t="s">
        <v>399</v>
      </c>
      <c r="C922" s="413" t="s">
        <v>402</v>
      </c>
      <c r="D922" s="413" t="s">
        <v>400</v>
      </c>
      <c r="E922" s="413" t="s">
        <v>401</v>
      </c>
      <c r="F922" s="435" t="s">
        <v>403</v>
      </c>
      <c r="G922" s="435"/>
      <c r="H922" s="435"/>
      <c r="I922" s="436"/>
    </row>
    <row r="923" spans="1:9" x14ac:dyDescent="0.2">
      <c r="A923" s="416"/>
      <c r="B923" s="413"/>
      <c r="C923" s="413"/>
      <c r="D923" s="413"/>
      <c r="E923" s="413"/>
      <c r="F923" s="44"/>
      <c r="G923" s="45" t="s">
        <v>378</v>
      </c>
      <c r="H923" s="46" t="s">
        <v>225</v>
      </c>
      <c r="I923" s="152" t="s">
        <v>362</v>
      </c>
    </row>
    <row r="924" spans="1:9" x14ac:dyDescent="0.2">
      <c r="A924" s="434" t="s">
        <v>285</v>
      </c>
      <c r="B924" s="420" t="s">
        <v>54</v>
      </c>
      <c r="C924" s="414" t="s">
        <v>311</v>
      </c>
      <c r="D924" s="425" t="s">
        <v>210</v>
      </c>
      <c r="E924" s="414" t="s">
        <v>55</v>
      </c>
      <c r="F924" s="81" t="s">
        <v>307</v>
      </c>
      <c r="G924" s="51" t="e">
        <f>+'INDICADORES IDIGER'!#REF!</f>
        <v>#REF!</v>
      </c>
      <c r="H924" s="84" t="e">
        <f>+'INDICADORES IDIGER'!#REF!</f>
        <v>#REF!</v>
      </c>
      <c r="I924" s="268" t="e">
        <f>IF(G924=0,0,H924/G924)</f>
        <v>#REF!</v>
      </c>
    </row>
    <row r="925" spans="1:9" x14ac:dyDescent="0.2">
      <c r="A925" s="418"/>
      <c r="B925" s="421"/>
      <c r="C925" s="415"/>
      <c r="D925" s="425"/>
      <c r="E925" s="415"/>
      <c r="F925" s="82" t="s">
        <v>308</v>
      </c>
      <c r="G925" s="37" t="e">
        <f>+'INDICADORES IDIGER'!#REF!</f>
        <v>#REF!</v>
      </c>
      <c r="H925" s="85" t="e">
        <f>+'INDICADORES IDIGER'!#REF!</f>
        <v>#REF!</v>
      </c>
      <c r="I925" s="268" t="e">
        <f>IF(G925=0,0,H925/G925)</f>
        <v>#REF!</v>
      </c>
    </row>
    <row r="926" spans="1:9" x14ac:dyDescent="0.2">
      <c r="A926" s="418"/>
      <c r="B926" s="421"/>
      <c r="C926" s="415"/>
      <c r="D926" s="425"/>
      <c r="E926" s="415"/>
      <c r="F926" s="82" t="s">
        <v>310</v>
      </c>
      <c r="G926" s="37" t="e">
        <f>+'INDICADORES IDIGER'!#REF!</f>
        <v>#REF!</v>
      </c>
      <c r="H926" s="85" t="e">
        <f>+'INDICADORES IDIGER'!#REF!</f>
        <v>#REF!</v>
      </c>
      <c r="I926" s="268" t="e">
        <f>IF(G926=0,0,H926/G926)</f>
        <v>#REF!</v>
      </c>
    </row>
    <row r="927" spans="1:9" ht="14.25" customHeight="1" thickBot="1" x14ac:dyDescent="0.25">
      <c r="A927" s="418"/>
      <c r="B927" s="421"/>
      <c r="C927" s="415"/>
      <c r="D927" s="425"/>
      <c r="E927" s="415"/>
      <c r="F927" s="83" t="s">
        <v>309</v>
      </c>
      <c r="G927" s="37" t="e">
        <f>+'INDICADORES IDIGER'!#REF!</f>
        <v>#REF!</v>
      </c>
      <c r="H927" s="85" t="e">
        <f>+'INDICADORES IDIGER'!#REF!</f>
        <v>#REF!</v>
      </c>
      <c r="I927" s="268" t="e">
        <f>IF(G927=0,0,H927/G927)</f>
        <v>#REF!</v>
      </c>
    </row>
    <row r="928" spans="1:9" ht="13.5" thickBot="1" x14ac:dyDescent="0.25">
      <c r="A928" s="422" t="s">
        <v>395</v>
      </c>
      <c r="B928" s="423"/>
      <c r="C928" s="423"/>
      <c r="D928" s="423"/>
      <c r="E928" s="423"/>
      <c r="F928" s="424"/>
      <c r="G928" s="55" t="e">
        <f>SUM(G924:G927)</f>
        <v>#REF!</v>
      </c>
      <c r="H928" s="56" t="e">
        <f>SUM(H924:H927)</f>
        <v>#REF!</v>
      </c>
      <c r="I928" s="35" t="e">
        <f>IF(G928=0,0,H928/G928)</f>
        <v>#REF!</v>
      </c>
    </row>
    <row r="929" spans="1:9" ht="13.5" thickBot="1" x14ac:dyDescent="0.25">
      <c r="A929" s="107"/>
      <c r="B929" s="107"/>
      <c r="C929" s="107"/>
      <c r="D929" s="107"/>
      <c r="E929" s="107"/>
      <c r="F929" s="107"/>
      <c r="G929" s="124"/>
      <c r="H929" s="124"/>
      <c r="I929" s="108"/>
    </row>
    <row r="930" spans="1:9" ht="16.5" customHeight="1" x14ac:dyDescent="0.2">
      <c r="A930" s="147" t="s">
        <v>61</v>
      </c>
      <c r="B930" s="47" t="s">
        <v>399</v>
      </c>
      <c r="C930" s="47" t="s">
        <v>402</v>
      </c>
      <c r="D930" s="47" t="s">
        <v>400</v>
      </c>
      <c r="E930" s="47" t="s">
        <v>401</v>
      </c>
      <c r="F930" s="47"/>
      <c r="G930" s="48" t="s">
        <v>378</v>
      </c>
      <c r="H930" s="49" t="s">
        <v>225</v>
      </c>
      <c r="I930" s="148" t="s">
        <v>362</v>
      </c>
    </row>
    <row r="931" spans="1:9" ht="16.5" customHeight="1" x14ac:dyDescent="0.2">
      <c r="A931" s="418" t="s">
        <v>285</v>
      </c>
      <c r="B931" s="447" t="s">
        <v>305</v>
      </c>
      <c r="C931" s="415" t="s">
        <v>75</v>
      </c>
      <c r="D931" s="425" t="s">
        <v>23</v>
      </c>
      <c r="E931" s="415" t="s">
        <v>254</v>
      </c>
      <c r="F931" s="36" t="s">
        <v>62</v>
      </c>
      <c r="G931" s="53" t="e">
        <f>+'INDICADORES IDIGER'!#REF!</f>
        <v>#REF!</v>
      </c>
      <c r="H931" s="53" t="e">
        <f>+'INDICADORES IDIGER'!#REF!</f>
        <v>#REF!</v>
      </c>
      <c r="I931" s="268" t="e">
        <f t="shared" ref="I931:I943" si="44">IF(G931=0,0,H931/G931)</f>
        <v>#REF!</v>
      </c>
    </row>
    <row r="932" spans="1:9" ht="16.5" customHeight="1" x14ac:dyDescent="0.2">
      <c r="A932" s="418"/>
      <c r="B932" s="447"/>
      <c r="C932" s="415"/>
      <c r="D932" s="425"/>
      <c r="E932" s="415"/>
      <c r="F932" s="36" t="s">
        <v>63</v>
      </c>
      <c r="G932" s="53" t="e">
        <f>+'INDICADORES IDIGER'!#REF!</f>
        <v>#REF!</v>
      </c>
      <c r="H932" s="53" t="e">
        <f>+'INDICADORES IDIGER'!#REF!</f>
        <v>#REF!</v>
      </c>
      <c r="I932" s="268" t="e">
        <f t="shared" si="44"/>
        <v>#REF!</v>
      </c>
    </row>
    <row r="933" spans="1:9" ht="16.5" customHeight="1" x14ac:dyDescent="0.2">
      <c r="A933" s="418"/>
      <c r="B933" s="447"/>
      <c r="C933" s="415"/>
      <c r="D933" s="425"/>
      <c r="E933" s="415"/>
      <c r="F933" s="36" t="s">
        <v>64</v>
      </c>
      <c r="G933" s="53" t="e">
        <f>+'INDICADORES IDIGER'!#REF!</f>
        <v>#REF!</v>
      </c>
      <c r="H933" s="53" t="e">
        <f>+'INDICADORES IDIGER'!#REF!</f>
        <v>#REF!</v>
      </c>
      <c r="I933" s="268" t="e">
        <f t="shared" si="44"/>
        <v>#REF!</v>
      </c>
    </row>
    <row r="934" spans="1:9" x14ac:dyDescent="0.2">
      <c r="A934" s="418"/>
      <c r="B934" s="447"/>
      <c r="C934" s="415"/>
      <c r="D934" s="425"/>
      <c r="E934" s="415"/>
      <c r="F934" s="36" t="s">
        <v>65</v>
      </c>
      <c r="G934" s="53" t="e">
        <f>+'INDICADORES IDIGER'!#REF!</f>
        <v>#REF!</v>
      </c>
      <c r="H934" s="53" t="e">
        <f>+'INDICADORES IDIGER'!#REF!</f>
        <v>#REF!</v>
      </c>
      <c r="I934" s="268" t="e">
        <f t="shared" si="44"/>
        <v>#REF!</v>
      </c>
    </row>
    <row r="935" spans="1:9" x14ac:dyDescent="0.2">
      <c r="A935" s="418"/>
      <c r="B935" s="447"/>
      <c r="C935" s="415"/>
      <c r="D935" s="425"/>
      <c r="E935" s="415"/>
      <c r="F935" s="36" t="s">
        <v>66</v>
      </c>
      <c r="G935" s="53" t="e">
        <f>+'INDICADORES IDIGER'!#REF!</f>
        <v>#REF!</v>
      </c>
      <c r="H935" s="53" t="e">
        <f>+'INDICADORES IDIGER'!#REF!</f>
        <v>#REF!</v>
      </c>
      <c r="I935" s="268" t="e">
        <f t="shared" si="44"/>
        <v>#REF!</v>
      </c>
    </row>
    <row r="936" spans="1:9" x14ac:dyDescent="0.2">
      <c r="A936" s="418"/>
      <c r="B936" s="447"/>
      <c r="C936" s="415"/>
      <c r="D936" s="425"/>
      <c r="E936" s="415"/>
      <c r="F936" s="36" t="s">
        <v>67</v>
      </c>
      <c r="G936" s="53" t="e">
        <f>+'INDICADORES IDIGER'!#REF!</f>
        <v>#REF!</v>
      </c>
      <c r="H936" s="53" t="e">
        <f>+'INDICADORES IDIGER'!#REF!</f>
        <v>#REF!</v>
      </c>
      <c r="I936" s="268" t="e">
        <f t="shared" si="44"/>
        <v>#REF!</v>
      </c>
    </row>
    <row r="937" spans="1:9" x14ac:dyDescent="0.2">
      <c r="A937" s="418"/>
      <c r="B937" s="447"/>
      <c r="C937" s="415"/>
      <c r="D937" s="425"/>
      <c r="E937" s="415"/>
      <c r="F937" s="36" t="s">
        <v>68</v>
      </c>
      <c r="G937" s="53" t="e">
        <f>+'INDICADORES IDIGER'!#REF!</f>
        <v>#REF!</v>
      </c>
      <c r="H937" s="53" t="e">
        <f>+'INDICADORES IDIGER'!#REF!</f>
        <v>#REF!</v>
      </c>
      <c r="I937" s="268" t="e">
        <f t="shared" si="44"/>
        <v>#REF!</v>
      </c>
    </row>
    <row r="938" spans="1:9" ht="16.5" customHeight="1" x14ac:dyDescent="0.2">
      <c r="A938" s="418"/>
      <c r="B938" s="447"/>
      <c r="C938" s="415"/>
      <c r="D938" s="425"/>
      <c r="E938" s="415"/>
      <c r="F938" s="36" t="s">
        <v>69</v>
      </c>
      <c r="G938" s="53" t="e">
        <f>+'INDICADORES IDIGER'!#REF!</f>
        <v>#REF!</v>
      </c>
      <c r="H938" s="53" t="e">
        <f>+'INDICADORES IDIGER'!#REF!</f>
        <v>#REF!</v>
      </c>
      <c r="I938" s="268" t="e">
        <f t="shared" si="44"/>
        <v>#REF!</v>
      </c>
    </row>
    <row r="939" spans="1:9" ht="16.5" customHeight="1" x14ac:dyDescent="0.2">
      <c r="A939" s="418"/>
      <c r="B939" s="447"/>
      <c r="C939" s="415"/>
      <c r="D939" s="425"/>
      <c r="E939" s="415"/>
      <c r="F939" s="36" t="s">
        <v>70</v>
      </c>
      <c r="G939" s="53" t="e">
        <f>+'INDICADORES IDIGER'!#REF!</f>
        <v>#REF!</v>
      </c>
      <c r="H939" s="53" t="e">
        <f>+'INDICADORES IDIGER'!#REF!</f>
        <v>#REF!</v>
      </c>
      <c r="I939" s="268" t="e">
        <f t="shared" si="44"/>
        <v>#REF!</v>
      </c>
    </row>
    <row r="940" spans="1:9" ht="16.5" customHeight="1" x14ac:dyDescent="0.2">
      <c r="A940" s="418"/>
      <c r="B940" s="447"/>
      <c r="C940" s="415"/>
      <c r="D940" s="425"/>
      <c r="E940" s="415"/>
      <c r="F940" s="36" t="s">
        <v>71</v>
      </c>
      <c r="G940" s="53" t="e">
        <f>+'INDICADORES IDIGER'!#REF!</f>
        <v>#REF!</v>
      </c>
      <c r="H940" s="53" t="e">
        <f>+'INDICADORES IDIGER'!#REF!</f>
        <v>#REF!</v>
      </c>
      <c r="I940" s="268" t="e">
        <f t="shared" si="44"/>
        <v>#REF!</v>
      </c>
    </row>
    <row r="941" spans="1:9" ht="16.5" customHeight="1" x14ac:dyDescent="0.2">
      <c r="A941" s="418"/>
      <c r="B941" s="447"/>
      <c r="C941" s="415"/>
      <c r="D941" s="425"/>
      <c r="E941" s="415"/>
      <c r="F941" s="36" t="s">
        <v>72</v>
      </c>
      <c r="G941" s="53" t="e">
        <f>+'INDICADORES IDIGER'!#REF!</f>
        <v>#REF!</v>
      </c>
      <c r="H941" s="53" t="e">
        <f>+'INDICADORES IDIGER'!#REF!</f>
        <v>#REF!</v>
      </c>
      <c r="I941" s="268" t="e">
        <f t="shared" si="44"/>
        <v>#REF!</v>
      </c>
    </row>
    <row r="942" spans="1:9" ht="13.5" thickBot="1" x14ac:dyDescent="0.25">
      <c r="A942" s="419"/>
      <c r="B942" s="432"/>
      <c r="C942" s="429"/>
      <c r="D942" s="427"/>
      <c r="E942" s="429"/>
      <c r="F942" s="38" t="s">
        <v>73</v>
      </c>
      <c r="G942" s="54" t="e">
        <f>+'INDICADORES IDIGER'!#REF!</f>
        <v>#REF!</v>
      </c>
      <c r="H942" s="54" t="e">
        <f>+'INDICADORES IDIGER'!#REF!</f>
        <v>#REF!</v>
      </c>
      <c r="I942" s="268" t="e">
        <f t="shared" si="44"/>
        <v>#REF!</v>
      </c>
    </row>
    <row r="943" spans="1:9" ht="13.5" thickBot="1" x14ac:dyDescent="0.25">
      <c r="A943" s="422" t="s">
        <v>395</v>
      </c>
      <c r="B943" s="423"/>
      <c r="C943" s="423"/>
      <c r="D943" s="423"/>
      <c r="E943" s="423"/>
      <c r="F943" s="424"/>
      <c r="G943" s="55" t="e">
        <f>SUM(G931:G942)</f>
        <v>#REF!</v>
      </c>
      <c r="H943" s="56" t="e">
        <f>SUM(H931:H942)</f>
        <v>#REF!</v>
      </c>
      <c r="I943" s="35" t="e">
        <f t="shared" si="44"/>
        <v>#REF!</v>
      </c>
    </row>
    <row r="944" spans="1:9" ht="13.5" thickBot="1" x14ac:dyDescent="0.25">
      <c r="A944" s="107"/>
      <c r="B944" s="107"/>
      <c r="C944" s="107"/>
      <c r="D944" s="107"/>
      <c r="E944" s="107"/>
      <c r="F944" s="107"/>
      <c r="G944" s="124"/>
      <c r="H944" s="124"/>
      <c r="I944" s="108"/>
    </row>
    <row r="945" spans="1:9" x14ac:dyDescent="0.2">
      <c r="A945" s="147" t="s">
        <v>61</v>
      </c>
      <c r="B945" s="47" t="s">
        <v>399</v>
      </c>
      <c r="C945" s="47" t="s">
        <v>402</v>
      </c>
      <c r="D945" s="47" t="s">
        <v>400</v>
      </c>
      <c r="E945" s="47" t="s">
        <v>401</v>
      </c>
      <c r="F945" s="47"/>
      <c r="G945" s="48" t="s">
        <v>378</v>
      </c>
      <c r="H945" s="49" t="s">
        <v>225</v>
      </c>
      <c r="I945" s="148" t="s">
        <v>362</v>
      </c>
    </row>
    <row r="946" spans="1:9" ht="16.5" customHeight="1" x14ac:dyDescent="0.2">
      <c r="A946" s="418" t="s">
        <v>285</v>
      </c>
      <c r="B946" s="447" t="s">
        <v>24</v>
      </c>
      <c r="C946" s="415" t="s">
        <v>311</v>
      </c>
      <c r="D946" s="425" t="s">
        <v>26</v>
      </c>
      <c r="E946" s="415" t="s">
        <v>25</v>
      </c>
      <c r="F946" s="36" t="s">
        <v>62</v>
      </c>
      <c r="G946" s="53" t="e">
        <f>+'INDICADORES IDIGER'!#REF!</f>
        <v>#REF!</v>
      </c>
      <c r="H946" s="53" t="e">
        <f>+'INDICADORES IDIGER'!#REF!</f>
        <v>#REF!</v>
      </c>
      <c r="I946" s="268" t="e">
        <f t="shared" ref="I946:I958" si="45">IF(G946=0,0,H946/G946)</f>
        <v>#REF!</v>
      </c>
    </row>
    <row r="947" spans="1:9" ht="16.5" customHeight="1" x14ac:dyDescent="0.2">
      <c r="A947" s="418"/>
      <c r="B947" s="447"/>
      <c r="C947" s="415"/>
      <c r="D947" s="425"/>
      <c r="E947" s="415"/>
      <c r="F947" s="36" t="s">
        <v>63</v>
      </c>
      <c r="G947" s="53" t="e">
        <f>+'INDICADORES IDIGER'!#REF!</f>
        <v>#REF!</v>
      </c>
      <c r="H947" s="53" t="e">
        <f>+'INDICADORES IDIGER'!#REF!</f>
        <v>#REF!</v>
      </c>
      <c r="I947" s="268" t="e">
        <f t="shared" si="45"/>
        <v>#REF!</v>
      </c>
    </row>
    <row r="948" spans="1:9" ht="16.5" customHeight="1" x14ac:dyDescent="0.2">
      <c r="A948" s="418"/>
      <c r="B948" s="447"/>
      <c r="C948" s="415"/>
      <c r="D948" s="425"/>
      <c r="E948" s="415"/>
      <c r="F948" s="36" t="s">
        <v>64</v>
      </c>
      <c r="G948" s="53" t="e">
        <f>+'INDICADORES IDIGER'!#REF!</f>
        <v>#REF!</v>
      </c>
      <c r="H948" s="53" t="e">
        <f>+'INDICADORES IDIGER'!#REF!</f>
        <v>#REF!</v>
      </c>
      <c r="I948" s="268" t="e">
        <f t="shared" si="45"/>
        <v>#REF!</v>
      </c>
    </row>
    <row r="949" spans="1:9" ht="16.5" customHeight="1" x14ac:dyDescent="0.2">
      <c r="A949" s="418"/>
      <c r="B949" s="447"/>
      <c r="C949" s="415"/>
      <c r="D949" s="425"/>
      <c r="E949" s="415"/>
      <c r="F949" s="36" t="s">
        <v>65</v>
      </c>
      <c r="G949" s="53" t="e">
        <f>+'INDICADORES IDIGER'!#REF!</f>
        <v>#REF!</v>
      </c>
      <c r="H949" s="53" t="e">
        <f>+'INDICADORES IDIGER'!#REF!</f>
        <v>#REF!</v>
      </c>
      <c r="I949" s="268" t="e">
        <f t="shared" si="45"/>
        <v>#REF!</v>
      </c>
    </row>
    <row r="950" spans="1:9" ht="16.5" customHeight="1" x14ac:dyDescent="0.2">
      <c r="A950" s="418"/>
      <c r="B950" s="447"/>
      <c r="C950" s="415"/>
      <c r="D950" s="425"/>
      <c r="E950" s="415"/>
      <c r="F950" s="36" t="s">
        <v>66</v>
      </c>
      <c r="G950" s="53" t="e">
        <f>+'INDICADORES IDIGER'!#REF!</f>
        <v>#REF!</v>
      </c>
      <c r="H950" s="53" t="e">
        <f>+'INDICADORES IDIGER'!#REF!</f>
        <v>#REF!</v>
      </c>
      <c r="I950" s="268" t="e">
        <f t="shared" si="45"/>
        <v>#REF!</v>
      </c>
    </row>
    <row r="951" spans="1:9" ht="16.5" customHeight="1" x14ac:dyDescent="0.2">
      <c r="A951" s="418"/>
      <c r="B951" s="447"/>
      <c r="C951" s="415"/>
      <c r="D951" s="425"/>
      <c r="E951" s="415"/>
      <c r="F951" s="36" t="s">
        <v>67</v>
      </c>
      <c r="G951" s="53" t="e">
        <f>+'INDICADORES IDIGER'!#REF!</f>
        <v>#REF!</v>
      </c>
      <c r="H951" s="53" t="e">
        <f>+'INDICADORES IDIGER'!#REF!</f>
        <v>#REF!</v>
      </c>
      <c r="I951" s="268" t="e">
        <f t="shared" si="45"/>
        <v>#REF!</v>
      </c>
    </row>
    <row r="952" spans="1:9" ht="16.5" customHeight="1" x14ac:dyDescent="0.2">
      <c r="A952" s="418"/>
      <c r="B952" s="447"/>
      <c r="C952" s="415"/>
      <c r="D952" s="425"/>
      <c r="E952" s="415"/>
      <c r="F952" s="36" t="s">
        <v>68</v>
      </c>
      <c r="G952" s="53" t="e">
        <f>+'INDICADORES IDIGER'!#REF!</f>
        <v>#REF!</v>
      </c>
      <c r="H952" s="53" t="e">
        <f>+'INDICADORES IDIGER'!#REF!</f>
        <v>#REF!</v>
      </c>
      <c r="I952" s="268" t="e">
        <f t="shared" si="45"/>
        <v>#REF!</v>
      </c>
    </row>
    <row r="953" spans="1:9" ht="16.5" customHeight="1" x14ac:dyDescent="0.2">
      <c r="A953" s="418"/>
      <c r="B953" s="447"/>
      <c r="C953" s="415"/>
      <c r="D953" s="425"/>
      <c r="E953" s="415"/>
      <c r="F953" s="36" t="s">
        <v>69</v>
      </c>
      <c r="G953" s="53" t="e">
        <f>+'INDICADORES IDIGER'!#REF!</f>
        <v>#REF!</v>
      </c>
      <c r="H953" s="53" t="e">
        <f>+'INDICADORES IDIGER'!#REF!</f>
        <v>#REF!</v>
      </c>
      <c r="I953" s="268" t="e">
        <f t="shared" si="45"/>
        <v>#REF!</v>
      </c>
    </row>
    <row r="954" spans="1:9" ht="16.5" customHeight="1" x14ac:dyDescent="0.2">
      <c r="A954" s="418"/>
      <c r="B954" s="447"/>
      <c r="C954" s="415"/>
      <c r="D954" s="425"/>
      <c r="E954" s="415"/>
      <c r="F954" s="36" t="s">
        <v>70</v>
      </c>
      <c r="G954" s="53" t="e">
        <f>+'INDICADORES IDIGER'!#REF!</f>
        <v>#REF!</v>
      </c>
      <c r="H954" s="53" t="e">
        <f>+'INDICADORES IDIGER'!#REF!</f>
        <v>#REF!</v>
      </c>
      <c r="I954" s="268" t="e">
        <f t="shared" si="45"/>
        <v>#REF!</v>
      </c>
    </row>
    <row r="955" spans="1:9" ht="16.5" customHeight="1" x14ac:dyDescent="0.2">
      <c r="A955" s="418"/>
      <c r="B955" s="447"/>
      <c r="C955" s="415"/>
      <c r="D955" s="425"/>
      <c r="E955" s="415"/>
      <c r="F955" s="36" t="s">
        <v>71</v>
      </c>
      <c r="G955" s="53" t="e">
        <f>+'INDICADORES IDIGER'!#REF!</f>
        <v>#REF!</v>
      </c>
      <c r="H955" s="53" t="e">
        <f>+'INDICADORES IDIGER'!#REF!</f>
        <v>#REF!</v>
      </c>
      <c r="I955" s="268" t="e">
        <f t="shared" si="45"/>
        <v>#REF!</v>
      </c>
    </row>
    <row r="956" spans="1:9" ht="16.5" customHeight="1" x14ac:dyDescent="0.2">
      <c r="A956" s="418"/>
      <c r="B956" s="447"/>
      <c r="C956" s="415"/>
      <c r="D956" s="425"/>
      <c r="E956" s="415"/>
      <c r="F956" s="36" t="s">
        <v>72</v>
      </c>
      <c r="G956" s="53" t="e">
        <f>+'INDICADORES IDIGER'!#REF!</f>
        <v>#REF!</v>
      </c>
      <c r="H956" s="53" t="e">
        <f>+'INDICADORES IDIGER'!#REF!</f>
        <v>#REF!</v>
      </c>
      <c r="I956" s="268" t="e">
        <f t="shared" si="45"/>
        <v>#REF!</v>
      </c>
    </row>
    <row r="957" spans="1:9" ht="16.5" customHeight="1" thickBot="1" x14ac:dyDescent="0.25">
      <c r="A957" s="419"/>
      <c r="B957" s="432"/>
      <c r="C957" s="429"/>
      <c r="D957" s="427"/>
      <c r="E957" s="429"/>
      <c r="F957" s="38" t="s">
        <v>73</v>
      </c>
      <c r="G957" s="54" t="e">
        <f>+'INDICADORES IDIGER'!#REF!</f>
        <v>#REF!</v>
      </c>
      <c r="H957" s="54" t="e">
        <f>+'INDICADORES IDIGER'!#REF!</f>
        <v>#REF!</v>
      </c>
      <c r="I957" s="268" t="e">
        <f t="shared" si="45"/>
        <v>#REF!</v>
      </c>
    </row>
    <row r="958" spans="1:9" ht="13.5" thickBot="1" x14ac:dyDescent="0.25">
      <c r="A958" s="422" t="s">
        <v>395</v>
      </c>
      <c r="B958" s="423"/>
      <c r="C958" s="423"/>
      <c r="D958" s="423"/>
      <c r="E958" s="423"/>
      <c r="F958" s="424"/>
      <c r="G958" s="55" t="e">
        <f>SUM(G946:G957)</f>
        <v>#REF!</v>
      </c>
      <c r="H958" s="56" t="e">
        <f>SUM(H946:H957)</f>
        <v>#REF!</v>
      </c>
      <c r="I958" s="35" t="e">
        <f t="shared" si="45"/>
        <v>#REF!</v>
      </c>
    </row>
    <row r="959" spans="1:9" ht="13.5" thickBot="1" x14ac:dyDescent="0.25">
      <c r="A959" s="107"/>
      <c r="B959" s="107"/>
      <c r="C959" s="107"/>
      <c r="D959" s="107"/>
      <c r="E959" s="107"/>
      <c r="F959" s="107"/>
      <c r="G959" s="124"/>
      <c r="H959" s="124"/>
      <c r="I959" s="108"/>
    </row>
    <row r="960" spans="1:9" ht="18" x14ac:dyDescent="0.2">
      <c r="A960" s="161" t="s">
        <v>60</v>
      </c>
      <c r="B960" s="437" t="s">
        <v>108</v>
      </c>
      <c r="C960" s="437"/>
      <c r="D960" s="437"/>
      <c r="E960" s="437"/>
      <c r="F960" s="437"/>
      <c r="G960" s="437"/>
      <c r="H960" s="437"/>
      <c r="I960" s="438"/>
    </row>
    <row r="961" spans="1:9" ht="18" x14ac:dyDescent="0.2">
      <c r="A961" s="162" t="s">
        <v>239</v>
      </c>
      <c r="B961" s="439" t="s">
        <v>240</v>
      </c>
      <c r="C961" s="439"/>
      <c r="D961" s="439"/>
      <c r="E961" s="439"/>
      <c r="F961" s="439"/>
      <c r="G961" s="439"/>
      <c r="H961" s="439"/>
      <c r="I961" s="440"/>
    </row>
    <row r="962" spans="1:9" x14ac:dyDescent="0.2">
      <c r="A962" s="416" t="s">
        <v>61</v>
      </c>
      <c r="B962" s="413" t="s">
        <v>399</v>
      </c>
      <c r="C962" s="413" t="s">
        <v>402</v>
      </c>
      <c r="D962" s="413" t="s">
        <v>400</v>
      </c>
      <c r="E962" s="413" t="s">
        <v>401</v>
      </c>
      <c r="F962" s="435" t="s">
        <v>403</v>
      </c>
      <c r="G962" s="435"/>
      <c r="H962" s="435"/>
      <c r="I962" s="436"/>
    </row>
    <row r="963" spans="1:9" x14ac:dyDescent="0.2">
      <c r="A963" s="416"/>
      <c r="B963" s="413"/>
      <c r="C963" s="413"/>
      <c r="D963" s="413"/>
      <c r="E963" s="413"/>
      <c r="F963" s="44"/>
      <c r="G963" s="45" t="s">
        <v>378</v>
      </c>
      <c r="H963" s="46" t="s">
        <v>225</v>
      </c>
      <c r="I963" s="152" t="s">
        <v>362</v>
      </c>
    </row>
    <row r="964" spans="1:9" x14ac:dyDescent="0.2">
      <c r="A964" s="434" t="s">
        <v>279</v>
      </c>
      <c r="B964" s="420" t="s">
        <v>280</v>
      </c>
      <c r="C964" s="414" t="s">
        <v>75</v>
      </c>
      <c r="D964" s="425" t="s">
        <v>211</v>
      </c>
      <c r="E964" s="414" t="s">
        <v>96</v>
      </c>
      <c r="F964" s="81" t="s">
        <v>307</v>
      </c>
      <c r="G964" s="51" t="e">
        <f>+'INDICADORES IDIGER'!#REF!</f>
        <v>#REF!</v>
      </c>
      <c r="H964" s="84" t="e">
        <f>+'INDICADORES IDIGER'!#REF!</f>
        <v>#REF!</v>
      </c>
      <c r="I964" s="268" t="e">
        <f>IF(G964=0,0,H964/G964)</f>
        <v>#REF!</v>
      </c>
    </row>
    <row r="965" spans="1:9" x14ac:dyDescent="0.2">
      <c r="A965" s="418"/>
      <c r="B965" s="421"/>
      <c r="C965" s="415"/>
      <c r="D965" s="425"/>
      <c r="E965" s="415"/>
      <c r="F965" s="82" t="s">
        <v>308</v>
      </c>
      <c r="G965" s="37" t="e">
        <f>+'INDICADORES IDIGER'!#REF!</f>
        <v>#REF!</v>
      </c>
      <c r="H965" s="85" t="e">
        <f>+'INDICADORES IDIGER'!#REF!</f>
        <v>#REF!</v>
      </c>
      <c r="I965" s="268" t="e">
        <f>IF(G965=0,0,H965/G965)</f>
        <v>#REF!</v>
      </c>
    </row>
    <row r="966" spans="1:9" x14ac:dyDescent="0.2">
      <c r="A966" s="418"/>
      <c r="B966" s="421"/>
      <c r="C966" s="415"/>
      <c r="D966" s="425"/>
      <c r="E966" s="415"/>
      <c r="F966" s="82" t="s">
        <v>310</v>
      </c>
      <c r="G966" s="37" t="e">
        <f>+'INDICADORES IDIGER'!#REF!</f>
        <v>#REF!</v>
      </c>
      <c r="H966" s="85" t="e">
        <f>+'INDICADORES IDIGER'!#REF!</f>
        <v>#REF!</v>
      </c>
      <c r="I966" s="268" t="e">
        <f>IF(G966=0,0,H966/G966)</f>
        <v>#REF!</v>
      </c>
    </row>
    <row r="967" spans="1:9" ht="13.5" thickBot="1" x14ac:dyDescent="0.25">
      <c r="A967" s="418"/>
      <c r="B967" s="421"/>
      <c r="C967" s="415"/>
      <c r="D967" s="425"/>
      <c r="E967" s="415"/>
      <c r="F967" s="83" t="s">
        <v>309</v>
      </c>
      <c r="G967" s="37" t="e">
        <f>+'INDICADORES IDIGER'!#REF!</f>
        <v>#REF!</v>
      </c>
      <c r="H967" s="85" t="e">
        <f>+'INDICADORES IDIGER'!#REF!</f>
        <v>#REF!</v>
      </c>
      <c r="I967" s="268" t="e">
        <f>IF(G967=0,0,H967/G967)</f>
        <v>#REF!</v>
      </c>
    </row>
    <row r="968" spans="1:9" ht="13.5" thickBot="1" x14ac:dyDescent="0.25">
      <c r="A968" s="422" t="s">
        <v>395</v>
      </c>
      <c r="B968" s="423"/>
      <c r="C968" s="423"/>
      <c r="D968" s="423"/>
      <c r="E968" s="423"/>
      <c r="F968" s="424"/>
      <c r="G968" s="55" t="e">
        <f>SUM(G964:G967)</f>
        <v>#REF!</v>
      </c>
      <c r="H968" s="56" t="e">
        <f>SUM(H964:H967)</f>
        <v>#REF!</v>
      </c>
      <c r="I968" s="35" t="e">
        <f>IF(G968=0,0,H968/G968)</f>
        <v>#REF!</v>
      </c>
    </row>
    <row r="969" spans="1:9" x14ac:dyDescent="0.2">
      <c r="A969" s="155"/>
      <c r="B969" s="107"/>
      <c r="C969" s="107"/>
      <c r="D969" s="107"/>
      <c r="E969" s="107"/>
      <c r="F969" s="107"/>
      <c r="G969" s="124"/>
      <c r="H969" s="124"/>
      <c r="I969" s="154"/>
    </row>
    <row r="970" spans="1:9" x14ac:dyDescent="0.2">
      <c r="A970" s="416" t="s">
        <v>61</v>
      </c>
      <c r="B970" s="413" t="s">
        <v>399</v>
      </c>
      <c r="C970" s="413" t="s">
        <v>402</v>
      </c>
      <c r="D970" s="413" t="s">
        <v>400</v>
      </c>
      <c r="E970" s="413" t="s">
        <v>401</v>
      </c>
      <c r="F970" s="435" t="s">
        <v>403</v>
      </c>
      <c r="G970" s="435"/>
      <c r="H970" s="435"/>
      <c r="I970" s="436"/>
    </row>
    <row r="971" spans="1:9" x14ac:dyDescent="0.2">
      <c r="A971" s="416"/>
      <c r="B971" s="413"/>
      <c r="C971" s="413"/>
      <c r="D971" s="413"/>
      <c r="E971" s="413"/>
      <c r="F971" s="44"/>
      <c r="G971" s="45" t="s">
        <v>378</v>
      </c>
      <c r="H971" s="46" t="s">
        <v>225</v>
      </c>
      <c r="I971" s="152" t="s">
        <v>362</v>
      </c>
    </row>
    <row r="972" spans="1:9" x14ac:dyDescent="0.2">
      <c r="A972" s="434" t="s">
        <v>279</v>
      </c>
      <c r="B972" s="420" t="s">
        <v>281</v>
      </c>
      <c r="C972" s="414" t="s">
        <v>75</v>
      </c>
      <c r="D972" s="425" t="s">
        <v>212</v>
      </c>
      <c r="E972" s="414" t="s">
        <v>282</v>
      </c>
      <c r="F972" s="81" t="s">
        <v>307</v>
      </c>
      <c r="G972" s="51" t="e">
        <f>+'INDICADORES IDIGER'!#REF!</f>
        <v>#REF!</v>
      </c>
      <c r="H972" s="84" t="e">
        <f>+'INDICADORES IDIGER'!#REF!</f>
        <v>#REF!</v>
      </c>
      <c r="I972" s="268" t="e">
        <f>IF(G972=0,0,H972/G972)</f>
        <v>#REF!</v>
      </c>
    </row>
    <row r="973" spans="1:9" ht="15.75" customHeight="1" x14ac:dyDescent="0.2">
      <c r="A973" s="418"/>
      <c r="B973" s="421"/>
      <c r="C973" s="415"/>
      <c r="D973" s="425"/>
      <c r="E973" s="415"/>
      <c r="F973" s="82" t="s">
        <v>308</v>
      </c>
      <c r="G973" s="37" t="e">
        <f>+'INDICADORES IDIGER'!#REF!</f>
        <v>#REF!</v>
      </c>
      <c r="H973" s="85" t="e">
        <f>+'INDICADORES IDIGER'!#REF!</f>
        <v>#REF!</v>
      </c>
      <c r="I973" s="268" t="e">
        <f>IF(G973=0,0,H973/G973)</f>
        <v>#REF!</v>
      </c>
    </row>
    <row r="974" spans="1:9" ht="21" customHeight="1" x14ac:dyDescent="0.2">
      <c r="A974" s="418"/>
      <c r="B974" s="421"/>
      <c r="C974" s="415"/>
      <c r="D974" s="425"/>
      <c r="E974" s="415"/>
      <c r="F974" s="82" t="s">
        <v>310</v>
      </c>
      <c r="G974" s="37" t="e">
        <f>+'INDICADORES IDIGER'!#REF!</f>
        <v>#REF!</v>
      </c>
      <c r="H974" s="85" t="e">
        <f>+'INDICADORES IDIGER'!#REF!</f>
        <v>#REF!</v>
      </c>
      <c r="I974" s="268" t="e">
        <f>IF(G974=0,0,H974/G974)</f>
        <v>#REF!</v>
      </c>
    </row>
    <row r="975" spans="1:9" ht="21" customHeight="1" thickBot="1" x14ac:dyDescent="0.25">
      <c r="A975" s="418"/>
      <c r="B975" s="421"/>
      <c r="C975" s="415"/>
      <c r="D975" s="425"/>
      <c r="E975" s="415"/>
      <c r="F975" s="83" t="s">
        <v>309</v>
      </c>
      <c r="G975" s="37" t="e">
        <f>+'INDICADORES IDIGER'!#REF!</f>
        <v>#REF!</v>
      </c>
      <c r="H975" s="85" t="e">
        <f>+'INDICADORES IDIGER'!#REF!</f>
        <v>#REF!</v>
      </c>
      <c r="I975" s="268" t="e">
        <f>IF(G975=0,0,H975/G975)</f>
        <v>#REF!</v>
      </c>
    </row>
    <row r="976" spans="1:9" ht="13.5" thickBot="1" x14ac:dyDescent="0.25">
      <c r="A976" s="422" t="s">
        <v>395</v>
      </c>
      <c r="B976" s="423"/>
      <c r="C976" s="423"/>
      <c r="D976" s="423"/>
      <c r="E976" s="423"/>
      <c r="F976" s="424"/>
      <c r="G976" s="55" t="e">
        <f>SUM(G972:G975)</f>
        <v>#REF!</v>
      </c>
      <c r="H976" s="56" t="e">
        <f>SUM(H972:H975)</f>
        <v>#REF!</v>
      </c>
      <c r="I976" s="35" t="e">
        <f>IF(G976=0,0,H976/G976)</f>
        <v>#REF!</v>
      </c>
    </row>
    <row r="977" spans="1:9" x14ac:dyDescent="0.2">
      <c r="A977" s="155"/>
      <c r="B977" s="107"/>
      <c r="C977" s="107"/>
      <c r="D977" s="107"/>
      <c r="E977" s="107"/>
      <c r="F977" s="107"/>
      <c r="G977" s="124"/>
      <c r="H977" s="124"/>
      <c r="I977" s="154"/>
    </row>
    <row r="978" spans="1:9" ht="22.5" customHeight="1" x14ac:dyDescent="0.2">
      <c r="A978" s="416" t="s">
        <v>61</v>
      </c>
      <c r="B978" s="413" t="s">
        <v>399</v>
      </c>
      <c r="C978" s="413" t="s">
        <v>402</v>
      </c>
      <c r="D978" s="413" t="s">
        <v>400</v>
      </c>
      <c r="E978" s="413" t="s">
        <v>401</v>
      </c>
      <c r="F978" s="435" t="s">
        <v>403</v>
      </c>
      <c r="G978" s="435"/>
      <c r="H978" s="435"/>
      <c r="I978" s="436"/>
    </row>
    <row r="979" spans="1:9" ht="22.5" customHeight="1" x14ac:dyDescent="0.2">
      <c r="A979" s="416"/>
      <c r="B979" s="413"/>
      <c r="C979" s="413"/>
      <c r="D979" s="413"/>
      <c r="E979" s="413"/>
      <c r="F979" s="44"/>
      <c r="G979" s="45" t="s">
        <v>378</v>
      </c>
      <c r="H979" s="46" t="s">
        <v>225</v>
      </c>
      <c r="I979" s="152" t="s">
        <v>362</v>
      </c>
    </row>
    <row r="980" spans="1:9" ht="22.5" customHeight="1" x14ac:dyDescent="0.2">
      <c r="A980" s="434" t="s">
        <v>279</v>
      </c>
      <c r="B980" s="420" t="s">
        <v>283</v>
      </c>
      <c r="C980" s="414" t="s">
        <v>311</v>
      </c>
      <c r="D980" s="425" t="s">
        <v>213</v>
      </c>
      <c r="E980" s="414" t="s">
        <v>286</v>
      </c>
      <c r="F980" s="81" t="s">
        <v>307</v>
      </c>
      <c r="G980" s="51" t="e">
        <f>+'INDICADORES IDIGER'!#REF!</f>
        <v>#REF!</v>
      </c>
      <c r="H980" s="84" t="e">
        <f>+'INDICADORES IDIGER'!#REF!</f>
        <v>#REF!</v>
      </c>
      <c r="I980" s="268" t="e">
        <f>IF(G980=0,0,H980/G980)</f>
        <v>#REF!</v>
      </c>
    </row>
    <row r="981" spans="1:9" ht="22.5" customHeight="1" x14ac:dyDescent="0.2">
      <c r="A981" s="418"/>
      <c r="B981" s="421"/>
      <c r="C981" s="415"/>
      <c r="D981" s="425"/>
      <c r="E981" s="415"/>
      <c r="F981" s="82" t="s">
        <v>308</v>
      </c>
      <c r="G981" s="37" t="e">
        <f>+'INDICADORES IDIGER'!#REF!</f>
        <v>#REF!</v>
      </c>
      <c r="H981" s="85" t="e">
        <f>+'INDICADORES IDIGER'!#REF!</f>
        <v>#REF!</v>
      </c>
      <c r="I981" s="268" t="e">
        <f>IF(G981=0,0,H981/G981)</f>
        <v>#REF!</v>
      </c>
    </row>
    <row r="982" spans="1:9" x14ac:dyDescent="0.2">
      <c r="A982" s="418"/>
      <c r="B982" s="421"/>
      <c r="C982" s="415"/>
      <c r="D982" s="425"/>
      <c r="E982" s="415"/>
      <c r="F982" s="82" t="s">
        <v>310</v>
      </c>
      <c r="G982" s="37" t="e">
        <f>+'INDICADORES IDIGER'!#REF!</f>
        <v>#REF!</v>
      </c>
      <c r="H982" s="85" t="e">
        <f>+'INDICADORES IDIGER'!#REF!</f>
        <v>#REF!</v>
      </c>
      <c r="I982" s="268" t="e">
        <f>IF(G982=0,0,H982/G982)</f>
        <v>#REF!</v>
      </c>
    </row>
    <row r="983" spans="1:9" ht="15.75" customHeight="1" thickBot="1" x14ac:dyDescent="0.25">
      <c r="A983" s="418"/>
      <c r="B983" s="421"/>
      <c r="C983" s="415"/>
      <c r="D983" s="425"/>
      <c r="E983" s="415"/>
      <c r="F983" s="83" t="s">
        <v>309</v>
      </c>
      <c r="G983" s="37" t="e">
        <f>+'INDICADORES IDIGER'!#REF!</f>
        <v>#REF!</v>
      </c>
      <c r="H983" s="85" t="e">
        <f>+'INDICADORES IDIGER'!#REF!</f>
        <v>#REF!</v>
      </c>
      <c r="I983" s="268" t="e">
        <f>IF(G983=0,0,H983/G983)</f>
        <v>#REF!</v>
      </c>
    </row>
    <row r="984" spans="1:9" ht="13.5" thickBot="1" x14ac:dyDescent="0.25">
      <c r="A984" s="422" t="s">
        <v>395</v>
      </c>
      <c r="B984" s="423"/>
      <c r="C984" s="423"/>
      <c r="D984" s="423"/>
      <c r="E984" s="423"/>
      <c r="F984" s="424"/>
      <c r="G984" s="55" t="e">
        <f>SUM(G980:G983)</f>
        <v>#REF!</v>
      </c>
      <c r="H984" s="56" t="e">
        <f>SUM(H980:H983)</f>
        <v>#REF!</v>
      </c>
      <c r="I984" s="35" t="e">
        <f>IF(G984=0,0,H984/G984)</f>
        <v>#REF!</v>
      </c>
    </row>
    <row r="985" spans="1:9" x14ac:dyDescent="0.2">
      <c r="A985" s="107"/>
      <c r="B985" s="107"/>
      <c r="C985" s="107"/>
      <c r="D985" s="107"/>
      <c r="E985" s="107"/>
      <c r="F985" s="107"/>
      <c r="G985" s="63"/>
      <c r="H985" s="124"/>
      <c r="I985" s="108"/>
    </row>
    <row r="986" spans="1:9" x14ac:dyDescent="0.2">
      <c r="A986" s="107"/>
      <c r="B986" s="107"/>
      <c r="C986" s="107"/>
      <c r="D986" s="107"/>
      <c r="E986" s="107"/>
      <c r="F986" s="107"/>
      <c r="G986" s="63"/>
      <c r="H986" s="124"/>
      <c r="I986" s="108"/>
    </row>
    <row r="987" spans="1:9" ht="13.5" thickBot="1" x14ac:dyDescent="0.25">
      <c r="A987" s="80"/>
      <c r="B987" s="144"/>
      <c r="C987" s="80"/>
      <c r="D987" s="143"/>
      <c r="E987" s="69"/>
      <c r="F987" s="60"/>
      <c r="G987" s="115"/>
      <c r="H987" s="85"/>
      <c r="I987" s="108"/>
    </row>
    <row r="988" spans="1:9" ht="18" x14ac:dyDescent="0.2">
      <c r="A988" s="161" t="s">
        <v>60</v>
      </c>
      <c r="B988" s="437" t="s">
        <v>108</v>
      </c>
      <c r="C988" s="437"/>
      <c r="D988" s="437"/>
      <c r="E988" s="437"/>
      <c r="F988" s="437"/>
      <c r="G988" s="437"/>
      <c r="H988" s="437"/>
      <c r="I988" s="438"/>
    </row>
    <row r="989" spans="1:9" ht="18" x14ac:dyDescent="0.2">
      <c r="A989" s="162" t="s">
        <v>239</v>
      </c>
      <c r="B989" s="439" t="s">
        <v>191</v>
      </c>
      <c r="C989" s="439"/>
      <c r="D989" s="439"/>
      <c r="E989" s="439"/>
      <c r="F989" s="439"/>
      <c r="G989" s="439"/>
      <c r="H989" s="439"/>
      <c r="I989" s="440"/>
    </row>
    <row r="990" spans="1:9" x14ac:dyDescent="0.2">
      <c r="A990" s="416" t="s">
        <v>61</v>
      </c>
      <c r="B990" s="413" t="s">
        <v>399</v>
      </c>
      <c r="C990" s="413" t="s">
        <v>402</v>
      </c>
      <c r="D990" s="413" t="s">
        <v>400</v>
      </c>
      <c r="E990" s="413" t="s">
        <v>401</v>
      </c>
      <c r="F990" s="435" t="s">
        <v>403</v>
      </c>
      <c r="G990" s="435"/>
      <c r="H990" s="435"/>
      <c r="I990" s="436"/>
    </row>
    <row r="991" spans="1:9" ht="15.75" customHeight="1" x14ac:dyDescent="0.2">
      <c r="A991" s="416"/>
      <c r="B991" s="413"/>
      <c r="C991" s="413"/>
      <c r="D991" s="413"/>
      <c r="E991" s="413"/>
      <c r="F991" s="44"/>
      <c r="G991" s="45" t="s">
        <v>378</v>
      </c>
      <c r="H991" s="46" t="s">
        <v>225</v>
      </c>
      <c r="I991" s="152" t="s">
        <v>362</v>
      </c>
    </row>
    <row r="992" spans="1:9" ht="15.75" customHeight="1" x14ac:dyDescent="0.2">
      <c r="A992" s="434" t="s">
        <v>191</v>
      </c>
      <c r="B992" s="420" t="s">
        <v>42</v>
      </c>
      <c r="C992" s="414" t="s">
        <v>75</v>
      </c>
      <c r="D992" s="425" t="s">
        <v>193</v>
      </c>
      <c r="E992" s="414" t="s">
        <v>232</v>
      </c>
      <c r="F992" s="81" t="s">
        <v>307</v>
      </c>
      <c r="G992" s="51" t="e">
        <f>+'INDICADORES IDIGER'!#REF!</f>
        <v>#REF!</v>
      </c>
      <c r="H992" s="84" t="e">
        <f>+'INDICADORES IDIGER'!#REF!</f>
        <v>#REF!</v>
      </c>
      <c r="I992" s="268" t="e">
        <f>IF(G992=0,0,H992/G992)</f>
        <v>#REF!</v>
      </c>
    </row>
    <row r="993" spans="1:9" ht="15.75" customHeight="1" x14ac:dyDescent="0.2">
      <c r="A993" s="418"/>
      <c r="B993" s="421"/>
      <c r="C993" s="415"/>
      <c r="D993" s="425"/>
      <c r="E993" s="415"/>
      <c r="F993" s="82" t="s">
        <v>308</v>
      </c>
      <c r="G993" s="37" t="e">
        <f>+'INDICADORES IDIGER'!#REF!</f>
        <v>#REF!</v>
      </c>
      <c r="H993" s="85" t="e">
        <f>+'INDICADORES IDIGER'!#REF!</f>
        <v>#REF!</v>
      </c>
      <c r="I993" s="268" t="e">
        <f>IF(G993=0,0,H993/G993)</f>
        <v>#REF!</v>
      </c>
    </row>
    <row r="994" spans="1:9" ht="15.75" customHeight="1" x14ac:dyDescent="0.2">
      <c r="A994" s="418"/>
      <c r="B994" s="421"/>
      <c r="C994" s="415"/>
      <c r="D994" s="425"/>
      <c r="E994" s="415"/>
      <c r="F994" s="82" t="s">
        <v>310</v>
      </c>
      <c r="G994" s="37" t="e">
        <f>+'INDICADORES IDIGER'!#REF!</f>
        <v>#REF!</v>
      </c>
      <c r="H994" s="85" t="e">
        <f>+'INDICADORES IDIGER'!#REF!</f>
        <v>#REF!</v>
      </c>
      <c r="I994" s="268" t="e">
        <f>IF(G994=0,0,H994/G994)</f>
        <v>#REF!</v>
      </c>
    </row>
    <row r="995" spans="1:9" ht="15.75" customHeight="1" thickBot="1" x14ac:dyDescent="0.25">
      <c r="A995" s="418"/>
      <c r="B995" s="421"/>
      <c r="C995" s="415"/>
      <c r="D995" s="425"/>
      <c r="E995" s="415"/>
      <c r="F995" s="83" t="s">
        <v>309</v>
      </c>
      <c r="G995" s="37" t="e">
        <f>+'INDICADORES IDIGER'!#REF!</f>
        <v>#REF!</v>
      </c>
      <c r="H995" s="85" t="e">
        <f>+'INDICADORES IDIGER'!#REF!</f>
        <v>#REF!</v>
      </c>
      <c r="I995" s="268" t="e">
        <f>IF(G995=0,0,H995/G995)</f>
        <v>#REF!</v>
      </c>
    </row>
    <row r="996" spans="1:9" ht="15.75" customHeight="1" thickBot="1" x14ac:dyDescent="0.25">
      <c r="A996" s="422" t="s">
        <v>395</v>
      </c>
      <c r="B996" s="423"/>
      <c r="C996" s="423"/>
      <c r="D996" s="423"/>
      <c r="E996" s="423"/>
      <c r="F996" s="424"/>
      <c r="G996" s="55" t="e">
        <f>SUM(G992:G995)</f>
        <v>#REF!</v>
      </c>
      <c r="H996" s="56" t="e">
        <f>SUM(H992:H995)</f>
        <v>#REF!</v>
      </c>
      <c r="I996" s="35" t="e">
        <f>IF(G996=0,0,H996/G996)</f>
        <v>#REF!</v>
      </c>
    </row>
    <row r="997" spans="1:9" ht="15.75" customHeight="1" x14ac:dyDescent="0.2">
      <c r="A997" s="182"/>
      <c r="B997" s="144"/>
      <c r="C997" s="80"/>
      <c r="D997" s="143"/>
      <c r="E997" s="69"/>
      <c r="F997" s="60"/>
      <c r="G997" s="115"/>
      <c r="H997" s="85"/>
      <c r="I997" s="154"/>
    </row>
    <row r="998" spans="1:9" ht="15.75" customHeight="1" x14ac:dyDescent="0.2">
      <c r="A998" s="151" t="s">
        <v>61</v>
      </c>
      <c r="B998" s="44" t="s">
        <v>399</v>
      </c>
      <c r="C998" s="44" t="s">
        <v>402</v>
      </c>
      <c r="D998" s="44" t="s">
        <v>400</v>
      </c>
      <c r="E998" s="44" t="s">
        <v>401</v>
      </c>
      <c r="F998" s="44"/>
      <c r="G998" s="45" t="s">
        <v>378</v>
      </c>
      <c r="H998" s="46" t="s">
        <v>225</v>
      </c>
      <c r="I998" s="152" t="s">
        <v>362</v>
      </c>
    </row>
    <row r="999" spans="1:9" ht="35.25" customHeight="1" x14ac:dyDescent="0.2">
      <c r="A999" s="430" t="s">
        <v>191</v>
      </c>
      <c r="B999" s="431" t="s">
        <v>192</v>
      </c>
      <c r="C999" s="428" t="s">
        <v>75</v>
      </c>
      <c r="D999" s="426" t="s">
        <v>194</v>
      </c>
      <c r="E999" s="428" t="s">
        <v>195</v>
      </c>
      <c r="F999" s="81" t="s">
        <v>385</v>
      </c>
      <c r="G999" s="51" t="e">
        <f>+'INDICADORES IDIGER'!#REF!</f>
        <v>#REF!</v>
      </c>
      <c r="H999" s="51" t="e">
        <f>+'INDICADORES IDIGER'!#REF!</f>
        <v>#REF!</v>
      </c>
      <c r="I999" s="268" t="e">
        <f>IF(G999=0,0,H999/G999)</f>
        <v>#REF!</v>
      </c>
    </row>
    <row r="1000" spans="1:9" ht="35.25" customHeight="1" thickBot="1" x14ac:dyDescent="0.25">
      <c r="A1000" s="419"/>
      <c r="B1000" s="432"/>
      <c r="C1000" s="429"/>
      <c r="D1000" s="427"/>
      <c r="E1000" s="429"/>
      <c r="F1000" s="60" t="s">
        <v>386</v>
      </c>
      <c r="G1000" s="39" t="e">
        <f>+'INDICADORES IDIGER'!#REF!</f>
        <v>#REF!</v>
      </c>
      <c r="H1000" s="39" t="e">
        <f>+'INDICADORES IDIGER'!#REF!</f>
        <v>#REF!</v>
      </c>
      <c r="I1000" s="268" t="e">
        <f>IF(G1000=0,0,H1000/G1000)</f>
        <v>#REF!</v>
      </c>
    </row>
    <row r="1001" spans="1:9" ht="15.75" customHeight="1" thickBot="1" x14ac:dyDescent="0.25">
      <c r="A1001" s="422" t="s">
        <v>395</v>
      </c>
      <c r="B1001" s="423"/>
      <c r="C1001" s="423"/>
      <c r="D1001" s="423"/>
      <c r="E1001" s="423"/>
      <c r="F1001" s="424"/>
      <c r="G1001" s="55" t="e">
        <f>SUM(G997:G1000)</f>
        <v>#REF!</v>
      </c>
      <c r="H1001" s="56" t="e">
        <f>SUM(H997:H1000)</f>
        <v>#REF!</v>
      </c>
      <c r="I1001" s="35" t="e">
        <f>IF(G1001=0,0,H1001/G1001)</f>
        <v>#REF!</v>
      </c>
    </row>
    <row r="1002" spans="1:9" ht="15.75" customHeight="1" x14ac:dyDescent="0.2">
      <c r="A1002" s="155"/>
      <c r="B1002" s="107"/>
      <c r="C1002" s="107"/>
      <c r="D1002" s="107"/>
      <c r="E1002" s="107"/>
      <c r="F1002" s="107"/>
      <c r="G1002" s="63"/>
      <c r="H1002" s="53"/>
      <c r="I1002" s="154"/>
    </row>
    <row r="1003" spans="1:9" x14ac:dyDescent="0.2">
      <c r="A1003" s="416" t="s">
        <v>61</v>
      </c>
      <c r="B1003" s="413" t="s">
        <v>399</v>
      </c>
      <c r="C1003" s="413" t="s">
        <v>402</v>
      </c>
      <c r="D1003" s="413" t="s">
        <v>400</v>
      </c>
      <c r="E1003" s="413" t="s">
        <v>401</v>
      </c>
      <c r="F1003" s="435" t="s">
        <v>403</v>
      </c>
      <c r="G1003" s="435"/>
      <c r="H1003" s="435"/>
      <c r="I1003" s="436"/>
    </row>
    <row r="1004" spans="1:9" x14ac:dyDescent="0.2">
      <c r="A1004" s="416"/>
      <c r="B1004" s="413"/>
      <c r="C1004" s="413"/>
      <c r="D1004" s="413"/>
      <c r="E1004" s="413"/>
      <c r="F1004" s="44"/>
      <c r="G1004" s="45" t="s">
        <v>378</v>
      </c>
      <c r="H1004" s="46" t="s">
        <v>225</v>
      </c>
      <c r="I1004" s="152" t="s">
        <v>362</v>
      </c>
    </row>
    <row r="1005" spans="1:9" x14ac:dyDescent="0.2">
      <c r="A1005" s="417" t="s">
        <v>191</v>
      </c>
      <c r="B1005" s="420" t="s">
        <v>234</v>
      </c>
      <c r="C1005" s="414" t="s">
        <v>75</v>
      </c>
      <c r="D1005" s="425" t="s">
        <v>233</v>
      </c>
      <c r="E1005" s="414" t="s">
        <v>235</v>
      </c>
      <c r="F1005" s="50" t="s">
        <v>62</v>
      </c>
      <c r="G1005" s="51" t="e">
        <f>+'INDICADORES IDIGER'!#REF!</f>
        <v>#REF!</v>
      </c>
      <c r="H1005" s="84" t="e">
        <f>+'INDICADORES IDIGER'!#REF!</f>
        <v>#REF!</v>
      </c>
      <c r="I1005" s="268" t="e">
        <f t="shared" ref="I1005:I1017" si="46">IF(G1005=0,0,H1005/G1005)</f>
        <v>#REF!</v>
      </c>
    </row>
    <row r="1006" spans="1:9" x14ac:dyDescent="0.2">
      <c r="A1006" s="418"/>
      <c r="B1006" s="421"/>
      <c r="C1006" s="415"/>
      <c r="D1006" s="425"/>
      <c r="E1006" s="415"/>
      <c r="F1006" s="36" t="s">
        <v>63</v>
      </c>
      <c r="G1006" s="37" t="e">
        <f>+'INDICADORES IDIGER'!#REF!</f>
        <v>#REF!</v>
      </c>
      <c r="H1006" s="85" t="e">
        <f>+'INDICADORES IDIGER'!#REF!</f>
        <v>#REF!</v>
      </c>
      <c r="I1006" s="268" t="e">
        <f t="shared" si="46"/>
        <v>#REF!</v>
      </c>
    </row>
    <row r="1007" spans="1:9" x14ac:dyDescent="0.2">
      <c r="A1007" s="418"/>
      <c r="B1007" s="421"/>
      <c r="C1007" s="415"/>
      <c r="D1007" s="425"/>
      <c r="E1007" s="415"/>
      <c r="F1007" s="36" t="s">
        <v>64</v>
      </c>
      <c r="G1007" s="37" t="e">
        <f>+'INDICADORES IDIGER'!#REF!</f>
        <v>#REF!</v>
      </c>
      <c r="H1007" s="85" t="e">
        <f>+'INDICADORES IDIGER'!#REF!</f>
        <v>#REF!</v>
      </c>
      <c r="I1007" s="268" t="e">
        <f t="shared" si="46"/>
        <v>#REF!</v>
      </c>
    </row>
    <row r="1008" spans="1:9" x14ac:dyDescent="0.2">
      <c r="A1008" s="418"/>
      <c r="B1008" s="421"/>
      <c r="C1008" s="415"/>
      <c r="D1008" s="425"/>
      <c r="E1008" s="415"/>
      <c r="F1008" s="36" t="s">
        <v>65</v>
      </c>
      <c r="G1008" s="37" t="e">
        <f>+'INDICADORES IDIGER'!#REF!</f>
        <v>#REF!</v>
      </c>
      <c r="H1008" s="85" t="e">
        <f>+'INDICADORES IDIGER'!#REF!</f>
        <v>#REF!</v>
      </c>
      <c r="I1008" s="268" t="e">
        <f t="shared" si="46"/>
        <v>#REF!</v>
      </c>
    </row>
    <row r="1009" spans="1:9" x14ac:dyDescent="0.2">
      <c r="A1009" s="418"/>
      <c r="B1009" s="421"/>
      <c r="C1009" s="415"/>
      <c r="D1009" s="425"/>
      <c r="E1009" s="415"/>
      <c r="F1009" s="36" t="s">
        <v>66</v>
      </c>
      <c r="G1009" s="37" t="e">
        <f>+'INDICADORES IDIGER'!#REF!</f>
        <v>#REF!</v>
      </c>
      <c r="H1009" s="85" t="e">
        <f>+'INDICADORES IDIGER'!#REF!</f>
        <v>#REF!</v>
      </c>
      <c r="I1009" s="268" t="e">
        <f t="shared" si="46"/>
        <v>#REF!</v>
      </c>
    </row>
    <row r="1010" spans="1:9" x14ac:dyDescent="0.2">
      <c r="A1010" s="418"/>
      <c r="B1010" s="421"/>
      <c r="C1010" s="415"/>
      <c r="D1010" s="425"/>
      <c r="E1010" s="415"/>
      <c r="F1010" s="36" t="s">
        <v>67</v>
      </c>
      <c r="G1010" s="37" t="e">
        <f>+'INDICADORES IDIGER'!#REF!</f>
        <v>#REF!</v>
      </c>
      <c r="H1010" s="85" t="e">
        <f>+'INDICADORES IDIGER'!#REF!</f>
        <v>#REF!</v>
      </c>
      <c r="I1010" s="268" t="e">
        <f t="shared" si="46"/>
        <v>#REF!</v>
      </c>
    </row>
    <row r="1011" spans="1:9" x14ac:dyDescent="0.2">
      <c r="A1011" s="418"/>
      <c r="B1011" s="421"/>
      <c r="C1011" s="415"/>
      <c r="D1011" s="425"/>
      <c r="E1011" s="415"/>
      <c r="F1011" s="36" t="s">
        <v>68</v>
      </c>
      <c r="G1011" s="37" t="e">
        <f>+'INDICADORES IDIGER'!#REF!</f>
        <v>#REF!</v>
      </c>
      <c r="H1011" s="85" t="e">
        <f>+'INDICADORES IDIGER'!#REF!</f>
        <v>#REF!</v>
      </c>
      <c r="I1011" s="268" t="e">
        <f t="shared" si="46"/>
        <v>#REF!</v>
      </c>
    </row>
    <row r="1012" spans="1:9" x14ac:dyDescent="0.2">
      <c r="A1012" s="418"/>
      <c r="B1012" s="421"/>
      <c r="C1012" s="415"/>
      <c r="D1012" s="425"/>
      <c r="E1012" s="415"/>
      <c r="F1012" s="36" t="s">
        <v>69</v>
      </c>
      <c r="G1012" s="37" t="e">
        <f>+'INDICADORES IDIGER'!#REF!</f>
        <v>#REF!</v>
      </c>
      <c r="H1012" s="85" t="e">
        <f>+'INDICADORES IDIGER'!#REF!</f>
        <v>#REF!</v>
      </c>
      <c r="I1012" s="268" t="e">
        <f t="shared" si="46"/>
        <v>#REF!</v>
      </c>
    </row>
    <row r="1013" spans="1:9" x14ac:dyDescent="0.2">
      <c r="A1013" s="418"/>
      <c r="B1013" s="421"/>
      <c r="C1013" s="415"/>
      <c r="D1013" s="425"/>
      <c r="E1013" s="415"/>
      <c r="F1013" s="36" t="s">
        <v>70</v>
      </c>
      <c r="G1013" s="37" t="e">
        <f>+'INDICADORES IDIGER'!#REF!</f>
        <v>#REF!</v>
      </c>
      <c r="H1013" s="85" t="e">
        <f>+'INDICADORES IDIGER'!#REF!</f>
        <v>#REF!</v>
      </c>
      <c r="I1013" s="268" t="e">
        <f t="shared" si="46"/>
        <v>#REF!</v>
      </c>
    </row>
    <row r="1014" spans="1:9" x14ac:dyDescent="0.2">
      <c r="A1014" s="418"/>
      <c r="B1014" s="421"/>
      <c r="C1014" s="415"/>
      <c r="D1014" s="425"/>
      <c r="E1014" s="415"/>
      <c r="F1014" s="36" t="s">
        <v>71</v>
      </c>
      <c r="G1014" s="37" t="e">
        <f>+'INDICADORES IDIGER'!#REF!</f>
        <v>#REF!</v>
      </c>
      <c r="H1014" s="85" t="e">
        <f>+'INDICADORES IDIGER'!#REF!</f>
        <v>#REF!</v>
      </c>
      <c r="I1014" s="268" t="e">
        <f t="shared" si="46"/>
        <v>#REF!</v>
      </c>
    </row>
    <row r="1015" spans="1:9" x14ac:dyDescent="0.2">
      <c r="A1015" s="418"/>
      <c r="B1015" s="421"/>
      <c r="C1015" s="415"/>
      <c r="D1015" s="425"/>
      <c r="E1015" s="415"/>
      <c r="F1015" s="36" t="s">
        <v>72</v>
      </c>
      <c r="G1015" s="37" t="e">
        <f>+'INDICADORES IDIGER'!#REF!</f>
        <v>#REF!</v>
      </c>
      <c r="H1015" s="85" t="e">
        <f>+'INDICADORES IDIGER'!#REF!</f>
        <v>#REF!</v>
      </c>
      <c r="I1015" s="268" t="e">
        <f t="shared" si="46"/>
        <v>#REF!</v>
      </c>
    </row>
    <row r="1016" spans="1:9" ht="13.5" thickBot="1" x14ac:dyDescent="0.25">
      <c r="A1016" s="419"/>
      <c r="B1016" s="421"/>
      <c r="C1016" s="415"/>
      <c r="D1016" s="425"/>
      <c r="E1016" s="415"/>
      <c r="F1016" s="36" t="s">
        <v>73</v>
      </c>
      <c r="G1016" s="37" t="e">
        <f>+'INDICADORES IDIGER'!#REF!</f>
        <v>#REF!</v>
      </c>
      <c r="H1016" s="85" t="e">
        <f>+'INDICADORES IDIGER'!#REF!</f>
        <v>#REF!</v>
      </c>
      <c r="I1016" s="268" t="e">
        <f t="shared" si="46"/>
        <v>#REF!</v>
      </c>
    </row>
    <row r="1017" spans="1:9" ht="13.5" thickBot="1" x14ac:dyDescent="0.25">
      <c r="A1017" s="422" t="s">
        <v>395</v>
      </c>
      <c r="B1017" s="423"/>
      <c r="C1017" s="423"/>
      <c r="D1017" s="423"/>
      <c r="E1017" s="423"/>
      <c r="F1017" s="424"/>
      <c r="G1017" s="55" t="e">
        <f>SUM(G1005:G1016)</f>
        <v>#REF!</v>
      </c>
      <c r="H1017" s="56" t="e">
        <f>SUM(H1005:H1016)</f>
        <v>#REF!</v>
      </c>
      <c r="I1017" s="35" t="e">
        <f t="shared" si="46"/>
        <v>#REF!</v>
      </c>
    </row>
    <row r="1019" spans="1:9" ht="15" hidden="1" x14ac:dyDescent="0.2">
      <c r="A1019" s="107" t="s">
        <v>60</v>
      </c>
      <c r="B1019" s="448" t="s">
        <v>58</v>
      </c>
      <c r="C1019" s="448"/>
      <c r="D1019" s="448"/>
      <c r="E1019" s="448"/>
      <c r="F1019" s="448"/>
      <c r="G1019" s="448"/>
      <c r="H1019" s="448"/>
      <c r="I1019" s="448"/>
    </row>
    <row r="1020" spans="1:9" hidden="1" x14ac:dyDescent="0.2"/>
    <row r="1021" spans="1:9" hidden="1" x14ac:dyDescent="0.2">
      <c r="A1021" s="413" t="s">
        <v>61</v>
      </c>
      <c r="B1021" s="413" t="s">
        <v>399</v>
      </c>
      <c r="C1021" s="413" t="s">
        <v>402</v>
      </c>
      <c r="D1021" s="413" t="s">
        <v>400</v>
      </c>
      <c r="E1021" s="413" t="s">
        <v>401</v>
      </c>
      <c r="F1021" s="435" t="s">
        <v>403</v>
      </c>
      <c r="G1021" s="435"/>
      <c r="H1021" s="435"/>
      <c r="I1021" s="435"/>
    </row>
    <row r="1022" spans="1:9" hidden="1" x14ac:dyDescent="0.2">
      <c r="A1022" s="413"/>
      <c r="B1022" s="413"/>
      <c r="C1022" s="413"/>
      <c r="D1022" s="413"/>
      <c r="E1022" s="413"/>
      <c r="F1022" s="44"/>
      <c r="G1022" s="45" t="s">
        <v>378</v>
      </c>
      <c r="H1022" s="46" t="s">
        <v>225</v>
      </c>
      <c r="I1022" s="44" t="s">
        <v>362</v>
      </c>
    </row>
    <row r="1023" spans="1:9" hidden="1" x14ac:dyDescent="0.2">
      <c r="A1023" s="414" t="s">
        <v>251</v>
      </c>
      <c r="B1023" s="420"/>
      <c r="C1023" s="414"/>
      <c r="D1023" s="446"/>
      <c r="E1023" s="414"/>
      <c r="F1023" s="50" t="s">
        <v>62</v>
      </c>
      <c r="G1023" s="51"/>
      <c r="H1023" s="84"/>
      <c r="I1023" s="40" t="e">
        <f t="shared" ref="I1023:I1035" si="47">+H1023/G1023</f>
        <v>#DIV/0!</v>
      </c>
    </row>
    <row r="1024" spans="1:9" hidden="1" x14ac:dyDescent="0.2">
      <c r="A1024" s="415"/>
      <c r="B1024" s="433"/>
      <c r="C1024" s="415"/>
      <c r="D1024" s="446"/>
      <c r="E1024" s="415"/>
      <c r="F1024" s="36" t="s">
        <v>63</v>
      </c>
      <c r="G1024" s="37"/>
      <c r="H1024" s="85"/>
      <c r="I1024" s="40" t="e">
        <f t="shared" si="47"/>
        <v>#DIV/0!</v>
      </c>
    </row>
    <row r="1025" spans="1:9" hidden="1" x14ac:dyDescent="0.2">
      <c r="A1025" s="415"/>
      <c r="B1025" s="433"/>
      <c r="C1025" s="415"/>
      <c r="D1025" s="446"/>
      <c r="E1025" s="415"/>
      <c r="F1025" s="36" t="s">
        <v>64</v>
      </c>
      <c r="G1025" s="37"/>
      <c r="H1025" s="85"/>
      <c r="I1025" s="40" t="e">
        <f t="shared" si="47"/>
        <v>#DIV/0!</v>
      </c>
    </row>
    <row r="1026" spans="1:9" hidden="1" x14ac:dyDescent="0.2">
      <c r="A1026" s="415"/>
      <c r="B1026" s="433"/>
      <c r="C1026" s="415"/>
      <c r="D1026" s="446"/>
      <c r="E1026" s="415"/>
      <c r="F1026" s="36" t="s">
        <v>65</v>
      </c>
      <c r="G1026" s="37"/>
      <c r="H1026" s="85"/>
      <c r="I1026" s="40" t="e">
        <f t="shared" si="47"/>
        <v>#DIV/0!</v>
      </c>
    </row>
    <row r="1027" spans="1:9" hidden="1" x14ac:dyDescent="0.2">
      <c r="A1027" s="415"/>
      <c r="B1027" s="433"/>
      <c r="C1027" s="415"/>
      <c r="D1027" s="446"/>
      <c r="E1027" s="415"/>
      <c r="F1027" s="36" t="s">
        <v>66</v>
      </c>
      <c r="G1027" s="37"/>
      <c r="H1027" s="85"/>
      <c r="I1027" s="40" t="e">
        <f t="shared" si="47"/>
        <v>#DIV/0!</v>
      </c>
    </row>
    <row r="1028" spans="1:9" hidden="1" x14ac:dyDescent="0.2">
      <c r="A1028" s="415"/>
      <c r="B1028" s="433"/>
      <c r="C1028" s="415"/>
      <c r="D1028" s="446"/>
      <c r="E1028" s="415"/>
      <c r="F1028" s="36" t="s">
        <v>67</v>
      </c>
      <c r="G1028" s="37"/>
      <c r="H1028" s="85"/>
      <c r="I1028" s="40" t="e">
        <f t="shared" si="47"/>
        <v>#DIV/0!</v>
      </c>
    </row>
    <row r="1029" spans="1:9" hidden="1" x14ac:dyDescent="0.2">
      <c r="A1029" s="415"/>
      <c r="B1029" s="433"/>
      <c r="C1029" s="415"/>
      <c r="D1029" s="446"/>
      <c r="E1029" s="415"/>
      <c r="F1029" s="36" t="s">
        <v>68</v>
      </c>
      <c r="G1029" s="37"/>
      <c r="H1029" s="85"/>
      <c r="I1029" s="40" t="e">
        <f t="shared" si="47"/>
        <v>#DIV/0!</v>
      </c>
    </row>
    <row r="1030" spans="1:9" hidden="1" x14ac:dyDescent="0.2">
      <c r="A1030" s="415"/>
      <c r="B1030" s="433"/>
      <c r="C1030" s="415"/>
      <c r="D1030" s="446"/>
      <c r="E1030" s="415"/>
      <c r="F1030" s="36" t="s">
        <v>69</v>
      </c>
      <c r="G1030" s="37"/>
      <c r="H1030" s="85"/>
      <c r="I1030" s="40" t="e">
        <f t="shared" si="47"/>
        <v>#DIV/0!</v>
      </c>
    </row>
    <row r="1031" spans="1:9" hidden="1" x14ac:dyDescent="0.2">
      <c r="A1031" s="415"/>
      <c r="B1031" s="433"/>
      <c r="C1031" s="415"/>
      <c r="D1031" s="446"/>
      <c r="E1031" s="415"/>
      <c r="F1031" s="36" t="s">
        <v>70</v>
      </c>
      <c r="G1031" s="37"/>
      <c r="H1031" s="85"/>
      <c r="I1031" s="40" t="e">
        <f t="shared" si="47"/>
        <v>#DIV/0!</v>
      </c>
    </row>
    <row r="1032" spans="1:9" ht="21" hidden="1" customHeight="1" x14ac:dyDescent="0.2">
      <c r="A1032" s="415"/>
      <c r="B1032" s="433"/>
      <c r="C1032" s="415"/>
      <c r="D1032" s="446"/>
      <c r="E1032" s="415"/>
      <c r="F1032" s="36" t="s">
        <v>71</v>
      </c>
      <c r="G1032" s="37"/>
      <c r="H1032" s="85"/>
      <c r="I1032" s="40" t="e">
        <f t="shared" si="47"/>
        <v>#DIV/0!</v>
      </c>
    </row>
    <row r="1033" spans="1:9" ht="21" hidden="1" customHeight="1" x14ac:dyDescent="0.2">
      <c r="A1033" s="415"/>
      <c r="B1033" s="433"/>
      <c r="C1033" s="415"/>
      <c r="D1033" s="446"/>
      <c r="E1033" s="415"/>
      <c r="F1033" s="36" t="s">
        <v>72</v>
      </c>
      <c r="G1033" s="37"/>
      <c r="H1033" s="85"/>
      <c r="I1033" s="40" t="e">
        <f t="shared" si="47"/>
        <v>#DIV/0!</v>
      </c>
    </row>
    <row r="1034" spans="1:9" ht="13.5" hidden="1" thickBot="1" x14ac:dyDescent="0.25">
      <c r="A1034" s="415"/>
      <c r="B1034" s="433"/>
      <c r="C1034" s="415"/>
      <c r="D1034" s="446"/>
      <c r="E1034" s="415"/>
      <c r="F1034" s="36" t="s">
        <v>73</v>
      </c>
      <c r="G1034" s="37"/>
      <c r="H1034" s="85"/>
      <c r="I1034" s="40" t="e">
        <f t="shared" si="47"/>
        <v>#DIV/0!</v>
      </c>
    </row>
    <row r="1035" spans="1:9" ht="13.5" hidden="1" thickBot="1" x14ac:dyDescent="0.25">
      <c r="A1035" s="422" t="s">
        <v>395</v>
      </c>
      <c r="B1035" s="423"/>
      <c r="C1035" s="423"/>
      <c r="D1035" s="423"/>
      <c r="E1035" s="423"/>
      <c r="F1035" s="424"/>
      <c r="G1035" s="55">
        <f>SUM(G1023:G1034)</f>
        <v>0</v>
      </c>
      <c r="H1035" s="56">
        <f>SUM(H1023:H1034)</f>
        <v>0</v>
      </c>
      <c r="I1035" s="35" t="e">
        <f t="shared" si="47"/>
        <v>#DIV/0!</v>
      </c>
    </row>
    <row r="1036" spans="1:9" ht="22.5" hidden="1" customHeight="1" x14ac:dyDescent="0.2"/>
    <row r="1037" spans="1:9" ht="22.5" hidden="1" customHeight="1" x14ac:dyDescent="0.2">
      <c r="A1037" s="413" t="s">
        <v>61</v>
      </c>
      <c r="B1037" s="413" t="s">
        <v>399</v>
      </c>
      <c r="C1037" s="413" t="s">
        <v>402</v>
      </c>
      <c r="D1037" s="413" t="s">
        <v>400</v>
      </c>
      <c r="E1037" s="413" t="s">
        <v>401</v>
      </c>
      <c r="F1037" s="435" t="s">
        <v>403</v>
      </c>
      <c r="G1037" s="435"/>
      <c r="H1037" s="435"/>
      <c r="I1037" s="435"/>
    </row>
    <row r="1038" spans="1:9" ht="22.5" hidden="1" customHeight="1" x14ac:dyDescent="0.2">
      <c r="A1038" s="413"/>
      <c r="B1038" s="413"/>
      <c r="C1038" s="413"/>
      <c r="D1038" s="413"/>
      <c r="E1038" s="413"/>
      <c r="F1038" s="44"/>
      <c r="G1038" s="45" t="s">
        <v>378</v>
      </c>
      <c r="H1038" s="46" t="s">
        <v>225</v>
      </c>
      <c r="I1038" s="44" t="s">
        <v>362</v>
      </c>
    </row>
    <row r="1039" spans="1:9" ht="22.5" hidden="1" customHeight="1" x14ac:dyDescent="0.2">
      <c r="A1039" s="414" t="s">
        <v>251</v>
      </c>
      <c r="B1039" s="420"/>
      <c r="C1039" s="414"/>
      <c r="D1039" s="446"/>
      <c r="E1039" s="414"/>
      <c r="F1039" s="81" t="s">
        <v>307</v>
      </c>
      <c r="G1039" s="51"/>
      <c r="H1039" s="84"/>
      <c r="I1039" s="40" t="e">
        <f>+H1039/G1039</f>
        <v>#DIV/0!</v>
      </c>
    </row>
    <row r="1040" spans="1:9" hidden="1" x14ac:dyDescent="0.2">
      <c r="A1040" s="415"/>
      <c r="B1040" s="433"/>
      <c r="C1040" s="415"/>
      <c r="D1040" s="446"/>
      <c r="E1040" s="415"/>
      <c r="F1040" s="82" t="s">
        <v>308</v>
      </c>
      <c r="G1040" s="37"/>
      <c r="H1040" s="85"/>
      <c r="I1040" s="40" t="e">
        <f>+H1040/G1040</f>
        <v>#DIV/0!</v>
      </c>
    </row>
    <row r="1041" spans="1:9" hidden="1" x14ac:dyDescent="0.2">
      <c r="A1041" s="415"/>
      <c r="B1041" s="433"/>
      <c r="C1041" s="415"/>
      <c r="D1041" s="446"/>
      <c r="E1041" s="415"/>
      <c r="F1041" s="82" t="s">
        <v>310</v>
      </c>
      <c r="G1041" s="37"/>
      <c r="H1041" s="85"/>
      <c r="I1041" s="40" t="e">
        <f>+H1041/G1041</f>
        <v>#DIV/0!</v>
      </c>
    </row>
    <row r="1042" spans="1:9" ht="13.5" hidden="1" thickBot="1" x14ac:dyDescent="0.25">
      <c r="A1042" s="415"/>
      <c r="B1042" s="433"/>
      <c r="C1042" s="415"/>
      <c r="D1042" s="446"/>
      <c r="E1042" s="415"/>
      <c r="F1042" s="83" t="s">
        <v>309</v>
      </c>
      <c r="G1042" s="37"/>
      <c r="H1042" s="85"/>
      <c r="I1042" s="40" t="e">
        <f>+H1042/G1042</f>
        <v>#DIV/0!</v>
      </c>
    </row>
    <row r="1043" spans="1:9" ht="13.5" hidden="1" thickBot="1" x14ac:dyDescent="0.25">
      <c r="A1043" s="422" t="s">
        <v>395</v>
      </c>
      <c r="B1043" s="423"/>
      <c r="C1043" s="423"/>
      <c r="D1043" s="423"/>
      <c r="E1043" s="423"/>
      <c r="F1043" s="424"/>
      <c r="G1043" s="55">
        <f>SUM(G1039:G1042)</f>
        <v>0</v>
      </c>
      <c r="H1043" s="56">
        <f>SUM(H1039:H1042)</f>
        <v>0</v>
      </c>
      <c r="I1043" s="35" t="e">
        <f>+H1043/G1043</f>
        <v>#DIV/0!</v>
      </c>
    </row>
    <row r="1044" spans="1:9" ht="15.75" customHeight="1" x14ac:dyDescent="0.2"/>
    <row r="1045" spans="1:9" ht="15.75" customHeight="1" thickBot="1" x14ac:dyDescent="0.25"/>
    <row r="1046" spans="1:9" ht="15.75" customHeight="1" x14ac:dyDescent="0.2">
      <c r="A1046" s="161" t="s">
        <v>60</v>
      </c>
      <c r="B1046" s="437" t="s">
        <v>196</v>
      </c>
      <c r="C1046" s="437"/>
      <c r="D1046" s="437"/>
      <c r="E1046" s="437"/>
      <c r="F1046" s="437"/>
      <c r="G1046" s="437"/>
      <c r="H1046" s="437"/>
      <c r="I1046" s="438"/>
    </row>
    <row r="1047" spans="1:9" ht="15.75" customHeight="1" x14ac:dyDescent="0.2">
      <c r="A1047" s="162" t="s">
        <v>239</v>
      </c>
      <c r="B1047" s="439" t="s">
        <v>186</v>
      </c>
      <c r="C1047" s="439"/>
      <c r="D1047" s="439"/>
      <c r="E1047" s="439"/>
      <c r="F1047" s="439"/>
      <c r="G1047" s="439"/>
      <c r="H1047" s="439"/>
      <c r="I1047" s="440"/>
    </row>
    <row r="1048" spans="1:9" ht="15.75" customHeight="1" x14ac:dyDescent="0.2">
      <c r="A1048" s="416" t="s">
        <v>61</v>
      </c>
      <c r="B1048" s="413" t="s">
        <v>399</v>
      </c>
      <c r="C1048" s="413" t="s">
        <v>402</v>
      </c>
      <c r="D1048" s="413" t="s">
        <v>400</v>
      </c>
      <c r="E1048" s="413" t="s">
        <v>401</v>
      </c>
      <c r="F1048" s="435" t="s">
        <v>403</v>
      </c>
      <c r="G1048" s="435"/>
      <c r="H1048" s="435"/>
      <c r="I1048" s="436"/>
    </row>
    <row r="1049" spans="1:9" ht="15.75" customHeight="1" x14ac:dyDescent="0.2">
      <c r="A1049" s="416"/>
      <c r="B1049" s="413"/>
      <c r="C1049" s="413"/>
      <c r="D1049" s="413"/>
      <c r="E1049" s="413"/>
      <c r="F1049" s="44"/>
      <c r="G1049" s="45" t="s">
        <v>378</v>
      </c>
      <c r="H1049" s="46" t="s">
        <v>225</v>
      </c>
      <c r="I1049" s="152" t="s">
        <v>362</v>
      </c>
    </row>
    <row r="1050" spans="1:9" ht="15.75" customHeight="1" x14ac:dyDescent="0.2">
      <c r="A1050" s="434" t="s">
        <v>186</v>
      </c>
      <c r="B1050" s="420" t="s">
        <v>319</v>
      </c>
      <c r="C1050" s="414" t="s">
        <v>187</v>
      </c>
      <c r="D1050" s="425" t="s">
        <v>188</v>
      </c>
      <c r="E1050" s="414" t="s">
        <v>113</v>
      </c>
      <c r="F1050" s="81" t="s">
        <v>307</v>
      </c>
      <c r="G1050" s="51" t="e">
        <f>+'INDICADORES IDIGER'!#REF!</f>
        <v>#REF!</v>
      </c>
      <c r="H1050" s="84" t="e">
        <f>+'INDICADORES IDIGER'!#REF!</f>
        <v>#REF!</v>
      </c>
      <c r="I1050" s="268" t="e">
        <f>IF(G1050=0,0,H1050/G1050)</f>
        <v>#REF!</v>
      </c>
    </row>
    <row r="1051" spans="1:9" ht="15.75" customHeight="1" x14ac:dyDescent="0.2">
      <c r="A1051" s="434"/>
      <c r="B1051" s="421"/>
      <c r="C1051" s="415"/>
      <c r="D1051" s="425"/>
      <c r="E1051" s="415"/>
      <c r="F1051" s="82" t="s">
        <v>308</v>
      </c>
      <c r="G1051" s="37" t="e">
        <f>+'INDICADORES IDIGER'!#REF!</f>
        <v>#REF!</v>
      </c>
      <c r="H1051" s="85" t="e">
        <f>+'INDICADORES IDIGER'!#REF!</f>
        <v>#REF!</v>
      </c>
      <c r="I1051" s="268" t="e">
        <f>IF(G1051=0,0,H1051/G1051)</f>
        <v>#REF!</v>
      </c>
    </row>
    <row r="1052" spans="1:9" ht="15.75" customHeight="1" x14ac:dyDescent="0.2">
      <c r="A1052" s="434"/>
      <c r="B1052" s="421"/>
      <c r="C1052" s="415"/>
      <c r="D1052" s="425"/>
      <c r="E1052" s="415"/>
      <c r="F1052" s="82" t="s">
        <v>310</v>
      </c>
      <c r="G1052" s="37" t="e">
        <f>+'INDICADORES IDIGER'!#REF!</f>
        <v>#REF!</v>
      </c>
      <c r="H1052" s="85" t="e">
        <f>+'INDICADORES IDIGER'!#REF!</f>
        <v>#REF!</v>
      </c>
      <c r="I1052" s="268" t="e">
        <f>IF(G1052=0,0,H1052/G1052)</f>
        <v>#REF!</v>
      </c>
    </row>
    <row r="1053" spans="1:9" ht="15.75" customHeight="1" thickBot="1" x14ac:dyDescent="0.25">
      <c r="A1053" s="434"/>
      <c r="B1053" s="421"/>
      <c r="C1053" s="415"/>
      <c r="D1053" s="425"/>
      <c r="E1053" s="415"/>
      <c r="F1053" s="83" t="s">
        <v>309</v>
      </c>
      <c r="G1053" s="37" t="e">
        <f>+'INDICADORES IDIGER'!#REF!</f>
        <v>#REF!</v>
      </c>
      <c r="H1053" s="85" t="e">
        <f>+'INDICADORES IDIGER'!#REF!</f>
        <v>#REF!</v>
      </c>
      <c r="I1053" s="268" t="e">
        <f>IF(G1053=0,0,H1053/G1053)</f>
        <v>#REF!</v>
      </c>
    </row>
    <row r="1054" spans="1:9" ht="15.75" customHeight="1" thickBot="1" x14ac:dyDescent="0.25">
      <c r="A1054" s="422" t="s">
        <v>395</v>
      </c>
      <c r="B1054" s="423"/>
      <c r="C1054" s="423"/>
      <c r="D1054" s="423"/>
      <c r="E1054" s="423"/>
      <c r="F1054" s="424"/>
      <c r="G1054" s="55" t="e">
        <f>SUM(G1050:G1053)</f>
        <v>#REF!</v>
      </c>
      <c r="H1054" s="56" t="e">
        <f>SUM(H1050:H1053)</f>
        <v>#REF!</v>
      </c>
      <c r="I1054" s="35" t="e">
        <f>IF(G1054=0,0,H1054/G1054)</f>
        <v>#REF!</v>
      </c>
    </row>
    <row r="1055" spans="1:9" ht="15.75" customHeight="1" x14ac:dyDescent="0.2">
      <c r="A1055" s="155"/>
      <c r="B1055" s="107"/>
      <c r="C1055" s="107"/>
      <c r="D1055" s="107"/>
      <c r="E1055" s="107"/>
      <c r="F1055" s="107"/>
      <c r="G1055" s="63"/>
      <c r="H1055" s="53"/>
      <c r="I1055" s="154"/>
    </row>
    <row r="1056" spans="1:9" x14ac:dyDescent="0.2">
      <c r="A1056" s="416" t="s">
        <v>61</v>
      </c>
      <c r="B1056" s="413" t="s">
        <v>399</v>
      </c>
      <c r="C1056" s="413" t="s">
        <v>402</v>
      </c>
      <c r="D1056" s="413" t="s">
        <v>400</v>
      </c>
      <c r="E1056" s="413" t="s">
        <v>401</v>
      </c>
      <c r="F1056" s="435" t="s">
        <v>403</v>
      </c>
      <c r="G1056" s="435"/>
      <c r="H1056" s="435"/>
      <c r="I1056" s="436"/>
    </row>
    <row r="1057" spans="1:9" x14ac:dyDescent="0.2">
      <c r="A1057" s="416"/>
      <c r="B1057" s="413"/>
      <c r="C1057" s="413"/>
      <c r="D1057" s="413"/>
      <c r="E1057" s="413"/>
      <c r="F1057" s="44"/>
      <c r="G1057" s="45" t="s">
        <v>378</v>
      </c>
      <c r="H1057" s="46" t="s">
        <v>225</v>
      </c>
      <c r="I1057" s="152" t="s">
        <v>362</v>
      </c>
    </row>
    <row r="1058" spans="1:9" x14ac:dyDescent="0.2">
      <c r="A1058" s="417" t="s">
        <v>186</v>
      </c>
      <c r="B1058" s="420" t="s">
        <v>216</v>
      </c>
      <c r="C1058" s="414" t="s">
        <v>187</v>
      </c>
      <c r="D1058" s="425" t="s">
        <v>189</v>
      </c>
      <c r="E1058" s="414" t="s">
        <v>114</v>
      </c>
      <c r="F1058" s="50" t="s">
        <v>62</v>
      </c>
      <c r="G1058" s="51" t="e">
        <f>+'INDICADORES IDIGER'!#REF!</f>
        <v>#REF!</v>
      </c>
      <c r="H1058" s="84" t="e">
        <f>+'INDICADORES IDIGER'!#REF!</f>
        <v>#REF!</v>
      </c>
      <c r="I1058" s="268" t="e">
        <f t="shared" ref="I1058:I1070" si="48">IF(G1058=0,0,H1058/G1058)</f>
        <v>#REF!</v>
      </c>
    </row>
    <row r="1059" spans="1:9" x14ac:dyDescent="0.2">
      <c r="A1059" s="418"/>
      <c r="B1059" s="421"/>
      <c r="C1059" s="415"/>
      <c r="D1059" s="425"/>
      <c r="E1059" s="415"/>
      <c r="F1059" s="36" t="s">
        <v>63</v>
      </c>
      <c r="G1059" s="37" t="e">
        <f>+'INDICADORES IDIGER'!#REF!</f>
        <v>#REF!</v>
      </c>
      <c r="H1059" s="85" t="e">
        <f>+'INDICADORES IDIGER'!#REF!</f>
        <v>#REF!</v>
      </c>
      <c r="I1059" s="268" t="e">
        <f t="shared" si="48"/>
        <v>#REF!</v>
      </c>
    </row>
    <row r="1060" spans="1:9" x14ac:dyDescent="0.2">
      <c r="A1060" s="418"/>
      <c r="B1060" s="421"/>
      <c r="C1060" s="415"/>
      <c r="D1060" s="425"/>
      <c r="E1060" s="415"/>
      <c r="F1060" s="36" t="s">
        <v>64</v>
      </c>
      <c r="G1060" s="37" t="e">
        <f>+'INDICADORES IDIGER'!#REF!</f>
        <v>#REF!</v>
      </c>
      <c r="H1060" s="85" t="e">
        <f>+'INDICADORES IDIGER'!#REF!</f>
        <v>#REF!</v>
      </c>
      <c r="I1060" s="268" t="e">
        <f t="shared" si="48"/>
        <v>#REF!</v>
      </c>
    </row>
    <row r="1061" spans="1:9" x14ac:dyDescent="0.2">
      <c r="A1061" s="418"/>
      <c r="B1061" s="421"/>
      <c r="C1061" s="415"/>
      <c r="D1061" s="425"/>
      <c r="E1061" s="415"/>
      <c r="F1061" s="36" t="s">
        <v>65</v>
      </c>
      <c r="G1061" s="37" t="e">
        <f>+'INDICADORES IDIGER'!#REF!</f>
        <v>#REF!</v>
      </c>
      <c r="H1061" s="85" t="e">
        <f>+'INDICADORES IDIGER'!#REF!</f>
        <v>#REF!</v>
      </c>
      <c r="I1061" s="268" t="e">
        <f t="shared" si="48"/>
        <v>#REF!</v>
      </c>
    </row>
    <row r="1062" spans="1:9" x14ac:dyDescent="0.2">
      <c r="A1062" s="418"/>
      <c r="B1062" s="421"/>
      <c r="C1062" s="415"/>
      <c r="D1062" s="425"/>
      <c r="E1062" s="415"/>
      <c r="F1062" s="36" t="s">
        <v>66</v>
      </c>
      <c r="G1062" s="37" t="e">
        <f>+'INDICADORES IDIGER'!#REF!</f>
        <v>#REF!</v>
      </c>
      <c r="H1062" s="85" t="e">
        <f>+'INDICADORES IDIGER'!#REF!</f>
        <v>#REF!</v>
      </c>
      <c r="I1062" s="268" t="e">
        <f t="shared" si="48"/>
        <v>#REF!</v>
      </c>
    </row>
    <row r="1063" spans="1:9" x14ac:dyDescent="0.2">
      <c r="A1063" s="418"/>
      <c r="B1063" s="421"/>
      <c r="C1063" s="415"/>
      <c r="D1063" s="425"/>
      <c r="E1063" s="415"/>
      <c r="F1063" s="36" t="s">
        <v>67</v>
      </c>
      <c r="G1063" s="37" t="e">
        <f>+'INDICADORES IDIGER'!#REF!</f>
        <v>#REF!</v>
      </c>
      <c r="H1063" s="85" t="e">
        <f>+'INDICADORES IDIGER'!#REF!</f>
        <v>#REF!</v>
      </c>
      <c r="I1063" s="268" t="e">
        <f t="shared" si="48"/>
        <v>#REF!</v>
      </c>
    </row>
    <row r="1064" spans="1:9" x14ac:dyDescent="0.2">
      <c r="A1064" s="418"/>
      <c r="B1064" s="421"/>
      <c r="C1064" s="415"/>
      <c r="D1064" s="425"/>
      <c r="E1064" s="415"/>
      <c r="F1064" s="36" t="s">
        <v>68</v>
      </c>
      <c r="G1064" s="37" t="e">
        <f>+'INDICADORES IDIGER'!#REF!</f>
        <v>#REF!</v>
      </c>
      <c r="H1064" s="85" t="e">
        <f>+'INDICADORES IDIGER'!#REF!</f>
        <v>#REF!</v>
      </c>
      <c r="I1064" s="268" t="e">
        <f t="shared" si="48"/>
        <v>#REF!</v>
      </c>
    </row>
    <row r="1065" spans="1:9" x14ac:dyDescent="0.2">
      <c r="A1065" s="418"/>
      <c r="B1065" s="421"/>
      <c r="C1065" s="415"/>
      <c r="D1065" s="425"/>
      <c r="E1065" s="415"/>
      <c r="F1065" s="36" t="s">
        <v>69</v>
      </c>
      <c r="G1065" s="37" t="e">
        <f>+'INDICADORES IDIGER'!#REF!</f>
        <v>#REF!</v>
      </c>
      <c r="H1065" s="85" t="e">
        <f>+'INDICADORES IDIGER'!#REF!</f>
        <v>#REF!</v>
      </c>
      <c r="I1065" s="268" t="e">
        <f t="shared" si="48"/>
        <v>#REF!</v>
      </c>
    </row>
    <row r="1066" spans="1:9" x14ac:dyDescent="0.2">
      <c r="A1066" s="418"/>
      <c r="B1066" s="421"/>
      <c r="C1066" s="415"/>
      <c r="D1066" s="425"/>
      <c r="E1066" s="415"/>
      <c r="F1066" s="36" t="s">
        <v>70</v>
      </c>
      <c r="G1066" s="37" t="e">
        <f>+'INDICADORES IDIGER'!#REF!</f>
        <v>#REF!</v>
      </c>
      <c r="H1066" s="85" t="e">
        <f>+'INDICADORES IDIGER'!#REF!</f>
        <v>#REF!</v>
      </c>
      <c r="I1066" s="268" t="e">
        <f t="shared" si="48"/>
        <v>#REF!</v>
      </c>
    </row>
    <row r="1067" spans="1:9" x14ac:dyDescent="0.2">
      <c r="A1067" s="418"/>
      <c r="B1067" s="421"/>
      <c r="C1067" s="415"/>
      <c r="D1067" s="425"/>
      <c r="E1067" s="415"/>
      <c r="F1067" s="36" t="s">
        <v>71</v>
      </c>
      <c r="G1067" s="37" t="e">
        <f>+'INDICADORES IDIGER'!#REF!</f>
        <v>#REF!</v>
      </c>
      <c r="H1067" s="85" t="e">
        <f>+'INDICADORES IDIGER'!#REF!</f>
        <v>#REF!</v>
      </c>
      <c r="I1067" s="268" t="e">
        <f t="shared" si="48"/>
        <v>#REF!</v>
      </c>
    </row>
    <row r="1068" spans="1:9" x14ac:dyDescent="0.2">
      <c r="A1068" s="418"/>
      <c r="B1068" s="421"/>
      <c r="C1068" s="415"/>
      <c r="D1068" s="425"/>
      <c r="E1068" s="415"/>
      <c r="F1068" s="36" t="s">
        <v>72</v>
      </c>
      <c r="G1068" s="37" t="e">
        <f>+'INDICADORES IDIGER'!#REF!</f>
        <v>#REF!</v>
      </c>
      <c r="H1068" s="85" t="e">
        <f>+'INDICADORES IDIGER'!#REF!</f>
        <v>#REF!</v>
      </c>
      <c r="I1068" s="268" t="e">
        <f t="shared" si="48"/>
        <v>#REF!</v>
      </c>
    </row>
    <row r="1069" spans="1:9" ht="13.5" thickBot="1" x14ac:dyDescent="0.25">
      <c r="A1069" s="419"/>
      <c r="B1069" s="421"/>
      <c r="C1069" s="415"/>
      <c r="D1069" s="425"/>
      <c r="E1069" s="415"/>
      <c r="F1069" s="36" t="s">
        <v>73</v>
      </c>
      <c r="G1069" s="37" t="e">
        <f>+'INDICADORES IDIGER'!#REF!</f>
        <v>#REF!</v>
      </c>
      <c r="H1069" s="85" t="e">
        <f>+'INDICADORES IDIGER'!#REF!</f>
        <v>#REF!</v>
      </c>
      <c r="I1069" s="268" t="e">
        <f t="shared" si="48"/>
        <v>#REF!</v>
      </c>
    </row>
    <row r="1070" spans="1:9" ht="13.5" thickBot="1" x14ac:dyDescent="0.25">
      <c r="A1070" s="422" t="s">
        <v>395</v>
      </c>
      <c r="B1070" s="423"/>
      <c r="C1070" s="423"/>
      <c r="D1070" s="423"/>
      <c r="E1070" s="423"/>
      <c r="F1070" s="424"/>
      <c r="G1070" s="55" t="e">
        <f>SUM(G1058:G1069)</f>
        <v>#REF!</v>
      </c>
      <c r="H1070" s="56" t="e">
        <f>SUM(H1058:H1069)</f>
        <v>#REF!</v>
      </c>
      <c r="I1070" s="35" t="e">
        <f t="shared" si="48"/>
        <v>#REF!</v>
      </c>
    </row>
    <row r="1072" spans="1:9" x14ac:dyDescent="0.2">
      <c r="A1072" s="416" t="s">
        <v>61</v>
      </c>
      <c r="B1072" s="413" t="s">
        <v>399</v>
      </c>
      <c r="C1072" s="413" t="s">
        <v>402</v>
      </c>
      <c r="D1072" s="413" t="s">
        <v>400</v>
      </c>
      <c r="E1072" s="413" t="s">
        <v>401</v>
      </c>
      <c r="F1072" s="435" t="s">
        <v>403</v>
      </c>
      <c r="G1072" s="435"/>
      <c r="H1072" s="435"/>
      <c r="I1072" s="436"/>
    </row>
    <row r="1073" spans="1:9" x14ac:dyDescent="0.2">
      <c r="A1073" s="416"/>
      <c r="B1073" s="413"/>
      <c r="C1073" s="413"/>
      <c r="D1073" s="413"/>
      <c r="E1073" s="413"/>
      <c r="F1073" s="44"/>
      <c r="G1073" s="45" t="s">
        <v>378</v>
      </c>
      <c r="H1073" s="46" t="s">
        <v>225</v>
      </c>
      <c r="I1073" s="152" t="s">
        <v>362</v>
      </c>
    </row>
    <row r="1074" spans="1:9" x14ac:dyDescent="0.2">
      <c r="A1074" s="417" t="s">
        <v>186</v>
      </c>
      <c r="B1074" s="420" t="s">
        <v>115</v>
      </c>
      <c r="C1074" s="414" t="s">
        <v>187</v>
      </c>
      <c r="D1074" s="425" t="s">
        <v>217</v>
      </c>
      <c r="E1074" s="414" t="s">
        <v>321</v>
      </c>
      <c r="F1074" s="50" t="s">
        <v>62</v>
      </c>
      <c r="G1074" s="51" t="e">
        <f>+'INDICADORES IDIGER'!#REF!</f>
        <v>#REF!</v>
      </c>
      <c r="H1074" s="84" t="e">
        <f>+'INDICADORES IDIGER'!#REF!</f>
        <v>#REF!</v>
      </c>
      <c r="I1074" s="268" t="e">
        <f t="shared" ref="I1074:I1086" si="49">IF(G1074=0,0,H1074/G1074)</f>
        <v>#REF!</v>
      </c>
    </row>
    <row r="1075" spans="1:9" x14ac:dyDescent="0.2">
      <c r="A1075" s="418"/>
      <c r="B1075" s="421"/>
      <c r="C1075" s="415"/>
      <c r="D1075" s="425"/>
      <c r="E1075" s="415"/>
      <c r="F1075" s="36" t="s">
        <v>63</v>
      </c>
      <c r="G1075" s="37" t="e">
        <f>+'INDICADORES IDIGER'!#REF!</f>
        <v>#REF!</v>
      </c>
      <c r="H1075" s="85" t="e">
        <f>+'INDICADORES IDIGER'!#REF!</f>
        <v>#REF!</v>
      </c>
      <c r="I1075" s="268" t="e">
        <f t="shared" si="49"/>
        <v>#REF!</v>
      </c>
    </row>
    <row r="1076" spans="1:9" x14ac:dyDescent="0.2">
      <c r="A1076" s="418"/>
      <c r="B1076" s="421"/>
      <c r="C1076" s="415"/>
      <c r="D1076" s="425"/>
      <c r="E1076" s="415"/>
      <c r="F1076" s="36" t="s">
        <v>64</v>
      </c>
      <c r="G1076" s="37" t="e">
        <f>+'INDICADORES IDIGER'!#REF!</f>
        <v>#REF!</v>
      </c>
      <c r="H1076" s="85" t="e">
        <f>+'INDICADORES IDIGER'!#REF!</f>
        <v>#REF!</v>
      </c>
      <c r="I1076" s="268" t="e">
        <f t="shared" si="49"/>
        <v>#REF!</v>
      </c>
    </row>
    <row r="1077" spans="1:9" x14ac:dyDescent="0.2">
      <c r="A1077" s="418"/>
      <c r="B1077" s="421"/>
      <c r="C1077" s="415"/>
      <c r="D1077" s="425"/>
      <c r="E1077" s="415"/>
      <c r="F1077" s="36" t="s">
        <v>65</v>
      </c>
      <c r="G1077" s="37" t="e">
        <f>+'INDICADORES IDIGER'!#REF!</f>
        <v>#REF!</v>
      </c>
      <c r="H1077" s="85" t="e">
        <f>+'INDICADORES IDIGER'!#REF!</f>
        <v>#REF!</v>
      </c>
      <c r="I1077" s="268" t="e">
        <f t="shared" si="49"/>
        <v>#REF!</v>
      </c>
    </row>
    <row r="1078" spans="1:9" x14ac:dyDescent="0.2">
      <c r="A1078" s="418"/>
      <c r="B1078" s="421"/>
      <c r="C1078" s="415"/>
      <c r="D1078" s="425"/>
      <c r="E1078" s="415"/>
      <c r="F1078" s="36" t="s">
        <v>66</v>
      </c>
      <c r="G1078" s="37" t="e">
        <f>+'INDICADORES IDIGER'!#REF!</f>
        <v>#REF!</v>
      </c>
      <c r="H1078" s="85" t="e">
        <f>+'INDICADORES IDIGER'!#REF!</f>
        <v>#REF!</v>
      </c>
      <c r="I1078" s="268" t="e">
        <f t="shared" si="49"/>
        <v>#REF!</v>
      </c>
    </row>
    <row r="1079" spans="1:9" x14ac:dyDescent="0.2">
      <c r="A1079" s="418"/>
      <c r="B1079" s="421"/>
      <c r="C1079" s="415"/>
      <c r="D1079" s="425"/>
      <c r="E1079" s="415"/>
      <c r="F1079" s="36" t="s">
        <v>67</v>
      </c>
      <c r="G1079" s="37" t="e">
        <f>+'INDICADORES IDIGER'!#REF!</f>
        <v>#REF!</v>
      </c>
      <c r="H1079" s="85" t="e">
        <f>+'INDICADORES IDIGER'!#REF!</f>
        <v>#REF!</v>
      </c>
      <c r="I1079" s="268" t="e">
        <f t="shared" si="49"/>
        <v>#REF!</v>
      </c>
    </row>
    <row r="1080" spans="1:9" x14ac:dyDescent="0.2">
      <c r="A1080" s="418"/>
      <c r="B1080" s="421"/>
      <c r="C1080" s="415"/>
      <c r="D1080" s="425"/>
      <c r="E1080" s="415"/>
      <c r="F1080" s="36" t="s">
        <v>68</v>
      </c>
      <c r="G1080" s="37" t="e">
        <f>+'INDICADORES IDIGER'!#REF!</f>
        <v>#REF!</v>
      </c>
      <c r="H1080" s="85" t="e">
        <f>+'INDICADORES IDIGER'!#REF!</f>
        <v>#REF!</v>
      </c>
      <c r="I1080" s="268" t="e">
        <f t="shared" si="49"/>
        <v>#REF!</v>
      </c>
    </row>
    <row r="1081" spans="1:9" x14ac:dyDescent="0.2">
      <c r="A1081" s="418"/>
      <c r="B1081" s="421"/>
      <c r="C1081" s="415"/>
      <c r="D1081" s="425"/>
      <c r="E1081" s="415"/>
      <c r="F1081" s="36" t="s">
        <v>69</v>
      </c>
      <c r="G1081" s="37" t="e">
        <f>+'INDICADORES IDIGER'!#REF!</f>
        <v>#REF!</v>
      </c>
      <c r="H1081" s="85" t="e">
        <f>+'INDICADORES IDIGER'!#REF!</f>
        <v>#REF!</v>
      </c>
      <c r="I1081" s="268" t="e">
        <f t="shared" si="49"/>
        <v>#REF!</v>
      </c>
    </row>
    <row r="1082" spans="1:9" x14ac:dyDescent="0.2">
      <c r="A1082" s="418"/>
      <c r="B1082" s="421"/>
      <c r="C1082" s="415"/>
      <c r="D1082" s="425"/>
      <c r="E1082" s="415"/>
      <c r="F1082" s="36" t="s">
        <v>70</v>
      </c>
      <c r="G1082" s="37" t="e">
        <f>+'INDICADORES IDIGER'!#REF!</f>
        <v>#REF!</v>
      </c>
      <c r="H1082" s="85" t="e">
        <f>+'INDICADORES IDIGER'!#REF!</f>
        <v>#REF!</v>
      </c>
      <c r="I1082" s="268" t="e">
        <f t="shared" si="49"/>
        <v>#REF!</v>
      </c>
    </row>
    <row r="1083" spans="1:9" x14ac:dyDescent="0.2">
      <c r="A1083" s="418"/>
      <c r="B1083" s="421"/>
      <c r="C1083" s="415"/>
      <c r="D1083" s="425"/>
      <c r="E1083" s="415"/>
      <c r="F1083" s="36" t="s">
        <v>71</v>
      </c>
      <c r="G1083" s="37" t="e">
        <f>+'INDICADORES IDIGER'!#REF!</f>
        <v>#REF!</v>
      </c>
      <c r="H1083" s="85" t="e">
        <f>+'INDICADORES IDIGER'!#REF!</f>
        <v>#REF!</v>
      </c>
      <c r="I1083" s="268" t="e">
        <f t="shared" si="49"/>
        <v>#REF!</v>
      </c>
    </row>
    <row r="1084" spans="1:9" x14ac:dyDescent="0.2">
      <c r="A1084" s="418"/>
      <c r="B1084" s="421"/>
      <c r="C1084" s="415"/>
      <c r="D1084" s="425"/>
      <c r="E1084" s="415"/>
      <c r="F1084" s="36" t="s">
        <v>72</v>
      </c>
      <c r="G1084" s="37" t="e">
        <f>+'INDICADORES IDIGER'!#REF!</f>
        <v>#REF!</v>
      </c>
      <c r="H1084" s="85" t="e">
        <f>+'INDICADORES IDIGER'!#REF!</f>
        <v>#REF!</v>
      </c>
      <c r="I1084" s="268" t="e">
        <f t="shared" si="49"/>
        <v>#REF!</v>
      </c>
    </row>
    <row r="1085" spans="1:9" ht="13.5" thickBot="1" x14ac:dyDescent="0.25">
      <c r="A1085" s="419"/>
      <c r="B1085" s="421"/>
      <c r="C1085" s="415"/>
      <c r="D1085" s="425"/>
      <c r="E1085" s="415"/>
      <c r="F1085" s="36" t="s">
        <v>73</v>
      </c>
      <c r="G1085" s="37" t="e">
        <f>+'INDICADORES IDIGER'!#REF!</f>
        <v>#REF!</v>
      </c>
      <c r="H1085" s="85" t="e">
        <f>+'INDICADORES IDIGER'!#REF!</f>
        <v>#REF!</v>
      </c>
      <c r="I1085" s="268" t="e">
        <f t="shared" si="49"/>
        <v>#REF!</v>
      </c>
    </row>
    <row r="1086" spans="1:9" ht="13.5" thickBot="1" x14ac:dyDescent="0.25">
      <c r="A1086" s="422" t="s">
        <v>395</v>
      </c>
      <c r="B1086" s="423"/>
      <c r="C1086" s="423"/>
      <c r="D1086" s="423"/>
      <c r="E1086" s="423"/>
      <c r="F1086" s="424"/>
      <c r="G1086" s="55" t="e">
        <f>SUM(G1074:G1085)</f>
        <v>#REF!</v>
      </c>
      <c r="H1086" s="56" t="e">
        <f>SUM(H1074:H1085)</f>
        <v>#REF!</v>
      </c>
      <c r="I1086" s="35" t="e">
        <f t="shared" si="49"/>
        <v>#REF!</v>
      </c>
    </row>
  </sheetData>
  <mergeCells count="827">
    <mergeCell ref="E706:E717"/>
    <mergeCell ref="A706:A717"/>
    <mergeCell ref="C706:C717"/>
    <mergeCell ref="B706:B717"/>
    <mergeCell ref="A580:A583"/>
    <mergeCell ref="A552:F552"/>
    <mergeCell ref="C676:C687"/>
    <mergeCell ref="A691:A702"/>
    <mergeCell ref="D645:D656"/>
    <mergeCell ref="A645:A656"/>
    <mergeCell ref="D661:D672"/>
    <mergeCell ref="C645:C656"/>
    <mergeCell ref="B645:B656"/>
    <mergeCell ref="A676:A687"/>
    <mergeCell ref="B676:B687"/>
    <mergeCell ref="D676:D687"/>
    <mergeCell ref="A673:F673"/>
    <mergeCell ref="B659:I659"/>
    <mergeCell ref="B589:I589"/>
    <mergeCell ref="B591:B594"/>
    <mergeCell ref="F569:F571"/>
    <mergeCell ref="A584:F584"/>
    <mergeCell ref="E566:E577"/>
    <mergeCell ref="E580:E583"/>
    <mergeCell ref="D580:D583"/>
    <mergeCell ref="C580:C583"/>
    <mergeCell ref="B580:B583"/>
    <mergeCell ref="A598:A609"/>
    <mergeCell ref="E555:E558"/>
    <mergeCell ref="A555:A558"/>
    <mergeCell ref="B555:B558"/>
    <mergeCell ref="D555:D558"/>
    <mergeCell ref="C555:C558"/>
    <mergeCell ref="A559:F559"/>
    <mergeCell ref="C566:C577"/>
    <mergeCell ref="F575:F577"/>
    <mergeCell ref="B563:I563"/>
    <mergeCell ref="A566:A577"/>
    <mergeCell ref="B566:B577"/>
    <mergeCell ref="B564:I564"/>
    <mergeCell ref="F572:F574"/>
    <mergeCell ref="D598:D609"/>
    <mergeCell ref="A543:A544"/>
    <mergeCell ref="D543:D544"/>
    <mergeCell ref="A545:F545"/>
    <mergeCell ref="E548:E551"/>
    <mergeCell ref="C548:C551"/>
    <mergeCell ref="E543:E544"/>
    <mergeCell ref="C543:C544"/>
    <mergeCell ref="B543:B544"/>
    <mergeCell ref="A548:A551"/>
    <mergeCell ref="D548:D551"/>
    <mergeCell ref="B548:B551"/>
    <mergeCell ref="A540:F540"/>
    <mergeCell ref="E478:E479"/>
    <mergeCell ref="E496:E499"/>
    <mergeCell ref="E494:E495"/>
    <mergeCell ref="B527:I527"/>
    <mergeCell ref="B519:B522"/>
    <mergeCell ref="E519:E522"/>
    <mergeCell ref="C519:C522"/>
    <mergeCell ref="D514:D515"/>
    <mergeCell ref="B526:I526"/>
    <mergeCell ref="A516:F516"/>
    <mergeCell ref="A519:A522"/>
    <mergeCell ref="A523:F523"/>
    <mergeCell ref="A533:F533"/>
    <mergeCell ref="E529:E532"/>
    <mergeCell ref="D529:D532"/>
    <mergeCell ref="A529:A532"/>
    <mergeCell ref="C529:C532"/>
    <mergeCell ref="B529:B532"/>
    <mergeCell ref="C496:C499"/>
    <mergeCell ref="D536:D539"/>
    <mergeCell ref="F478:I478"/>
    <mergeCell ref="A514:A515"/>
    <mergeCell ref="B514:B515"/>
    <mergeCell ref="E514:E515"/>
    <mergeCell ref="C514:C515"/>
    <mergeCell ref="E464:E475"/>
    <mergeCell ref="D480:D491"/>
    <mergeCell ref="C464:C475"/>
    <mergeCell ref="A494:A495"/>
    <mergeCell ref="A496:A499"/>
    <mergeCell ref="A507:A510"/>
    <mergeCell ref="D507:D510"/>
    <mergeCell ref="B494:B495"/>
    <mergeCell ref="B478:B479"/>
    <mergeCell ref="A480:A491"/>
    <mergeCell ref="A464:A475"/>
    <mergeCell ref="D478:D479"/>
    <mergeCell ref="E536:E539"/>
    <mergeCell ref="D519:D522"/>
    <mergeCell ref="B536:B539"/>
    <mergeCell ref="B462:B463"/>
    <mergeCell ref="D462:D463"/>
    <mergeCell ref="C480:C491"/>
    <mergeCell ref="D464:D475"/>
    <mergeCell ref="C507:C510"/>
    <mergeCell ref="B504:I504"/>
    <mergeCell ref="B507:B510"/>
    <mergeCell ref="B505:I505"/>
    <mergeCell ref="D496:D499"/>
    <mergeCell ref="C494:C495"/>
    <mergeCell ref="F494:I494"/>
    <mergeCell ref="A500:F500"/>
    <mergeCell ref="C536:C539"/>
    <mergeCell ref="B496:B499"/>
    <mergeCell ref="A511:F511"/>
    <mergeCell ref="D494:D495"/>
    <mergeCell ref="A536:A539"/>
    <mergeCell ref="A462:A463"/>
    <mergeCell ref="E507:E510"/>
    <mergeCell ref="C462:C463"/>
    <mergeCell ref="E462:E463"/>
    <mergeCell ref="A408:F408"/>
    <mergeCell ref="E396:E407"/>
    <mergeCell ref="F410:I410"/>
    <mergeCell ref="B396:B407"/>
    <mergeCell ref="A410:A411"/>
    <mergeCell ref="E410:E411"/>
    <mergeCell ref="B461:I461"/>
    <mergeCell ref="C444:C455"/>
    <mergeCell ref="B460:I460"/>
    <mergeCell ref="A456:F456"/>
    <mergeCell ref="D442:D443"/>
    <mergeCell ref="E426:E427"/>
    <mergeCell ref="D444:D455"/>
    <mergeCell ref="A442:A443"/>
    <mergeCell ref="A428:A439"/>
    <mergeCell ref="E442:E443"/>
    <mergeCell ref="C442:C443"/>
    <mergeCell ref="E444:E455"/>
    <mergeCell ref="A444:A455"/>
    <mergeCell ref="B444:B455"/>
    <mergeCell ref="E428:E439"/>
    <mergeCell ref="C428:C439"/>
    <mergeCell ref="B412:B423"/>
    <mergeCell ref="A396:A407"/>
    <mergeCell ref="B1:I1"/>
    <mergeCell ref="B2:I2"/>
    <mergeCell ref="D3:D4"/>
    <mergeCell ref="C3:C4"/>
    <mergeCell ref="F3:I3"/>
    <mergeCell ref="E3:E4"/>
    <mergeCell ref="C239:C243"/>
    <mergeCell ref="D246:D257"/>
    <mergeCell ref="C246:C257"/>
    <mergeCell ref="D237:D238"/>
    <mergeCell ref="E19:E20"/>
    <mergeCell ref="D21:D32"/>
    <mergeCell ref="E21:E32"/>
    <mergeCell ref="B53:B64"/>
    <mergeCell ref="D67:D68"/>
    <mergeCell ref="C67:C68"/>
    <mergeCell ref="A65:F65"/>
    <mergeCell ref="F67:I67"/>
    <mergeCell ref="E67:E68"/>
    <mergeCell ref="A67:A68"/>
    <mergeCell ref="B67:B68"/>
    <mergeCell ref="C83:C84"/>
    <mergeCell ref="D83:D84"/>
    <mergeCell ref="E91:E92"/>
    <mergeCell ref="C69:C72"/>
    <mergeCell ref="D75:D76"/>
    <mergeCell ref="E77:E80"/>
    <mergeCell ref="D69:D72"/>
    <mergeCell ref="A69:A72"/>
    <mergeCell ref="D77:D80"/>
    <mergeCell ref="A75:A76"/>
    <mergeCell ref="C75:C76"/>
    <mergeCell ref="E69:E72"/>
    <mergeCell ref="B69:B72"/>
    <mergeCell ref="B77:B80"/>
    <mergeCell ref="B75:B76"/>
    <mergeCell ref="A73:F73"/>
    <mergeCell ref="F75:I75"/>
    <mergeCell ref="E75:E76"/>
    <mergeCell ref="A77:A80"/>
    <mergeCell ref="C77:C80"/>
    <mergeCell ref="A3:A4"/>
    <mergeCell ref="E5:E16"/>
    <mergeCell ref="C5:C16"/>
    <mergeCell ref="B5:B16"/>
    <mergeCell ref="D5:D16"/>
    <mergeCell ref="B3:B4"/>
    <mergeCell ref="B37:B48"/>
    <mergeCell ref="F19:I19"/>
    <mergeCell ref="F35:I35"/>
    <mergeCell ref="A33:F33"/>
    <mergeCell ref="A19:A20"/>
    <mergeCell ref="A21:A32"/>
    <mergeCell ref="B21:B32"/>
    <mergeCell ref="C21:C32"/>
    <mergeCell ref="D19:D20"/>
    <mergeCell ref="B19:B20"/>
    <mergeCell ref="A37:A48"/>
    <mergeCell ref="C19:C20"/>
    <mergeCell ref="A5:A16"/>
    <mergeCell ref="A17:F17"/>
    <mergeCell ref="E51:E52"/>
    <mergeCell ref="A49:F49"/>
    <mergeCell ref="A51:A52"/>
    <mergeCell ref="D53:D64"/>
    <mergeCell ref="E53:E64"/>
    <mergeCell ref="D35:D36"/>
    <mergeCell ref="C35:C36"/>
    <mergeCell ref="E37:E48"/>
    <mergeCell ref="D37:D48"/>
    <mergeCell ref="C37:C48"/>
    <mergeCell ref="E35:E36"/>
    <mergeCell ref="A35:A36"/>
    <mergeCell ref="C51:C52"/>
    <mergeCell ref="D51:D52"/>
    <mergeCell ref="B51:B52"/>
    <mergeCell ref="B35:B36"/>
    <mergeCell ref="C53:C64"/>
    <mergeCell ref="A53:A64"/>
    <mergeCell ref="F51:I51"/>
    <mergeCell ref="F83:I83"/>
    <mergeCell ref="C91:C92"/>
    <mergeCell ref="A89:F89"/>
    <mergeCell ref="A91:A92"/>
    <mergeCell ref="D85:D88"/>
    <mergeCell ref="A85:A88"/>
    <mergeCell ref="E85:E88"/>
    <mergeCell ref="C85:C88"/>
    <mergeCell ref="A81:F81"/>
    <mergeCell ref="B85:B88"/>
    <mergeCell ref="A83:A84"/>
    <mergeCell ref="B83:B84"/>
    <mergeCell ref="E83:E84"/>
    <mergeCell ref="F91:I91"/>
    <mergeCell ref="B91:B92"/>
    <mergeCell ref="D91:D92"/>
    <mergeCell ref="A99:A100"/>
    <mergeCell ref="A93:A96"/>
    <mergeCell ref="A101:A102"/>
    <mergeCell ref="E99:E100"/>
    <mergeCell ref="D99:D100"/>
    <mergeCell ref="B93:B96"/>
    <mergeCell ref="C93:C96"/>
    <mergeCell ref="E93:E96"/>
    <mergeCell ref="A97:F97"/>
    <mergeCell ref="F99:I99"/>
    <mergeCell ref="E101:E102"/>
    <mergeCell ref="B101:B102"/>
    <mergeCell ref="C101:C102"/>
    <mergeCell ref="D101:D102"/>
    <mergeCell ref="C99:C100"/>
    <mergeCell ref="B99:B100"/>
    <mergeCell ref="D93:D96"/>
    <mergeCell ref="A273:F273"/>
    <mergeCell ref="B291:I291"/>
    <mergeCell ref="D276:D287"/>
    <mergeCell ref="D261:D272"/>
    <mergeCell ref="B294:B297"/>
    <mergeCell ref="E294:E297"/>
    <mergeCell ref="D294:D297"/>
    <mergeCell ref="A294:A297"/>
    <mergeCell ref="A237:A238"/>
    <mergeCell ref="A288:F288"/>
    <mergeCell ref="A276:A287"/>
    <mergeCell ref="B292:I292"/>
    <mergeCell ref="A261:A272"/>
    <mergeCell ref="E239:E243"/>
    <mergeCell ref="E246:E257"/>
    <mergeCell ref="B276:B287"/>
    <mergeCell ref="B237:B238"/>
    <mergeCell ref="F237:I237"/>
    <mergeCell ref="E237:E238"/>
    <mergeCell ref="A239:A243"/>
    <mergeCell ref="E261:E272"/>
    <mergeCell ref="B261:B272"/>
    <mergeCell ref="C261:C272"/>
    <mergeCell ref="B239:B243"/>
    <mergeCell ref="A103:F103"/>
    <mergeCell ref="F109:I109"/>
    <mergeCell ref="E109:E110"/>
    <mergeCell ref="B203:B214"/>
    <mergeCell ref="A140:A151"/>
    <mergeCell ref="B169:B180"/>
    <mergeCell ref="A169:A180"/>
    <mergeCell ref="B201:I201"/>
    <mergeCell ref="B200:I200"/>
    <mergeCell ref="A185:A196"/>
    <mergeCell ref="A154:A165"/>
    <mergeCell ref="A109:A110"/>
    <mergeCell ref="B140:B151"/>
    <mergeCell ref="E154:E165"/>
    <mergeCell ref="A133:A136"/>
    <mergeCell ref="E169:E180"/>
    <mergeCell ref="E140:E151"/>
    <mergeCell ref="B133:B136"/>
    <mergeCell ref="A152:F152"/>
    <mergeCell ref="C203:C214"/>
    <mergeCell ref="C185:C196"/>
    <mergeCell ref="E203:E214"/>
    <mergeCell ref="D185:D196"/>
    <mergeCell ref="D154:D165"/>
    <mergeCell ref="D203:D214"/>
    <mergeCell ref="A203:A214"/>
    <mergeCell ref="D133:D136"/>
    <mergeCell ref="D126:D129"/>
    <mergeCell ref="C133:C136"/>
    <mergeCell ref="C140:C151"/>
    <mergeCell ref="B126:B129"/>
    <mergeCell ref="D140:D151"/>
    <mergeCell ref="A246:A257"/>
    <mergeCell ref="D219:D230"/>
    <mergeCell ref="B235:I235"/>
    <mergeCell ref="C237:C238"/>
    <mergeCell ref="D239:D243"/>
    <mergeCell ref="C169:C180"/>
    <mergeCell ref="B219:B230"/>
    <mergeCell ref="E219:E230"/>
    <mergeCell ref="C154:C165"/>
    <mergeCell ref="A219:A230"/>
    <mergeCell ref="A215:F215"/>
    <mergeCell ref="A231:F231"/>
    <mergeCell ref="B236:I236"/>
    <mergeCell ref="C219:C230"/>
    <mergeCell ref="G243:H243"/>
    <mergeCell ref="B246:B257"/>
    <mergeCell ref="B107:I107"/>
    <mergeCell ref="D109:D110"/>
    <mergeCell ref="B109:B110"/>
    <mergeCell ref="B108:I108"/>
    <mergeCell ref="B185:B196"/>
    <mergeCell ref="A181:F181"/>
    <mergeCell ref="E111:E122"/>
    <mergeCell ref="A111:A122"/>
    <mergeCell ref="D111:D122"/>
    <mergeCell ref="B111:B122"/>
    <mergeCell ref="A126:A129"/>
    <mergeCell ref="E133:E136"/>
    <mergeCell ref="D169:D180"/>
    <mergeCell ref="A166:F166"/>
    <mergeCell ref="A137:F137"/>
    <mergeCell ref="B154:B165"/>
    <mergeCell ref="A130:F130"/>
    <mergeCell ref="C111:C122"/>
    <mergeCell ref="C126:C129"/>
    <mergeCell ref="A123:F123"/>
    <mergeCell ref="E126:E129"/>
    <mergeCell ref="C109:C110"/>
    <mergeCell ref="A298:F298"/>
    <mergeCell ref="B344:B355"/>
    <mergeCell ref="B342:B343"/>
    <mergeCell ref="A310:A311"/>
    <mergeCell ref="B312:B323"/>
    <mergeCell ref="A326:A327"/>
    <mergeCell ref="A344:A355"/>
    <mergeCell ref="A342:A343"/>
    <mergeCell ref="B310:B311"/>
    <mergeCell ref="A312:A323"/>
    <mergeCell ref="B328:B339"/>
    <mergeCell ref="C310:C311"/>
    <mergeCell ref="C326:C327"/>
    <mergeCell ref="E344:E355"/>
    <mergeCell ref="B301:B304"/>
    <mergeCell ref="C276:C287"/>
    <mergeCell ref="E276:E287"/>
    <mergeCell ref="A258:F258"/>
    <mergeCell ref="E342:E343"/>
    <mergeCell ref="D342:D343"/>
    <mergeCell ref="F378:I378"/>
    <mergeCell ref="A380:A391"/>
    <mergeCell ref="F426:I426"/>
    <mergeCell ref="D426:D427"/>
    <mergeCell ref="A412:A423"/>
    <mergeCell ref="B426:B427"/>
    <mergeCell ref="C412:C423"/>
    <mergeCell ref="A426:A427"/>
    <mergeCell ref="A394:A395"/>
    <mergeCell ref="C394:C395"/>
    <mergeCell ref="A378:A379"/>
    <mergeCell ref="D396:D407"/>
    <mergeCell ref="C410:C411"/>
    <mergeCell ref="C396:C407"/>
    <mergeCell ref="D412:D423"/>
    <mergeCell ref="F342:I342"/>
    <mergeCell ref="F394:I394"/>
    <mergeCell ref="A424:F424"/>
    <mergeCell ref="E412:E423"/>
    <mergeCell ref="B410:B411"/>
    <mergeCell ref="B309:I309"/>
    <mergeCell ref="C328:C339"/>
    <mergeCell ref="D328:D339"/>
    <mergeCell ref="C294:C297"/>
    <mergeCell ref="A301:A304"/>
    <mergeCell ref="A305:F305"/>
    <mergeCell ref="E301:E304"/>
    <mergeCell ref="C301:C304"/>
    <mergeCell ref="D326:D327"/>
    <mergeCell ref="E328:E339"/>
    <mergeCell ref="E310:E311"/>
    <mergeCell ref="C312:C323"/>
    <mergeCell ref="B326:B327"/>
    <mergeCell ref="D301:D304"/>
    <mergeCell ref="F326:I326"/>
    <mergeCell ref="D310:D311"/>
    <mergeCell ref="E312:E323"/>
    <mergeCell ref="F310:I310"/>
    <mergeCell ref="D312:D323"/>
    <mergeCell ref="E326:E327"/>
    <mergeCell ref="A324:F324"/>
    <mergeCell ref="A328:A339"/>
    <mergeCell ref="B308:I308"/>
    <mergeCell ref="F462:I462"/>
    <mergeCell ref="A340:F340"/>
    <mergeCell ref="C426:C427"/>
    <mergeCell ref="E380:E391"/>
    <mergeCell ref="C360:C371"/>
    <mergeCell ref="D394:D395"/>
    <mergeCell ref="A360:A371"/>
    <mergeCell ref="E378:E379"/>
    <mergeCell ref="D380:D391"/>
    <mergeCell ref="D360:D371"/>
    <mergeCell ref="B360:B371"/>
    <mergeCell ref="B378:B379"/>
    <mergeCell ref="B377:I377"/>
    <mergeCell ref="E358:E359"/>
    <mergeCell ref="A372:F372"/>
    <mergeCell ref="F442:I442"/>
    <mergeCell ref="A440:F440"/>
    <mergeCell ref="C344:C355"/>
    <mergeCell ref="A358:A359"/>
    <mergeCell ref="B358:B359"/>
    <mergeCell ref="C358:C359"/>
    <mergeCell ref="C342:C343"/>
    <mergeCell ref="A356:F356"/>
    <mergeCell ref="D344:D355"/>
    <mergeCell ref="B442:B443"/>
    <mergeCell ref="B428:B439"/>
    <mergeCell ref="F566:F568"/>
    <mergeCell ref="B464:B475"/>
    <mergeCell ref="B480:B491"/>
    <mergeCell ref="D358:D359"/>
    <mergeCell ref="B380:B391"/>
    <mergeCell ref="C380:C391"/>
    <mergeCell ref="A392:F392"/>
    <mergeCell ref="B394:B395"/>
    <mergeCell ref="A478:A479"/>
    <mergeCell ref="F358:I358"/>
    <mergeCell ref="C478:C479"/>
    <mergeCell ref="A476:F476"/>
    <mergeCell ref="G519:G522"/>
    <mergeCell ref="A492:F492"/>
    <mergeCell ref="E480:E491"/>
    <mergeCell ref="E360:E371"/>
    <mergeCell ref="D428:D439"/>
    <mergeCell ref="D378:D379"/>
    <mergeCell ref="D410:D411"/>
    <mergeCell ref="B376:I376"/>
    <mergeCell ref="C378:C379"/>
    <mergeCell ref="E394:E395"/>
    <mergeCell ref="E849:E850"/>
    <mergeCell ref="C769:C770"/>
    <mergeCell ref="E787:E790"/>
    <mergeCell ref="C787:C790"/>
    <mergeCell ref="A791:F791"/>
    <mergeCell ref="A613:A624"/>
    <mergeCell ref="D613:D624"/>
    <mergeCell ref="E613:E624"/>
    <mergeCell ref="E629:E640"/>
    <mergeCell ref="E645:E656"/>
    <mergeCell ref="A751:F751"/>
    <mergeCell ref="E691:E702"/>
    <mergeCell ref="C724:C735"/>
    <mergeCell ref="C691:C702"/>
    <mergeCell ref="B720:I720"/>
    <mergeCell ref="D724:D735"/>
    <mergeCell ref="B724:B735"/>
    <mergeCell ref="E724:E735"/>
    <mergeCell ref="A724:A735"/>
    <mergeCell ref="B722:I722"/>
    <mergeCell ref="B691:B702"/>
    <mergeCell ref="A688:F688"/>
    <mergeCell ref="D691:D702"/>
    <mergeCell ref="A703:F703"/>
    <mergeCell ref="E916:E919"/>
    <mergeCell ref="D916:D919"/>
    <mergeCell ref="A911:F911"/>
    <mergeCell ref="A916:A919"/>
    <mergeCell ref="B916:B919"/>
    <mergeCell ref="C881:C882"/>
    <mergeCell ref="A881:A882"/>
    <mergeCell ref="E881:E882"/>
    <mergeCell ref="B867:B878"/>
    <mergeCell ref="A897:A898"/>
    <mergeCell ref="B897:B898"/>
    <mergeCell ref="B899:B910"/>
    <mergeCell ref="F914:I914"/>
    <mergeCell ref="D867:D878"/>
    <mergeCell ref="A879:F879"/>
    <mergeCell ref="C867:C878"/>
    <mergeCell ref="E899:E910"/>
    <mergeCell ref="F962:I962"/>
    <mergeCell ref="D946:D957"/>
    <mergeCell ref="D771:D782"/>
    <mergeCell ref="A718:F718"/>
    <mergeCell ref="A785:A786"/>
    <mergeCell ref="D787:D790"/>
    <mergeCell ref="F897:I897"/>
    <mergeCell ref="D883:D894"/>
    <mergeCell ref="A895:F895"/>
    <mergeCell ref="D897:D898"/>
    <mergeCell ref="D924:D927"/>
    <mergeCell ref="E897:E898"/>
    <mergeCell ref="C924:C927"/>
    <mergeCell ref="B753:B754"/>
    <mergeCell ref="A753:A754"/>
    <mergeCell ref="F769:I769"/>
    <mergeCell ref="A736:F736"/>
    <mergeCell ref="C739:C750"/>
    <mergeCell ref="D753:D754"/>
    <mergeCell ref="B755:B766"/>
    <mergeCell ref="A755:A766"/>
    <mergeCell ref="C753:C754"/>
    <mergeCell ref="D769:D770"/>
    <mergeCell ref="D755:D766"/>
    <mergeCell ref="J566:J568"/>
    <mergeCell ref="K566:K568"/>
    <mergeCell ref="J572:J574"/>
    <mergeCell ref="J569:J571"/>
    <mergeCell ref="K569:K571"/>
    <mergeCell ref="K572:K574"/>
    <mergeCell ref="B629:B640"/>
    <mergeCell ref="F881:I881"/>
    <mergeCell ref="K575:K577"/>
    <mergeCell ref="A641:F641"/>
    <mergeCell ref="B771:B782"/>
    <mergeCell ref="A657:F657"/>
    <mergeCell ref="A661:A672"/>
    <mergeCell ref="B627:I627"/>
    <mergeCell ref="E661:E672"/>
    <mergeCell ref="G867:G878"/>
    <mergeCell ref="F753:I753"/>
    <mergeCell ref="A625:F625"/>
    <mergeCell ref="J575:J577"/>
    <mergeCell ref="D566:D577"/>
    <mergeCell ref="B613:B624"/>
    <mergeCell ref="C613:C624"/>
    <mergeCell ref="I621:I622"/>
    <mergeCell ref="I623:I624"/>
    <mergeCell ref="A629:A640"/>
    <mergeCell ref="D629:D640"/>
    <mergeCell ref="G598:G609"/>
    <mergeCell ref="E598:E609"/>
    <mergeCell ref="E676:E687"/>
    <mergeCell ref="C833:C834"/>
    <mergeCell ref="D833:D834"/>
    <mergeCell ref="H613:H614"/>
    <mergeCell ref="B588:I588"/>
    <mergeCell ref="I619:I620"/>
    <mergeCell ref="H615:H616"/>
    <mergeCell ref="A610:F610"/>
    <mergeCell ref="H617:H618"/>
    <mergeCell ref="I615:I616"/>
    <mergeCell ref="G613:G624"/>
    <mergeCell ref="H623:H624"/>
    <mergeCell ref="H621:H622"/>
    <mergeCell ref="I613:I614"/>
    <mergeCell ref="I617:I618"/>
    <mergeCell ref="H619:H620"/>
    <mergeCell ref="B739:B750"/>
    <mergeCell ref="B787:B790"/>
    <mergeCell ref="A591:A594"/>
    <mergeCell ref="D706:D717"/>
    <mergeCell ref="D835:D846"/>
    <mergeCell ref="A595:F595"/>
    <mergeCell ref="B598:B609"/>
    <mergeCell ref="E591:E594"/>
    <mergeCell ref="C591:C594"/>
    <mergeCell ref="D591:D594"/>
    <mergeCell ref="A769:A770"/>
    <mergeCell ref="C785:C786"/>
    <mergeCell ref="C629:C640"/>
    <mergeCell ref="B785:B786"/>
    <mergeCell ref="B721:I721"/>
    <mergeCell ref="B661:B672"/>
    <mergeCell ref="C661:C672"/>
    <mergeCell ref="D739:D750"/>
    <mergeCell ref="E739:E750"/>
    <mergeCell ref="F785:I785"/>
    <mergeCell ref="E785:E786"/>
    <mergeCell ref="A771:A782"/>
    <mergeCell ref="E753:E754"/>
    <mergeCell ref="E769:E770"/>
    <mergeCell ref="C771:C782"/>
    <mergeCell ref="B769:B770"/>
    <mergeCell ref="A739:A750"/>
    <mergeCell ref="C598:C609"/>
    <mergeCell ref="A922:A923"/>
    <mergeCell ref="B922:B923"/>
    <mergeCell ref="A883:A894"/>
    <mergeCell ref="E815:E826"/>
    <mergeCell ref="D810:D811"/>
    <mergeCell ref="C793:C794"/>
    <mergeCell ref="A807:F807"/>
    <mergeCell ref="E793:E794"/>
    <mergeCell ref="D793:D794"/>
    <mergeCell ref="A812:F812"/>
    <mergeCell ref="A795:A806"/>
    <mergeCell ref="A835:A846"/>
    <mergeCell ref="C835:C846"/>
    <mergeCell ref="A833:A834"/>
    <mergeCell ref="B833:B834"/>
    <mergeCell ref="A827:F827"/>
    <mergeCell ref="B815:B826"/>
    <mergeCell ref="D795:D806"/>
    <mergeCell ref="E795:E806"/>
    <mergeCell ref="B793:B794"/>
    <mergeCell ref="A793:A794"/>
    <mergeCell ref="F793:I793"/>
    <mergeCell ref="F833:I833"/>
    <mergeCell ref="C815:C826"/>
    <mergeCell ref="A1005:A1016"/>
    <mergeCell ref="D1021:D1022"/>
    <mergeCell ref="A992:A995"/>
    <mergeCell ref="A1001:F1001"/>
    <mergeCell ref="A996:F996"/>
    <mergeCell ref="A865:A866"/>
    <mergeCell ref="B881:B882"/>
    <mergeCell ref="E835:E846"/>
    <mergeCell ref="D849:D850"/>
    <mergeCell ref="C849:C850"/>
    <mergeCell ref="A847:F847"/>
    <mergeCell ref="F849:I849"/>
    <mergeCell ref="C962:C963"/>
    <mergeCell ref="A920:F920"/>
    <mergeCell ref="D931:D942"/>
    <mergeCell ref="A962:A963"/>
    <mergeCell ref="A943:F943"/>
    <mergeCell ref="B931:B942"/>
    <mergeCell ref="C931:C942"/>
    <mergeCell ref="D962:D963"/>
    <mergeCell ref="B960:I960"/>
    <mergeCell ref="B961:I961"/>
    <mergeCell ref="A851:A862"/>
    <mergeCell ref="B924:B927"/>
    <mergeCell ref="D1037:D1038"/>
    <mergeCell ref="E1023:E1034"/>
    <mergeCell ref="C1005:C1016"/>
    <mergeCell ref="B1050:B1053"/>
    <mergeCell ref="A1043:F1043"/>
    <mergeCell ref="A1021:A1022"/>
    <mergeCell ref="B849:B850"/>
    <mergeCell ref="B946:B957"/>
    <mergeCell ref="B962:B963"/>
    <mergeCell ref="A849:A850"/>
    <mergeCell ref="A958:F958"/>
    <mergeCell ref="E962:E963"/>
    <mergeCell ref="E883:E894"/>
    <mergeCell ref="B883:B894"/>
    <mergeCell ref="C883:C894"/>
    <mergeCell ref="B1019:I1019"/>
    <mergeCell ref="A1017:F1017"/>
    <mergeCell ref="A1003:A1004"/>
    <mergeCell ref="D1005:D1016"/>
    <mergeCell ref="C1003:C1004"/>
    <mergeCell ref="F1003:I1003"/>
    <mergeCell ref="B1005:B1016"/>
    <mergeCell ref="E1003:E1004"/>
    <mergeCell ref="E1005:E1016"/>
    <mergeCell ref="E1058:E1069"/>
    <mergeCell ref="C1056:C1057"/>
    <mergeCell ref="D1056:D1057"/>
    <mergeCell ref="A1054:F1054"/>
    <mergeCell ref="E1056:E1057"/>
    <mergeCell ref="D1058:D1069"/>
    <mergeCell ref="F1056:I1056"/>
    <mergeCell ref="B1048:B1049"/>
    <mergeCell ref="E1050:E1053"/>
    <mergeCell ref="F1048:I1048"/>
    <mergeCell ref="E1048:E1049"/>
    <mergeCell ref="D1048:D1049"/>
    <mergeCell ref="C1050:C1053"/>
    <mergeCell ref="A1056:A1057"/>
    <mergeCell ref="B1056:B1057"/>
    <mergeCell ref="A1048:A1049"/>
    <mergeCell ref="C1048:C1049"/>
    <mergeCell ref="B1047:I1047"/>
    <mergeCell ref="B1046:I1046"/>
    <mergeCell ref="A1050:A1053"/>
    <mergeCell ref="D1050:D1053"/>
    <mergeCell ref="C990:C991"/>
    <mergeCell ref="A980:A983"/>
    <mergeCell ref="A978:A979"/>
    <mergeCell ref="C978:C979"/>
    <mergeCell ref="B980:B983"/>
    <mergeCell ref="C980:C983"/>
    <mergeCell ref="D1003:D1004"/>
    <mergeCell ref="A1037:A1038"/>
    <mergeCell ref="A1023:A1034"/>
    <mergeCell ref="A1035:F1035"/>
    <mergeCell ref="C1023:C1034"/>
    <mergeCell ref="D1023:D1034"/>
    <mergeCell ref="F1037:I1037"/>
    <mergeCell ref="F1021:I1021"/>
    <mergeCell ref="E1039:E1042"/>
    <mergeCell ref="E1037:E1038"/>
    <mergeCell ref="D1039:D1042"/>
    <mergeCell ref="C1039:C1042"/>
    <mergeCell ref="A1039:A1042"/>
    <mergeCell ref="B1039:B1042"/>
    <mergeCell ref="B964:B967"/>
    <mergeCell ref="D964:D967"/>
    <mergeCell ref="A970:A971"/>
    <mergeCell ref="C970:C971"/>
    <mergeCell ref="B970:B971"/>
    <mergeCell ref="A968:F968"/>
    <mergeCell ref="C964:C967"/>
    <mergeCell ref="D851:D862"/>
    <mergeCell ref="E851:E862"/>
    <mergeCell ref="D922:D923"/>
    <mergeCell ref="B851:B862"/>
    <mergeCell ref="D865:D866"/>
    <mergeCell ref="B865:B866"/>
    <mergeCell ref="C865:C866"/>
    <mergeCell ref="C851:C862"/>
    <mergeCell ref="C916:C919"/>
    <mergeCell ref="B914:B915"/>
    <mergeCell ref="A863:F863"/>
    <mergeCell ref="F922:I922"/>
    <mergeCell ref="E922:E923"/>
    <mergeCell ref="E914:E915"/>
    <mergeCell ref="A867:A878"/>
    <mergeCell ref="E867:E878"/>
    <mergeCell ref="D881:D882"/>
    <mergeCell ref="E1074:E1085"/>
    <mergeCell ref="E185:E196"/>
    <mergeCell ref="A197:F197"/>
    <mergeCell ref="B832:I832"/>
    <mergeCell ref="E833:E834"/>
    <mergeCell ref="A815:A826"/>
    <mergeCell ref="C755:C766"/>
    <mergeCell ref="A787:A790"/>
    <mergeCell ref="A783:F783"/>
    <mergeCell ref="E771:E782"/>
    <mergeCell ref="E755:E766"/>
    <mergeCell ref="D785:D786"/>
    <mergeCell ref="A767:F767"/>
    <mergeCell ref="D914:D915"/>
    <mergeCell ref="C899:C910"/>
    <mergeCell ref="C922:C923"/>
    <mergeCell ref="F970:I970"/>
    <mergeCell ref="D972:D975"/>
    <mergeCell ref="D970:D971"/>
    <mergeCell ref="E970:E971"/>
    <mergeCell ref="E924:E927"/>
    <mergeCell ref="C946:C957"/>
    <mergeCell ref="A928:F928"/>
    <mergeCell ref="E931:E942"/>
    <mergeCell ref="A1086:F1086"/>
    <mergeCell ref="E1072:E1073"/>
    <mergeCell ref="F1072:I1072"/>
    <mergeCell ref="A1074:A1085"/>
    <mergeCell ref="B1074:B1085"/>
    <mergeCell ref="D1074:D1085"/>
    <mergeCell ref="C1074:C1085"/>
    <mergeCell ref="A810:A811"/>
    <mergeCell ref="B795:B806"/>
    <mergeCell ref="B831:I831"/>
    <mergeCell ref="E810:E811"/>
    <mergeCell ref="E865:E866"/>
    <mergeCell ref="B835:B846"/>
    <mergeCell ref="C795:C806"/>
    <mergeCell ref="B810:B811"/>
    <mergeCell ref="C810:C811"/>
    <mergeCell ref="D815:D826"/>
    <mergeCell ref="E946:E957"/>
    <mergeCell ref="F865:I865"/>
    <mergeCell ref="D899:D910"/>
    <mergeCell ref="C897:C898"/>
    <mergeCell ref="A914:A915"/>
    <mergeCell ref="A899:A910"/>
    <mergeCell ref="C914:C915"/>
    <mergeCell ref="A931:A942"/>
    <mergeCell ref="A946:A957"/>
    <mergeCell ref="A924:A927"/>
    <mergeCell ref="A964:A967"/>
    <mergeCell ref="F978:I978"/>
    <mergeCell ref="B990:B991"/>
    <mergeCell ref="E978:E979"/>
    <mergeCell ref="E980:E983"/>
    <mergeCell ref="E972:E975"/>
    <mergeCell ref="A976:F976"/>
    <mergeCell ref="C972:C975"/>
    <mergeCell ref="B972:B975"/>
    <mergeCell ref="A972:A975"/>
    <mergeCell ref="A984:F984"/>
    <mergeCell ref="D978:D979"/>
    <mergeCell ref="B988:I988"/>
    <mergeCell ref="F990:I990"/>
    <mergeCell ref="E990:E991"/>
    <mergeCell ref="B989:I989"/>
    <mergeCell ref="A990:A991"/>
    <mergeCell ref="D980:D983"/>
    <mergeCell ref="B978:B979"/>
    <mergeCell ref="E964:E967"/>
    <mergeCell ref="D990:D991"/>
    <mergeCell ref="C1072:C1073"/>
    <mergeCell ref="D1072:D1073"/>
    <mergeCell ref="C1058:C1069"/>
    <mergeCell ref="A1072:A1073"/>
    <mergeCell ref="B1072:B1073"/>
    <mergeCell ref="A1058:A1069"/>
    <mergeCell ref="B1058:B1069"/>
    <mergeCell ref="A1070:F1070"/>
    <mergeCell ref="D992:D995"/>
    <mergeCell ref="D999:D1000"/>
    <mergeCell ref="E992:E995"/>
    <mergeCell ref="C999:C1000"/>
    <mergeCell ref="E999:E1000"/>
    <mergeCell ref="A999:A1000"/>
    <mergeCell ref="B1003:B1004"/>
    <mergeCell ref="B999:B1000"/>
    <mergeCell ref="B992:B995"/>
    <mergeCell ref="C992:C995"/>
    <mergeCell ref="B1037:B1038"/>
    <mergeCell ref="E1021:E1022"/>
    <mergeCell ref="C1021:C1022"/>
    <mergeCell ref="B1023:B1034"/>
    <mergeCell ref="B1021:B1022"/>
    <mergeCell ref="C1037:C1038"/>
  </mergeCells>
  <phoneticPr fontId="49" type="noConversion"/>
  <printOptions horizontalCentered="1"/>
  <pageMargins left="0.78740157480314965" right="0.78740157480314965" top="0.98425196850393704" bottom="0.98425196850393704" header="0" footer="0"/>
  <pageSetup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INSTRUCTIVO </vt:lpstr>
      <vt:lpstr>INDICADORES IDIGER</vt:lpstr>
      <vt:lpstr>INDICADORES PMR</vt:lpstr>
      <vt:lpstr>INFORME IND. PLAN DE DESARROLLO</vt:lpstr>
      <vt:lpstr>METAS PROYECTO</vt:lpstr>
      <vt:lpstr>INDICADORES PROCESOS</vt:lpstr>
      <vt:lpstr>'INDICADORES IDIGER'!Área_de_impresión</vt:lpstr>
      <vt:lpstr>'INDICADORES PMR'!Área_de_impresión</vt:lpstr>
      <vt:lpstr>'INFORME IND. PLAN DE DESARROLLO'!Área_de_impresión</vt:lpstr>
      <vt:lpstr>'INSTRUCTIVO '!Área_de_impresión</vt:lpstr>
      <vt:lpstr>'METAS PROYECTO'!Área_de_impresión</vt:lpstr>
      <vt:lpstr>'INDICADORES IDIGER'!Títulos_a_imprimir</vt:lpstr>
      <vt:lpstr>'INDICADORES PMR'!Títulos_a_imprimir</vt:lpstr>
      <vt:lpstr>'INFORME IND. PLAN DE DESARROLLO'!Títulos_a_imprimir</vt:lpstr>
      <vt:lpstr>'METAS PROYECTO'!Títulos_a_imprimir</vt:lpstr>
    </vt:vector>
  </TitlesOfParts>
  <Company>FOPAE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jcaicedo</dc:creator>
  <cp:lastModifiedBy>rc</cp:lastModifiedBy>
  <cp:lastPrinted>2014-01-22T17:18:30Z</cp:lastPrinted>
  <dcterms:created xsi:type="dcterms:W3CDTF">2008-12-11T13:26:59Z</dcterms:created>
  <dcterms:modified xsi:type="dcterms:W3CDTF">2014-11-07T15:34:28Z</dcterms:modified>
</cp:coreProperties>
</file>