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GESTION DOCUMENTAL_DIC32013\Backup\GESTIÓN DOCUMENTAL_ ARCHIVO DE GESTIÓN\COMITÉ DE ARCHIVO\2015\Comité eliminación y transferencias\"/>
    </mc:Choice>
  </mc:AlternateContent>
  <workbookProtection workbookPassword="EBBD" lockStructure="1"/>
  <bookViews>
    <workbookView xWindow="0" yWindow="0" windowWidth="24000" windowHeight="9735" tabRatio="759"/>
  </bookViews>
  <sheets>
    <sheet name="Eliminación" sheetId="11" r:id="rId1"/>
    <sheet name="RETENCIÓN" sheetId="2" state="hidden" r:id="rId2"/>
    <sheet name="Hoja1" sheetId="4" state="hidden" r:id="rId3"/>
    <sheet name="SERIES" sheetId="3" state="hidden" r:id="rId4"/>
    <sheet name="Hoja2" sheetId="5" state="hidden" r:id="rId5"/>
    <sheet name="Hoja3" sheetId="6" state="hidden" r:id="rId6"/>
  </sheets>
  <externalReferences>
    <externalReference r:id="rId7"/>
    <externalReference r:id="rId8"/>
    <externalReference r:id="rId9"/>
    <externalReference r:id="rId10"/>
  </externalReferences>
  <definedNames>
    <definedName name="_xlnm._FilterDatabase" localSheetId="0" hidden="1">Eliminación!$A$2:$BD$1983</definedName>
    <definedName name="ACCIONES">Hoja3!$C$1:$C$2</definedName>
    <definedName name="ACTAS">Hoja3!$C$3:$C$16</definedName>
    <definedName name="ACTAS1">Hoja3!$C$3:$C$16</definedName>
    <definedName name="INFORMES">Hoja3!$C$42:$C$45</definedName>
    <definedName name="PLANES">Hoja3!$C$55:$C$60</definedName>
    <definedName name="PROGRAMAS">Hoja3!$C$63:$C$65</definedName>
    <definedName name="SERIE001">Hoja3!$C$1:$C$2</definedName>
    <definedName name="SERIE002">Hoja3!$C$3:$C$16</definedName>
    <definedName name="SERIE003">Hoja3!$C$17</definedName>
    <definedName name="SERIE004">Hoja3!$C$18</definedName>
    <definedName name="SERIE005">Hoja3!$C$19</definedName>
    <definedName name="SERIE006">Hoja3!$C$20</definedName>
    <definedName name="SERIE007">Hoja3!$C$21</definedName>
    <definedName name="SERIE008">Hoja3!$C$22</definedName>
    <definedName name="SERIE009">Hoja3!$C$23</definedName>
    <definedName name="SERIE010">Hoja3!$C$24</definedName>
    <definedName name="SERIE011">Hoja3!$C$25</definedName>
    <definedName name="SERIE012">Hoja3!$C$26</definedName>
    <definedName name="SERIE013">Hoja3!$C$27</definedName>
    <definedName name="SERIE014">Hoja3!$C$28</definedName>
    <definedName name="SERIE015">Hoja3!$C$29</definedName>
    <definedName name="SERIE016">Hoja3!$C$31</definedName>
    <definedName name="SERIE017">Hoja3!$C$32</definedName>
    <definedName name="SERIE018">Hoja3!$C$33</definedName>
    <definedName name="SERIE019">Hoja3!$C$34</definedName>
    <definedName name="SERIE020">Hoja3!$C$35</definedName>
    <definedName name="SERIE021">Hoja3!$C$36</definedName>
    <definedName name="SERIE022">Hoja3!$C$37:$C$38</definedName>
    <definedName name="SERIE023">Hoja3!$C$39</definedName>
    <definedName name="SERIE024">Hoja3!$C$40</definedName>
    <definedName name="SERIE025">Hoja3!$C$41</definedName>
    <definedName name="SERIE026">Hoja3!$C$42:$C$45</definedName>
    <definedName name="SERIE027">Hoja3!$C$46</definedName>
    <definedName name="SERIE028">Hoja3!$C$47</definedName>
    <definedName name="SERIE029">Hoja3!$C$48</definedName>
    <definedName name="SERIE030">Hoja3!$C$49</definedName>
    <definedName name="SERIE031">Hoja3!$C$50</definedName>
    <definedName name="SERIE032">Hoja3!$C$51</definedName>
    <definedName name="SERIE033">Hoja3!$C$52</definedName>
    <definedName name="SERIE034">Hoja3!$C$53</definedName>
    <definedName name="SERIE035">Hoja3!$C$54</definedName>
    <definedName name="SERIE036">Hoja3!$C$55:$C$60</definedName>
    <definedName name="SERIE037">Hoja3!$C$61</definedName>
    <definedName name="SERIE038">Hoja3!$C$62</definedName>
    <definedName name="SERIE039">Hoja3!$C$63:$C$65</definedName>
    <definedName name="SERIE040">Hoja3!$C$66</definedName>
    <definedName name="SERIE041">Hoja3!$C$67</definedName>
    <definedName name="SERIE042">Hoja3!$C$68</definedName>
    <definedName name="SERIE043">Hoja3!$C$69</definedName>
    <definedName name="SERIE044">Hoja3!$C$70</definedName>
    <definedName name="SERIE045">Hoja3!$C$71</definedName>
    <definedName name="SERIE046">Hoja3!$C$72</definedName>
    <definedName name="SERIE047">Hoja3!$C$73</definedName>
    <definedName name="SERIE048">Hoja3!$C$74</definedName>
    <definedName name="SERIE049">Hoja3!$C$75</definedName>
    <definedName name="SERIE050">Hoja3!$C$76</definedName>
    <definedName name="SERIE051">Hoja3!$C$77</definedName>
    <definedName name="SERIE052">Hoja3!$C$78</definedName>
    <definedName name="Series">'[1]Series - Asuntos'!$A$1:$A$59</definedName>
    <definedName name="SUBSERIES">'[1]Series - Asuntos'!$B$1:$B$36</definedName>
  </definedNames>
  <calcPr calcId="152511"/>
  <pivotCaches>
    <pivotCache cacheId="4" r:id="rId11"/>
  </pivotCaches>
</workbook>
</file>

<file path=xl/calcChain.xml><?xml version="1.0" encoding="utf-8"?>
<calcChain xmlns="http://schemas.openxmlformats.org/spreadsheetml/2006/main">
  <c r="P1489" i="11" l="1"/>
  <c r="O1489" i="11"/>
  <c r="N1489" i="11"/>
  <c r="M1489" i="11"/>
  <c r="L1489" i="11"/>
  <c r="K1489" i="11"/>
  <c r="H1489" i="11"/>
  <c r="P1488" i="11"/>
  <c r="O1488" i="11"/>
  <c r="N1488" i="11"/>
  <c r="M1488" i="11"/>
  <c r="L1488" i="11"/>
  <c r="K1488" i="11"/>
  <c r="H1488" i="11"/>
  <c r="P1487" i="11"/>
  <c r="O1487" i="11"/>
  <c r="N1487" i="11"/>
  <c r="M1487" i="11"/>
  <c r="L1487" i="11"/>
  <c r="K1487" i="11"/>
  <c r="H1487" i="11"/>
  <c r="P1486" i="11"/>
  <c r="O1486" i="11"/>
  <c r="N1486" i="11"/>
  <c r="M1486" i="11"/>
  <c r="L1486" i="11"/>
  <c r="K1486" i="11"/>
  <c r="H1486" i="11"/>
  <c r="P1485" i="11"/>
  <c r="O1485" i="11"/>
  <c r="N1485" i="11"/>
  <c r="M1485" i="11"/>
  <c r="L1485" i="11"/>
  <c r="K1485" i="11"/>
  <c r="H1485" i="11"/>
  <c r="P1484" i="11"/>
  <c r="O1484" i="11"/>
  <c r="N1484" i="11"/>
  <c r="M1484" i="11"/>
  <c r="L1484" i="11"/>
  <c r="K1484" i="11"/>
  <c r="H1484" i="11"/>
  <c r="P1483" i="11"/>
  <c r="O1483" i="11"/>
  <c r="N1483" i="11"/>
  <c r="M1483" i="11"/>
  <c r="L1483" i="11"/>
  <c r="K1483" i="11"/>
  <c r="H1483" i="11"/>
  <c r="P1482" i="11"/>
  <c r="O1482" i="11"/>
  <c r="N1482" i="11"/>
  <c r="M1482" i="11"/>
  <c r="L1482" i="11"/>
  <c r="K1482" i="11"/>
  <c r="H1482" i="11"/>
  <c r="P1481" i="11"/>
  <c r="O1481" i="11"/>
  <c r="N1481" i="11"/>
  <c r="M1481" i="11"/>
  <c r="L1481" i="11"/>
  <c r="K1481" i="11"/>
  <c r="H1481" i="11"/>
  <c r="P1480" i="11"/>
  <c r="O1480" i="11"/>
  <c r="N1480" i="11"/>
  <c r="M1480" i="11"/>
  <c r="L1480" i="11"/>
  <c r="K1480" i="11"/>
  <c r="H1480" i="11"/>
  <c r="P1479" i="11"/>
  <c r="O1479" i="11"/>
  <c r="N1479" i="11"/>
  <c r="M1479" i="11"/>
  <c r="L1479" i="11"/>
  <c r="K1479" i="11"/>
  <c r="H1479" i="11"/>
  <c r="P1478" i="11"/>
  <c r="O1478" i="11"/>
  <c r="N1478" i="11"/>
  <c r="M1478" i="11"/>
  <c r="L1478" i="11"/>
  <c r="K1478" i="11"/>
  <c r="H1478" i="11"/>
  <c r="BD325" i="11" l="1"/>
  <c r="H1514" i="11" l="1"/>
  <c r="H1515" i="11"/>
  <c r="H1523" i="11"/>
  <c r="H1524" i="11"/>
  <c r="J1523" i="11"/>
  <c r="K1523" i="11" s="1"/>
  <c r="L1523" i="11"/>
  <c r="M1523" i="11"/>
  <c r="N1523" i="11"/>
  <c r="O1523" i="11"/>
  <c r="P1523" i="11"/>
  <c r="J1524" i="11"/>
  <c r="K1524" i="11" s="1"/>
  <c r="L1524" i="11"/>
  <c r="M1524" i="11"/>
  <c r="N1524" i="11"/>
  <c r="O1524" i="11"/>
  <c r="P1524" i="11"/>
  <c r="J1525" i="11"/>
  <c r="K1525" i="11" s="1"/>
  <c r="L1525" i="11"/>
  <c r="M1525" i="11"/>
  <c r="N1525" i="11"/>
  <c r="O1525" i="11"/>
  <c r="P1525" i="11"/>
  <c r="J952" i="11" l="1"/>
  <c r="K952" i="11" s="1"/>
  <c r="L952" i="11"/>
  <c r="M952" i="11"/>
  <c r="N952" i="11"/>
  <c r="O952" i="11"/>
  <c r="P952" i="11"/>
  <c r="J953" i="11"/>
  <c r="K953" i="11" s="1"/>
  <c r="L953" i="11"/>
  <c r="M953" i="11"/>
  <c r="N953" i="11"/>
  <c r="O953" i="11"/>
  <c r="P953" i="11"/>
  <c r="J954" i="11"/>
  <c r="K954" i="11" s="1"/>
  <c r="L954" i="11"/>
  <c r="M954" i="11"/>
  <c r="N954" i="11"/>
  <c r="O954" i="11"/>
  <c r="P954" i="11"/>
  <c r="J955" i="11"/>
  <c r="K955" i="11" s="1"/>
  <c r="L955" i="11"/>
  <c r="M955" i="11"/>
  <c r="N955" i="11"/>
  <c r="O955" i="11"/>
  <c r="P955" i="11"/>
  <c r="J956" i="11"/>
  <c r="K956" i="11" s="1"/>
  <c r="L956" i="11"/>
  <c r="M956" i="11"/>
  <c r="N956" i="11"/>
  <c r="O956" i="11"/>
  <c r="P956" i="11"/>
  <c r="J957" i="11"/>
  <c r="K957" i="11" s="1"/>
  <c r="L957" i="11"/>
  <c r="M957" i="11"/>
  <c r="N957" i="11"/>
  <c r="O957" i="11"/>
  <c r="P957" i="11"/>
  <c r="J958" i="11"/>
  <c r="K958" i="11" s="1"/>
  <c r="L958" i="11"/>
  <c r="M958" i="11"/>
  <c r="N958" i="11"/>
  <c r="O958" i="11"/>
  <c r="P958" i="11"/>
  <c r="J959" i="11"/>
  <c r="K959" i="11" s="1"/>
  <c r="L959" i="11"/>
  <c r="M959" i="11"/>
  <c r="N959" i="11"/>
  <c r="O959" i="11"/>
  <c r="P959" i="11"/>
  <c r="J960" i="11"/>
  <c r="K960" i="11" s="1"/>
  <c r="L960" i="11"/>
  <c r="M960" i="11"/>
  <c r="N960" i="11"/>
  <c r="O960" i="11"/>
  <c r="P960" i="11"/>
  <c r="J961" i="11"/>
  <c r="K961" i="11" s="1"/>
  <c r="L961" i="11"/>
  <c r="M961" i="11"/>
  <c r="N961" i="11"/>
  <c r="O961" i="11"/>
  <c r="P961" i="11"/>
  <c r="J962" i="11"/>
  <c r="K962" i="11" s="1"/>
  <c r="L962" i="11"/>
  <c r="M962" i="11"/>
  <c r="N962" i="11"/>
  <c r="O962" i="11"/>
  <c r="P962" i="11"/>
  <c r="J963" i="11"/>
  <c r="K963" i="11" s="1"/>
  <c r="L963" i="11"/>
  <c r="M963" i="11"/>
  <c r="N963" i="11"/>
  <c r="O963" i="11"/>
  <c r="P963" i="11"/>
  <c r="J964" i="11"/>
  <c r="K964" i="11" s="1"/>
  <c r="L964" i="11"/>
  <c r="M964" i="11"/>
  <c r="N964" i="11"/>
  <c r="O964" i="11"/>
  <c r="P964" i="11"/>
  <c r="J965" i="11"/>
  <c r="K965" i="11" s="1"/>
  <c r="L965" i="11"/>
  <c r="M965" i="11"/>
  <c r="N965" i="11"/>
  <c r="O965" i="11"/>
  <c r="P965" i="11"/>
  <c r="J966" i="11"/>
  <c r="K966" i="11" s="1"/>
  <c r="L966" i="11"/>
  <c r="M966" i="11"/>
  <c r="N966" i="11"/>
  <c r="O966" i="11"/>
  <c r="P966" i="11"/>
  <c r="J967" i="11"/>
  <c r="K967" i="11" s="1"/>
  <c r="L967" i="11"/>
  <c r="M967" i="11"/>
  <c r="N967" i="11"/>
  <c r="O967" i="11"/>
  <c r="P967" i="11"/>
  <c r="J968" i="11"/>
  <c r="K968" i="11" s="1"/>
  <c r="L968" i="11"/>
  <c r="M968" i="11"/>
  <c r="N968" i="11"/>
  <c r="O968" i="11"/>
  <c r="P968" i="11"/>
  <c r="J969" i="11"/>
  <c r="K969" i="11" s="1"/>
  <c r="L969" i="11"/>
  <c r="M969" i="11"/>
  <c r="N969" i="11"/>
  <c r="O969" i="11"/>
  <c r="P969" i="11"/>
  <c r="J970" i="11"/>
  <c r="K970" i="11" s="1"/>
  <c r="L970" i="11"/>
  <c r="M970" i="11"/>
  <c r="N970" i="11"/>
  <c r="O970" i="11"/>
  <c r="P970" i="11"/>
  <c r="J971" i="11"/>
  <c r="K971" i="11" s="1"/>
  <c r="L971" i="11"/>
  <c r="M971" i="11"/>
  <c r="N971" i="11"/>
  <c r="O971" i="11"/>
  <c r="P971" i="11"/>
  <c r="J972" i="11"/>
  <c r="K972" i="11" s="1"/>
  <c r="L972" i="11"/>
  <c r="M972" i="11"/>
  <c r="N972" i="11"/>
  <c r="O972" i="11"/>
  <c r="P972" i="11"/>
  <c r="J973" i="11"/>
  <c r="K973" i="11" s="1"/>
  <c r="L973" i="11"/>
  <c r="M973" i="11"/>
  <c r="N973" i="11"/>
  <c r="O973" i="11"/>
  <c r="P973" i="11"/>
  <c r="J974" i="11"/>
  <c r="K974" i="11" s="1"/>
  <c r="L974" i="11"/>
  <c r="M974" i="11"/>
  <c r="N974" i="11"/>
  <c r="O974" i="11"/>
  <c r="P974" i="11"/>
  <c r="J975" i="11"/>
  <c r="K975" i="11" s="1"/>
  <c r="L975" i="11"/>
  <c r="M975" i="11"/>
  <c r="N975" i="11"/>
  <c r="O975" i="11"/>
  <c r="P975" i="11"/>
  <c r="J976" i="11"/>
  <c r="K976" i="11" s="1"/>
  <c r="L976" i="11"/>
  <c r="M976" i="11"/>
  <c r="N976" i="11"/>
  <c r="O976" i="11"/>
  <c r="P976" i="11"/>
  <c r="J977" i="11"/>
  <c r="K977" i="11" s="1"/>
  <c r="L977" i="11"/>
  <c r="M977" i="11"/>
  <c r="N977" i="11"/>
  <c r="O977" i="11"/>
  <c r="P977" i="11"/>
  <c r="J978" i="11"/>
  <c r="K978" i="11" s="1"/>
  <c r="L978" i="11"/>
  <c r="M978" i="11"/>
  <c r="N978" i="11"/>
  <c r="O978" i="11"/>
  <c r="P978" i="11"/>
  <c r="J979" i="11"/>
  <c r="K979" i="11" s="1"/>
  <c r="L979" i="11"/>
  <c r="M979" i="11"/>
  <c r="N979" i="11"/>
  <c r="O979" i="11"/>
  <c r="P979" i="11"/>
  <c r="J980" i="11"/>
  <c r="K980" i="11" s="1"/>
  <c r="L980" i="11"/>
  <c r="M980" i="11"/>
  <c r="N980" i="11"/>
  <c r="O980" i="11"/>
  <c r="P980" i="11"/>
  <c r="J981" i="11"/>
  <c r="K981" i="11" s="1"/>
  <c r="L981" i="11"/>
  <c r="M981" i="11"/>
  <c r="N981" i="11"/>
  <c r="O981" i="11"/>
  <c r="P981" i="11"/>
  <c r="J982" i="11"/>
  <c r="K982" i="11" s="1"/>
  <c r="L982" i="11"/>
  <c r="M982" i="11"/>
  <c r="N982" i="11"/>
  <c r="O982" i="11"/>
  <c r="P982" i="11"/>
  <c r="J983" i="11"/>
  <c r="K983" i="11" s="1"/>
  <c r="L983" i="11"/>
  <c r="M983" i="11"/>
  <c r="N983" i="11"/>
  <c r="O983" i="11"/>
  <c r="P983" i="11"/>
  <c r="J984" i="11"/>
  <c r="K984" i="11" s="1"/>
  <c r="L984" i="11"/>
  <c r="M984" i="11"/>
  <c r="N984" i="11"/>
  <c r="O984" i="11"/>
  <c r="P984" i="11"/>
  <c r="J985" i="11"/>
  <c r="K985" i="11" s="1"/>
  <c r="L985" i="11"/>
  <c r="M985" i="11"/>
  <c r="N985" i="11"/>
  <c r="O985" i="11"/>
  <c r="P985" i="11"/>
  <c r="J986" i="11"/>
  <c r="K986" i="11" s="1"/>
  <c r="L986" i="11"/>
  <c r="M986" i="11"/>
  <c r="N986" i="11"/>
  <c r="O986" i="11"/>
  <c r="P986" i="11"/>
  <c r="J987" i="11"/>
  <c r="K987" i="11" s="1"/>
  <c r="L987" i="11"/>
  <c r="M987" i="11"/>
  <c r="N987" i="11"/>
  <c r="O987" i="11"/>
  <c r="P987" i="11"/>
  <c r="J988" i="11"/>
  <c r="K988" i="11" s="1"/>
  <c r="L988" i="11"/>
  <c r="M988" i="11"/>
  <c r="N988" i="11"/>
  <c r="O988" i="11"/>
  <c r="P988" i="11"/>
  <c r="J989" i="11"/>
  <c r="K989" i="11" s="1"/>
  <c r="L989" i="11"/>
  <c r="M989" i="11"/>
  <c r="N989" i="11"/>
  <c r="O989" i="11"/>
  <c r="P989" i="11"/>
  <c r="J990" i="11"/>
  <c r="K990" i="11" s="1"/>
  <c r="L990" i="11"/>
  <c r="M990" i="11"/>
  <c r="N990" i="11"/>
  <c r="O990" i="11"/>
  <c r="P990" i="11"/>
  <c r="J991" i="11"/>
  <c r="K991" i="11" s="1"/>
  <c r="L991" i="11"/>
  <c r="M991" i="11"/>
  <c r="N991" i="11"/>
  <c r="O991" i="11"/>
  <c r="P991" i="11"/>
  <c r="J992" i="11"/>
  <c r="K992" i="11" s="1"/>
  <c r="L992" i="11"/>
  <c r="M992" i="11"/>
  <c r="N992" i="11"/>
  <c r="O992" i="11"/>
  <c r="P992" i="11"/>
  <c r="J993" i="11"/>
  <c r="K993" i="11" s="1"/>
  <c r="L993" i="11"/>
  <c r="M993" i="11"/>
  <c r="N993" i="11"/>
  <c r="O993" i="11"/>
  <c r="P993" i="11"/>
  <c r="J994" i="11"/>
  <c r="K994" i="11" s="1"/>
  <c r="L994" i="11"/>
  <c r="M994" i="11"/>
  <c r="N994" i="11"/>
  <c r="O994" i="11"/>
  <c r="P994" i="11"/>
  <c r="J995" i="11"/>
  <c r="K995" i="11" s="1"/>
  <c r="L995" i="11"/>
  <c r="M995" i="11"/>
  <c r="N995" i="11"/>
  <c r="O995" i="11"/>
  <c r="P995" i="11"/>
  <c r="J996" i="11"/>
  <c r="K996" i="11" s="1"/>
  <c r="L996" i="11"/>
  <c r="M996" i="11"/>
  <c r="N996" i="11"/>
  <c r="O996" i="11"/>
  <c r="P996" i="11"/>
  <c r="J997" i="11"/>
  <c r="K997" i="11" s="1"/>
  <c r="L997" i="11"/>
  <c r="M997" i="11"/>
  <c r="N997" i="11"/>
  <c r="O997" i="11"/>
  <c r="P997" i="11"/>
  <c r="J998" i="11"/>
  <c r="K998" i="11" s="1"/>
  <c r="L998" i="11"/>
  <c r="M998" i="11"/>
  <c r="N998" i="11"/>
  <c r="O998" i="11"/>
  <c r="P998" i="11"/>
  <c r="J999" i="11"/>
  <c r="K999" i="11" s="1"/>
  <c r="L999" i="11"/>
  <c r="M999" i="11"/>
  <c r="N999" i="11"/>
  <c r="O999" i="11"/>
  <c r="P999" i="11"/>
  <c r="J1000" i="11"/>
  <c r="K1000" i="11" s="1"/>
  <c r="L1000" i="11"/>
  <c r="M1000" i="11"/>
  <c r="N1000" i="11"/>
  <c r="O1000" i="11"/>
  <c r="P1000" i="11"/>
  <c r="J1001" i="11"/>
  <c r="K1001" i="11" s="1"/>
  <c r="L1001" i="11"/>
  <c r="M1001" i="11"/>
  <c r="N1001" i="11"/>
  <c r="O1001" i="11"/>
  <c r="P1001" i="11"/>
  <c r="J1002" i="11"/>
  <c r="K1002" i="11" s="1"/>
  <c r="L1002" i="11"/>
  <c r="M1002" i="11"/>
  <c r="N1002" i="11"/>
  <c r="O1002" i="11"/>
  <c r="P1002" i="11"/>
  <c r="J1003" i="11"/>
  <c r="K1003" i="11" s="1"/>
  <c r="L1003" i="11"/>
  <c r="M1003" i="11"/>
  <c r="N1003" i="11"/>
  <c r="O1003" i="11"/>
  <c r="P1003" i="11"/>
  <c r="J1004" i="11"/>
  <c r="K1004" i="11" s="1"/>
  <c r="L1004" i="11"/>
  <c r="M1004" i="11"/>
  <c r="N1004" i="11"/>
  <c r="O1004" i="11"/>
  <c r="P1004" i="11"/>
  <c r="J1005" i="11"/>
  <c r="K1005" i="11" s="1"/>
  <c r="L1005" i="11"/>
  <c r="M1005" i="11"/>
  <c r="N1005" i="11"/>
  <c r="O1005" i="11"/>
  <c r="P1005" i="11"/>
  <c r="J1006" i="11"/>
  <c r="K1006" i="11" s="1"/>
  <c r="L1006" i="11"/>
  <c r="M1006" i="11"/>
  <c r="N1006" i="11"/>
  <c r="O1006" i="11"/>
  <c r="P1006" i="11"/>
  <c r="J1007" i="11"/>
  <c r="K1007" i="11" s="1"/>
  <c r="L1007" i="11"/>
  <c r="M1007" i="11"/>
  <c r="N1007" i="11"/>
  <c r="O1007" i="11"/>
  <c r="P1007" i="11"/>
  <c r="J1008" i="11"/>
  <c r="K1008" i="11" s="1"/>
  <c r="L1008" i="11"/>
  <c r="M1008" i="11"/>
  <c r="N1008" i="11"/>
  <c r="O1008" i="11"/>
  <c r="P1008" i="11"/>
  <c r="J1009" i="11"/>
  <c r="K1009" i="11" s="1"/>
  <c r="L1009" i="11"/>
  <c r="M1009" i="11"/>
  <c r="N1009" i="11"/>
  <c r="O1009" i="11"/>
  <c r="P1009" i="11"/>
  <c r="J1010" i="11"/>
  <c r="K1010" i="11" s="1"/>
  <c r="L1010" i="11"/>
  <c r="M1010" i="11"/>
  <c r="N1010" i="11"/>
  <c r="O1010" i="11"/>
  <c r="P1010" i="11"/>
  <c r="J1011" i="11"/>
  <c r="K1011" i="11" s="1"/>
  <c r="L1011" i="11"/>
  <c r="M1011" i="11"/>
  <c r="N1011" i="11"/>
  <c r="O1011" i="11"/>
  <c r="P1011" i="11"/>
  <c r="J1012" i="11"/>
  <c r="K1012" i="11" s="1"/>
  <c r="L1012" i="11"/>
  <c r="M1012" i="11"/>
  <c r="N1012" i="11"/>
  <c r="O1012" i="11"/>
  <c r="P1012" i="11"/>
  <c r="J1013" i="11"/>
  <c r="K1013" i="11" s="1"/>
  <c r="L1013" i="11"/>
  <c r="M1013" i="11"/>
  <c r="N1013" i="11"/>
  <c r="O1013" i="11"/>
  <c r="P1013" i="11"/>
  <c r="J1014" i="11"/>
  <c r="K1014" i="11" s="1"/>
  <c r="L1014" i="11"/>
  <c r="M1014" i="11"/>
  <c r="N1014" i="11"/>
  <c r="O1014" i="11"/>
  <c r="P1014" i="11"/>
  <c r="J1015" i="11"/>
  <c r="K1015" i="11" s="1"/>
  <c r="L1015" i="11"/>
  <c r="M1015" i="11"/>
  <c r="N1015" i="11"/>
  <c r="O1015" i="11"/>
  <c r="P1015" i="11"/>
  <c r="J1016" i="11"/>
  <c r="K1016" i="11" s="1"/>
  <c r="L1016" i="11"/>
  <c r="M1016" i="11"/>
  <c r="N1016" i="11"/>
  <c r="O1016" i="11"/>
  <c r="P1016" i="11"/>
  <c r="J1017" i="11"/>
  <c r="K1017" i="11" s="1"/>
  <c r="L1017" i="11"/>
  <c r="M1017" i="11"/>
  <c r="N1017" i="11"/>
  <c r="O1017" i="11"/>
  <c r="P1017" i="11"/>
  <c r="J1018" i="11"/>
  <c r="K1018" i="11" s="1"/>
  <c r="L1018" i="11"/>
  <c r="M1018" i="11"/>
  <c r="N1018" i="11"/>
  <c r="O1018" i="11"/>
  <c r="P1018" i="11"/>
  <c r="J1019" i="11"/>
  <c r="K1019" i="11" s="1"/>
  <c r="L1019" i="11"/>
  <c r="M1019" i="11"/>
  <c r="N1019" i="11"/>
  <c r="O1019" i="11"/>
  <c r="P1019" i="11"/>
  <c r="J1020" i="11"/>
  <c r="K1020" i="11" s="1"/>
  <c r="L1020" i="11"/>
  <c r="M1020" i="11"/>
  <c r="N1020" i="11"/>
  <c r="O1020" i="11"/>
  <c r="P1020" i="11"/>
  <c r="J1021" i="11"/>
  <c r="K1021" i="11" s="1"/>
  <c r="L1021" i="11"/>
  <c r="M1021" i="11"/>
  <c r="N1021" i="11"/>
  <c r="O1021" i="11"/>
  <c r="P1021" i="11"/>
  <c r="J1022" i="11"/>
  <c r="K1022" i="11" s="1"/>
  <c r="L1022" i="11"/>
  <c r="M1022" i="11"/>
  <c r="N1022" i="11"/>
  <c r="O1022" i="11"/>
  <c r="P1022" i="11"/>
  <c r="J1023" i="11"/>
  <c r="K1023" i="11" s="1"/>
  <c r="L1023" i="11"/>
  <c r="M1023" i="11"/>
  <c r="N1023" i="11"/>
  <c r="O1023" i="11"/>
  <c r="P1023" i="11"/>
  <c r="J1024" i="11"/>
  <c r="K1024" i="11" s="1"/>
  <c r="L1024" i="11"/>
  <c r="M1024" i="11"/>
  <c r="N1024" i="11"/>
  <c r="O1024" i="11"/>
  <c r="P1024" i="11"/>
  <c r="J1025" i="11"/>
  <c r="K1025" i="11" s="1"/>
  <c r="L1025" i="11"/>
  <c r="M1025" i="11"/>
  <c r="N1025" i="11"/>
  <c r="O1025" i="11"/>
  <c r="P1025" i="11"/>
  <c r="J1026" i="11"/>
  <c r="K1026" i="11" s="1"/>
  <c r="L1026" i="11"/>
  <c r="M1026" i="11"/>
  <c r="N1026" i="11"/>
  <c r="O1026" i="11"/>
  <c r="P1026" i="11"/>
  <c r="J1027" i="11"/>
  <c r="K1027" i="11" s="1"/>
  <c r="L1027" i="11"/>
  <c r="M1027" i="11"/>
  <c r="N1027" i="11"/>
  <c r="O1027" i="11"/>
  <c r="P1027" i="11"/>
  <c r="J1028" i="11"/>
  <c r="K1028" i="11" s="1"/>
  <c r="L1028" i="11"/>
  <c r="M1028" i="11"/>
  <c r="N1028" i="11"/>
  <c r="O1028" i="11"/>
  <c r="P1028" i="11"/>
  <c r="J1029" i="11"/>
  <c r="K1029" i="11" s="1"/>
  <c r="L1029" i="11"/>
  <c r="M1029" i="11"/>
  <c r="N1029" i="11"/>
  <c r="O1029" i="11"/>
  <c r="P1029" i="11"/>
  <c r="J1030" i="11"/>
  <c r="K1030" i="11" s="1"/>
  <c r="L1030" i="11"/>
  <c r="M1030" i="11"/>
  <c r="N1030" i="11"/>
  <c r="O1030" i="11"/>
  <c r="P1030" i="11"/>
  <c r="J1031" i="11"/>
  <c r="K1031" i="11" s="1"/>
  <c r="L1031" i="11"/>
  <c r="M1031" i="11"/>
  <c r="N1031" i="11"/>
  <c r="O1031" i="11"/>
  <c r="P1031" i="11"/>
  <c r="J1032" i="11"/>
  <c r="K1032" i="11" s="1"/>
  <c r="L1032" i="11"/>
  <c r="M1032" i="11"/>
  <c r="N1032" i="11"/>
  <c r="O1032" i="11"/>
  <c r="P1032" i="11"/>
  <c r="J1033" i="11"/>
  <c r="K1033" i="11" s="1"/>
  <c r="L1033" i="11"/>
  <c r="M1033" i="11"/>
  <c r="N1033" i="11"/>
  <c r="O1033" i="11"/>
  <c r="P1033" i="11"/>
  <c r="J1034" i="11"/>
  <c r="K1034" i="11" s="1"/>
  <c r="L1034" i="11"/>
  <c r="M1034" i="11"/>
  <c r="N1034" i="11"/>
  <c r="O1034" i="11"/>
  <c r="P1034" i="11"/>
  <c r="J1035" i="11"/>
  <c r="K1035" i="11" s="1"/>
  <c r="L1035" i="11"/>
  <c r="M1035" i="11"/>
  <c r="N1035" i="11"/>
  <c r="O1035" i="11"/>
  <c r="P1035" i="11"/>
  <c r="J1036" i="11"/>
  <c r="K1036" i="11" s="1"/>
  <c r="L1036" i="11"/>
  <c r="M1036" i="11"/>
  <c r="N1036" i="11"/>
  <c r="O1036" i="11"/>
  <c r="P1036" i="11"/>
  <c r="J1037" i="11"/>
  <c r="K1037" i="11" s="1"/>
  <c r="L1037" i="11"/>
  <c r="M1037" i="11"/>
  <c r="N1037" i="11"/>
  <c r="O1037" i="11"/>
  <c r="P1037" i="11"/>
  <c r="J1038" i="11"/>
  <c r="K1038" i="11" s="1"/>
  <c r="L1038" i="11"/>
  <c r="M1038" i="11"/>
  <c r="N1038" i="11"/>
  <c r="O1038" i="11"/>
  <c r="P1038" i="11"/>
  <c r="J1039" i="11"/>
  <c r="K1039" i="11" s="1"/>
  <c r="L1039" i="11"/>
  <c r="M1039" i="11"/>
  <c r="N1039" i="11"/>
  <c r="O1039" i="11"/>
  <c r="P1039" i="11"/>
  <c r="J1040" i="11"/>
  <c r="K1040" i="11" s="1"/>
  <c r="L1040" i="11"/>
  <c r="M1040" i="11"/>
  <c r="N1040" i="11"/>
  <c r="O1040" i="11"/>
  <c r="P1040" i="11"/>
  <c r="J1041" i="11"/>
  <c r="K1041" i="11" s="1"/>
  <c r="L1041" i="11"/>
  <c r="M1041" i="11"/>
  <c r="N1041" i="11"/>
  <c r="O1041" i="11"/>
  <c r="P1041" i="11"/>
  <c r="J1042" i="11"/>
  <c r="K1042" i="11" s="1"/>
  <c r="L1042" i="11"/>
  <c r="M1042" i="11"/>
  <c r="N1042" i="11"/>
  <c r="O1042" i="11"/>
  <c r="P1042" i="11"/>
  <c r="J1043" i="11"/>
  <c r="K1043" i="11" s="1"/>
  <c r="L1043" i="11"/>
  <c r="M1043" i="11"/>
  <c r="N1043" i="11"/>
  <c r="O1043" i="11"/>
  <c r="P1043" i="11"/>
  <c r="J1044" i="11"/>
  <c r="K1044" i="11" s="1"/>
  <c r="L1044" i="11"/>
  <c r="M1044" i="11"/>
  <c r="N1044" i="11"/>
  <c r="O1044" i="11"/>
  <c r="P1044" i="11"/>
  <c r="J1045" i="11"/>
  <c r="K1045" i="11" s="1"/>
  <c r="L1045" i="11"/>
  <c r="M1045" i="11"/>
  <c r="N1045" i="11"/>
  <c r="O1045" i="11"/>
  <c r="P1045" i="11"/>
  <c r="J1046" i="11"/>
  <c r="K1046" i="11" s="1"/>
  <c r="L1046" i="11"/>
  <c r="M1046" i="11"/>
  <c r="N1046" i="11"/>
  <c r="O1046" i="11"/>
  <c r="P1046" i="11"/>
  <c r="J1047" i="11"/>
  <c r="K1047" i="11" s="1"/>
  <c r="L1047" i="11"/>
  <c r="M1047" i="11"/>
  <c r="N1047" i="11"/>
  <c r="O1047" i="11"/>
  <c r="P1047" i="11"/>
  <c r="J1048" i="11"/>
  <c r="K1048" i="11" s="1"/>
  <c r="L1048" i="11"/>
  <c r="M1048" i="11"/>
  <c r="N1048" i="11"/>
  <c r="O1048" i="11"/>
  <c r="P1048" i="11"/>
  <c r="J1125" i="11"/>
  <c r="K1125" i="11" s="1"/>
  <c r="L1125" i="11"/>
  <c r="M1125" i="11"/>
  <c r="N1125" i="11"/>
  <c r="O1125" i="11"/>
  <c r="P1125" i="11"/>
  <c r="J1126" i="11"/>
  <c r="K1126" i="11" s="1"/>
  <c r="L1126" i="11"/>
  <c r="M1126" i="11"/>
  <c r="N1126" i="11"/>
  <c r="O1126" i="11"/>
  <c r="P1126" i="11"/>
  <c r="J1127" i="11"/>
  <c r="K1127" i="11" s="1"/>
  <c r="L1127" i="11"/>
  <c r="M1127" i="11"/>
  <c r="N1127" i="11"/>
  <c r="O1127" i="11"/>
  <c r="P1127" i="11"/>
  <c r="J1128" i="11"/>
  <c r="K1128" i="11" s="1"/>
  <c r="L1128" i="11"/>
  <c r="M1128" i="11"/>
  <c r="N1128" i="11"/>
  <c r="O1128" i="11"/>
  <c r="P1128" i="11"/>
  <c r="J1129" i="11"/>
  <c r="K1129" i="11" s="1"/>
  <c r="L1129" i="11"/>
  <c r="M1129" i="11"/>
  <c r="N1129" i="11"/>
  <c r="O1129" i="11"/>
  <c r="P1129" i="11"/>
  <c r="J1130" i="11"/>
  <c r="K1130" i="11" s="1"/>
  <c r="L1130" i="11"/>
  <c r="M1130" i="11"/>
  <c r="N1130" i="11"/>
  <c r="O1130" i="11"/>
  <c r="P1130" i="11"/>
  <c r="J1131" i="11"/>
  <c r="K1131" i="11" s="1"/>
  <c r="L1131" i="11"/>
  <c r="M1131" i="11"/>
  <c r="N1131" i="11"/>
  <c r="O1131" i="11"/>
  <c r="P1131" i="11"/>
  <c r="J1132" i="11"/>
  <c r="K1132" i="11" s="1"/>
  <c r="L1132" i="11"/>
  <c r="M1132" i="11"/>
  <c r="N1132" i="11"/>
  <c r="O1132" i="11"/>
  <c r="P1132" i="11"/>
  <c r="J1133" i="11"/>
  <c r="K1133" i="11" s="1"/>
  <c r="L1133" i="11"/>
  <c r="M1133" i="11"/>
  <c r="N1133" i="11"/>
  <c r="O1133" i="11"/>
  <c r="P1133" i="11"/>
  <c r="J1134" i="11"/>
  <c r="K1134" i="11" s="1"/>
  <c r="L1134" i="11"/>
  <c r="M1134" i="11"/>
  <c r="N1134" i="11"/>
  <c r="O1134" i="11"/>
  <c r="P1134" i="11"/>
  <c r="J1135" i="11"/>
  <c r="K1135" i="11" s="1"/>
  <c r="L1135" i="11"/>
  <c r="M1135" i="11"/>
  <c r="N1135" i="11"/>
  <c r="O1135" i="11"/>
  <c r="P1135" i="11"/>
  <c r="J1136" i="11"/>
  <c r="K1136" i="11" s="1"/>
  <c r="L1136" i="11"/>
  <c r="M1136" i="11"/>
  <c r="N1136" i="11"/>
  <c r="O1136" i="11"/>
  <c r="P1136" i="11"/>
  <c r="J1137" i="11"/>
  <c r="K1137" i="11" s="1"/>
  <c r="L1137" i="11"/>
  <c r="M1137" i="11"/>
  <c r="N1137" i="11"/>
  <c r="O1137" i="11"/>
  <c r="P1137" i="11"/>
  <c r="J1138" i="11"/>
  <c r="K1138" i="11" s="1"/>
  <c r="L1138" i="11"/>
  <c r="M1138" i="11"/>
  <c r="N1138" i="11"/>
  <c r="O1138" i="11"/>
  <c r="P1138" i="11"/>
  <c r="J1139" i="11"/>
  <c r="K1139" i="11" s="1"/>
  <c r="L1139" i="11"/>
  <c r="M1139" i="11"/>
  <c r="N1139" i="11"/>
  <c r="O1139" i="11"/>
  <c r="P1139" i="11"/>
  <c r="J1140" i="11"/>
  <c r="K1140" i="11" s="1"/>
  <c r="L1140" i="11"/>
  <c r="M1140" i="11"/>
  <c r="N1140" i="11"/>
  <c r="O1140" i="11"/>
  <c r="P1140" i="11"/>
  <c r="J1141" i="11"/>
  <c r="K1141" i="11" s="1"/>
  <c r="L1141" i="11"/>
  <c r="M1141" i="11"/>
  <c r="N1141" i="11"/>
  <c r="O1141" i="11"/>
  <c r="P1141" i="11"/>
  <c r="J1142" i="11"/>
  <c r="K1142" i="11" s="1"/>
  <c r="L1142" i="11"/>
  <c r="M1142" i="11"/>
  <c r="N1142" i="11"/>
  <c r="O1142" i="11"/>
  <c r="P1142" i="11"/>
  <c r="J1143" i="11"/>
  <c r="K1143" i="11" s="1"/>
  <c r="L1143" i="11"/>
  <c r="M1143" i="11"/>
  <c r="N1143" i="11"/>
  <c r="O1143" i="11"/>
  <c r="P1143" i="11"/>
  <c r="J1144" i="11"/>
  <c r="K1144" i="11" s="1"/>
  <c r="L1144" i="11"/>
  <c r="M1144" i="11"/>
  <c r="N1144" i="11"/>
  <c r="O1144" i="11"/>
  <c r="P1144" i="11"/>
  <c r="J1145" i="11"/>
  <c r="K1145" i="11" s="1"/>
  <c r="L1145" i="11"/>
  <c r="M1145" i="11"/>
  <c r="N1145" i="11"/>
  <c r="O1145" i="11"/>
  <c r="P1145" i="11"/>
  <c r="J1146" i="11"/>
  <c r="K1146" i="11" s="1"/>
  <c r="L1146" i="11"/>
  <c r="M1146" i="11"/>
  <c r="N1146" i="11"/>
  <c r="O1146" i="11"/>
  <c r="P1146" i="11"/>
  <c r="J1147" i="11"/>
  <c r="K1147" i="11" s="1"/>
  <c r="L1147" i="11"/>
  <c r="M1147" i="11"/>
  <c r="N1147" i="11"/>
  <c r="O1147" i="11"/>
  <c r="P1147" i="11"/>
  <c r="J1148" i="11"/>
  <c r="K1148" i="11" s="1"/>
  <c r="L1148" i="11"/>
  <c r="M1148" i="11"/>
  <c r="N1148" i="11"/>
  <c r="O1148" i="11"/>
  <c r="P1148" i="11"/>
  <c r="J1149" i="11"/>
  <c r="K1149" i="11" s="1"/>
  <c r="L1149" i="11"/>
  <c r="M1149" i="11"/>
  <c r="N1149" i="11"/>
  <c r="O1149" i="11"/>
  <c r="P1149" i="11"/>
  <c r="J1150" i="11"/>
  <c r="K1150" i="11" s="1"/>
  <c r="L1150" i="11"/>
  <c r="M1150" i="11"/>
  <c r="N1150" i="11"/>
  <c r="O1150" i="11"/>
  <c r="P1150" i="11"/>
  <c r="J1151" i="11"/>
  <c r="K1151" i="11" s="1"/>
  <c r="L1151" i="11"/>
  <c r="M1151" i="11"/>
  <c r="N1151" i="11"/>
  <c r="O1151" i="11"/>
  <c r="P1151" i="11"/>
  <c r="J1152" i="11"/>
  <c r="K1152" i="11" s="1"/>
  <c r="L1152" i="11"/>
  <c r="M1152" i="11"/>
  <c r="N1152" i="11"/>
  <c r="O1152" i="11"/>
  <c r="P1152" i="11"/>
  <c r="J1153" i="11"/>
  <c r="K1153" i="11" s="1"/>
  <c r="L1153" i="11"/>
  <c r="M1153" i="11"/>
  <c r="N1153" i="11"/>
  <c r="O1153" i="11"/>
  <c r="P1153" i="11"/>
  <c r="J1154" i="11"/>
  <c r="K1154" i="11" s="1"/>
  <c r="L1154" i="11"/>
  <c r="M1154" i="11"/>
  <c r="N1154" i="11"/>
  <c r="O1154" i="11"/>
  <c r="P1154" i="11"/>
  <c r="J1155" i="11"/>
  <c r="K1155" i="11" s="1"/>
  <c r="L1155" i="11"/>
  <c r="M1155" i="11"/>
  <c r="N1155" i="11"/>
  <c r="O1155" i="11"/>
  <c r="P1155" i="11"/>
  <c r="J1156" i="11"/>
  <c r="K1156" i="11" s="1"/>
  <c r="L1156" i="11"/>
  <c r="M1156" i="11"/>
  <c r="N1156" i="11"/>
  <c r="O1156" i="11"/>
  <c r="P1156" i="11"/>
  <c r="J1157" i="11"/>
  <c r="K1157" i="11" s="1"/>
  <c r="L1157" i="11"/>
  <c r="M1157" i="11"/>
  <c r="N1157" i="11"/>
  <c r="O1157" i="11"/>
  <c r="P1157" i="11"/>
  <c r="J1158" i="11"/>
  <c r="K1158" i="11" s="1"/>
  <c r="L1158" i="11"/>
  <c r="M1158" i="11"/>
  <c r="N1158" i="11"/>
  <c r="O1158" i="11"/>
  <c r="P1158" i="11"/>
  <c r="J1159" i="11"/>
  <c r="K1159" i="11" s="1"/>
  <c r="L1159" i="11"/>
  <c r="M1159" i="11"/>
  <c r="N1159" i="11"/>
  <c r="O1159" i="11"/>
  <c r="P1159" i="11"/>
  <c r="J1160" i="11"/>
  <c r="K1160" i="11" s="1"/>
  <c r="L1160" i="11"/>
  <c r="M1160" i="11"/>
  <c r="N1160" i="11"/>
  <c r="O1160" i="11"/>
  <c r="P1160" i="11"/>
  <c r="J1161" i="11"/>
  <c r="K1161" i="11" s="1"/>
  <c r="L1161" i="11"/>
  <c r="M1161" i="11"/>
  <c r="N1161" i="11"/>
  <c r="O1161" i="11"/>
  <c r="P1161" i="11"/>
  <c r="J1162" i="11"/>
  <c r="K1162" i="11" s="1"/>
  <c r="L1162" i="11"/>
  <c r="M1162" i="11"/>
  <c r="N1162" i="11"/>
  <c r="O1162" i="11"/>
  <c r="P1162" i="11"/>
  <c r="J1163" i="11"/>
  <c r="K1163" i="11" s="1"/>
  <c r="L1163" i="11"/>
  <c r="M1163" i="11"/>
  <c r="N1163" i="11"/>
  <c r="O1163" i="11"/>
  <c r="P1163" i="11"/>
  <c r="J1164" i="11"/>
  <c r="K1164" i="11" s="1"/>
  <c r="L1164" i="11"/>
  <c r="M1164" i="11"/>
  <c r="N1164" i="11"/>
  <c r="O1164" i="11"/>
  <c r="P1164" i="11"/>
  <c r="J1165" i="11"/>
  <c r="K1165" i="11" s="1"/>
  <c r="L1165" i="11"/>
  <c r="M1165" i="11"/>
  <c r="N1165" i="11"/>
  <c r="O1165" i="11"/>
  <c r="P1165" i="11"/>
  <c r="J1166" i="11"/>
  <c r="K1166" i="11" s="1"/>
  <c r="L1166" i="11"/>
  <c r="M1166" i="11"/>
  <c r="N1166" i="11"/>
  <c r="O1166" i="11"/>
  <c r="P1166" i="11"/>
  <c r="J1167" i="11"/>
  <c r="K1167" i="11" s="1"/>
  <c r="L1167" i="11"/>
  <c r="M1167" i="11"/>
  <c r="N1167" i="11"/>
  <c r="O1167" i="11"/>
  <c r="P1167" i="11"/>
  <c r="J1168" i="11"/>
  <c r="K1168" i="11" s="1"/>
  <c r="L1168" i="11"/>
  <c r="M1168" i="11"/>
  <c r="N1168" i="11"/>
  <c r="O1168" i="11"/>
  <c r="P1168" i="11"/>
  <c r="J1169" i="11"/>
  <c r="K1169" i="11" s="1"/>
  <c r="L1169" i="11"/>
  <c r="M1169" i="11"/>
  <c r="N1169" i="11"/>
  <c r="O1169" i="11"/>
  <c r="P1169" i="11"/>
  <c r="J1170" i="11"/>
  <c r="K1170" i="11" s="1"/>
  <c r="L1170" i="11"/>
  <c r="M1170" i="11"/>
  <c r="N1170" i="11"/>
  <c r="O1170" i="11"/>
  <c r="P1170" i="11"/>
  <c r="J1171" i="11"/>
  <c r="K1171" i="11" s="1"/>
  <c r="L1171" i="11"/>
  <c r="M1171" i="11"/>
  <c r="N1171" i="11"/>
  <c r="O1171" i="11"/>
  <c r="P1171" i="11"/>
  <c r="J1172" i="11"/>
  <c r="K1172" i="11" s="1"/>
  <c r="L1172" i="11"/>
  <c r="M1172" i="11"/>
  <c r="N1172" i="11"/>
  <c r="O1172" i="11"/>
  <c r="P1172" i="11"/>
  <c r="J1173" i="11"/>
  <c r="K1173" i="11" s="1"/>
  <c r="L1173" i="11"/>
  <c r="M1173" i="11"/>
  <c r="N1173" i="11"/>
  <c r="O1173" i="11"/>
  <c r="P1173" i="11"/>
  <c r="J1174" i="11"/>
  <c r="K1174" i="11" s="1"/>
  <c r="L1174" i="11"/>
  <c r="M1174" i="11"/>
  <c r="N1174" i="11"/>
  <c r="O1174" i="11"/>
  <c r="P1174" i="11"/>
  <c r="J1175" i="11"/>
  <c r="K1175" i="11" s="1"/>
  <c r="L1175" i="11"/>
  <c r="M1175" i="11"/>
  <c r="N1175" i="11"/>
  <c r="O1175" i="11"/>
  <c r="P1175" i="11"/>
  <c r="J1176" i="11"/>
  <c r="K1176" i="11" s="1"/>
  <c r="L1176" i="11"/>
  <c r="M1176" i="11"/>
  <c r="N1176" i="11"/>
  <c r="O1176" i="11"/>
  <c r="P1176" i="11"/>
  <c r="J1177" i="11"/>
  <c r="K1177" i="11" s="1"/>
  <c r="L1177" i="11"/>
  <c r="M1177" i="11"/>
  <c r="N1177" i="11"/>
  <c r="O1177" i="11"/>
  <c r="P1177" i="11"/>
  <c r="J1178" i="11"/>
  <c r="K1178" i="11" s="1"/>
  <c r="L1178" i="11"/>
  <c r="M1178" i="11"/>
  <c r="N1178" i="11"/>
  <c r="O1178" i="11"/>
  <c r="P1178" i="11"/>
  <c r="J1179" i="11"/>
  <c r="K1179" i="11" s="1"/>
  <c r="L1179" i="11"/>
  <c r="M1179" i="11"/>
  <c r="N1179" i="11"/>
  <c r="O1179" i="11"/>
  <c r="P1179" i="11"/>
  <c r="J1180" i="11"/>
  <c r="K1180" i="11" s="1"/>
  <c r="L1180" i="11"/>
  <c r="M1180" i="11"/>
  <c r="N1180" i="11"/>
  <c r="O1180" i="11"/>
  <c r="P1180" i="11"/>
  <c r="J1181" i="11"/>
  <c r="K1181" i="11" s="1"/>
  <c r="L1181" i="11"/>
  <c r="M1181" i="11"/>
  <c r="N1181" i="11"/>
  <c r="O1181" i="11"/>
  <c r="P1181" i="11"/>
  <c r="J1182" i="11"/>
  <c r="K1182" i="11" s="1"/>
  <c r="L1182" i="11"/>
  <c r="M1182" i="11"/>
  <c r="N1182" i="11"/>
  <c r="O1182" i="11"/>
  <c r="P1182" i="11"/>
  <c r="J1183" i="11"/>
  <c r="K1183" i="11" s="1"/>
  <c r="L1183" i="11"/>
  <c r="M1183" i="11"/>
  <c r="N1183" i="11"/>
  <c r="O1183" i="11"/>
  <c r="P1183" i="11"/>
  <c r="J1184" i="11"/>
  <c r="K1184" i="11" s="1"/>
  <c r="L1184" i="11"/>
  <c r="M1184" i="11"/>
  <c r="N1184" i="11"/>
  <c r="O1184" i="11"/>
  <c r="P1184" i="11"/>
  <c r="J1185" i="11"/>
  <c r="K1185" i="11" s="1"/>
  <c r="L1185" i="11"/>
  <c r="M1185" i="11"/>
  <c r="N1185" i="11"/>
  <c r="O1185" i="11"/>
  <c r="P1185" i="11"/>
  <c r="J1186" i="11"/>
  <c r="K1186" i="11" s="1"/>
  <c r="L1186" i="11"/>
  <c r="M1186" i="11"/>
  <c r="N1186" i="11"/>
  <c r="O1186" i="11"/>
  <c r="P1186" i="11"/>
  <c r="J1187" i="11"/>
  <c r="K1187" i="11" s="1"/>
  <c r="L1187" i="11"/>
  <c r="M1187" i="11"/>
  <c r="N1187" i="11"/>
  <c r="O1187" i="11"/>
  <c r="P1187" i="11"/>
  <c r="J1188" i="11"/>
  <c r="K1188" i="11" s="1"/>
  <c r="L1188" i="11"/>
  <c r="M1188" i="11"/>
  <c r="N1188" i="11"/>
  <c r="O1188" i="11"/>
  <c r="P1188" i="11"/>
  <c r="J1189" i="11"/>
  <c r="K1189" i="11" s="1"/>
  <c r="L1189" i="11"/>
  <c r="M1189" i="11"/>
  <c r="N1189" i="11"/>
  <c r="O1189" i="11"/>
  <c r="P1189" i="11"/>
  <c r="J1190" i="11"/>
  <c r="K1190" i="11" s="1"/>
  <c r="L1190" i="11"/>
  <c r="M1190" i="11"/>
  <c r="N1190" i="11"/>
  <c r="O1190" i="11"/>
  <c r="P1190" i="11"/>
  <c r="J1191" i="11"/>
  <c r="K1191" i="11" s="1"/>
  <c r="L1191" i="11"/>
  <c r="M1191" i="11"/>
  <c r="N1191" i="11"/>
  <c r="O1191" i="11"/>
  <c r="P1191" i="11"/>
  <c r="J1192" i="11"/>
  <c r="K1192" i="11" s="1"/>
  <c r="L1192" i="11"/>
  <c r="M1192" i="11"/>
  <c r="N1192" i="11"/>
  <c r="O1192" i="11"/>
  <c r="P1192" i="11"/>
  <c r="J1193" i="11"/>
  <c r="K1193" i="11" s="1"/>
  <c r="L1193" i="11"/>
  <c r="M1193" i="11"/>
  <c r="N1193" i="11"/>
  <c r="O1193" i="11"/>
  <c r="P1193" i="11"/>
  <c r="J1194" i="11"/>
  <c r="K1194" i="11" s="1"/>
  <c r="L1194" i="11"/>
  <c r="M1194" i="11"/>
  <c r="N1194" i="11"/>
  <c r="O1194" i="11"/>
  <c r="P1194" i="11"/>
  <c r="J1195" i="11"/>
  <c r="K1195" i="11" s="1"/>
  <c r="L1195" i="11"/>
  <c r="M1195" i="11"/>
  <c r="N1195" i="11"/>
  <c r="O1195" i="11"/>
  <c r="P1195" i="11"/>
  <c r="J1196" i="11"/>
  <c r="K1196" i="11" s="1"/>
  <c r="L1196" i="11"/>
  <c r="M1196" i="11"/>
  <c r="N1196" i="11"/>
  <c r="O1196" i="11"/>
  <c r="P1196" i="11"/>
  <c r="J1197" i="11"/>
  <c r="K1197" i="11" s="1"/>
  <c r="L1197" i="11"/>
  <c r="M1197" i="11"/>
  <c r="N1197" i="11"/>
  <c r="O1197" i="11"/>
  <c r="P1197" i="11"/>
  <c r="J1198" i="11"/>
  <c r="K1198" i="11" s="1"/>
  <c r="L1198" i="11"/>
  <c r="M1198" i="11"/>
  <c r="N1198" i="11"/>
  <c r="O1198" i="11"/>
  <c r="P1198" i="11"/>
  <c r="J1199" i="11"/>
  <c r="K1199" i="11" s="1"/>
  <c r="L1199" i="11"/>
  <c r="M1199" i="11"/>
  <c r="N1199" i="11"/>
  <c r="O1199" i="11"/>
  <c r="P1199" i="11"/>
  <c r="J1200" i="11"/>
  <c r="K1200" i="11" s="1"/>
  <c r="L1200" i="11"/>
  <c r="M1200" i="11"/>
  <c r="N1200" i="11"/>
  <c r="O1200" i="11"/>
  <c r="P1200" i="11"/>
  <c r="J1201" i="11"/>
  <c r="K1201" i="11" s="1"/>
  <c r="L1201" i="11"/>
  <c r="M1201" i="11"/>
  <c r="N1201" i="11"/>
  <c r="O1201" i="11"/>
  <c r="P1201" i="11"/>
  <c r="J1202" i="11"/>
  <c r="K1202" i="11" s="1"/>
  <c r="L1202" i="11"/>
  <c r="M1202" i="11"/>
  <c r="N1202" i="11"/>
  <c r="O1202" i="11"/>
  <c r="P1202" i="11"/>
  <c r="J1203" i="11"/>
  <c r="K1203" i="11" s="1"/>
  <c r="L1203" i="11"/>
  <c r="M1203" i="11"/>
  <c r="N1203" i="11"/>
  <c r="O1203" i="11"/>
  <c r="P1203" i="11"/>
  <c r="J1204" i="11"/>
  <c r="K1204" i="11" s="1"/>
  <c r="L1204" i="11"/>
  <c r="M1204" i="11"/>
  <c r="N1204" i="11"/>
  <c r="O1204" i="11"/>
  <c r="P1204" i="11"/>
  <c r="J1205" i="11"/>
  <c r="K1205" i="11" s="1"/>
  <c r="L1205" i="11"/>
  <c r="M1205" i="11"/>
  <c r="N1205" i="11"/>
  <c r="O1205" i="11"/>
  <c r="P1205" i="11"/>
  <c r="J1206" i="11"/>
  <c r="K1206" i="11" s="1"/>
  <c r="L1206" i="11"/>
  <c r="M1206" i="11"/>
  <c r="N1206" i="11"/>
  <c r="O1206" i="11"/>
  <c r="P1206" i="11"/>
  <c r="J1207" i="11"/>
  <c r="K1207" i="11" s="1"/>
  <c r="L1207" i="11"/>
  <c r="M1207" i="11"/>
  <c r="N1207" i="11"/>
  <c r="O1207" i="11"/>
  <c r="P1207" i="11"/>
  <c r="J1208" i="11"/>
  <c r="K1208" i="11" s="1"/>
  <c r="L1208" i="11"/>
  <c r="M1208" i="11"/>
  <c r="N1208" i="11"/>
  <c r="O1208" i="11"/>
  <c r="P1208" i="11"/>
  <c r="J1209" i="11"/>
  <c r="K1209" i="11" s="1"/>
  <c r="L1209" i="11"/>
  <c r="M1209" i="11"/>
  <c r="N1209" i="11"/>
  <c r="O1209" i="11"/>
  <c r="P1209" i="11"/>
  <c r="J1210" i="11"/>
  <c r="K1210" i="11" s="1"/>
  <c r="L1210" i="11"/>
  <c r="M1210" i="11"/>
  <c r="N1210" i="11"/>
  <c r="O1210" i="11"/>
  <c r="P1210" i="11"/>
  <c r="J1211" i="11"/>
  <c r="K1211" i="11" s="1"/>
  <c r="L1211" i="11"/>
  <c r="M1211" i="11"/>
  <c r="N1211" i="11"/>
  <c r="O1211" i="11"/>
  <c r="P1211" i="11"/>
  <c r="J1212" i="11"/>
  <c r="K1212" i="11" s="1"/>
  <c r="L1212" i="11"/>
  <c r="M1212" i="11"/>
  <c r="N1212" i="11"/>
  <c r="O1212" i="11"/>
  <c r="P1212" i="11"/>
  <c r="J1213" i="11"/>
  <c r="K1213" i="11" s="1"/>
  <c r="L1213" i="11"/>
  <c r="M1213" i="11"/>
  <c r="N1213" i="11"/>
  <c r="O1213" i="11"/>
  <c r="P1213" i="11"/>
  <c r="J1214" i="11"/>
  <c r="K1214" i="11" s="1"/>
  <c r="L1214" i="11"/>
  <c r="M1214" i="11"/>
  <c r="N1214" i="11"/>
  <c r="O1214" i="11"/>
  <c r="P1214" i="11"/>
  <c r="J1215" i="11"/>
  <c r="K1215" i="11" s="1"/>
  <c r="L1215" i="11"/>
  <c r="M1215" i="11"/>
  <c r="N1215" i="11"/>
  <c r="O1215" i="11"/>
  <c r="P1215" i="11"/>
  <c r="J1216" i="11"/>
  <c r="K1216" i="11" s="1"/>
  <c r="L1216" i="11"/>
  <c r="M1216" i="11"/>
  <c r="N1216" i="11"/>
  <c r="O1216" i="11"/>
  <c r="P1216" i="11"/>
  <c r="J1217" i="11"/>
  <c r="K1217" i="11" s="1"/>
  <c r="L1217" i="11"/>
  <c r="M1217" i="11"/>
  <c r="N1217" i="11"/>
  <c r="O1217" i="11"/>
  <c r="P1217" i="11"/>
  <c r="J1218" i="11"/>
  <c r="K1218" i="11" s="1"/>
  <c r="L1218" i="11"/>
  <c r="M1218" i="11"/>
  <c r="N1218" i="11"/>
  <c r="O1218" i="11"/>
  <c r="P1218" i="11"/>
  <c r="J1219" i="11"/>
  <c r="K1219" i="11" s="1"/>
  <c r="L1219" i="11"/>
  <c r="M1219" i="11"/>
  <c r="N1219" i="11"/>
  <c r="O1219" i="11"/>
  <c r="P1219" i="11"/>
  <c r="J1220" i="11"/>
  <c r="K1220" i="11" s="1"/>
  <c r="L1220" i="11"/>
  <c r="M1220" i="11"/>
  <c r="N1220" i="11"/>
  <c r="O1220" i="11"/>
  <c r="P1220" i="11"/>
  <c r="J1221" i="11"/>
  <c r="K1221" i="11" s="1"/>
  <c r="L1221" i="11"/>
  <c r="M1221" i="11"/>
  <c r="N1221" i="11"/>
  <c r="O1221" i="11"/>
  <c r="P1221" i="11"/>
  <c r="J1222" i="11"/>
  <c r="K1222" i="11" s="1"/>
  <c r="L1222" i="11"/>
  <c r="M1222" i="11"/>
  <c r="N1222" i="11"/>
  <c r="O1222" i="11"/>
  <c r="P1222" i="11"/>
  <c r="J1223" i="11"/>
  <c r="K1223" i="11" s="1"/>
  <c r="L1223" i="11"/>
  <c r="M1223" i="11"/>
  <c r="N1223" i="11"/>
  <c r="O1223" i="11"/>
  <c r="P1223" i="11"/>
  <c r="J1224" i="11"/>
  <c r="K1224" i="11" s="1"/>
  <c r="L1224" i="11"/>
  <c r="M1224" i="11"/>
  <c r="N1224" i="11"/>
  <c r="O1224" i="11"/>
  <c r="P1224" i="11"/>
  <c r="J1225" i="11"/>
  <c r="K1225" i="11" s="1"/>
  <c r="L1225" i="11"/>
  <c r="M1225" i="11"/>
  <c r="N1225" i="11"/>
  <c r="O1225" i="11"/>
  <c r="P1225" i="11"/>
  <c r="J1226" i="11"/>
  <c r="K1226" i="11" s="1"/>
  <c r="L1226" i="11"/>
  <c r="M1226" i="11"/>
  <c r="N1226" i="11"/>
  <c r="O1226" i="11"/>
  <c r="P1226" i="11"/>
  <c r="J1227" i="11"/>
  <c r="K1227" i="11" s="1"/>
  <c r="L1227" i="11"/>
  <c r="M1227" i="11"/>
  <c r="N1227" i="11"/>
  <c r="O1227" i="11"/>
  <c r="P1227" i="11"/>
  <c r="J1228" i="11"/>
  <c r="K1228" i="11" s="1"/>
  <c r="L1228" i="11"/>
  <c r="M1228" i="11"/>
  <c r="N1228" i="11"/>
  <c r="O1228" i="11"/>
  <c r="P1228" i="11"/>
  <c r="J1229" i="11"/>
  <c r="K1229" i="11" s="1"/>
  <c r="L1229" i="11"/>
  <c r="M1229" i="11"/>
  <c r="N1229" i="11"/>
  <c r="O1229" i="11"/>
  <c r="P1229" i="11"/>
  <c r="J1230" i="11"/>
  <c r="K1230" i="11" s="1"/>
  <c r="L1230" i="11"/>
  <c r="M1230" i="11"/>
  <c r="N1230" i="11"/>
  <c r="O1230" i="11"/>
  <c r="P1230" i="11"/>
  <c r="J1231" i="11"/>
  <c r="K1231" i="11" s="1"/>
  <c r="L1231" i="11"/>
  <c r="M1231" i="11"/>
  <c r="N1231" i="11"/>
  <c r="O1231" i="11"/>
  <c r="P1231" i="11"/>
  <c r="J1232" i="11"/>
  <c r="K1232" i="11" s="1"/>
  <c r="L1232" i="11"/>
  <c r="M1232" i="11"/>
  <c r="N1232" i="11"/>
  <c r="O1232" i="11"/>
  <c r="P1232" i="11"/>
  <c r="J1233" i="11"/>
  <c r="K1233" i="11" s="1"/>
  <c r="L1233" i="11"/>
  <c r="M1233" i="11"/>
  <c r="N1233" i="11"/>
  <c r="O1233" i="11"/>
  <c r="P1233" i="11"/>
  <c r="J1234" i="11"/>
  <c r="K1234" i="11" s="1"/>
  <c r="L1234" i="11"/>
  <c r="M1234" i="11"/>
  <c r="N1234" i="11"/>
  <c r="O1234" i="11"/>
  <c r="P1234" i="11"/>
  <c r="J1235" i="11"/>
  <c r="K1235" i="11" s="1"/>
  <c r="L1235" i="11"/>
  <c r="M1235" i="11"/>
  <c r="N1235" i="11"/>
  <c r="O1235" i="11"/>
  <c r="P1235" i="11"/>
  <c r="J1344" i="11"/>
  <c r="K1344" i="11" s="1"/>
  <c r="L1344" i="11"/>
  <c r="M1344" i="11"/>
  <c r="N1344" i="11"/>
  <c r="O1344" i="11"/>
  <c r="P1344" i="11"/>
  <c r="J1345" i="11"/>
  <c r="K1345" i="11" s="1"/>
  <c r="L1345" i="11"/>
  <c r="M1345" i="11"/>
  <c r="N1345" i="11"/>
  <c r="O1345" i="11"/>
  <c r="P1345" i="11"/>
  <c r="J1346" i="11"/>
  <c r="K1346" i="11" s="1"/>
  <c r="L1346" i="11"/>
  <c r="M1346" i="11"/>
  <c r="N1346" i="11"/>
  <c r="O1346" i="11"/>
  <c r="P1346" i="11"/>
  <c r="J1347" i="11"/>
  <c r="K1347" i="11" s="1"/>
  <c r="L1347" i="11"/>
  <c r="M1347" i="11"/>
  <c r="N1347" i="11"/>
  <c r="O1347" i="11"/>
  <c r="P1347" i="11"/>
  <c r="J1348" i="11"/>
  <c r="K1348" i="11" s="1"/>
  <c r="L1348" i="11"/>
  <c r="M1348" i="11"/>
  <c r="N1348" i="11"/>
  <c r="O1348" i="11"/>
  <c r="P1348" i="11"/>
  <c r="J1349" i="11"/>
  <c r="K1349" i="11" s="1"/>
  <c r="L1349" i="11"/>
  <c r="M1349" i="11"/>
  <c r="N1349" i="11"/>
  <c r="O1349" i="11"/>
  <c r="P1349" i="11"/>
  <c r="J1350" i="11"/>
  <c r="K1350" i="11" s="1"/>
  <c r="L1350" i="11"/>
  <c r="M1350" i="11"/>
  <c r="N1350" i="11"/>
  <c r="O1350" i="11"/>
  <c r="P1350" i="11"/>
  <c r="J1351" i="11"/>
  <c r="K1351" i="11" s="1"/>
  <c r="L1351" i="11"/>
  <c r="M1351" i="11"/>
  <c r="N1351" i="11"/>
  <c r="O1351" i="11"/>
  <c r="P1351" i="11"/>
  <c r="J1352" i="11"/>
  <c r="K1352" i="11" s="1"/>
  <c r="L1352" i="11"/>
  <c r="M1352" i="11"/>
  <c r="N1352" i="11"/>
  <c r="O1352" i="11"/>
  <c r="P1352" i="11"/>
  <c r="J1353" i="11"/>
  <c r="K1353" i="11" s="1"/>
  <c r="L1353" i="11"/>
  <c r="M1353" i="11"/>
  <c r="N1353" i="11"/>
  <c r="O1353" i="11"/>
  <c r="P1353" i="11"/>
  <c r="J1354" i="11"/>
  <c r="K1354" i="11" s="1"/>
  <c r="L1354" i="11"/>
  <c r="M1354" i="11"/>
  <c r="N1354" i="11"/>
  <c r="O1354" i="11"/>
  <c r="P1354" i="11"/>
  <c r="J1355" i="11"/>
  <c r="K1355" i="11" s="1"/>
  <c r="L1355" i="11"/>
  <c r="M1355" i="11"/>
  <c r="N1355" i="11"/>
  <c r="O1355" i="11"/>
  <c r="P1355" i="11"/>
  <c r="J1356" i="11"/>
  <c r="K1356" i="11" s="1"/>
  <c r="L1356" i="11"/>
  <c r="M1356" i="11"/>
  <c r="N1356" i="11"/>
  <c r="O1356" i="11"/>
  <c r="P1356" i="11"/>
  <c r="J1357" i="11"/>
  <c r="K1357" i="11" s="1"/>
  <c r="L1357" i="11"/>
  <c r="M1357" i="11"/>
  <c r="N1357" i="11"/>
  <c r="O1357" i="11"/>
  <c r="P1357" i="11"/>
  <c r="J1358" i="11"/>
  <c r="K1358" i="11" s="1"/>
  <c r="L1358" i="11"/>
  <c r="M1358" i="11"/>
  <c r="N1358" i="11"/>
  <c r="O1358" i="11"/>
  <c r="P1358" i="11"/>
  <c r="J1359" i="11"/>
  <c r="K1359" i="11" s="1"/>
  <c r="L1359" i="11"/>
  <c r="M1359" i="11"/>
  <c r="N1359" i="11"/>
  <c r="O1359" i="11"/>
  <c r="P1359" i="11"/>
  <c r="J1360" i="11"/>
  <c r="K1360" i="11" s="1"/>
  <c r="L1360" i="11"/>
  <c r="M1360" i="11"/>
  <c r="N1360" i="11"/>
  <c r="O1360" i="11"/>
  <c r="P1360" i="11"/>
  <c r="J1361" i="11"/>
  <c r="K1361" i="11" s="1"/>
  <c r="L1361" i="11"/>
  <c r="M1361" i="11"/>
  <c r="N1361" i="11"/>
  <c r="O1361" i="11"/>
  <c r="P1361" i="11"/>
  <c r="J1362" i="11"/>
  <c r="K1362" i="11" s="1"/>
  <c r="L1362" i="11"/>
  <c r="M1362" i="11"/>
  <c r="N1362" i="11"/>
  <c r="O1362" i="11"/>
  <c r="P1362" i="11"/>
  <c r="J1363" i="11"/>
  <c r="K1363" i="11" s="1"/>
  <c r="L1363" i="11"/>
  <c r="M1363" i="11"/>
  <c r="N1363" i="11"/>
  <c r="O1363" i="11"/>
  <c r="P1363" i="11"/>
  <c r="J1364" i="11"/>
  <c r="K1364" i="11" s="1"/>
  <c r="L1364" i="11"/>
  <c r="M1364" i="11"/>
  <c r="N1364" i="11"/>
  <c r="O1364" i="11"/>
  <c r="P1364" i="11"/>
  <c r="J1365" i="11"/>
  <c r="K1365" i="11" s="1"/>
  <c r="L1365" i="11"/>
  <c r="M1365" i="11"/>
  <c r="N1365" i="11"/>
  <c r="O1365" i="11"/>
  <c r="P1365" i="11"/>
  <c r="J1366" i="11"/>
  <c r="K1366" i="11" s="1"/>
  <c r="L1366" i="11"/>
  <c r="M1366" i="11"/>
  <c r="N1366" i="11"/>
  <c r="O1366" i="11"/>
  <c r="P1366" i="11"/>
  <c r="J1367" i="11"/>
  <c r="K1367" i="11" s="1"/>
  <c r="L1367" i="11"/>
  <c r="M1367" i="11"/>
  <c r="N1367" i="11"/>
  <c r="O1367" i="11"/>
  <c r="P1367" i="11"/>
  <c r="J1368" i="11"/>
  <c r="K1368" i="11" s="1"/>
  <c r="L1368" i="11"/>
  <c r="M1368" i="11"/>
  <c r="N1368" i="11"/>
  <c r="O1368" i="11"/>
  <c r="P1368" i="11"/>
  <c r="J1369" i="11"/>
  <c r="K1369" i="11" s="1"/>
  <c r="L1369" i="11"/>
  <c r="M1369" i="11"/>
  <c r="N1369" i="11"/>
  <c r="O1369" i="11"/>
  <c r="P1369" i="11"/>
  <c r="J1370" i="11"/>
  <c r="K1370" i="11" s="1"/>
  <c r="L1370" i="11"/>
  <c r="M1370" i="11"/>
  <c r="N1370" i="11"/>
  <c r="O1370" i="11"/>
  <c r="P1370" i="11"/>
  <c r="J1371" i="11"/>
  <c r="K1371" i="11" s="1"/>
  <c r="L1371" i="11"/>
  <c r="M1371" i="11"/>
  <c r="N1371" i="11"/>
  <c r="O1371" i="11"/>
  <c r="P1371" i="11"/>
  <c r="J1372" i="11"/>
  <c r="K1372" i="11" s="1"/>
  <c r="L1372" i="11"/>
  <c r="M1372" i="11"/>
  <c r="N1372" i="11"/>
  <c r="O1372" i="11"/>
  <c r="P1372" i="11"/>
  <c r="J1373" i="11"/>
  <c r="K1373" i="11" s="1"/>
  <c r="L1373" i="11"/>
  <c r="M1373" i="11"/>
  <c r="N1373" i="11"/>
  <c r="O1373" i="11"/>
  <c r="P1373" i="11"/>
  <c r="J1374" i="11"/>
  <c r="K1374" i="11" s="1"/>
  <c r="L1374" i="11"/>
  <c r="M1374" i="11"/>
  <c r="N1374" i="11"/>
  <c r="O1374" i="11"/>
  <c r="P1374" i="11"/>
  <c r="J1375" i="11"/>
  <c r="K1375" i="11" s="1"/>
  <c r="L1375" i="11"/>
  <c r="M1375" i="11"/>
  <c r="N1375" i="11"/>
  <c r="O1375" i="11"/>
  <c r="P1375" i="11"/>
  <c r="J1376" i="11"/>
  <c r="K1376" i="11" s="1"/>
  <c r="L1376" i="11"/>
  <c r="M1376" i="11"/>
  <c r="N1376" i="11"/>
  <c r="O1376" i="11"/>
  <c r="P1376" i="11"/>
  <c r="J1377" i="11"/>
  <c r="K1377" i="11" s="1"/>
  <c r="L1377" i="11"/>
  <c r="M1377" i="11"/>
  <c r="N1377" i="11"/>
  <c r="O1377" i="11"/>
  <c r="P1377" i="11"/>
  <c r="J1378" i="11"/>
  <c r="K1378" i="11" s="1"/>
  <c r="L1378" i="11"/>
  <c r="M1378" i="11"/>
  <c r="N1378" i="11"/>
  <c r="O1378" i="11"/>
  <c r="P1378" i="11"/>
  <c r="J1379" i="11"/>
  <c r="K1379" i="11" s="1"/>
  <c r="L1379" i="11"/>
  <c r="M1379" i="11"/>
  <c r="N1379" i="11"/>
  <c r="O1379" i="11"/>
  <c r="P1379" i="11"/>
  <c r="J1380" i="11"/>
  <c r="K1380" i="11" s="1"/>
  <c r="L1380" i="11"/>
  <c r="M1380" i="11"/>
  <c r="N1380" i="11"/>
  <c r="O1380" i="11"/>
  <c r="P1380" i="11"/>
  <c r="J1381" i="11"/>
  <c r="K1381" i="11" s="1"/>
  <c r="L1381" i="11"/>
  <c r="M1381" i="11"/>
  <c r="N1381" i="11"/>
  <c r="O1381" i="11"/>
  <c r="P1381" i="11"/>
  <c r="J1382" i="11"/>
  <c r="K1382" i="11" s="1"/>
  <c r="L1382" i="11"/>
  <c r="M1382" i="11"/>
  <c r="N1382" i="11"/>
  <c r="O1382" i="11"/>
  <c r="P1382" i="11"/>
  <c r="J1383" i="11"/>
  <c r="K1383" i="11" s="1"/>
  <c r="L1383" i="11"/>
  <c r="M1383" i="11"/>
  <c r="N1383" i="11"/>
  <c r="O1383" i="11"/>
  <c r="P1383" i="11"/>
  <c r="J1384" i="11"/>
  <c r="K1384" i="11" s="1"/>
  <c r="L1384" i="11"/>
  <c r="M1384" i="11"/>
  <c r="N1384" i="11"/>
  <c r="O1384" i="11"/>
  <c r="P1384" i="11"/>
  <c r="J1385" i="11"/>
  <c r="K1385" i="11" s="1"/>
  <c r="L1385" i="11"/>
  <c r="M1385" i="11"/>
  <c r="N1385" i="11"/>
  <c r="O1385" i="11"/>
  <c r="P1385" i="11"/>
  <c r="J1386" i="11"/>
  <c r="K1386" i="11" s="1"/>
  <c r="L1386" i="11"/>
  <c r="M1386" i="11"/>
  <c r="N1386" i="11"/>
  <c r="O1386" i="11"/>
  <c r="P1386" i="11"/>
  <c r="J1387" i="11"/>
  <c r="K1387" i="11" s="1"/>
  <c r="L1387" i="11"/>
  <c r="M1387" i="11"/>
  <c r="N1387" i="11"/>
  <c r="O1387" i="11"/>
  <c r="P1387" i="11"/>
  <c r="J1388" i="11"/>
  <c r="K1388" i="11" s="1"/>
  <c r="L1388" i="11"/>
  <c r="M1388" i="11"/>
  <c r="N1388" i="11"/>
  <c r="O1388" i="11"/>
  <c r="P1388" i="11"/>
  <c r="J1389" i="11"/>
  <c r="K1389" i="11" s="1"/>
  <c r="L1389" i="11"/>
  <c r="M1389" i="11"/>
  <c r="N1389" i="11"/>
  <c r="O1389" i="11"/>
  <c r="P1389" i="11"/>
  <c r="J1390" i="11"/>
  <c r="K1390" i="11" s="1"/>
  <c r="L1390" i="11"/>
  <c r="M1390" i="11"/>
  <c r="N1390" i="11"/>
  <c r="O1390" i="11"/>
  <c r="P1390" i="11"/>
  <c r="J1391" i="11"/>
  <c r="K1391" i="11" s="1"/>
  <c r="L1391" i="11"/>
  <c r="M1391" i="11"/>
  <c r="N1391" i="11"/>
  <c r="O1391" i="11"/>
  <c r="P1391" i="11"/>
  <c r="J1392" i="11"/>
  <c r="K1392" i="11" s="1"/>
  <c r="L1392" i="11"/>
  <c r="M1392" i="11"/>
  <c r="N1392" i="11"/>
  <c r="O1392" i="11"/>
  <c r="P1392" i="11"/>
  <c r="J1393" i="11"/>
  <c r="K1393" i="11" s="1"/>
  <c r="L1393" i="11"/>
  <c r="M1393" i="11"/>
  <c r="N1393" i="11"/>
  <c r="O1393" i="11"/>
  <c r="P1393" i="11"/>
  <c r="J1394" i="11"/>
  <c r="K1394" i="11" s="1"/>
  <c r="L1394" i="11"/>
  <c r="M1394" i="11"/>
  <c r="N1394" i="11"/>
  <c r="O1394" i="11"/>
  <c r="P1394" i="11"/>
  <c r="J1395" i="11"/>
  <c r="K1395" i="11" s="1"/>
  <c r="L1395" i="11"/>
  <c r="M1395" i="11"/>
  <c r="N1395" i="11"/>
  <c r="O1395" i="11"/>
  <c r="P1395" i="11"/>
  <c r="J1396" i="11"/>
  <c r="K1396" i="11" s="1"/>
  <c r="L1396" i="11"/>
  <c r="M1396" i="11"/>
  <c r="N1396" i="11"/>
  <c r="O1396" i="11"/>
  <c r="P1396" i="11"/>
  <c r="J1397" i="11"/>
  <c r="K1397" i="11" s="1"/>
  <c r="L1397" i="11"/>
  <c r="M1397" i="11"/>
  <c r="N1397" i="11"/>
  <c r="O1397" i="11"/>
  <c r="P1397" i="11"/>
  <c r="J1398" i="11"/>
  <c r="K1398" i="11" s="1"/>
  <c r="L1398" i="11"/>
  <c r="M1398" i="11"/>
  <c r="N1398" i="11"/>
  <c r="O1398" i="11"/>
  <c r="P1398" i="11"/>
  <c r="J1399" i="11"/>
  <c r="K1399" i="11" s="1"/>
  <c r="L1399" i="11"/>
  <c r="M1399" i="11"/>
  <c r="N1399" i="11"/>
  <c r="O1399" i="11"/>
  <c r="P1399" i="11"/>
  <c r="J1400" i="11"/>
  <c r="K1400" i="11" s="1"/>
  <c r="L1400" i="11"/>
  <c r="M1400" i="11"/>
  <c r="N1400" i="11"/>
  <c r="O1400" i="11"/>
  <c r="P1400" i="11"/>
  <c r="J1401" i="11"/>
  <c r="K1401" i="11" s="1"/>
  <c r="L1401" i="11"/>
  <c r="M1401" i="11"/>
  <c r="N1401" i="11"/>
  <c r="O1401" i="11"/>
  <c r="P1401" i="11"/>
  <c r="J1402" i="11"/>
  <c r="K1402" i="11" s="1"/>
  <c r="L1402" i="11"/>
  <c r="M1402" i="11"/>
  <c r="N1402" i="11"/>
  <c r="O1402" i="11"/>
  <c r="P1402" i="11"/>
  <c r="J1403" i="11"/>
  <c r="K1403" i="11" s="1"/>
  <c r="L1403" i="11"/>
  <c r="M1403" i="11"/>
  <c r="N1403" i="11"/>
  <c r="O1403" i="11"/>
  <c r="P1403" i="11"/>
  <c r="J1404" i="11"/>
  <c r="K1404" i="11" s="1"/>
  <c r="L1404" i="11"/>
  <c r="M1404" i="11"/>
  <c r="N1404" i="11"/>
  <c r="O1404" i="11"/>
  <c r="P1404" i="11"/>
  <c r="J1405" i="11"/>
  <c r="K1405" i="11" s="1"/>
  <c r="L1405" i="11"/>
  <c r="M1405" i="11"/>
  <c r="N1405" i="11"/>
  <c r="O1405" i="11"/>
  <c r="P1405" i="11"/>
  <c r="J1406" i="11"/>
  <c r="K1406" i="11" s="1"/>
  <c r="L1406" i="11"/>
  <c r="M1406" i="11"/>
  <c r="N1406" i="11"/>
  <c r="O1406" i="11"/>
  <c r="P1406" i="11"/>
  <c r="J1407" i="11"/>
  <c r="K1407" i="11" s="1"/>
  <c r="L1407" i="11"/>
  <c r="M1407" i="11"/>
  <c r="N1407" i="11"/>
  <c r="O1407" i="11"/>
  <c r="P1407" i="11"/>
  <c r="J1408" i="11"/>
  <c r="K1408" i="11" s="1"/>
  <c r="L1408" i="11"/>
  <c r="M1408" i="11"/>
  <c r="N1408" i="11"/>
  <c r="O1408" i="11"/>
  <c r="P1408" i="11"/>
  <c r="J1409" i="11"/>
  <c r="K1409" i="11" s="1"/>
  <c r="L1409" i="11"/>
  <c r="M1409" i="11"/>
  <c r="N1409" i="11"/>
  <c r="O1409" i="11"/>
  <c r="P1409" i="11"/>
  <c r="J1410" i="11"/>
  <c r="K1410" i="11" s="1"/>
  <c r="L1410" i="11"/>
  <c r="M1410" i="11"/>
  <c r="N1410" i="11"/>
  <c r="O1410" i="11"/>
  <c r="P1410" i="11"/>
  <c r="J1411" i="11"/>
  <c r="K1411" i="11" s="1"/>
  <c r="L1411" i="11"/>
  <c r="M1411" i="11"/>
  <c r="N1411" i="11"/>
  <c r="O1411" i="11"/>
  <c r="P1411" i="11"/>
  <c r="J1412" i="11"/>
  <c r="K1412" i="11" s="1"/>
  <c r="L1412" i="11"/>
  <c r="M1412" i="11"/>
  <c r="N1412" i="11"/>
  <c r="O1412" i="11"/>
  <c r="P1412" i="11"/>
  <c r="J1413" i="11"/>
  <c r="K1413" i="11" s="1"/>
  <c r="L1413" i="11"/>
  <c r="M1413" i="11"/>
  <c r="N1413" i="11"/>
  <c r="O1413" i="11"/>
  <c r="P1413" i="11"/>
  <c r="J1414" i="11"/>
  <c r="K1414" i="11" s="1"/>
  <c r="L1414" i="11"/>
  <c r="M1414" i="11"/>
  <c r="N1414" i="11"/>
  <c r="O1414" i="11"/>
  <c r="P1414" i="11"/>
  <c r="J1415" i="11"/>
  <c r="K1415" i="11" s="1"/>
  <c r="L1415" i="11"/>
  <c r="M1415" i="11"/>
  <c r="N1415" i="11"/>
  <c r="O1415" i="11"/>
  <c r="P1415" i="11"/>
  <c r="J1416" i="11"/>
  <c r="K1416" i="11" s="1"/>
  <c r="L1416" i="11"/>
  <c r="M1416" i="11"/>
  <c r="N1416" i="11"/>
  <c r="O1416" i="11"/>
  <c r="P1416" i="11"/>
  <c r="J1417" i="11"/>
  <c r="K1417" i="11" s="1"/>
  <c r="L1417" i="11"/>
  <c r="M1417" i="11"/>
  <c r="N1417" i="11"/>
  <c r="O1417" i="11"/>
  <c r="P1417" i="11"/>
  <c r="J1418" i="11"/>
  <c r="K1418" i="11" s="1"/>
  <c r="L1418" i="11"/>
  <c r="M1418" i="11"/>
  <c r="N1418" i="11"/>
  <c r="O1418" i="11"/>
  <c r="P1418" i="11"/>
  <c r="J1419" i="11"/>
  <c r="K1419" i="11" s="1"/>
  <c r="L1419" i="11"/>
  <c r="M1419" i="11"/>
  <c r="N1419" i="11"/>
  <c r="O1419" i="11"/>
  <c r="P1419" i="11"/>
  <c r="J1420" i="11"/>
  <c r="K1420" i="11" s="1"/>
  <c r="L1420" i="11"/>
  <c r="M1420" i="11"/>
  <c r="N1420" i="11"/>
  <c r="O1420" i="11"/>
  <c r="P1420" i="11"/>
  <c r="J1421" i="11"/>
  <c r="K1421" i="11" s="1"/>
  <c r="L1421" i="11"/>
  <c r="M1421" i="11"/>
  <c r="N1421" i="11"/>
  <c r="O1421" i="11"/>
  <c r="P1421" i="11"/>
  <c r="J1422" i="11"/>
  <c r="K1422" i="11" s="1"/>
  <c r="L1422" i="11"/>
  <c r="M1422" i="11"/>
  <c r="N1422" i="11"/>
  <c r="O1422" i="11"/>
  <c r="P1422" i="11"/>
  <c r="J1423" i="11"/>
  <c r="K1423" i="11" s="1"/>
  <c r="L1423" i="11"/>
  <c r="M1423" i="11"/>
  <c r="N1423" i="11"/>
  <c r="O1423" i="11"/>
  <c r="P1423" i="11"/>
  <c r="J1424" i="11"/>
  <c r="K1424" i="11" s="1"/>
  <c r="L1424" i="11"/>
  <c r="M1424" i="11"/>
  <c r="N1424" i="11"/>
  <c r="O1424" i="11"/>
  <c r="P1424" i="11"/>
  <c r="J1425" i="11"/>
  <c r="K1425" i="11" s="1"/>
  <c r="L1425" i="11"/>
  <c r="M1425" i="11"/>
  <c r="N1425" i="11"/>
  <c r="O1425" i="11"/>
  <c r="P1425" i="11"/>
  <c r="J1426" i="11"/>
  <c r="K1426" i="11" s="1"/>
  <c r="L1426" i="11"/>
  <c r="M1426" i="11"/>
  <c r="N1426" i="11"/>
  <c r="O1426" i="11"/>
  <c r="P1426" i="11"/>
  <c r="J1427" i="11"/>
  <c r="K1427" i="11" s="1"/>
  <c r="L1427" i="11"/>
  <c r="M1427" i="11"/>
  <c r="N1427" i="11"/>
  <c r="O1427" i="11"/>
  <c r="P1427" i="11"/>
  <c r="J1428" i="11"/>
  <c r="K1428" i="11" s="1"/>
  <c r="L1428" i="11"/>
  <c r="M1428" i="11"/>
  <c r="N1428" i="11"/>
  <c r="O1428" i="11"/>
  <c r="P1428" i="11"/>
  <c r="J1429" i="11"/>
  <c r="K1429" i="11" s="1"/>
  <c r="L1429" i="11"/>
  <c r="M1429" i="11"/>
  <c r="N1429" i="11"/>
  <c r="O1429" i="11"/>
  <c r="P1429" i="11"/>
  <c r="J1430" i="11"/>
  <c r="K1430" i="11" s="1"/>
  <c r="L1430" i="11"/>
  <c r="M1430" i="11"/>
  <c r="N1430" i="11"/>
  <c r="O1430" i="11"/>
  <c r="P1430" i="11"/>
  <c r="J1431" i="11"/>
  <c r="K1431" i="11" s="1"/>
  <c r="L1431" i="11"/>
  <c r="M1431" i="11"/>
  <c r="N1431" i="11"/>
  <c r="O1431" i="11"/>
  <c r="P1431" i="11"/>
  <c r="J1432" i="11"/>
  <c r="K1432" i="11" s="1"/>
  <c r="L1432" i="11"/>
  <c r="M1432" i="11"/>
  <c r="N1432" i="11"/>
  <c r="O1432" i="11"/>
  <c r="P1432" i="11"/>
  <c r="J1433" i="11"/>
  <c r="K1433" i="11" s="1"/>
  <c r="L1433" i="11"/>
  <c r="M1433" i="11"/>
  <c r="N1433" i="11"/>
  <c r="O1433" i="11"/>
  <c r="P1433" i="11"/>
  <c r="J1434" i="11"/>
  <c r="K1434" i="11" s="1"/>
  <c r="L1434" i="11"/>
  <c r="M1434" i="11"/>
  <c r="N1434" i="11"/>
  <c r="O1434" i="11"/>
  <c r="P1434" i="11"/>
  <c r="J1435" i="11"/>
  <c r="K1435" i="11" s="1"/>
  <c r="L1435" i="11"/>
  <c r="M1435" i="11"/>
  <c r="N1435" i="11"/>
  <c r="O1435" i="11"/>
  <c r="P1435" i="11"/>
  <c r="J1436" i="11"/>
  <c r="K1436" i="11" s="1"/>
  <c r="L1436" i="11"/>
  <c r="M1436" i="11"/>
  <c r="N1436" i="11"/>
  <c r="O1436" i="11"/>
  <c r="P1436" i="11"/>
  <c r="J1437" i="11"/>
  <c r="K1437" i="11" s="1"/>
  <c r="L1437" i="11"/>
  <c r="M1437" i="11"/>
  <c r="N1437" i="11"/>
  <c r="O1437" i="11"/>
  <c r="P1437" i="11"/>
  <c r="J1438" i="11"/>
  <c r="K1438" i="11" s="1"/>
  <c r="L1438" i="11"/>
  <c r="M1438" i="11"/>
  <c r="N1438" i="11"/>
  <c r="O1438" i="11"/>
  <c r="P1438" i="11"/>
  <c r="J1439" i="11"/>
  <c r="K1439" i="11" s="1"/>
  <c r="L1439" i="11"/>
  <c r="M1439" i="11"/>
  <c r="N1439" i="11"/>
  <c r="O1439" i="11"/>
  <c r="P1439" i="11"/>
  <c r="J1440" i="11"/>
  <c r="K1440" i="11" s="1"/>
  <c r="L1440" i="11"/>
  <c r="M1440" i="11"/>
  <c r="N1440" i="11"/>
  <c r="O1440" i="11"/>
  <c r="P1440" i="11"/>
  <c r="J1441" i="11"/>
  <c r="K1441" i="11" s="1"/>
  <c r="L1441" i="11"/>
  <c r="M1441" i="11"/>
  <c r="N1441" i="11"/>
  <c r="O1441" i="11"/>
  <c r="P1441" i="11"/>
  <c r="J1442" i="11"/>
  <c r="K1442" i="11" s="1"/>
  <c r="L1442" i="11"/>
  <c r="M1442" i="11"/>
  <c r="N1442" i="11"/>
  <c r="O1442" i="11"/>
  <c r="P1442" i="11"/>
  <c r="J1443" i="11"/>
  <c r="K1443" i="11" s="1"/>
  <c r="L1443" i="11"/>
  <c r="M1443" i="11"/>
  <c r="N1443" i="11"/>
  <c r="O1443" i="11"/>
  <c r="P1443" i="11"/>
  <c r="J1444" i="11"/>
  <c r="K1444" i="11" s="1"/>
  <c r="L1444" i="11"/>
  <c r="M1444" i="11"/>
  <c r="N1444" i="11"/>
  <c r="O1444" i="11"/>
  <c r="P1444" i="11"/>
  <c r="J1445" i="11"/>
  <c r="K1445" i="11" s="1"/>
  <c r="L1445" i="11"/>
  <c r="M1445" i="11"/>
  <c r="N1445" i="11"/>
  <c r="O1445" i="11"/>
  <c r="P1445" i="11"/>
  <c r="J1446" i="11"/>
  <c r="K1446" i="11" s="1"/>
  <c r="L1446" i="11"/>
  <c r="M1446" i="11"/>
  <c r="N1446" i="11"/>
  <c r="O1446" i="11"/>
  <c r="P1446" i="11"/>
  <c r="J1447" i="11"/>
  <c r="K1447" i="11" s="1"/>
  <c r="L1447" i="11"/>
  <c r="M1447" i="11"/>
  <c r="N1447" i="11"/>
  <c r="O1447" i="11"/>
  <c r="P1447" i="11"/>
  <c r="J1448" i="11"/>
  <c r="K1448" i="11" s="1"/>
  <c r="L1448" i="11"/>
  <c r="M1448" i="11"/>
  <c r="N1448" i="11"/>
  <c r="O1448" i="11"/>
  <c r="P1448" i="11"/>
  <c r="J1449" i="11"/>
  <c r="K1449" i="11" s="1"/>
  <c r="L1449" i="11"/>
  <c r="M1449" i="11"/>
  <c r="N1449" i="11"/>
  <c r="O1449" i="11"/>
  <c r="P1449" i="11"/>
  <c r="J1450" i="11"/>
  <c r="K1450" i="11" s="1"/>
  <c r="L1450" i="11"/>
  <c r="M1450" i="11"/>
  <c r="N1450" i="11"/>
  <c r="O1450" i="11"/>
  <c r="P1450" i="11"/>
  <c r="J1451" i="11"/>
  <c r="K1451" i="11" s="1"/>
  <c r="L1451" i="11"/>
  <c r="M1451" i="11"/>
  <c r="N1451" i="11"/>
  <c r="O1451" i="11"/>
  <c r="P1451" i="11"/>
  <c r="J1452" i="11"/>
  <c r="K1452" i="11" s="1"/>
  <c r="L1452" i="11"/>
  <c r="M1452" i="11"/>
  <c r="N1452" i="11"/>
  <c r="O1452" i="11"/>
  <c r="P1452" i="11"/>
  <c r="J1453" i="11"/>
  <c r="K1453" i="11" s="1"/>
  <c r="L1453" i="11"/>
  <c r="M1453" i="11"/>
  <c r="N1453" i="11"/>
  <c r="O1453" i="11"/>
  <c r="P1453" i="11"/>
  <c r="J1454" i="11"/>
  <c r="K1454" i="11" s="1"/>
  <c r="L1454" i="11"/>
  <c r="M1454" i="11"/>
  <c r="N1454" i="11"/>
  <c r="O1454" i="11"/>
  <c r="P1454" i="11"/>
  <c r="J1455" i="11"/>
  <c r="K1455" i="11" s="1"/>
  <c r="L1455" i="11"/>
  <c r="M1455" i="11"/>
  <c r="N1455" i="11"/>
  <c r="O1455" i="11"/>
  <c r="P1455" i="11"/>
  <c r="J1456" i="11"/>
  <c r="K1456" i="11" s="1"/>
  <c r="L1456" i="11"/>
  <c r="M1456" i="11"/>
  <c r="N1456" i="11"/>
  <c r="O1456" i="11"/>
  <c r="P1456" i="11"/>
  <c r="J1457" i="11"/>
  <c r="K1457" i="11" s="1"/>
  <c r="L1457" i="11"/>
  <c r="M1457" i="11"/>
  <c r="N1457" i="11"/>
  <c r="O1457" i="11"/>
  <c r="P1457" i="11"/>
  <c r="J1458" i="11"/>
  <c r="K1458" i="11" s="1"/>
  <c r="L1458" i="11"/>
  <c r="M1458" i="11"/>
  <c r="N1458" i="11"/>
  <c r="O1458" i="11"/>
  <c r="P1458" i="11"/>
  <c r="J1464" i="11"/>
  <c r="K1464" i="11" s="1"/>
  <c r="L1464" i="11"/>
  <c r="M1464" i="11"/>
  <c r="N1464" i="11"/>
  <c r="O1464" i="11"/>
  <c r="P1464" i="11"/>
  <c r="J1460" i="11"/>
  <c r="K1460" i="11" s="1"/>
  <c r="L1460" i="11"/>
  <c r="M1460" i="11"/>
  <c r="N1460" i="11"/>
  <c r="O1460" i="11"/>
  <c r="P1460" i="11"/>
  <c r="J1461" i="11"/>
  <c r="K1461" i="11" s="1"/>
  <c r="L1461" i="11"/>
  <c r="M1461" i="11"/>
  <c r="N1461" i="11"/>
  <c r="O1461" i="11"/>
  <c r="P1461" i="11"/>
  <c r="J1462" i="11"/>
  <c r="K1462" i="11" s="1"/>
  <c r="L1462" i="11"/>
  <c r="M1462" i="11"/>
  <c r="N1462" i="11"/>
  <c r="O1462" i="11"/>
  <c r="P1462" i="11"/>
  <c r="J1463" i="11"/>
  <c r="K1463" i="11" s="1"/>
  <c r="L1463" i="11"/>
  <c r="M1463" i="11"/>
  <c r="N1463" i="11"/>
  <c r="O1463" i="11"/>
  <c r="P1463" i="11"/>
  <c r="J1459" i="11"/>
  <c r="K1459" i="11" s="1"/>
  <c r="L1459" i="11"/>
  <c r="M1459" i="11"/>
  <c r="N1459" i="11"/>
  <c r="O1459" i="11"/>
  <c r="P1459" i="11"/>
  <c r="J1465" i="11"/>
  <c r="K1465" i="11" s="1"/>
  <c r="L1465" i="11"/>
  <c r="M1465" i="11"/>
  <c r="N1465" i="11"/>
  <c r="O1465" i="11"/>
  <c r="P1465" i="11"/>
  <c r="J1490" i="11"/>
  <c r="K1490" i="11" s="1"/>
  <c r="L1490" i="11"/>
  <c r="M1490" i="11"/>
  <c r="N1490" i="11"/>
  <c r="O1490" i="11"/>
  <c r="P1490" i="11"/>
  <c r="J1491" i="11"/>
  <c r="K1491" i="11" s="1"/>
  <c r="L1491" i="11"/>
  <c r="M1491" i="11"/>
  <c r="N1491" i="11"/>
  <c r="O1491" i="11"/>
  <c r="P1491" i="11"/>
  <c r="J1492" i="11"/>
  <c r="K1492" i="11" s="1"/>
  <c r="L1492" i="11"/>
  <c r="M1492" i="11"/>
  <c r="N1492" i="11"/>
  <c r="O1492" i="11"/>
  <c r="P1492" i="11"/>
  <c r="J1493" i="11"/>
  <c r="K1493" i="11" s="1"/>
  <c r="L1493" i="11"/>
  <c r="M1493" i="11"/>
  <c r="N1493" i="11"/>
  <c r="O1493" i="11"/>
  <c r="P1493" i="11"/>
  <c r="J1494" i="11"/>
  <c r="K1494" i="11" s="1"/>
  <c r="L1494" i="11"/>
  <c r="M1494" i="11"/>
  <c r="N1494" i="11"/>
  <c r="O1494" i="11"/>
  <c r="P1494" i="11"/>
  <c r="J1495" i="11"/>
  <c r="K1495" i="11" s="1"/>
  <c r="L1495" i="11"/>
  <c r="M1495" i="11"/>
  <c r="N1495" i="11"/>
  <c r="O1495" i="11"/>
  <c r="P1495" i="11"/>
  <c r="J1496" i="11"/>
  <c r="K1496" i="11" s="1"/>
  <c r="L1496" i="11"/>
  <c r="M1496" i="11"/>
  <c r="N1496" i="11"/>
  <c r="O1496" i="11"/>
  <c r="P1496" i="11"/>
  <c r="J1497" i="11"/>
  <c r="K1497" i="11" s="1"/>
  <c r="L1497" i="11"/>
  <c r="M1497" i="11"/>
  <c r="N1497" i="11"/>
  <c r="O1497" i="11"/>
  <c r="P1497" i="11"/>
  <c r="J1498" i="11"/>
  <c r="K1498" i="11" s="1"/>
  <c r="L1498" i="11"/>
  <c r="M1498" i="11"/>
  <c r="N1498" i="11"/>
  <c r="O1498" i="11"/>
  <c r="P1498" i="11"/>
  <c r="J1499" i="11"/>
  <c r="K1499" i="11" s="1"/>
  <c r="L1499" i="11"/>
  <c r="M1499" i="11"/>
  <c r="N1499" i="11"/>
  <c r="O1499" i="11"/>
  <c r="P1499" i="11"/>
  <c r="J1500" i="11"/>
  <c r="K1500" i="11" s="1"/>
  <c r="L1500" i="11"/>
  <c r="M1500" i="11"/>
  <c r="N1500" i="11"/>
  <c r="O1500" i="11"/>
  <c r="P1500" i="11"/>
  <c r="J1501" i="11"/>
  <c r="K1501" i="11" s="1"/>
  <c r="L1501" i="11"/>
  <c r="M1501" i="11"/>
  <c r="N1501" i="11"/>
  <c r="O1501" i="11"/>
  <c r="P1501" i="11"/>
  <c r="J1502" i="11"/>
  <c r="K1502" i="11" s="1"/>
  <c r="L1502" i="11"/>
  <c r="M1502" i="11"/>
  <c r="N1502" i="11"/>
  <c r="O1502" i="11"/>
  <c r="P1502" i="11"/>
  <c r="J1503" i="11"/>
  <c r="K1503" i="11" s="1"/>
  <c r="L1503" i="11"/>
  <c r="M1503" i="11"/>
  <c r="N1503" i="11"/>
  <c r="O1503" i="11"/>
  <c r="P1503" i="11"/>
  <c r="J1504" i="11"/>
  <c r="K1504" i="11" s="1"/>
  <c r="L1504" i="11"/>
  <c r="M1504" i="11"/>
  <c r="N1504" i="11"/>
  <c r="O1504" i="11"/>
  <c r="P1504" i="11"/>
  <c r="J1505" i="11"/>
  <c r="K1505" i="11" s="1"/>
  <c r="L1505" i="11"/>
  <c r="M1505" i="11"/>
  <c r="N1505" i="11"/>
  <c r="O1505" i="11"/>
  <c r="P1505" i="11"/>
  <c r="J1506" i="11"/>
  <c r="K1506" i="11" s="1"/>
  <c r="L1506" i="11"/>
  <c r="M1506" i="11"/>
  <c r="N1506" i="11"/>
  <c r="O1506" i="11"/>
  <c r="P1506" i="11"/>
  <c r="J1507" i="11"/>
  <c r="K1507" i="11" s="1"/>
  <c r="L1507" i="11"/>
  <c r="M1507" i="11"/>
  <c r="N1507" i="11"/>
  <c r="O1507" i="11"/>
  <c r="P1507" i="11"/>
  <c r="J1508" i="11"/>
  <c r="K1508" i="11" s="1"/>
  <c r="L1508" i="11"/>
  <c r="M1508" i="11"/>
  <c r="N1508" i="11"/>
  <c r="O1508" i="11"/>
  <c r="P1508" i="11"/>
  <c r="J1509" i="11"/>
  <c r="K1509" i="11" s="1"/>
  <c r="L1509" i="11"/>
  <c r="M1509" i="11"/>
  <c r="N1509" i="11"/>
  <c r="O1509" i="11"/>
  <c r="P1509" i="11"/>
  <c r="J1510" i="11"/>
  <c r="K1510" i="11" s="1"/>
  <c r="L1510" i="11"/>
  <c r="M1510" i="11"/>
  <c r="N1510" i="11"/>
  <c r="O1510" i="11"/>
  <c r="P1510" i="11"/>
  <c r="J1511" i="11"/>
  <c r="K1511" i="11" s="1"/>
  <c r="L1511" i="11"/>
  <c r="M1511" i="11"/>
  <c r="N1511" i="11"/>
  <c r="O1511" i="11"/>
  <c r="P1511" i="11"/>
  <c r="J1512" i="11"/>
  <c r="K1512" i="11" s="1"/>
  <c r="L1512" i="11"/>
  <c r="M1512" i="11"/>
  <c r="N1512" i="11"/>
  <c r="O1512" i="11"/>
  <c r="P1512" i="11"/>
  <c r="J1513" i="11"/>
  <c r="K1513" i="11" s="1"/>
  <c r="L1513" i="11"/>
  <c r="M1513" i="11"/>
  <c r="N1513" i="11"/>
  <c r="O1513" i="11"/>
  <c r="P1513" i="11"/>
  <c r="J1514" i="11"/>
  <c r="K1514" i="11" s="1"/>
  <c r="L1514" i="11"/>
  <c r="M1514" i="11"/>
  <c r="N1514" i="11"/>
  <c r="O1514" i="11"/>
  <c r="P1514" i="11"/>
  <c r="J1515" i="11"/>
  <c r="K1515" i="11" s="1"/>
  <c r="L1515" i="11"/>
  <c r="M1515" i="11"/>
  <c r="N1515" i="11"/>
  <c r="O1515" i="11"/>
  <c r="P1515" i="11"/>
  <c r="J1516" i="11"/>
  <c r="K1516" i="11" s="1"/>
  <c r="L1516" i="11"/>
  <c r="M1516" i="11"/>
  <c r="N1516" i="11"/>
  <c r="O1516" i="11"/>
  <c r="P1516" i="11"/>
  <c r="J1517" i="11"/>
  <c r="K1517" i="11" s="1"/>
  <c r="L1517" i="11"/>
  <c r="M1517" i="11"/>
  <c r="N1517" i="11"/>
  <c r="O1517" i="11"/>
  <c r="P1517" i="11"/>
  <c r="J1518" i="11"/>
  <c r="K1518" i="11" s="1"/>
  <c r="L1518" i="11"/>
  <c r="M1518" i="11"/>
  <c r="N1518" i="11"/>
  <c r="O1518" i="11"/>
  <c r="P1518" i="11"/>
  <c r="J1519" i="11"/>
  <c r="K1519" i="11" s="1"/>
  <c r="L1519" i="11"/>
  <c r="M1519" i="11"/>
  <c r="N1519" i="11"/>
  <c r="O1519" i="11"/>
  <c r="P1519" i="11"/>
  <c r="J1520" i="11"/>
  <c r="K1520" i="11" s="1"/>
  <c r="L1520" i="11"/>
  <c r="M1520" i="11"/>
  <c r="N1520" i="11"/>
  <c r="O1520" i="11"/>
  <c r="P1520" i="11"/>
  <c r="J1521" i="11"/>
  <c r="K1521" i="11" s="1"/>
  <c r="L1521" i="11"/>
  <c r="M1521" i="11"/>
  <c r="N1521" i="11"/>
  <c r="O1521" i="11"/>
  <c r="P1521" i="11"/>
  <c r="J1522" i="11"/>
  <c r="K1522" i="11" s="1"/>
  <c r="L1522" i="11"/>
  <c r="M1522" i="11"/>
  <c r="N1522" i="11"/>
  <c r="O1522" i="11"/>
  <c r="P1522" i="11"/>
  <c r="J1526" i="11"/>
  <c r="K1526" i="11" s="1"/>
  <c r="L1526" i="11"/>
  <c r="M1526" i="11"/>
  <c r="N1526" i="11"/>
  <c r="O1526" i="11"/>
  <c r="P1526" i="11"/>
  <c r="J1527" i="11"/>
  <c r="K1527" i="11" s="1"/>
  <c r="L1527" i="11"/>
  <c r="M1527" i="11"/>
  <c r="N1527" i="11"/>
  <c r="O1527" i="11"/>
  <c r="P1527" i="11"/>
  <c r="J1528" i="11"/>
  <c r="K1528" i="11" s="1"/>
  <c r="L1528" i="11"/>
  <c r="M1528" i="11"/>
  <c r="N1528" i="11"/>
  <c r="O1528" i="11"/>
  <c r="P1528" i="11"/>
  <c r="J1529" i="11"/>
  <c r="K1529" i="11" s="1"/>
  <c r="L1529" i="11"/>
  <c r="M1529" i="11"/>
  <c r="N1529" i="11"/>
  <c r="O1529" i="11"/>
  <c r="P1529" i="11"/>
  <c r="J1530" i="11"/>
  <c r="K1530" i="11" s="1"/>
  <c r="L1530" i="11"/>
  <c r="M1530" i="11"/>
  <c r="N1530" i="11"/>
  <c r="O1530" i="11"/>
  <c r="P1530" i="11"/>
  <c r="J1531" i="11"/>
  <c r="K1531" i="11" s="1"/>
  <c r="L1531" i="11"/>
  <c r="M1531" i="11"/>
  <c r="N1531" i="11"/>
  <c r="O1531" i="11"/>
  <c r="P1531" i="11"/>
  <c r="J1532" i="11"/>
  <c r="K1532" i="11" s="1"/>
  <c r="L1532" i="11"/>
  <c r="M1532" i="11"/>
  <c r="N1532" i="11"/>
  <c r="O1532" i="11"/>
  <c r="P1532" i="11"/>
  <c r="J1533" i="11"/>
  <c r="K1533" i="11" s="1"/>
  <c r="L1533" i="11"/>
  <c r="M1533" i="11"/>
  <c r="N1533" i="11"/>
  <c r="O1533" i="11"/>
  <c r="P1533" i="11"/>
  <c r="J1534" i="11"/>
  <c r="K1534" i="11" s="1"/>
  <c r="L1534" i="11"/>
  <c r="M1534" i="11"/>
  <c r="N1534" i="11"/>
  <c r="O1534" i="11"/>
  <c r="P1534" i="11"/>
  <c r="J1535" i="11"/>
  <c r="K1535" i="11" s="1"/>
  <c r="L1535" i="11"/>
  <c r="M1535" i="11"/>
  <c r="N1535" i="11"/>
  <c r="O1535" i="11"/>
  <c r="P1535" i="11"/>
  <c r="J1536" i="11"/>
  <c r="K1536" i="11" s="1"/>
  <c r="L1536" i="11"/>
  <c r="M1536" i="11"/>
  <c r="N1536" i="11"/>
  <c r="O1536" i="11"/>
  <c r="P1536" i="11"/>
  <c r="J1537" i="11"/>
  <c r="K1537" i="11" s="1"/>
  <c r="L1537" i="11"/>
  <c r="M1537" i="11"/>
  <c r="N1537" i="11"/>
  <c r="O1537" i="11"/>
  <c r="P1537" i="11"/>
  <c r="J1538" i="11"/>
  <c r="K1538" i="11" s="1"/>
  <c r="L1538" i="11"/>
  <c r="M1538" i="11"/>
  <c r="N1538" i="11"/>
  <c r="O1538" i="11"/>
  <c r="P1538" i="11"/>
  <c r="J1539" i="11"/>
  <c r="K1539" i="11" s="1"/>
  <c r="L1539" i="11"/>
  <c r="M1539" i="11"/>
  <c r="N1539" i="11"/>
  <c r="O1539" i="11"/>
  <c r="P1539" i="11"/>
  <c r="J1540" i="11"/>
  <c r="K1540" i="11" s="1"/>
  <c r="L1540" i="11"/>
  <c r="M1540" i="11"/>
  <c r="N1540" i="11"/>
  <c r="O1540" i="11"/>
  <c r="P1540" i="11"/>
  <c r="J1541" i="11"/>
  <c r="K1541" i="11" s="1"/>
  <c r="L1541" i="11"/>
  <c r="M1541" i="11"/>
  <c r="N1541" i="11"/>
  <c r="O1541" i="11"/>
  <c r="P1541" i="11"/>
  <c r="J1542" i="11"/>
  <c r="K1542" i="11" s="1"/>
  <c r="L1542" i="11"/>
  <c r="M1542" i="11"/>
  <c r="N1542" i="11"/>
  <c r="O1542" i="11"/>
  <c r="P1542" i="11"/>
  <c r="J1543" i="11"/>
  <c r="K1543" i="11" s="1"/>
  <c r="L1543" i="11"/>
  <c r="M1543" i="11"/>
  <c r="N1543" i="11"/>
  <c r="O1543" i="11"/>
  <c r="P1543" i="11"/>
  <c r="J1544" i="11"/>
  <c r="K1544" i="11" s="1"/>
  <c r="L1544" i="11"/>
  <c r="M1544" i="11"/>
  <c r="N1544" i="11"/>
  <c r="O1544" i="11"/>
  <c r="P1544" i="11"/>
  <c r="J1545" i="11"/>
  <c r="K1545" i="11" s="1"/>
  <c r="L1545" i="11"/>
  <c r="M1545" i="11"/>
  <c r="N1545" i="11"/>
  <c r="O1545" i="11"/>
  <c r="P1545" i="11"/>
  <c r="J1546" i="11"/>
  <c r="K1546" i="11" s="1"/>
  <c r="L1546" i="11"/>
  <c r="M1546" i="11"/>
  <c r="N1546" i="11"/>
  <c r="O1546" i="11"/>
  <c r="P1546" i="11"/>
  <c r="J1547" i="11"/>
  <c r="K1547" i="11" s="1"/>
  <c r="L1547" i="11"/>
  <c r="M1547" i="11"/>
  <c r="N1547" i="11"/>
  <c r="O1547" i="11"/>
  <c r="P1547" i="11"/>
  <c r="J1548" i="11"/>
  <c r="K1548" i="11" s="1"/>
  <c r="L1548" i="11"/>
  <c r="M1548" i="11"/>
  <c r="N1548" i="11"/>
  <c r="O1548" i="11"/>
  <c r="P1548" i="11"/>
  <c r="J1549" i="11"/>
  <c r="K1549" i="11" s="1"/>
  <c r="L1549" i="11"/>
  <c r="M1549" i="11"/>
  <c r="N1549" i="11"/>
  <c r="O1549" i="11"/>
  <c r="P1549" i="11"/>
  <c r="J1550" i="11"/>
  <c r="K1550" i="11" s="1"/>
  <c r="L1550" i="11"/>
  <c r="M1550" i="11"/>
  <c r="N1550" i="11"/>
  <c r="O1550" i="11"/>
  <c r="P1550" i="11"/>
  <c r="J1551" i="11"/>
  <c r="K1551" i="11" s="1"/>
  <c r="L1551" i="11"/>
  <c r="M1551" i="11"/>
  <c r="N1551" i="11"/>
  <c r="O1551" i="11"/>
  <c r="P1551" i="11"/>
  <c r="J1552" i="11"/>
  <c r="K1552" i="11" s="1"/>
  <c r="L1552" i="11"/>
  <c r="M1552" i="11"/>
  <c r="N1552" i="11"/>
  <c r="O1552" i="11"/>
  <c r="P1552" i="11"/>
  <c r="J1553" i="11"/>
  <c r="K1553" i="11" s="1"/>
  <c r="L1553" i="11"/>
  <c r="M1553" i="11"/>
  <c r="N1553" i="11"/>
  <c r="O1553" i="11"/>
  <c r="P1553" i="11"/>
  <c r="J1554" i="11"/>
  <c r="K1554" i="11" s="1"/>
  <c r="L1554" i="11"/>
  <c r="M1554" i="11"/>
  <c r="N1554" i="11"/>
  <c r="O1554" i="11"/>
  <c r="P1554" i="11"/>
  <c r="J1555" i="11"/>
  <c r="K1555" i="11" s="1"/>
  <c r="L1555" i="11"/>
  <c r="M1555" i="11"/>
  <c r="N1555" i="11"/>
  <c r="O1555" i="11"/>
  <c r="P1555" i="11"/>
  <c r="J1556" i="11"/>
  <c r="K1556" i="11" s="1"/>
  <c r="L1556" i="11"/>
  <c r="M1556" i="11"/>
  <c r="N1556" i="11"/>
  <c r="O1556" i="11"/>
  <c r="P1556" i="11"/>
  <c r="J1557" i="11"/>
  <c r="K1557" i="11" s="1"/>
  <c r="L1557" i="11"/>
  <c r="M1557" i="11"/>
  <c r="N1557" i="11"/>
  <c r="O1557" i="11"/>
  <c r="P1557" i="11"/>
  <c r="J1558" i="11"/>
  <c r="K1558" i="11" s="1"/>
  <c r="L1558" i="11"/>
  <c r="M1558" i="11"/>
  <c r="N1558" i="11"/>
  <c r="O1558" i="11"/>
  <c r="P1558" i="11"/>
  <c r="J1559" i="11"/>
  <c r="K1559" i="11" s="1"/>
  <c r="L1559" i="11"/>
  <c r="M1559" i="11"/>
  <c r="N1559" i="11"/>
  <c r="O1559" i="11"/>
  <c r="P1559" i="11"/>
  <c r="J1560" i="11"/>
  <c r="K1560" i="11" s="1"/>
  <c r="L1560" i="11"/>
  <c r="M1560" i="11"/>
  <c r="N1560" i="11"/>
  <c r="O1560" i="11"/>
  <c r="P1560" i="11"/>
  <c r="J1561" i="11"/>
  <c r="K1561" i="11" s="1"/>
  <c r="L1561" i="11"/>
  <c r="M1561" i="11"/>
  <c r="N1561" i="11"/>
  <c r="O1561" i="11"/>
  <c r="P1561" i="11"/>
  <c r="J1562" i="11"/>
  <c r="K1562" i="11" s="1"/>
  <c r="L1562" i="11"/>
  <c r="M1562" i="11"/>
  <c r="N1562" i="11"/>
  <c r="O1562" i="11"/>
  <c r="P1562" i="11"/>
  <c r="J1563" i="11"/>
  <c r="K1563" i="11" s="1"/>
  <c r="L1563" i="11"/>
  <c r="M1563" i="11"/>
  <c r="N1563" i="11"/>
  <c r="O1563" i="11"/>
  <c r="P1563" i="11"/>
  <c r="J1564" i="11"/>
  <c r="K1564" i="11" s="1"/>
  <c r="L1564" i="11"/>
  <c r="M1564" i="11"/>
  <c r="N1564" i="11"/>
  <c r="O1564" i="11"/>
  <c r="P1564" i="11"/>
  <c r="J1565" i="11"/>
  <c r="K1565" i="11" s="1"/>
  <c r="L1565" i="11"/>
  <c r="M1565" i="11"/>
  <c r="N1565" i="11"/>
  <c r="O1565" i="11"/>
  <c r="P1565" i="11"/>
  <c r="J1566" i="11"/>
  <c r="K1566" i="11" s="1"/>
  <c r="L1566" i="11"/>
  <c r="M1566" i="11"/>
  <c r="N1566" i="11"/>
  <c r="O1566" i="11"/>
  <c r="P1566" i="11"/>
  <c r="J1567" i="11"/>
  <c r="K1567" i="11" s="1"/>
  <c r="L1567" i="11"/>
  <c r="M1567" i="11"/>
  <c r="N1567" i="11"/>
  <c r="O1567" i="11"/>
  <c r="P1567" i="11"/>
  <c r="J1568" i="11"/>
  <c r="K1568" i="11" s="1"/>
  <c r="L1568" i="11"/>
  <c r="M1568" i="11"/>
  <c r="N1568" i="11"/>
  <c r="O1568" i="11"/>
  <c r="P1568" i="11"/>
  <c r="J1569" i="11"/>
  <c r="K1569" i="11" s="1"/>
  <c r="L1569" i="11"/>
  <c r="M1569" i="11"/>
  <c r="N1569" i="11"/>
  <c r="O1569" i="11"/>
  <c r="P1569" i="11"/>
  <c r="J1570" i="11"/>
  <c r="K1570" i="11" s="1"/>
  <c r="L1570" i="11"/>
  <c r="M1570" i="11"/>
  <c r="N1570" i="11"/>
  <c r="O1570" i="11"/>
  <c r="P1570" i="11"/>
  <c r="J1571" i="11"/>
  <c r="K1571" i="11" s="1"/>
  <c r="L1571" i="11"/>
  <c r="M1571" i="11"/>
  <c r="N1571" i="11"/>
  <c r="O1571" i="11"/>
  <c r="P1571" i="11"/>
  <c r="J1572" i="11"/>
  <c r="K1572" i="11" s="1"/>
  <c r="L1572" i="11"/>
  <c r="M1572" i="11"/>
  <c r="N1572" i="11"/>
  <c r="O1572" i="11"/>
  <c r="P1572" i="11"/>
  <c r="J1573" i="11"/>
  <c r="K1573" i="11" s="1"/>
  <c r="L1573" i="11"/>
  <c r="M1573" i="11"/>
  <c r="N1573" i="11"/>
  <c r="O1573" i="11"/>
  <c r="P1573" i="11"/>
  <c r="J1574" i="11"/>
  <c r="K1574" i="11" s="1"/>
  <c r="L1574" i="11"/>
  <c r="M1574" i="11"/>
  <c r="N1574" i="11"/>
  <c r="O1574" i="11"/>
  <c r="P1574" i="11"/>
  <c r="J1575" i="11"/>
  <c r="K1575" i="11" s="1"/>
  <c r="L1575" i="11"/>
  <c r="M1575" i="11"/>
  <c r="N1575" i="11"/>
  <c r="O1575" i="11"/>
  <c r="P1575" i="11"/>
  <c r="J1576" i="11"/>
  <c r="K1576" i="11" s="1"/>
  <c r="L1576" i="11"/>
  <c r="M1576" i="11"/>
  <c r="N1576" i="11"/>
  <c r="O1576" i="11"/>
  <c r="P1576" i="11"/>
  <c r="J1577" i="11"/>
  <c r="K1577" i="11" s="1"/>
  <c r="L1577" i="11"/>
  <c r="M1577" i="11"/>
  <c r="N1577" i="11"/>
  <c r="O1577" i="11"/>
  <c r="P1577" i="11"/>
  <c r="J1578" i="11"/>
  <c r="K1578" i="11" s="1"/>
  <c r="L1578" i="11"/>
  <c r="M1578" i="11"/>
  <c r="N1578" i="11"/>
  <c r="O1578" i="11"/>
  <c r="P1578" i="11"/>
  <c r="J1579" i="11"/>
  <c r="K1579" i="11" s="1"/>
  <c r="L1579" i="11"/>
  <c r="M1579" i="11"/>
  <c r="N1579" i="11"/>
  <c r="O1579" i="11"/>
  <c r="P1579" i="11"/>
  <c r="J1580" i="11"/>
  <c r="K1580" i="11" s="1"/>
  <c r="L1580" i="11"/>
  <c r="M1580" i="11"/>
  <c r="N1580" i="11"/>
  <c r="O1580" i="11"/>
  <c r="P1580" i="11"/>
  <c r="J1581" i="11"/>
  <c r="K1581" i="11" s="1"/>
  <c r="L1581" i="11"/>
  <c r="M1581" i="11"/>
  <c r="N1581" i="11"/>
  <c r="O1581" i="11"/>
  <c r="P1581" i="11"/>
  <c r="J1582" i="11"/>
  <c r="K1582" i="11" s="1"/>
  <c r="L1582" i="11"/>
  <c r="M1582" i="11"/>
  <c r="N1582" i="11"/>
  <c r="O1582" i="11"/>
  <c r="P1582" i="11"/>
  <c r="J1583" i="11"/>
  <c r="K1583" i="11" s="1"/>
  <c r="L1583" i="11"/>
  <c r="M1583" i="11"/>
  <c r="N1583" i="11"/>
  <c r="O1583" i="11"/>
  <c r="P1583" i="11"/>
  <c r="J1584" i="11"/>
  <c r="K1584" i="11" s="1"/>
  <c r="L1584" i="11"/>
  <c r="M1584" i="11"/>
  <c r="N1584" i="11"/>
  <c r="O1584" i="11"/>
  <c r="P1584" i="11"/>
  <c r="J1585" i="11"/>
  <c r="K1585" i="11" s="1"/>
  <c r="L1585" i="11"/>
  <c r="M1585" i="11"/>
  <c r="N1585" i="11"/>
  <c r="O1585" i="11"/>
  <c r="P1585" i="11"/>
  <c r="J1586" i="11"/>
  <c r="K1586" i="11" s="1"/>
  <c r="L1586" i="11"/>
  <c r="M1586" i="11"/>
  <c r="N1586" i="11"/>
  <c r="O1586" i="11"/>
  <c r="P1586" i="11"/>
  <c r="J1587" i="11"/>
  <c r="K1587" i="11" s="1"/>
  <c r="L1587" i="11"/>
  <c r="M1587" i="11"/>
  <c r="N1587" i="11"/>
  <c r="O1587" i="11"/>
  <c r="P1587" i="11"/>
  <c r="J1588" i="11"/>
  <c r="K1588" i="11" s="1"/>
  <c r="L1588" i="11"/>
  <c r="M1588" i="11"/>
  <c r="N1588" i="11"/>
  <c r="O1588" i="11"/>
  <c r="P1588" i="11"/>
  <c r="J1466" i="11"/>
  <c r="K1466" i="11" s="1"/>
  <c r="L1466" i="11"/>
  <c r="M1466" i="11"/>
  <c r="N1466" i="11"/>
  <c r="O1466" i="11"/>
  <c r="P1466" i="11"/>
  <c r="J1467" i="11"/>
  <c r="K1467" i="11" s="1"/>
  <c r="L1467" i="11"/>
  <c r="M1467" i="11"/>
  <c r="N1467" i="11"/>
  <c r="O1467" i="11"/>
  <c r="P1467" i="11"/>
  <c r="J1468" i="11"/>
  <c r="K1468" i="11" s="1"/>
  <c r="L1468" i="11"/>
  <c r="M1468" i="11"/>
  <c r="N1468" i="11"/>
  <c r="O1468" i="11"/>
  <c r="P1468" i="11"/>
  <c r="J1469" i="11"/>
  <c r="K1469" i="11" s="1"/>
  <c r="L1469" i="11"/>
  <c r="M1469" i="11"/>
  <c r="N1469" i="11"/>
  <c r="O1469" i="11"/>
  <c r="P1469" i="11"/>
  <c r="J1470" i="11"/>
  <c r="K1470" i="11" s="1"/>
  <c r="L1470" i="11"/>
  <c r="M1470" i="11"/>
  <c r="N1470" i="11"/>
  <c r="O1470" i="11"/>
  <c r="P1470" i="11"/>
  <c r="J1471" i="11"/>
  <c r="K1471" i="11" s="1"/>
  <c r="L1471" i="11"/>
  <c r="M1471" i="11"/>
  <c r="N1471" i="11"/>
  <c r="O1471" i="11"/>
  <c r="P1471" i="11"/>
  <c r="J1472" i="11"/>
  <c r="K1472" i="11" s="1"/>
  <c r="L1472" i="11"/>
  <c r="M1472" i="11"/>
  <c r="N1472" i="11"/>
  <c r="O1472" i="11"/>
  <c r="P1472" i="11"/>
  <c r="J1473" i="11"/>
  <c r="K1473" i="11" s="1"/>
  <c r="L1473" i="11"/>
  <c r="M1473" i="11"/>
  <c r="N1473" i="11"/>
  <c r="O1473" i="11"/>
  <c r="P1473" i="11"/>
  <c r="J1474" i="11"/>
  <c r="K1474" i="11" s="1"/>
  <c r="L1474" i="11"/>
  <c r="M1474" i="11"/>
  <c r="N1474" i="11"/>
  <c r="O1474" i="11"/>
  <c r="P1474" i="11"/>
  <c r="J1475" i="11"/>
  <c r="K1475" i="11" s="1"/>
  <c r="L1475" i="11"/>
  <c r="M1475" i="11"/>
  <c r="N1475" i="11"/>
  <c r="O1475" i="11"/>
  <c r="P1475" i="11"/>
  <c r="J1476" i="11"/>
  <c r="K1476" i="11" s="1"/>
  <c r="L1476" i="11"/>
  <c r="M1476" i="11"/>
  <c r="N1476" i="11"/>
  <c r="O1476" i="11"/>
  <c r="P1476" i="11"/>
  <c r="J1477" i="11"/>
  <c r="K1477" i="11" s="1"/>
  <c r="L1477" i="11"/>
  <c r="M1477" i="11"/>
  <c r="N1477" i="11"/>
  <c r="O1477" i="11"/>
  <c r="P1477" i="11"/>
  <c r="J947" i="11"/>
  <c r="K947" i="11" s="1"/>
  <c r="L947" i="11"/>
  <c r="M947" i="11"/>
  <c r="N947" i="11"/>
  <c r="O947" i="11"/>
  <c r="P947" i="11"/>
  <c r="J948" i="11"/>
  <c r="K948" i="11" s="1"/>
  <c r="L948" i="11"/>
  <c r="M948" i="11"/>
  <c r="N948" i="11"/>
  <c r="O948" i="11"/>
  <c r="P948" i="11"/>
  <c r="J949" i="11"/>
  <c r="K949" i="11" s="1"/>
  <c r="L949" i="11"/>
  <c r="M949" i="11"/>
  <c r="N949" i="11"/>
  <c r="O949" i="11"/>
  <c r="P949" i="11"/>
  <c r="J950" i="11"/>
  <c r="K950" i="11" s="1"/>
  <c r="L950" i="11"/>
  <c r="M950" i="11"/>
  <c r="N950" i="11"/>
  <c r="O950" i="11"/>
  <c r="P950" i="11"/>
  <c r="J951" i="11"/>
  <c r="K951" i="11" s="1"/>
  <c r="L951" i="11"/>
  <c r="M951" i="11"/>
  <c r="N951" i="11"/>
  <c r="O951" i="11"/>
  <c r="P951" i="11"/>
  <c r="J138" i="11"/>
  <c r="K138" i="11" s="1"/>
  <c r="L138" i="11"/>
  <c r="M138" i="11"/>
  <c r="N138" i="11"/>
  <c r="O138" i="11"/>
  <c r="P138" i="11"/>
  <c r="J139" i="11"/>
  <c r="K139" i="11" s="1"/>
  <c r="L139" i="11"/>
  <c r="M139" i="11"/>
  <c r="N139" i="11"/>
  <c r="O139" i="11"/>
  <c r="P139" i="11"/>
  <c r="J140" i="11"/>
  <c r="K140" i="11" s="1"/>
  <c r="L140" i="11"/>
  <c r="M140" i="11"/>
  <c r="N140" i="11"/>
  <c r="O140" i="11"/>
  <c r="P140" i="11"/>
  <c r="J141" i="11"/>
  <c r="K141" i="11" s="1"/>
  <c r="L141" i="11"/>
  <c r="M141" i="11"/>
  <c r="N141" i="11"/>
  <c r="O141" i="11"/>
  <c r="P141" i="11"/>
  <c r="J142" i="11"/>
  <c r="K142" i="11" s="1"/>
  <c r="L142" i="11"/>
  <c r="M142" i="11"/>
  <c r="N142" i="11"/>
  <c r="O142" i="11"/>
  <c r="P142" i="11"/>
  <c r="J143" i="11"/>
  <c r="K143" i="11" s="1"/>
  <c r="L143" i="11"/>
  <c r="M143" i="11"/>
  <c r="N143" i="11"/>
  <c r="O143" i="11"/>
  <c r="P143" i="11"/>
  <c r="J144" i="11"/>
  <c r="K144" i="11" s="1"/>
  <c r="L144" i="11"/>
  <c r="M144" i="11"/>
  <c r="N144" i="11"/>
  <c r="O144" i="11"/>
  <c r="P144" i="11"/>
  <c r="J145" i="11"/>
  <c r="K145" i="11" s="1"/>
  <c r="L145" i="11"/>
  <c r="M145" i="11"/>
  <c r="N145" i="11"/>
  <c r="O145" i="11"/>
  <c r="P145" i="11"/>
  <c r="J146" i="11"/>
  <c r="K146" i="11" s="1"/>
  <c r="L146" i="11"/>
  <c r="M146" i="11"/>
  <c r="N146" i="11"/>
  <c r="O146" i="11"/>
  <c r="P146" i="11"/>
  <c r="J147" i="11"/>
  <c r="K147" i="11" s="1"/>
  <c r="L147" i="11"/>
  <c r="M147" i="11"/>
  <c r="N147" i="11"/>
  <c r="O147" i="11"/>
  <c r="P147" i="11"/>
  <c r="J148" i="11"/>
  <c r="K148" i="11" s="1"/>
  <c r="L148" i="11"/>
  <c r="M148" i="11"/>
  <c r="N148" i="11"/>
  <c r="O148" i="11"/>
  <c r="P148" i="11"/>
  <c r="J149" i="11"/>
  <c r="K149" i="11" s="1"/>
  <c r="L149" i="11"/>
  <c r="M149" i="11"/>
  <c r="N149" i="11"/>
  <c r="O149" i="11"/>
  <c r="P149" i="11"/>
  <c r="J150" i="11"/>
  <c r="K150" i="11" s="1"/>
  <c r="L150" i="11"/>
  <c r="M150" i="11"/>
  <c r="N150" i="11"/>
  <c r="O150" i="11"/>
  <c r="P150" i="11"/>
  <c r="J151" i="11"/>
  <c r="K151" i="11" s="1"/>
  <c r="L151" i="11"/>
  <c r="M151" i="11"/>
  <c r="N151" i="11"/>
  <c r="O151" i="11"/>
  <c r="P151" i="11"/>
  <c r="J152" i="11"/>
  <c r="K152" i="11" s="1"/>
  <c r="L152" i="11"/>
  <c r="M152" i="11"/>
  <c r="N152" i="11"/>
  <c r="O152" i="11"/>
  <c r="P152" i="11"/>
  <c r="J153" i="11"/>
  <c r="K153" i="11" s="1"/>
  <c r="L153" i="11"/>
  <c r="M153" i="11"/>
  <c r="N153" i="11"/>
  <c r="O153" i="11"/>
  <c r="P153" i="11"/>
  <c r="J154" i="11"/>
  <c r="K154" i="11" s="1"/>
  <c r="L154" i="11"/>
  <c r="M154" i="11"/>
  <c r="N154" i="11"/>
  <c r="O154" i="11"/>
  <c r="P154" i="11"/>
  <c r="J155" i="11"/>
  <c r="K155" i="11" s="1"/>
  <c r="L155" i="11"/>
  <c r="M155" i="11"/>
  <c r="N155" i="11"/>
  <c r="O155" i="11"/>
  <c r="P155" i="11"/>
  <c r="J156" i="11"/>
  <c r="K156" i="11" s="1"/>
  <c r="L156" i="11"/>
  <c r="M156" i="11"/>
  <c r="N156" i="11"/>
  <c r="O156" i="11"/>
  <c r="P156" i="11"/>
  <c r="J157" i="11"/>
  <c r="K157" i="11" s="1"/>
  <c r="L157" i="11"/>
  <c r="M157" i="11"/>
  <c r="N157" i="11"/>
  <c r="O157" i="11"/>
  <c r="P157" i="11"/>
  <c r="J158" i="11"/>
  <c r="K158" i="11" s="1"/>
  <c r="L158" i="11"/>
  <c r="M158" i="11"/>
  <c r="N158" i="11"/>
  <c r="O158" i="11"/>
  <c r="P158" i="11"/>
  <c r="J159" i="11"/>
  <c r="K159" i="11" s="1"/>
  <c r="L159" i="11"/>
  <c r="M159" i="11"/>
  <c r="N159" i="11"/>
  <c r="O159" i="11"/>
  <c r="P159" i="11"/>
  <c r="J160" i="11"/>
  <c r="K160" i="11" s="1"/>
  <c r="L160" i="11"/>
  <c r="M160" i="11"/>
  <c r="N160" i="11"/>
  <c r="O160" i="11"/>
  <c r="P160" i="11"/>
  <c r="J161" i="11"/>
  <c r="K161" i="11" s="1"/>
  <c r="L161" i="11"/>
  <c r="M161" i="11"/>
  <c r="N161" i="11"/>
  <c r="O161" i="11"/>
  <c r="P161" i="11"/>
  <c r="J162" i="11"/>
  <c r="K162" i="11" s="1"/>
  <c r="L162" i="11"/>
  <c r="M162" i="11"/>
  <c r="N162" i="11"/>
  <c r="O162" i="11"/>
  <c r="P162" i="11"/>
  <c r="J163" i="11"/>
  <c r="K163" i="11" s="1"/>
  <c r="L163" i="11"/>
  <c r="M163" i="11"/>
  <c r="N163" i="11"/>
  <c r="O163" i="11"/>
  <c r="P163" i="11"/>
  <c r="J164" i="11"/>
  <c r="K164" i="11" s="1"/>
  <c r="L164" i="11"/>
  <c r="M164" i="11"/>
  <c r="N164" i="11"/>
  <c r="O164" i="11"/>
  <c r="P164" i="11"/>
  <c r="J165" i="11"/>
  <c r="K165" i="11" s="1"/>
  <c r="L165" i="11"/>
  <c r="M165" i="11"/>
  <c r="N165" i="11"/>
  <c r="O165" i="11"/>
  <c r="P165" i="11"/>
  <c r="J166" i="11"/>
  <c r="K166" i="11" s="1"/>
  <c r="L166" i="11"/>
  <c r="M166" i="11"/>
  <c r="N166" i="11"/>
  <c r="O166" i="11"/>
  <c r="P166" i="11"/>
  <c r="J167" i="11"/>
  <c r="K167" i="11" s="1"/>
  <c r="L167" i="11"/>
  <c r="M167" i="11"/>
  <c r="N167" i="11"/>
  <c r="O167" i="11"/>
  <c r="P167" i="11"/>
  <c r="J168" i="11"/>
  <c r="K168" i="11" s="1"/>
  <c r="L168" i="11"/>
  <c r="M168" i="11"/>
  <c r="N168" i="11"/>
  <c r="O168" i="11"/>
  <c r="P168" i="11"/>
  <c r="J169" i="11"/>
  <c r="K169" i="11" s="1"/>
  <c r="L169" i="11"/>
  <c r="M169" i="11"/>
  <c r="N169" i="11"/>
  <c r="O169" i="11"/>
  <c r="P169" i="11"/>
  <c r="J170" i="11"/>
  <c r="K170" i="11" s="1"/>
  <c r="L170" i="11"/>
  <c r="M170" i="11"/>
  <c r="N170" i="11"/>
  <c r="O170" i="11"/>
  <c r="P170" i="11"/>
  <c r="J171" i="11"/>
  <c r="K171" i="11" s="1"/>
  <c r="L171" i="11"/>
  <c r="M171" i="11"/>
  <c r="N171" i="11"/>
  <c r="O171" i="11"/>
  <c r="P171" i="11"/>
  <c r="J172" i="11"/>
  <c r="K172" i="11" s="1"/>
  <c r="L172" i="11"/>
  <c r="M172" i="11"/>
  <c r="N172" i="11"/>
  <c r="O172" i="11"/>
  <c r="P172" i="11"/>
  <c r="J173" i="11"/>
  <c r="K173" i="11" s="1"/>
  <c r="L173" i="11"/>
  <c r="M173" i="11"/>
  <c r="N173" i="11"/>
  <c r="O173" i="11"/>
  <c r="P173" i="11"/>
  <c r="J174" i="11"/>
  <c r="K174" i="11" s="1"/>
  <c r="L174" i="11"/>
  <c r="M174" i="11"/>
  <c r="N174" i="11"/>
  <c r="O174" i="11"/>
  <c r="P174" i="11"/>
  <c r="J175" i="11"/>
  <c r="K175" i="11" s="1"/>
  <c r="L175" i="11"/>
  <c r="M175" i="11"/>
  <c r="N175" i="11"/>
  <c r="O175" i="11"/>
  <c r="P175" i="11"/>
  <c r="J176" i="11"/>
  <c r="K176" i="11" s="1"/>
  <c r="L176" i="11"/>
  <c r="M176" i="11"/>
  <c r="N176" i="11"/>
  <c r="O176" i="11"/>
  <c r="P176" i="11"/>
  <c r="J177" i="11"/>
  <c r="K177" i="11" s="1"/>
  <c r="L177" i="11"/>
  <c r="M177" i="11"/>
  <c r="N177" i="11"/>
  <c r="O177" i="11"/>
  <c r="P177" i="11"/>
  <c r="J178" i="11"/>
  <c r="K178" i="11" s="1"/>
  <c r="L178" i="11"/>
  <c r="M178" i="11"/>
  <c r="N178" i="11"/>
  <c r="O178" i="11"/>
  <c r="P178" i="11"/>
  <c r="J179" i="11"/>
  <c r="K179" i="11" s="1"/>
  <c r="L179" i="11"/>
  <c r="M179" i="11"/>
  <c r="N179" i="11"/>
  <c r="O179" i="11"/>
  <c r="P179" i="11"/>
  <c r="J180" i="11"/>
  <c r="K180" i="11" s="1"/>
  <c r="L180" i="11"/>
  <c r="M180" i="11"/>
  <c r="N180" i="11"/>
  <c r="O180" i="11"/>
  <c r="P180" i="11"/>
  <c r="J181" i="11"/>
  <c r="K181" i="11" s="1"/>
  <c r="L181" i="11"/>
  <c r="M181" i="11"/>
  <c r="N181" i="11"/>
  <c r="O181" i="11"/>
  <c r="P181" i="11"/>
  <c r="J182" i="11"/>
  <c r="K182" i="11" s="1"/>
  <c r="L182" i="11"/>
  <c r="M182" i="11"/>
  <c r="N182" i="11"/>
  <c r="O182" i="11"/>
  <c r="P182" i="11"/>
  <c r="J183" i="11"/>
  <c r="K183" i="11" s="1"/>
  <c r="L183" i="11"/>
  <c r="M183" i="11"/>
  <c r="N183" i="11"/>
  <c r="O183" i="11"/>
  <c r="P183" i="11"/>
  <c r="J184" i="11"/>
  <c r="K184" i="11" s="1"/>
  <c r="L184" i="11"/>
  <c r="M184" i="11"/>
  <c r="N184" i="11"/>
  <c r="O184" i="11"/>
  <c r="P184" i="11"/>
  <c r="J185" i="11"/>
  <c r="K185" i="11" s="1"/>
  <c r="L185" i="11"/>
  <c r="M185" i="11"/>
  <c r="N185" i="11"/>
  <c r="O185" i="11"/>
  <c r="P185" i="11"/>
  <c r="J878" i="11"/>
  <c r="K878" i="11" s="1"/>
  <c r="L878" i="11"/>
  <c r="M878" i="11"/>
  <c r="N878" i="11"/>
  <c r="O878" i="11"/>
  <c r="P878" i="11"/>
  <c r="J879" i="11"/>
  <c r="K879" i="11" s="1"/>
  <c r="L879" i="11"/>
  <c r="M879" i="11"/>
  <c r="N879" i="11"/>
  <c r="O879" i="11"/>
  <c r="P879" i="11"/>
  <c r="J880" i="11"/>
  <c r="K880" i="11" s="1"/>
  <c r="L880" i="11"/>
  <c r="M880" i="11"/>
  <c r="N880" i="11"/>
  <c r="O880" i="11"/>
  <c r="P880" i="11"/>
  <c r="J881" i="11"/>
  <c r="K881" i="11" s="1"/>
  <c r="L881" i="11"/>
  <c r="M881" i="11"/>
  <c r="N881" i="11"/>
  <c r="O881" i="11"/>
  <c r="P881" i="11"/>
  <c r="J882" i="11"/>
  <c r="K882" i="11" s="1"/>
  <c r="L882" i="11"/>
  <c r="M882" i="11"/>
  <c r="N882" i="11"/>
  <c r="O882" i="11"/>
  <c r="P882" i="11"/>
  <c r="J883" i="11"/>
  <c r="K883" i="11" s="1"/>
  <c r="L883" i="11"/>
  <c r="M883" i="11"/>
  <c r="N883" i="11"/>
  <c r="O883" i="11"/>
  <c r="P883" i="11"/>
  <c r="J884" i="11"/>
  <c r="K884" i="11" s="1"/>
  <c r="L884" i="11"/>
  <c r="M884" i="11"/>
  <c r="N884" i="11"/>
  <c r="O884" i="11"/>
  <c r="P884" i="11"/>
  <c r="J885" i="11"/>
  <c r="K885" i="11" s="1"/>
  <c r="L885" i="11"/>
  <c r="M885" i="11"/>
  <c r="N885" i="11"/>
  <c r="O885" i="11"/>
  <c r="P885" i="11"/>
  <c r="J886" i="11"/>
  <c r="K886" i="11" s="1"/>
  <c r="L886" i="11"/>
  <c r="M886" i="11"/>
  <c r="N886" i="11"/>
  <c r="O886" i="11"/>
  <c r="P886" i="11"/>
  <c r="J887" i="11"/>
  <c r="K887" i="11" s="1"/>
  <c r="L887" i="11"/>
  <c r="M887" i="11"/>
  <c r="N887" i="11"/>
  <c r="O887" i="11"/>
  <c r="P887" i="11"/>
  <c r="J888" i="11"/>
  <c r="K888" i="11" s="1"/>
  <c r="L888" i="11"/>
  <c r="M888" i="11"/>
  <c r="N888" i="11"/>
  <c r="O888" i="11"/>
  <c r="P888" i="11"/>
  <c r="J889" i="11"/>
  <c r="K889" i="11" s="1"/>
  <c r="L889" i="11"/>
  <c r="M889" i="11"/>
  <c r="N889" i="11"/>
  <c r="O889" i="11"/>
  <c r="P889" i="11"/>
  <c r="J890" i="11"/>
  <c r="K890" i="11" s="1"/>
  <c r="L890" i="11"/>
  <c r="M890" i="11"/>
  <c r="N890" i="11"/>
  <c r="O890" i="11"/>
  <c r="P890" i="11"/>
  <c r="J891" i="11"/>
  <c r="K891" i="11" s="1"/>
  <c r="L891" i="11"/>
  <c r="M891" i="11"/>
  <c r="N891" i="11"/>
  <c r="O891" i="11"/>
  <c r="P891" i="11"/>
  <c r="J892" i="11"/>
  <c r="K892" i="11" s="1"/>
  <c r="L892" i="11"/>
  <c r="M892" i="11"/>
  <c r="N892" i="11"/>
  <c r="O892" i="11"/>
  <c r="P892" i="11"/>
  <c r="J893" i="11"/>
  <c r="K893" i="11" s="1"/>
  <c r="L893" i="11"/>
  <c r="M893" i="11"/>
  <c r="N893" i="11"/>
  <c r="O893" i="11"/>
  <c r="P893" i="11"/>
  <c r="J894" i="11"/>
  <c r="K894" i="11" s="1"/>
  <c r="L894" i="11"/>
  <c r="M894" i="11"/>
  <c r="N894" i="11"/>
  <c r="O894" i="11"/>
  <c r="P894" i="11"/>
  <c r="J895" i="11"/>
  <c r="K895" i="11" s="1"/>
  <c r="L895" i="11"/>
  <c r="M895" i="11"/>
  <c r="N895" i="11"/>
  <c r="O895" i="11"/>
  <c r="P895" i="11"/>
  <c r="J896" i="11"/>
  <c r="K896" i="11" s="1"/>
  <c r="L896" i="11"/>
  <c r="M896" i="11"/>
  <c r="N896" i="11"/>
  <c r="O896" i="11"/>
  <c r="P896" i="11"/>
  <c r="J897" i="11"/>
  <c r="K897" i="11" s="1"/>
  <c r="L897" i="11"/>
  <c r="M897" i="11"/>
  <c r="N897" i="11"/>
  <c r="O897" i="11"/>
  <c r="P897" i="11"/>
  <c r="J898" i="11"/>
  <c r="K898" i="11" s="1"/>
  <c r="L898" i="11"/>
  <c r="M898" i="11"/>
  <c r="N898" i="11"/>
  <c r="O898" i="11"/>
  <c r="P898" i="11"/>
  <c r="J899" i="11"/>
  <c r="K899" i="11" s="1"/>
  <c r="L899" i="11"/>
  <c r="M899" i="11"/>
  <c r="N899" i="11"/>
  <c r="O899" i="11"/>
  <c r="P899" i="11"/>
  <c r="J900" i="11"/>
  <c r="K900" i="11" s="1"/>
  <c r="L900" i="11"/>
  <c r="M900" i="11"/>
  <c r="N900" i="11"/>
  <c r="O900" i="11"/>
  <c r="P900" i="11"/>
  <c r="J901" i="11"/>
  <c r="K901" i="11" s="1"/>
  <c r="L901" i="11"/>
  <c r="M901" i="11"/>
  <c r="N901" i="11"/>
  <c r="O901" i="11"/>
  <c r="P901" i="11"/>
  <c r="J902" i="11"/>
  <c r="K902" i="11" s="1"/>
  <c r="L902" i="11"/>
  <c r="M902" i="11"/>
  <c r="N902" i="11"/>
  <c r="O902" i="11"/>
  <c r="P902" i="11"/>
  <c r="J903" i="11"/>
  <c r="K903" i="11" s="1"/>
  <c r="L903" i="11"/>
  <c r="M903" i="11"/>
  <c r="N903" i="11"/>
  <c r="O903" i="11"/>
  <c r="P903" i="11"/>
  <c r="J904" i="11"/>
  <c r="K904" i="11" s="1"/>
  <c r="L904" i="11"/>
  <c r="M904" i="11"/>
  <c r="N904" i="11"/>
  <c r="O904" i="11"/>
  <c r="P904" i="11"/>
  <c r="J905" i="11"/>
  <c r="K905" i="11" s="1"/>
  <c r="L905" i="11"/>
  <c r="M905" i="11"/>
  <c r="N905" i="11"/>
  <c r="O905" i="11"/>
  <c r="P905" i="11"/>
  <c r="J906" i="11"/>
  <c r="K906" i="11" s="1"/>
  <c r="L906" i="11"/>
  <c r="M906" i="11"/>
  <c r="N906" i="11"/>
  <c r="O906" i="11"/>
  <c r="P906" i="11"/>
  <c r="J907" i="11"/>
  <c r="K907" i="11" s="1"/>
  <c r="L907" i="11"/>
  <c r="M907" i="11"/>
  <c r="N907" i="11"/>
  <c r="O907" i="11"/>
  <c r="P907" i="11"/>
  <c r="J908" i="11"/>
  <c r="K908" i="11" s="1"/>
  <c r="L908" i="11"/>
  <c r="M908" i="11"/>
  <c r="N908" i="11"/>
  <c r="O908" i="11"/>
  <c r="P908" i="11"/>
  <c r="J909" i="11"/>
  <c r="K909" i="11" s="1"/>
  <c r="L909" i="11"/>
  <c r="M909" i="11"/>
  <c r="N909" i="11"/>
  <c r="O909" i="11"/>
  <c r="P909" i="11"/>
  <c r="J910" i="11"/>
  <c r="K910" i="11" s="1"/>
  <c r="L910" i="11"/>
  <c r="M910" i="11"/>
  <c r="N910" i="11"/>
  <c r="O910" i="11"/>
  <c r="P910" i="11"/>
  <c r="J911" i="11"/>
  <c r="K911" i="11" s="1"/>
  <c r="L911" i="11"/>
  <c r="M911" i="11"/>
  <c r="N911" i="11"/>
  <c r="O911" i="11"/>
  <c r="P911" i="11"/>
  <c r="J912" i="11"/>
  <c r="K912" i="11" s="1"/>
  <c r="L912" i="11"/>
  <c r="M912" i="11"/>
  <c r="N912" i="11"/>
  <c r="O912" i="11"/>
  <c r="P912" i="11"/>
  <c r="J913" i="11"/>
  <c r="K913" i="11" s="1"/>
  <c r="L913" i="11"/>
  <c r="M913" i="11"/>
  <c r="N913" i="11"/>
  <c r="O913" i="11"/>
  <c r="P913" i="11"/>
  <c r="J914" i="11"/>
  <c r="K914" i="11" s="1"/>
  <c r="L914" i="11"/>
  <c r="M914" i="11"/>
  <c r="N914" i="11"/>
  <c r="O914" i="11"/>
  <c r="P914" i="11"/>
  <c r="J915" i="11"/>
  <c r="K915" i="11" s="1"/>
  <c r="L915" i="11"/>
  <c r="M915" i="11"/>
  <c r="N915" i="11"/>
  <c r="O915" i="11"/>
  <c r="P915" i="11"/>
  <c r="J916" i="11"/>
  <c r="K916" i="11" s="1"/>
  <c r="L916" i="11"/>
  <c r="M916" i="11"/>
  <c r="N916" i="11"/>
  <c r="O916" i="11"/>
  <c r="P916" i="11"/>
  <c r="J917" i="11"/>
  <c r="K917" i="11" s="1"/>
  <c r="L917" i="11"/>
  <c r="M917" i="11"/>
  <c r="N917" i="11"/>
  <c r="O917" i="11"/>
  <c r="P917" i="11"/>
  <c r="J918" i="11"/>
  <c r="K918" i="11" s="1"/>
  <c r="L918" i="11"/>
  <c r="M918" i="11"/>
  <c r="N918" i="11"/>
  <c r="O918" i="11"/>
  <c r="P918" i="11"/>
  <c r="J919" i="11"/>
  <c r="K919" i="11" s="1"/>
  <c r="L919" i="11"/>
  <c r="M919" i="11"/>
  <c r="N919" i="11"/>
  <c r="O919" i="11"/>
  <c r="P919" i="11"/>
  <c r="J920" i="11"/>
  <c r="K920" i="11" s="1"/>
  <c r="L920" i="11"/>
  <c r="M920" i="11"/>
  <c r="N920" i="11"/>
  <c r="O920" i="11"/>
  <c r="P920" i="11"/>
  <c r="J921" i="11"/>
  <c r="K921" i="11" s="1"/>
  <c r="L921" i="11"/>
  <c r="M921" i="11"/>
  <c r="N921" i="11"/>
  <c r="O921" i="11"/>
  <c r="P921" i="11"/>
  <c r="J922" i="11"/>
  <c r="K922" i="11" s="1"/>
  <c r="L922" i="11"/>
  <c r="M922" i="11"/>
  <c r="N922" i="11"/>
  <c r="O922" i="11"/>
  <c r="P922" i="11"/>
  <c r="J923" i="11"/>
  <c r="K923" i="11" s="1"/>
  <c r="L923" i="11"/>
  <c r="M923" i="11"/>
  <c r="N923" i="11"/>
  <c r="O923" i="11"/>
  <c r="P923" i="11"/>
  <c r="J924" i="11"/>
  <c r="K924" i="11" s="1"/>
  <c r="L924" i="11"/>
  <c r="M924" i="11"/>
  <c r="N924" i="11"/>
  <c r="O924" i="11"/>
  <c r="P924" i="11"/>
  <c r="J925" i="11"/>
  <c r="K925" i="11" s="1"/>
  <c r="L925" i="11"/>
  <c r="M925" i="11"/>
  <c r="N925" i="11"/>
  <c r="O925" i="11"/>
  <c r="P925" i="11"/>
  <c r="J926" i="11"/>
  <c r="K926" i="11" s="1"/>
  <c r="L926" i="11"/>
  <c r="M926" i="11"/>
  <c r="N926" i="11"/>
  <c r="O926" i="11"/>
  <c r="P926" i="11"/>
  <c r="J927" i="11"/>
  <c r="K927" i="11" s="1"/>
  <c r="L927" i="11"/>
  <c r="M927" i="11"/>
  <c r="N927" i="11"/>
  <c r="O927" i="11"/>
  <c r="P927" i="11"/>
  <c r="J928" i="11"/>
  <c r="K928" i="11" s="1"/>
  <c r="L928" i="11"/>
  <c r="M928" i="11"/>
  <c r="N928" i="11"/>
  <c r="O928" i="11"/>
  <c r="P928" i="11"/>
  <c r="J929" i="11"/>
  <c r="K929" i="11" s="1"/>
  <c r="L929" i="11"/>
  <c r="M929" i="11"/>
  <c r="N929" i="11"/>
  <c r="O929" i="11"/>
  <c r="P929" i="11"/>
  <c r="J930" i="11"/>
  <c r="K930" i="11" s="1"/>
  <c r="L930" i="11"/>
  <c r="M930" i="11"/>
  <c r="N930" i="11"/>
  <c r="O930" i="11"/>
  <c r="P930" i="11"/>
  <c r="J931" i="11"/>
  <c r="K931" i="11" s="1"/>
  <c r="L931" i="11"/>
  <c r="M931" i="11"/>
  <c r="N931" i="11"/>
  <c r="O931" i="11"/>
  <c r="P931" i="11"/>
  <c r="J932" i="11"/>
  <c r="K932" i="11" s="1"/>
  <c r="L932" i="11"/>
  <c r="M932" i="11"/>
  <c r="N932" i="11"/>
  <c r="O932" i="11"/>
  <c r="P932" i="11"/>
  <c r="J933" i="11"/>
  <c r="K933" i="11" s="1"/>
  <c r="L933" i="11"/>
  <c r="M933" i="11"/>
  <c r="N933" i="11"/>
  <c r="O933" i="11"/>
  <c r="P933" i="11"/>
  <c r="J934" i="11"/>
  <c r="K934" i="11" s="1"/>
  <c r="L934" i="11"/>
  <c r="M934" i="11"/>
  <c r="N934" i="11"/>
  <c r="O934" i="11"/>
  <c r="P934" i="11"/>
  <c r="J935" i="11"/>
  <c r="K935" i="11" s="1"/>
  <c r="L935" i="11"/>
  <c r="M935" i="11"/>
  <c r="N935" i="11"/>
  <c r="O935" i="11"/>
  <c r="P935" i="11"/>
  <c r="J936" i="11"/>
  <c r="K936" i="11" s="1"/>
  <c r="L936" i="11"/>
  <c r="M936" i="11"/>
  <c r="N936" i="11"/>
  <c r="O936" i="11"/>
  <c r="P936" i="11"/>
  <c r="J937" i="11"/>
  <c r="K937" i="11" s="1"/>
  <c r="L937" i="11"/>
  <c r="M937" i="11"/>
  <c r="N937" i="11"/>
  <c r="O937" i="11"/>
  <c r="P937" i="11"/>
  <c r="J938" i="11"/>
  <c r="K938" i="11" s="1"/>
  <c r="L938" i="11"/>
  <c r="M938" i="11"/>
  <c r="N938" i="11"/>
  <c r="O938" i="11"/>
  <c r="P938" i="11"/>
  <c r="J939" i="11"/>
  <c r="K939" i="11" s="1"/>
  <c r="L939" i="11"/>
  <c r="M939" i="11"/>
  <c r="N939" i="11"/>
  <c r="O939" i="11"/>
  <c r="P939" i="11"/>
  <c r="J940" i="11"/>
  <c r="K940" i="11" s="1"/>
  <c r="L940" i="11"/>
  <c r="M940" i="11"/>
  <c r="N940" i="11"/>
  <c r="O940" i="11"/>
  <c r="P940" i="11"/>
  <c r="J941" i="11"/>
  <c r="K941" i="11" s="1"/>
  <c r="L941" i="11"/>
  <c r="M941" i="11"/>
  <c r="N941" i="11"/>
  <c r="O941" i="11"/>
  <c r="P941" i="11"/>
  <c r="J942" i="11"/>
  <c r="K942" i="11" s="1"/>
  <c r="L942" i="11"/>
  <c r="M942" i="11"/>
  <c r="N942" i="11"/>
  <c r="O942" i="11"/>
  <c r="P942" i="11"/>
  <c r="J943" i="11"/>
  <c r="K943" i="11" s="1"/>
  <c r="L943" i="11"/>
  <c r="M943" i="11"/>
  <c r="N943" i="11"/>
  <c r="O943" i="11"/>
  <c r="P943" i="11"/>
  <c r="J944" i="11"/>
  <c r="K944" i="11" s="1"/>
  <c r="L944" i="11"/>
  <c r="M944" i="11"/>
  <c r="N944" i="11"/>
  <c r="O944" i="11"/>
  <c r="P944" i="11"/>
  <c r="J945" i="11"/>
  <c r="K945" i="11" s="1"/>
  <c r="L945" i="11"/>
  <c r="M945" i="11"/>
  <c r="N945" i="11"/>
  <c r="O945" i="11"/>
  <c r="P945" i="11"/>
  <c r="J946" i="11"/>
  <c r="K946" i="11" s="1"/>
  <c r="L946" i="11"/>
  <c r="M946" i="11"/>
  <c r="N946" i="11"/>
  <c r="O946" i="11"/>
  <c r="P946" i="11"/>
  <c r="H137" i="11"/>
  <c r="J137" i="11"/>
  <c r="K137" i="11" s="1"/>
  <c r="L137" i="11"/>
  <c r="M137" i="11"/>
  <c r="N137" i="11"/>
  <c r="O137" i="11"/>
  <c r="P137" i="11"/>
  <c r="J1969" i="11"/>
  <c r="K1969" i="11" s="1"/>
  <c r="L1969" i="11"/>
  <c r="M1969" i="11"/>
  <c r="N1969" i="11"/>
  <c r="O1969" i="11"/>
  <c r="P1969" i="11"/>
  <c r="J1970" i="11"/>
  <c r="K1970" i="11" s="1"/>
  <c r="L1970" i="11"/>
  <c r="M1970" i="11"/>
  <c r="N1970" i="11"/>
  <c r="O1970" i="11"/>
  <c r="P1970" i="11"/>
  <c r="J1971" i="11"/>
  <c r="K1971" i="11" s="1"/>
  <c r="L1971" i="11"/>
  <c r="M1971" i="11"/>
  <c r="N1971" i="11"/>
  <c r="O1971" i="11"/>
  <c r="P1971" i="11"/>
  <c r="J1972" i="11"/>
  <c r="K1972" i="11" s="1"/>
  <c r="L1972" i="11"/>
  <c r="M1972" i="11"/>
  <c r="N1972" i="11"/>
  <c r="O1972" i="11"/>
  <c r="P1972" i="11"/>
  <c r="J1973" i="11"/>
  <c r="K1973" i="11" s="1"/>
  <c r="L1973" i="11"/>
  <c r="M1973" i="11"/>
  <c r="N1973" i="11"/>
  <c r="O1973" i="11"/>
  <c r="P1973" i="11"/>
  <c r="J1974" i="11"/>
  <c r="K1974" i="11" s="1"/>
  <c r="L1974" i="11"/>
  <c r="M1974" i="11"/>
  <c r="N1974" i="11"/>
  <c r="O1974" i="11"/>
  <c r="P1974" i="11"/>
  <c r="J1975" i="11"/>
  <c r="K1975" i="11" s="1"/>
  <c r="L1975" i="11"/>
  <c r="M1975" i="11"/>
  <c r="N1975" i="11"/>
  <c r="O1975" i="11"/>
  <c r="P1975" i="11"/>
  <c r="J1976" i="11"/>
  <c r="K1976" i="11" s="1"/>
  <c r="L1976" i="11"/>
  <c r="M1976" i="11"/>
  <c r="N1976" i="11"/>
  <c r="O1976" i="11"/>
  <c r="P1976" i="11"/>
  <c r="J1977" i="11"/>
  <c r="K1977" i="11" s="1"/>
  <c r="L1977" i="11"/>
  <c r="M1977" i="11"/>
  <c r="N1977" i="11"/>
  <c r="O1977" i="11"/>
  <c r="P1977" i="11"/>
  <c r="J1978" i="11"/>
  <c r="K1978" i="11" s="1"/>
  <c r="L1978" i="11"/>
  <c r="M1978" i="11"/>
  <c r="N1978" i="11"/>
  <c r="O1978" i="11"/>
  <c r="P1978" i="11"/>
  <c r="J1979" i="11"/>
  <c r="K1979" i="11" s="1"/>
  <c r="L1979" i="11"/>
  <c r="M1979" i="11"/>
  <c r="N1979" i="11"/>
  <c r="O1979" i="11"/>
  <c r="P1979" i="11"/>
  <c r="J1980" i="11"/>
  <c r="K1980" i="11" s="1"/>
  <c r="L1980" i="11"/>
  <c r="M1980" i="11"/>
  <c r="N1980" i="11"/>
  <c r="O1980" i="11"/>
  <c r="P1980" i="11"/>
  <c r="J1981" i="11"/>
  <c r="K1981" i="11" s="1"/>
  <c r="L1981" i="11"/>
  <c r="M1981" i="11"/>
  <c r="N1981" i="11"/>
  <c r="O1981" i="11"/>
  <c r="P1981" i="11"/>
  <c r="J1982" i="11"/>
  <c r="K1982" i="11" s="1"/>
  <c r="L1982" i="11"/>
  <c r="M1982" i="11"/>
  <c r="N1982" i="11"/>
  <c r="O1982" i="11"/>
  <c r="P1982" i="11"/>
  <c r="J1983" i="11"/>
  <c r="K1983" i="11" s="1"/>
  <c r="L1983" i="11"/>
  <c r="M1983" i="11"/>
  <c r="N1983" i="11"/>
  <c r="O1983" i="11"/>
  <c r="P1983" i="11"/>
  <c r="J3" i="11"/>
  <c r="K3" i="11" s="1"/>
  <c r="L3" i="11"/>
  <c r="M3" i="11"/>
  <c r="N3" i="11"/>
  <c r="O3" i="11"/>
  <c r="P3" i="11"/>
  <c r="J4" i="11"/>
  <c r="K4" i="11" s="1"/>
  <c r="L4" i="11"/>
  <c r="M4" i="11"/>
  <c r="N4" i="11"/>
  <c r="O4" i="11"/>
  <c r="P4" i="11"/>
  <c r="J5" i="11"/>
  <c r="K5" i="11" s="1"/>
  <c r="L5" i="11"/>
  <c r="M5" i="11"/>
  <c r="N5" i="11"/>
  <c r="O5" i="11"/>
  <c r="P5" i="11"/>
  <c r="J6" i="11"/>
  <c r="K6" i="11" s="1"/>
  <c r="L6" i="11"/>
  <c r="M6" i="11"/>
  <c r="N6" i="11"/>
  <c r="O6" i="11"/>
  <c r="P6" i="11"/>
  <c r="J7" i="11"/>
  <c r="K7" i="11" s="1"/>
  <c r="L7" i="11"/>
  <c r="M7" i="11"/>
  <c r="N7" i="11"/>
  <c r="O7" i="11"/>
  <c r="P7" i="11"/>
  <c r="J8" i="11"/>
  <c r="K8" i="11" s="1"/>
  <c r="L8" i="11"/>
  <c r="M8" i="11"/>
  <c r="N8" i="11"/>
  <c r="O8" i="11"/>
  <c r="P8" i="11"/>
  <c r="J9" i="11"/>
  <c r="K9" i="11" s="1"/>
  <c r="L9" i="11"/>
  <c r="M9" i="11"/>
  <c r="N9" i="11"/>
  <c r="O9" i="11"/>
  <c r="P9" i="11"/>
  <c r="J10" i="11"/>
  <c r="K10" i="11" s="1"/>
  <c r="L10" i="11"/>
  <c r="M10" i="11"/>
  <c r="N10" i="11"/>
  <c r="O10" i="11"/>
  <c r="P10" i="11"/>
  <c r="J11" i="11"/>
  <c r="K11" i="11" s="1"/>
  <c r="L11" i="11"/>
  <c r="M11" i="11"/>
  <c r="N11" i="11"/>
  <c r="O11" i="11"/>
  <c r="P11" i="11"/>
  <c r="J12" i="11"/>
  <c r="K12" i="11" s="1"/>
  <c r="L12" i="11"/>
  <c r="M12" i="11"/>
  <c r="N12" i="11"/>
  <c r="O12" i="11"/>
  <c r="P12" i="11"/>
  <c r="J13" i="11"/>
  <c r="K13" i="11" s="1"/>
  <c r="L13" i="11"/>
  <c r="M13" i="11"/>
  <c r="N13" i="11"/>
  <c r="O13" i="11"/>
  <c r="P13" i="11"/>
  <c r="J14" i="11"/>
  <c r="K14" i="11" s="1"/>
  <c r="L14" i="11"/>
  <c r="M14" i="11"/>
  <c r="N14" i="11"/>
  <c r="O14" i="11"/>
  <c r="P14" i="11"/>
  <c r="J15" i="11"/>
  <c r="K15" i="11" s="1"/>
  <c r="L15" i="11"/>
  <c r="M15" i="11"/>
  <c r="N15" i="11"/>
  <c r="O15" i="11"/>
  <c r="P15" i="11"/>
  <c r="J16" i="11"/>
  <c r="K16" i="11" s="1"/>
  <c r="L16" i="11"/>
  <c r="M16" i="11"/>
  <c r="N16" i="11"/>
  <c r="O16" i="11"/>
  <c r="P16" i="11"/>
  <c r="J17" i="11"/>
  <c r="K17" i="11" s="1"/>
  <c r="L17" i="11"/>
  <c r="M17" i="11"/>
  <c r="N17" i="11"/>
  <c r="O17" i="11"/>
  <c r="P17" i="11"/>
  <c r="J18" i="11"/>
  <c r="K18" i="11" s="1"/>
  <c r="L18" i="11"/>
  <c r="M18" i="11"/>
  <c r="N18" i="11"/>
  <c r="O18" i="11"/>
  <c r="P18" i="11"/>
  <c r="J19" i="11"/>
  <c r="K19" i="11" s="1"/>
  <c r="L19" i="11"/>
  <c r="M19" i="11"/>
  <c r="N19" i="11"/>
  <c r="O19" i="11"/>
  <c r="P19" i="11"/>
  <c r="J20" i="11"/>
  <c r="K20" i="11" s="1"/>
  <c r="L20" i="11"/>
  <c r="M20" i="11"/>
  <c r="N20" i="11"/>
  <c r="O20" i="11"/>
  <c r="P20" i="11"/>
  <c r="J21" i="11"/>
  <c r="K21" i="11" s="1"/>
  <c r="L21" i="11"/>
  <c r="M21" i="11"/>
  <c r="N21" i="11"/>
  <c r="O21" i="11"/>
  <c r="P21" i="11"/>
  <c r="J22" i="11"/>
  <c r="K22" i="11" s="1"/>
  <c r="L22" i="11"/>
  <c r="M22" i="11"/>
  <c r="N22" i="11"/>
  <c r="O22" i="11"/>
  <c r="P22" i="11"/>
  <c r="J23" i="11"/>
  <c r="K23" i="11" s="1"/>
  <c r="L23" i="11"/>
  <c r="M23" i="11"/>
  <c r="N23" i="11"/>
  <c r="O23" i="11"/>
  <c r="P23" i="11"/>
  <c r="J24" i="11"/>
  <c r="K24" i="11" s="1"/>
  <c r="L24" i="11"/>
  <c r="M24" i="11"/>
  <c r="N24" i="11"/>
  <c r="O24" i="11"/>
  <c r="P24" i="11"/>
  <c r="J25" i="11"/>
  <c r="K25" i="11" s="1"/>
  <c r="L25" i="11"/>
  <c r="M25" i="11"/>
  <c r="N25" i="11"/>
  <c r="O25" i="11"/>
  <c r="P25" i="11"/>
  <c r="J26" i="11"/>
  <c r="K26" i="11" s="1"/>
  <c r="L26" i="11"/>
  <c r="M26" i="11"/>
  <c r="N26" i="11"/>
  <c r="O26" i="11"/>
  <c r="P26" i="11"/>
  <c r="J27" i="11"/>
  <c r="K27" i="11" s="1"/>
  <c r="L27" i="11"/>
  <c r="M27" i="11"/>
  <c r="N27" i="11"/>
  <c r="O27" i="11"/>
  <c r="P27" i="11"/>
  <c r="J28" i="11"/>
  <c r="K28" i="11" s="1"/>
  <c r="L28" i="11"/>
  <c r="M28" i="11"/>
  <c r="N28" i="11"/>
  <c r="O28" i="11"/>
  <c r="P28" i="11"/>
  <c r="J29" i="11"/>
  <c r="K29" i="11" s="1"/>
  <c r="L29" i="11"/>
  <c r="M29" i="11"/>
  <c r="N29" i="11"/>
  <c r="O29" i="11"/>
  <c r="P29" i="11"/>
  <c r="J30" i="11"/>
  <c r="K30" i="11" s="1"/>
  <c r="L30" i="11"/>
  <c r="M30" i="11"/>
  <c r="N30" i="11"/>
  <c r="O30" i="11"/>
  <c r="P30" i="11"/>
  <c r="J31" i="11"/>
  <c r="K31" i="11" s="1"/>
  <c r="L31" i="11"/>
  <c r="M31" i="11"/>
  <c r="N31" i="11"/>
  <c r="O31" i="11"/>
  <c r="P31" i="11"/>
  <c r="J32" i="11"/>
  <c r="K32" i="11" s="1"/>
  <c r="L32" i="11"/>
  <c r="M32" i="11"/>
  <c r="N32" i="11"/>
  <c r="O32" i="11"/>
  <c r="P32" i="11"/>
  <c r="J33" i="11"/>
  <c r="K33" i="11" s="1"/>
  <c r="L33" i="11"/>
  <c r="M33" i="11"/>
  <c r="N33" i="11"/>
  <c r="O33" i="11"/>
  <c r="P33" i="11"/>
  <c r="J34" i="11"/>
  <c r="K34" i="11" s="1"/>
  <c r="L34" i="11"/>
  <c r="M34" i="11"/>
  <c r="N34" i="11"/>
  <c r="O34" i="11"/>
  <c r="P34" i="11"/>
  <c r="J35" i="11"/>
  <c r="K35" i="11" s="1"/>
  <c r="L35" i="11"/>
  <c r="M35" i="11"/>
  <c r="N35" i="11"/>
  <c r="O35" i="11"/>
  <c r="P35" i="11"/>
  <c r="J36" i="11"/>
  <c r="K36" i="11" s="1"/>
  <c r="L36" i="11"/>
  <c r="M36" i="11"/>
  <c r="N36" i="11"/>
  <c r="O36" i="11"/>
  <c r="P36" i="11"/>
  <c r="J37" i="11"/>
  <c r="K37" i="11" s="1"/>
  <c r="L37" i="11"/>
  <c r="M37" i="11"/>
  <c r="N37" i="11"/>
  <c r="O37" i="11"/>
  <c r="P37" i="11"/>
  <c r="J38" i="11"/>
  <c r="K38" i="11" s="1"/>
  <c r="L38" i="11"/>
  <c r="M38" i="11"/>
  <c r="N38" i="11"/>
  <c r="O38" i="11"/>
  <c r="P38" i="11"/>
  <c r="J39" i="11"/>
  <c r="K39" i="11" s="1"/>
  <c r="L39" i="11"/>
  <c r="M39" i="11"/>
  <c r="N39" i="11"/>
  <c r="O39" i="11"/>
  <c r="P39" i="11"/>
  <c r="J40" i="11"/>
  <c r="K40" i="11" s="1"/>
  <c r="L40" i="11"/>
  <c r="M40" i="11"/>
  <c r="N40" i="11"/>
  <c r="O40" i="11"/>
  <c r="P40" i="11"/>
  <c r="J41" i="11"/>
  <c r="K41" i="11" s="1"/>
  <c r="L41" i="11"/>
  <c r="M41" i="11"/>
  <c r="N41" i="11"/>
  <c r="O41" i="11"/>
  <c r="P41" i="11"/>
  <c r="J42" i="11"/>
  <c r="K42" i="11" s="1"/>
  <c r="L42" i="11"/>
  <c r="M42" i="11"/>
  <c r="N42" i="11"/>
  <c r="O42" i="11"/>
  <c r="P42" i="11"/>
  <c r="J43" i="11"/>
  <c r="K43" i="11" s="1"/>
  <c r="L43" i="11"/>
  <c r="M43" i="11"/>
  <c r="N43" i="11"/>
  <c r="O43" i="11"/>
  <c r="P43" i="11"/>
  <c r="J44" i="11"/>
  <c r="K44" i="11" s="1"/>
  <c r="L44" i="11"/>
  <c r="M44" i="11"/>
  <c r="N44" i="11"/>
  <c r="O44" i="11"/>
  <c r="P44" i="11"/>
  <c r="J45" i="11"/>
  <c r="K45" i="11" s="1"/>
  <c r="L45" i="11"/>
  <c r="M45" i="11"/>
  <c r="N45" i="11"/>
  <c r="O45" i="11"/>
  <c r="P45" i="11"/>
  <c r="J46" i="11"/>
  <c r="K46" i="11" s="1"/>
  <c r="L46" i="11"/>
  <c r="M46" i="11"/>
  <c r="N46" i="11"/>
  <c r="O46" i="11"/>
  <c r="P46" i="11"/>
  <c r="J47" i="11"/>
  <c r="K47" i="11" s="1"/>
  <c r="L47" i="11"/>
  <c r="M47" i="11"/>
  <c r="N47" i="11"/>
  <c r="O47" i="11"/>
  <c r="P47" i="11"/>
  <c r="J48" i="11"/>
  <c r="K48" i="11" s="1"/>
  <c r="L48" i="11"/>
  <c r="M48" i="11"/>
  <c r="N48" i="11"/>
  <c r="O48" i="11"/>
  <c r="P48" i="11"/>
  <c r="J49" i="11"/>
  <c r="K49" i="11" s="1"/>
  <c r="L49" i="11"/>
  <c r="M49" i="11"/>
  <c r="N49" i="11"/>
  <c r="O49" i="11"/>
  <c r="P49" i="11"/>
  <c r="J50" i="11"/>
  <c r="K50" i="11" s="1"/>
  <c r="L50" i="11"/>
  <c r="M50" i="11"/>
  <c r="N50" i="11"/>
  <c r="O50" i="11"/>
  <c r="P50" i="11"/>
  <c r="J51" i="11"/>
  <c r="K51" i="11" s="1"/>
  <c r="L51" i="11"/>
  <c r="M51" i="11"/>
  <c r="N51" i="11"/>
  <c r="O51" i="11"/>
  <c r="P51" i="11"/>
  <c r="J52" i="11"/>
  <c r="K52" i="11" s="1"/>
  <c r="L52" i="11"/>
  <c r="M52" i="11"/>
  <c r="N52" i="11"/>
  <c r="O52" i="11"/>
  <c r="P52" i="11"/>
  <c r="J53" i="11"/>
  <c r="K53" i="11" s="1"/>
  <c r="L53" i="11"/>
  <c r="M53" i="11"/>
  <c r="N53" i="11"/>
  <c r="O53" i="11"/>
  <c r="P53" i="11"/>
  <c r="J54" i="11"/>
  <c r="K54" i="11" s="1"/>
  <c r="L54" i="11"/>
  <c r="M54" i="11"/>
  <c r="N54" i="11"/>
  <c r="O54" i="11"/>
  <c r="P54" i="11"/>
  <c r="J55" i="11"/>
  <c r="K55" i="11" s="1"/>
  <c r="L55" i="11"/>
  <c r="M55" i="11"/>
  <c r="N55" i="11"/>
  <c r="O55" i="11"/>
  <c r="P55" i="11"/>
  <c r="J56" i="11"/>
  <c r="K56" i="11" s="1"/>
  <c r="L56" i="11"/>
  <c r="M56" i="11"/>
  <c r="N56" i="11"/>
  <c r="O56" i="11"/>
  <c r="P56" i="11"/>
  <c r="J57" i="11"/>
  <c r="K57" i="11" s="1"/>
  <c r="L57" i="11"/>
  <c r="M57" i="11"/>
  <c r="N57" i="11"/>
  <c r="O57" i="11"/>
  <c r="P57" i="11"/>
  <c r="J58" i="11"/>
  <c r="K58" i="11" s="1"/>
  <c r="L58" i="11"/>
  <c r="M58" i="11"/>
  <c r="N58" i="11"/>
  <c r="O58" i="11"/>
  <c r="P58" i="11"/>
  <c r="J59" i="11"/>
  <c r="K59" i="11" s="1"/>
  <c r="L59" i="11"/>
  <c r="M59" i="11"/>
  <c r="N59" i="11"/>
  <c r="O59" i="11"/>
  <c r="P59" i="11"/>
  <c r="J60" i="11"/>
  <c r="K60" i="11" s="1"/>
  <c r="L60" i="11"/>
  <c r="M60" i="11"/>
  <c r="N60" i="11"/>
  <c r="O60" i="11"/>
  <c r="P60" i="11"/>
  <c r="J61" i="11"/>
  <c r="K61" i="11" s="1"/>
  <c r="L61" i="11"/>
  <c r="M61" i="11"/>
  <c r="N61" i="11"/>
  <c r="O61" i="11"/>
  <c r="P61" i="11"/>
  <c r="J62" i="11"/>
  <c r="K62" i="11" s="1"/>
  <c r="L62" i="11"/>
  <c r="M62" i="11"/>
  <c r="N62" i="11"/>
  <c r="O62" i="11"/>
  <c r="P62" i="11"/>
  <c r="J63" i="11"/>
  <c r="K63" i="11" s="1"/>
  <c r="L63" i="11"/>
  <c r="M63" i="11"/>
  <c r="N63" i="11"/>
  <c r="O63" i="11"/>
  <c r="P63" i="11"/>
  <c r="J64" i="11"/>
  <c r="K64" i="11" s="1"/>
  <c r="L64" i="11"/>
  <c r="M64" i="11"/>
  <c r="N64" i="11"/>
  <c r="O64" i="11"/>
  <c r="P64" i="11"/>
  <c r="J65" i="11"/>
  <c r="K65" i="11" s="1"/>
  <c r="L65" i="11"/>
  <c r="M65" i="11"/>
  <c r="N65" i="11"/>
  <c r="O65" i="11"/>
  <c r="P65" i="11"/>
  <c r="J66" i="11"/>
  <c r="K66" i="11" s="1"/>
  <c r="L66" i="11"/>
  <c r="M66" i="11"/>
  <c r="N66" i="11"/>
  <c r="O66" i="11"/>
  <c r="P66" i="11"/>
  <c r="J67" i="11"/>
  <c r="K67" i="11" s="1"/>
  <c r="L67" i="11"/>
  <c r="M67" i="11"/>
  <c r="N67" i="11"/>
  <c r="O67" i="11"/>
  <c r="P67" i="11"/>
  <c r="J68" i="11"/>
  <c r="K68" i="11" s="1"/>
  <c r="L68" i="11"/>
  <c r="M68" i="11"/>
  <c r="N68" i="11"/>
  <c r="O68" i="11"/>
  <c r="P68" i="11"/>
  <c r="J69" i="11"/>
  <c r="K69" i="11" s="1"/>
  <c r="L69" i="11"/>
  <c r="M69" i="11"/>
  <c r="N69" i="11"/>
  <c r="O69" i="11"/>
  <c r="P69" i="11"/>
  <c r="J70" i="11"/>
  <c r="K70" i="11" s="1"/>
  <c r="L70" i="11"/>
  <c r="M70" i="11"/>
  <c r="N70" i="11"/>
  <c r="O70" i="11"/>
  <c r="P70" i="11"/>
  <c r="J71" i="11"/>
  <c r="K71" i="11" s="1"/>
  <c r="L71" i="11"/>
  <c r="M71" i="11"/>
  <c r="N71" i="11"/>
  <c r="O71" i="11"/>
  <c r="P71" i="11"/>
  <c r="J72" i="11"/>
  <c r="K72" i="11" s="1"/>
  <c r="L72" i="11"/>
  <c r="M72" i="11"/>
  <c r="N72" i="11"/>
  <c r="O72" i="11"/>
  <c r="P72" i="11"/>
  <c r="J73" i="11"/>
  <c r="K73" i="11" s="1"/>
  <c r="L73" i="11"/>
  <c r="M73" i="11"/>
  <c r="N73" i="11"/>
  <c r="O73" i="11"/>
  <c r="P73" i="11"/>
  <c r="J74" i="11"/>
  <c r="K74" i="11" s="1"/>
  <c r="L74" i="11"/>
  <c r="M74" i="11"/>
  <c r="N74" i="11"/>
  <c r="O74" i="11"/>
  <c r="P74" i="11"/>
  <c r="J75" i="11"/>
  <c r="K75" i="11" s="1"/>
  <c r="L75" i="11"/>
  <c r="M75" i="11"/>
  <c r="N75" i="11"/>
  <c r="O75" i="11"/>
  <c r="P75" i="11"/>
  <c r="J76" i="11"/>
  <c r="K76" i="11" s="1"/>
  <c r="L76" i="11"/>
  <c r="M76" i="11"/>
  <c r="N76" i="11"/>
  <c r="O76" i="11"/>
  <c r="P76" i="11"/>
  <c r="J77" i="11"/>
  <c r="K77" i="11" s="1"/>
  <c r="L77" i="11"/>
  <c r="M77" i="11"/>
  <c r="N77" i="11"/>
  <c r="O77" i="11"/>
  <c r="P77" i="11"/>
  <c r="J78" i="11"/>
  <c r="K78" i="11" s="1"/>
  <c r="L78" i="11"/>
  <c r="M78" i="11"/>
  <c r="N78" i="11"/>
  <c r="O78" i="11"/>
  <c r="P78" i="11"/>
  <c r="J79" i="11"/>
  <c r="K79" i="11" s="1"/>
  <c r="L79" i="11"/>
  <c r="M79" i="11"/>
  <c r="N79" i="11"/>
  <c r="O79" i="11"/>
  <c r="P79" i="11"/>
  <c r="J80" i="11"/>
  <c r="K80" i="11" s="1"/>
  <c r="L80" i="11"/>
  <c r="M80" i="11"/>
  <c r="N80" i="11"/>
  <c r="O80" i="11"/>
  <c r="P80" i="11"/>
  <c r="J81" i="11"/>
  <c r="K81" i="11" s="1"/>
  <c r="L81" i="11"/>
  <c r="M81" i="11"/>
  <c r="N81" i="11"/>
  <c r="O81" i="11"/>
  <c r="P81" i="11"/>
  <c r="J82" i="11"/>
  <c r="K82" i="11" s="1"/>
  <c r="L82" i="11"/>
  <c r="M82" i="11"/>
  <c r="N82" i="11"/>
  <c r="O82" i="11"/>
  <c r="P82" i="11"/>
  <c r="J83" i="11"/>
  <c r="K83" i="11" s="1"/>
  <c r="L83" i="11"/>
  <c r="M83" i="11"/>
  <c r="N83" i="11"/>
  <c r="O83" i="11"/>
  <c r="P83" i="11"/>
  <c r="J84" i="11"/>
  <c r="K84" i="11" s="1"/>
  <c r="L84" i="11"/>
  <c r="M84" i="11"/>
  <c r="N84" i="11"/>
  <c r="O84" i="11"/>
  <c r="P84" i="11"/>
  <c r="J85" i="11"/>
  <c r="K85" i="11" s="1"/>
  <c r="L85" i="11"/>
  <c r="M85" i="11"/>
  <c r="N85" i="11"/>
  <c r="O85" i="11"/>
  <c r="P85" i="11"/>
  <c r="J86" i="11"/>
  <c r="K86" i="11" s="1"/>
  <c r="L86" i="11"/>
  <c r="M86" i="11"/>
  <c r="N86" i="11"/>
  <c r="O86" i="11"/>
  <c r="P86" i="11"/>
  <c r="J87" i="11"/>
  <c r="K87" i="11" s="1"/>
  <c r="L87" i="11"/>
  <c r="M87" i="11"/>
  <c r="N87" i="11"/>
  <c r="O87" i="11"/>
  <c r="P87" i="11"/>
  <c r="J88" i="11"/>
  <c r="K88" i="11" s="1"/>
  <c r="L88" i="11"/>
  <c r="M88" i="11"/>
  <c r="N88" i="11"/>
  <c r="O88" i="11"/>
  <c r="P88" i="11"/>
  <c r="J89" i="11"/>
  <c r="K89" i="11" s="1"/>
  <c r="L89" i="11"/>
  <c r="M89" i="11"/>
  <c r="N89" i="11"/>
  <c r="O89" i="11"/>
  <c r="P89" i="11"/>
  <c r="J90" i="11"/>
  <c r="K90" i="11" s="1"/>
  <c r="L90" i="11"/>
  <c r="M90" i="11"/>
  <c r="N90" i="11"/>
  <c r="O90" i="11"/>
  <c r="P90" i="11"/>
  <c r="J91" i="11"/>
  <c r="K91" i="11" s="1"/>
  <c r="L91" i="11"/>
  <c r="M91" i="11"/>
  <c r="N91" i="11"/>
  <c r="O91" i="11"/>
  <c r="P91" i="11"/>
  <c r="J92" i="11"/>
  <c r="K92" i="11" s="1"/>
  <c r="L92" i="11"/>
  <c r="M92" i="11"/>
  <c r="N92" i="11"/>
  <c r="O92" i="11"/>
  <c r="P92" i="11"/>
  <c r="J93" i="11"/>
  <c r="K93" i="11" s="1"/>
  <c r="L93" i="11"/>
  <c r="M93" i="11"/>
  <c r="N93" i="11"/>
  <c r="O93" i="11"/>
  <c r="P93" i="11"/>
  <c r="J94" i="11"/>
  <c r="K94" i="11" s="1"/>
  <c r="L94" i="11"/>
  <c r="M94" i="11"/>
  <c r="N94" i="11"/>
  <c r="O94" i="11"/>
  <c r="P94" i="11"/>
  <c r="J95" i="11"/>
  <c r="K95" i="11" s="1"/>
  <c r="L95" i="11"/>
  <c r="M95" i="11"/>
  <c r="N95" i="11"/>
  <c r="O95" i="11"/>
  <c r="P95" i="11"/>
  <c r="J96" i="11"/>
  <c r="K96" i="11" s="1"/>
  <c r="L96" i="11"/>
  <c r="M96" i="11"/>
  <c r="N96" i="11"/>
  <c r="O96" i="11"/>
  <c r="P96" i="11"/>
  <c r="J97" i="11"/>
  <c r="K97" i="11" s="1"/>
  <c r="L97" i="11"/>
  <c r="M97" i="11"/>
  <c r="N97" i="11"/>
  <c r="O97" i="11"/>
  <c r="P97" i="11"/>
  <c r="J98" i="11"/>
  <c r="K98" i="11" s="1"/>
  <c r="L98" i="11"/>
  <c r="M98" i="11"/>
  <c r="N98" i="11"/>
  <c r="O98" i="11"/>
  <c r="P98" i="11"/>
  <c r="J99" i="11"/>
  <c r="K99" i="11" s="1"/>
  <c r="L99" i="11"/>
  <c r="M99" i="11"/>
  <c r="N99" i="11"/>
  <c r="O99" i="11"/>
  <c r="P99" i="11"/>
  <c r="J100" i="11"/>
  <c r="K100" i="11" s="1"/>
  <c r="L100" i="11"/>
  <c r="M100" i="11"/>
  <c r="N100" i="11"/>
  <c r="O100" i="11"/>
  <c r="P100" i="11"/>
  <c r="J101" i="11"/>
  <c r="K101" i="11" s="1"/>
  <c r="L101" i="11"/>
  <c r="M101" i="11"/>
  <c r="N101" i="11"/>
  <c r="O101" i="11"/>
  <c r="P101" i="11"/>
  <c r="J102" i="11"/>
  <c r="K102" i="11" s="1"/>
  <c r="L102" i="11"/>
  <c r="M102" i="11"/>
  <c r="N102" i="11"/>
  <c r="O102" i="11"/>
  <c r="P102" i="11"/>
  <c r="J103" i="11"/>
  <c r="K103" i="11" s="1"/>
  <c r="L103" i="11"/>
  <c r="M103" i="11"/>
  <c r="N103" i="11"/>
  <c r="O103" i="11"/>
  <c r="P103" i="11"/>
  <c r="J104" i="11"/>
  <c r="K104" i="11" s="1"/>
  <c r="L104" i="11"/>
  <c r="M104" i="11"/>
  <c r="N104" i="11"/>
  <c r="O104" i="11"/>
  <c r="P104" i="11"/>
  <c r="J105" i="11"/>
  <c r="K105" i="11" s="1"/>
  <c r="L105" i="11"/>
  <c r="M105" i="11"/>
  <c r="N105" i="11"/>
  <c r="O105" i="11"/>
  <c r="P105" i="11"/>
  <c r="J106" i="11"/>
  <c r="K106" i="11" s="1"/>
  <c r="L106" i="11"/>
  <c r="M106" i="11"/>
  <c r="N106" i="11"/>
  <c r="O106" i="11"/>
  <c r="P106" i="11"/>
  <c r="J107" i="11"/>
  <c r="K107" i="11" s="1"/>
  <c r="L107" i="11"/>
  <c r="M107" i="11"/>
  <c r="N107" i="11"/>
  <c r="O107" i="11"/>
  <c r="P107" i="11"/>
  <c r="J108" i="11"/>
  <c r="K108" i="11" s="1"/>
  <c r="L108" i="11"/>
  <c r="M108" i="11"/>
  <c r="N108" i="11"/>
  <c r="O108" i="11"/>
  <c r="P108" i="11"/>
  <c r="J109" i="11"/>
  <c r="K109" i="11" s="1"/>
  <c r="L109" i="11"/>
  <c r="M109" i="11"/>
  <c r="N109" i="11"/>
  <c r="O109" i="11"/>
  <c r="P109" i="11"/>
  <c r="J110" i="11"/>
  <c r="K110" i="11" s="1"/>
  <c r="L110" i="11"/>
  <c r="M110" i="11"/>
  <c r="N110" i="11"/>
  <c r="O110" i="11"/>
  <c r="P110" i="11"/>
  <c r="J111" i="11"/>
  <c r="K111" i="11" s="1"/>
  <c r="L111" i="11"/>
  <c r="M111" i="11"/>
  <c r="N111" i="11"/>
  <c r="O111" i="11"/>
  <c r="P111" i="11"/>
  <c r="J112" i="11"/>
  <c r="K112" i="11" s="1"/>
  <c r="L112" i="11"/>
  <c r="M112" i="11"/>
  <c r="N112" i="11"/>
  <c r="O112" i="11"/>
  <c r="P112" i="11"/>
  <c r="J113" i="11"/>
  <c r="K113" i="11" s="1"/>
  <c r="L113" i="11"/>
  <c r="M113" i="11"/>
  <c r="N113" i="11"/>
  <c r="O113" i="11"/>
  <c r="P113" i="11"/>
  <c r="J114" i="11"/>
  <c r="K114" i="11" s="1"/>
  <c r="L114" i="11"/>
  <c r="M114" i="11"/>
  <c r="N114" i="11"/>
  <c r="O114" i="11"/>
  <c r="P114" i="11"/>
  <c r="J115" i="11"/>
  <c r="K115" i="11" s="1"/>
  <c r="L115" i="11"/>
  <c r="M115" i="11"/>
  <c r="N115" i="11"/>
  <c r="O115" i="11"/>
  <c r="P115" i="11"/>
  <c r="J116" i="11"/>
  <c r="K116" i="11" s="1"/>
  <c r="L116" i="11"/>
  <c r="M116" i="11"/>
  <c r="N116" i="11"/>
  <c r="O116" i="11"/>
  <c r="P116" i="11"/>
  <c r="J117" i="11"/>
  <c r="K117" i="11" s="1"/>
  <c r="L117" i="11"/>
  <c r="M117" i="11"/>
  <c r="N117" i="11"/>
  <c r="O117" i="11"/>
  <c r="P117" i="11"/>
  <c r="J118" i="11"/>
  <c r="K118" i="11" s="1"/>
  <c r="L118" i="11"/>
  <c r="M118" i="11"/>
  <c r="N118" i="11"/>
  <c r="O118" i="11"/>
  <c r="P118" i="11"/>
  <c r="J119" i="11"/>
  <c r="K119" i="11" s="1"/>
  <c r="L119" i="11"/>
  <c r="M119" i="11"/>
  <c r="N119" i="11"/>
  <c r="O119" i="11"/>
  <c r="P119" i="11"/>
  <c r="J120" i="11"/>
  <c r="K120" i="11" s="1"/>
  <c r="L120" i="11"/>
  <c r="M120" i="11"/>
  <c r="N120" i="11"/>
  <c r="O120" i="11"/>
  <c r="P120" i="11"/>
  <c r="J121" i="11"/>
  <c r="K121" i="11" s="1"/>
  <c r="L121" i="11"/>
  <c r="M121" i="11"/>
  <c r="N121" i="11"/>
  <c r="O121" i="11"/>
  <c r="P121" i="11"/>
  <c r="J122" i="11"/>
  <c r="K122" i="11" s="1"/>
  <c r="L122" i="11"/>
  <c r="M122" i="11"/>
  <c r="N122" i="11"/>
  <c r="O122" i="11"/>
  <c r="P122" i="11"/>
  <c r="J123" i="11"/>
  <c r="K123" i="11" s="1"/>
  <c r="L123" i="11"/>
  <c r="M123" i="11"/>
  <c r="N123" i="11"/>
  <c r="O123" i="11"/>
  <c r="P123" i="11"/>
  <c r="J124" i="11"/>
  <c r="K124" i="11" s="1"/>
  <c r="L124" i="11"/>
  <c r="M124" i="11"/>
  <c r="N124" i="11"/>
  <c r="O124" i="11"/>
  <c r="P124" i="11"/>
  <c r="J125" i="11"/>
  <c r="K125" i="11" s="1"/>
  <c r="L125" i="11"/>
  <c r="M125" i="11"/>
  <c r="N125" i="11"/>
  <c r="O125" i="11"/>
  <c r="P125" i="11"/>
  <c r="J126" i="11"/>
  <c r="K126" i="11" s="1"/>
  <c r="L126" i="11"/>
  <c r="M126" i="11"/>
  <c r="N126" i="11"/>
  <c r="O126" i="11"/>
  <c r="P126" i="11"/>
  <c r="J127" i="11"/>
  <c r="K127" i="11" s="1"/>
  <c r="L127" i="11"/>
  <c r="M127" i="11"/>
  <c r="N127" i="11"/>
  <c r="O127" i="11"/>
  <c r="P127" i="11"/>
  <c r="J128" i="11"/>
  <c r="K128" i="11" s="1"/>
  <c r="L128" i="11"/>
  <c r="M128" i="11"/>
  <c r="N128" i="11"/>
  <c r="O128" i="11"/>
  <c r="P128" i="11"/>
  <c r="J129" i="11"/>
  <c r="K129" i="11" s="1"/>
  <c r="L129" i="11"/>
  <c r="M129" i="11"/>
  <c r="N129" i="11"/>
  <c r="O129" i="11"/>
  <c r="P129" i="11"/>
  <c r="J130" i="11"/>
  <c r="K130" i="11" s="1"/>
  <c r="L130" i="11"/>
  <c r="M130" i="11"/>
  <c r="N130" i="11"/>
  <c r="O130" i="11"/>
  <c r="P130" i="11"/>
  <c r="J131" i="11"/>
  <c r="K131" i="11" s="1"/>
  <c r="L131" i="11"/>
  <c r="M131" i="11"/>
  <c r="N131" i="11"/>
  <c r="O131" i="11"/>
  <c r="P131" i="11"/>
  <c r="J132" i="11"/>
  <c r="K132" i="11" s="1"/>
  <c r="L132" i="11"/>
  <c r="M132" i="11"/>
  <c r="N132" i="11"/>
  <c r="O132" i="11"/>
  <c r="P132" i="11"/>
  <c r="J133" i="11"/>
  <c r="K133" i="11" s="1"/>
  <c r="L133" i="11"/>
  <c r="M133" i="11"/>
  <c r="N133" i="11"/>
  <c r="O133" i="11"/>
  <c r="P133" i="11"/>
  <c r="J134" i="11"/>
  <c r="K134" i="11" s="1"/>
  <c r="L134" i="11"/>
  <c r="M134" i="11"/>
  <c r="N134" i="11"/>
  <c r="O134" i="11"/>
  <c r="P134" i="11"/>
  <c r="J135" i="11"/>
  <c r="K135" i="11" s="1"/>
  <c r="L135" i="11"/>
  <c r="M135" i="11"/>
  <c r="N135" i="11"/>
  <c r="O135" i="11"/>
  <c r="P135" i="11"/>
  <c r="J136" i="11"/>
  <c r="K136" i="11" s="1"/>
  <c r="L136" i="11"/>
  <c r="M136" i="11"/>
  <c r="N136" i="11"/>
  <c r="O136" i="11"/>
  <c r="P136" i="11"/>
  <c r="J800" i="11"/>
  <c r="K800" i="11" s="1"/>
  <c r="L800" i="11"/>
  <c r="M800" i="11"/>
  <c r="N800" i="11"/>
  <c r="O800" i="11"/>
  <c r="P800" i="11"/>
  <c r="J802" i="11"/>
  <c r="K802" i="11" s="1"/>
  <c r="L802" i="11"/>
  <c r="M802" i="11"/>
  <c r="N802" i="11"/>
  <c r="O802" i="11"/>
  <c r="P802" i="11"/>
  <c r="J804" i="11"/>
  <c r="K804" i="11" s="1"/>
  <c r="L804" i="11"/>
  <c r="M804" i="11"/>
  <c r="N804" i="11"/>
  <c r="O804" i="11"/>
  <c r="P804" i="11"/>
  <c r="J806" i="11"/>
  <c r="K806" i="11" s="1"/>
  <c r="L806" i="11"/>
  <c r="M806" i="11"/>
  <c r="N806" i="11"/>
  <c r="O806" i="11"/>
  <c r="P806" i="11"/>
  <c r="J808" i="11"/>
  <c r="K808" i="11" s="1"/>
  <c r="L808" i="11"/>
  <c r="M808" i="11"/>
  <c r="N808" i="11"/>
  <c r="O808" i="11"/>
  <c r="P808" i="11"/>
  <c r="J810" i="11"/>
  <c r="K810" i="11" s="1"/>
  <c r="L810" i="11"/>
  <c r="M810" i="11"/>
  <c r="N810" i="11"/>
  <c r="O810" i="11"/>
  <c r="P810" i="11"/>
  <c r="J812" i="11"/>
  <c r="K812" i="11" s="1"/>
  <c r="L812" i="11"/>
  <c r="M812" i="11"/>
  <c r="N812" i="11"/>
  <c r="O812" i="11"/>
  <c r="P812" i="11"/>
  <c r="J372" i="11"/>
  <c r="K372" i="11" s="1"/>
  <c r="L372" i="11"/>
  <c r="M372" i="11"/>
  <c r="N372" i="11"/>
  <c r="O372" i="11"/>
  <c r="P372" i="11"/>
  <c r="J374" i="11"/>
  <c r="K374" i="11" s="1"/>
  <c r="L374" i="11"/>
  <c r="M374" i="11"/>
  <c r="N374" i="11"/>
  <c r="O374" i="11"/>
  <c r="P374" i="11"/>
  <c r="J376" i="11"/>
  <c r="K376" i="11" s="1"/>
  <c r="L376" i="11"/>
  <c r="M376" i="11"/>
  <c r="N376" i="11"/>
  <c r="O376" i="11"/>
  <c r="P376" i="11"/>
  <c r="J378" i="11"/>
  <c r="K378" i="11" s="1"/>
  <c r="L378" i="11"/>
  <c r="M378" i="11"/>
  <c r="N378" i="11"/>
  <c r="O378" i="11"/>
  <c r="P378" i="11"/>
  <c r="J380" i="11"/>
  <c r="K380" i="11" s="1"/>
  <c r="L380" i="11"/>
  <c r="M380" i="11"/>
  <c r="N380" i="11"/>
  <c r="O380" i="11"/>
  <c r="P380" i="11"/>
  <c r="J382" i="11"/>
  <c r="K382" i="11" s="1"/>
  <c r="L382" i="11"/>
  <c r="M382" i="11"/>
  <c r="N382" i="11"/>
  <c r="O382" i="11"/>
  <c r="P382" i="11"/>
  <c r="J384" i="11"/>
  <c r="K384" i="11" s="1"/>
  <c r="L384" i="11"/>
  <c r="M384" i="11"/>
  <c r="N384" i="11"/>
  <c r="O384" i="11"/>
  <c r="P384" i="11"/>
  <c r="J386" i="11"/>
  <c r="K386" i="11" s="1"/>
  <c r="L386" i="11"/>
  <c r="M386" i="11"/>
  <c r="N386" i="11"/>
  <c r="O386" i="11"/>
  <c r="P386" i="11"/>
  <c r="J388" i="11"/>
  <c r="K388" i="11" s="1"/>
  <c r="L388" i="11"/>
  <c r="M388" i="11"/>
  <c r="N388" i="11"/>
  <c r="O388" i="11"/>
  <c r="P388" i="11"/>
  <c r="J390" i="11"/>
  <c r="K390" i="11" s="1"/>
  <c r="L390" i="11"/>
  <c r="M390" i="11"/>
  <c r="N390" i="11"/>
  <c r="O390" i="11"/>
  <c r="P390" i="11"/>
  <c r="J392" i="11"/>
  <c r="K392" i="11" s="1"/>
  <c r="L392" i="11"/>
  <c r="M392" i="11"/>
  <c r="N392" i="11"/>
  <c r="O392" i="11"/>
  <c r="P392" i="11"/>
  <c r="J394" i="11"/>
  <c r="K394" i="11" s="1"/>
  <c r="L394" i="11"/>
  <c r="M394" i="11"/>
  <c r="N394" i="11"/>
  <c r="O394" i="11"/>
  <c r="P394" i="11"/>
  <c r="J396" i="11"/>
  <c r="K396" i="11" s="1"/>
  <c r="L396" i="11"/>
  <c r="M396" i="11"/>
  <c r="N396" i="11"/>
  <c r="O396" i="11"/>
  <c r="P396" i="11"/>
  <c r="J398" i="11"/>
  <c r="K398" i="11" s="1"/>
  <c r="L398" i="11"/>
  <c r="M398" i="11"/>
  <c r="N398" i="11"/>
  <c r="O398" i="11"/>
  <c r="P398" i="11"/>
  <c r="J400" i="11"/>
  <c r="K400" i="11" s="1"/>
  <c r="L400" i="11"/>
  <c r="M400" i="11"/>
  <c r="N400" i="11"/>
  <c r="O400" i="11"/>
  <c r="P400" i="11"/>
  <c r="J402" i="11"/>
  <c r="K402" i="11" s="1"/>
  <c r="L402" i="11"/>
  <c r="M402" i="11"/>
  <c r="N402" i="11"/>
  <c r="O402" i="11"/>
  <c r="P402" i="11"/>
  <c r="J404" i="11"/>
  <c r="K404" i="11" s="1"/>
  <c r="L404" i="11"/>
  <c r="M404" i="11"/>
  <c r="N404" i="11"/>
  <c r="O404" i="11"/>
  <c r="P404" i="11"/>
  <c r="J406" i="11"/>
  <c r="K406" i="11" s="1"/>
  <c r="L406" i="11"/>
  <c r="M406" i="11"/>
  <c r="N406" i="11"/>
  <c r="O406" i="11"/>
  <c r="P406" i="11"/>
  <c r="J408" i="11"/>
  <c r="K408" i="11" s="1"/>
  <c r="L408" i="11"/>
  <c r="M408" i="11"/>
  <c r="N408" i="11"/>
  <c r="O408" i="11"/>
  <c r="P408" i="11"/>
  <c r="J410" i="11"/>
  <c r="K410" i="11" s="1"/>
  <c r="L410" i="11"/>
  <c r="M410" i="11"/>
  <c r="N410" i="11"/>
  <c r="O410" i="11"/>
  <c r="P410" i="11"/>
  <c r="J412" i="11"/>
  <c r="K412" i="11" s="1"/>
  <c r="L412" i="11"/>
  <c r="M412" i="11"/>
  <c r="N412" i="11"/>
  <c r="O412" i="11"/>
  <c r="P412" i="11"/>
  <c r="J414" i="11"/>
  <c r="K414" i="11" s="1"/>
  <c r="L414" i="11"/>
  <c r="M414" i="11"/>
  <c r="N414" i="11"/>
  <c r="O414" i="11"/>
  <c r="P414" i="11"/>
  <c r="J416" i="11"/>
  <c r="K416" i="11" s="1"/>
  <c r="L416" i="11"/>
  <c r="M416" i="11"/>
  <c r="N416" i="11"/>
  <c r="O416" i="11"/>
  <c r="P416" i="11"/>
  <c r="J418" i="11"/>
  <c r="K418" i="11" s="1"/>
  <c r="L418" i="11"/>
  <c r="M418" i="11"/>
  <c r="N418" i="11"/>
  <c r="O418" i="11"/>
  <c r="P418" i="11"/>
  <c r="J420" i="11"/>
  <c r="K420" i="11" s="1"/>
  <c r="L420" i="11"/>
  <c r="M420" i="11"/>
  <c r="N420" i="11"/>
  <c r="O420" i="11"/>
  <c r="P420" i="11"/>
  <c r="J422" i="11"/>
  <c r="K422" i="11" s="1"/>
  <c r="L422" i="11"/>
  <c r="M422" i="11"/>
  <c r="N422" i="11"/>
  <c r="O422" i="11"/>
  <c r="P422" i="11"/>
  <c r="J424" i="11"/>
  <c r="K424" i="11" s="1"/>
  <c r="L424" i="11"/>
  <c r="M424" i="11"/>
  <c r="N424" i="11"/>
  <c r="O424" i="11"/>
  <c r="P424" i="11"/>
  <c r="J426" i="11"/>
  <c r="K426" i="11" s="1"/>
  <c r="L426" i="11"/>
  <c r="M426" i="11"/>
  <c r="N426" i="11"/>
  <c r="O426" i="11"/>
  <c r="P426" i="11"/>
  <c r="J428" i="11"/>
  <c r="K428" i="11" s="1"/>
  <c r="L428" i="11"/>
  <c r="M428" i="11"/>
  <c r="N428" i="11"/>
  <c r="O428" i="11"/>
  <c r="P428" i="11"/>
  <c r="J430" i="11"/>
  <c r="K430" i="11" s="1"/>
  <c r="L430" i="11"/>
  <c r="M430" i="11"/>
  <c r="N430" i="11"/>
  <c r="O430" i="11"/>
  <c r="P430" i="11"/>
  <c r="J432" i="11"/>
  <c r="K432" i="11" s="1"/>
  <c r="L432" i="11"/>
  <c r="M432" i="11"/>
  <c r="N432" i="11"/>
  <c r="O432" i="11"/>
  <c r="P432" i="11"/>
  <c r="J434" i="11"/>
  <c r="K434" i="11" s="1"/>
  <c r="L434" i="11"/>
  <c r="M434" i="11"/>
  <c r="N434" i="11"/>
  <c r="O434" i="11"/>
  <c r="P434" i="11"/>
  <c r="J436" i="11"/>
  <c r="K436" i="11" s="1"/>
  <c r="L436" i="11"/>
  <c r="M436" i="11"/>
  <c r="N436" i="11"/>
  <c r="O436" i="11"/>
  <c r="P436" i="11"/>
  <c r="J438" i="11"/>
  <c r="K438" i="11" s="1"/>
  <c r="L438" i="11"/>
  <c r="M438" i="11"/>
  <c r="N438" i="11"/>
  <c r="O438" i="11"/>
  <c r="P438" i="11"/>
  <c r="J440" i="11"/>
  <c r="K440" i="11" s="1"/>
  <c r="L440" i="11"/>
  <c r="M440" i="11"/>
  <c r="N440" i="11"/>
  <c r="O440" i="11"/>
  <c r="P440" i="11"/>
  <c r="J442" i="11"/>
  <c r="K442" i="11" s="1"/>
  <c r="L442" i="11"/>
  <c r="M442" i="11"/>
  <c r="N442" i="11"/>
  <c r="O442" i="11"/>
  <c r="P442" i="11"/>
  <c r="J444" i="11"/>
  <c r="K444" i="11" s="1"/>
  <c r="L444" i="11"/>
  <c r="M444" i="11"/>
  <c r="N444" i="11"/>
  <c r="O444" i="11"/>
  <c r="P444" i="11"/>
  <c r="J446" i="11"/>
  <c r="K446" i="11" s="1"/>
  <c r="L446" i="11"/>
  <c r="M446" i="11"/>
  <c r="N446" i="11"/>
  <c r="O446" i="11"/>
  <c r="P446" i="11"/>
  <c r="J448" i="11"/>
  <c r="K448" i="11" s="1"/>
  <c r="L448" i="11"/>
  <c r="M448" i="11"/>
  <c r="N448" i="11"/>
  <c r="O448" i="11"/>
  <c r="P448" i="11"/>
  <c r="J450" i="11"/>
  <c r="K450" i="11" s="1"/>
  <c r="L450" i="11"/>
  <c r="M450" i="11"/>
  <c r="N450" i="11"/>
  <c r="O450" i="11"/>
  <c r="P450" i="11"/>
  <c r="J452" i="11"/>
  <c r="K452" i="11" s="1"/>
  <c r="L452" i="11"/>
  <c r="M452" i="11"/>
  <c r="N452" i="11"/>
  <c r="O452" i="11"/>
  <c r="P452" i="11"/>
  <c r="J454" i="11"/>
  <c r="K454" i="11" s="1"/>
  <c r="L454" i="11"/>
  <c r="M454" i="11"/>
  <c r="N454" i="11"/>
  <c r="O454" i="11"/>
  <c r="P454" i="11"/>
  <c r="J456" i="11"/>
  <c r="K456" i="11" s="1"/>
  <c r="L456" i="11"/>
  <c r="M456" i="11"/>
  <c r="N456" i="11"/>
  <c r="O456" i="11"/>
  <c r="P456" i="11"/>
  <c r="J458" i="11"/>
  <c r="K458" i="11" s="1"/>
  <c r="L458" i="11"/>
  <c r="M458" i="11"/>
  <c r="N458" i="11"/>
  <c r="O458" i="11"/>
  <c r="P458" i="11"/>
  <c r="J460" i="11"/>
  <c r="K460" i="11" s="1"/>
  <c r="L460" i="11"/>
  <c r="M460" i="11"/>
  <c r="N460" i="11"/>
  <c r="O460" i="11"/>
  <c r="P460" i="11"/>
  <c r="J462" i="11"/>
  <c r="K462" i="11" s="1"/>
  <c r="L462" i="11"/>
  <c r="M462" i="11"/>
  <c r="N462" i="11"/>
  <c r="O462" i="11"/>
  <c r="P462" i="11"/>
  <c r="J464" i="11"/>
  <c r="K464" i="11" s="1"/>
  <c r="L464" i="11"/>
  <c r="M464" i="11"/>
  <c r="N464" i="11"/>
  <c r="O464" i="11"/>
  <c r="P464" i="11"/>
  <c r="J466" i="11"/>
  <c r="K466" i="11" s="1"/>
  <c r="L466" i="11"/>
  <c r="M466" i="11"/>
  <c r="N466" i="11"/>
  <c r="O466" i="11"/>
  <c r="P466" i="11"/>
  <c r="J468" i="11"/>
  <c r="K468" i="11" s="1"/>
  <c r="L468" i="11"/>
  <c r="M468" i="11"/>
  <c r="N468" i="11"/>
  <c r="O468" i="11"/>
  <c r="P468" i="11"/>
  <c r="J470" i="11"/>
  <c r="K470" i="11" s="1"/>
  <c r="L470" i="11"/>
  <c r="M470" i="11"/>
  <c r="N470" i="11"/>
  <c r="O470" i="11"/>
  <c r="P470" i="11"/>
  <c r="J765" i="11"/>
  <c r="K765" i="11" s="1"/>
  <c r="L765" i="11"/>
  <c r="M765" i="11"/>
  <c r="N765" i="11"/>
  <c r="O765" i="11"/>
  <c r="P765" i="11"/>
  <c r="J767" i="11"/>
  <c r="K767" i="11" s="1"/>
  <c r="L767" i="11"/>
  <c r="M767" i="11"/>
  <c r="N767" i="11"/>
  <c r="O767" i="11"/>
  <c r="P767" i="11"/>
  <c r="J769" i="11"/>
  <c r="K769" i="11" s="1"/>
  <c r="L769" i="11"/>
  <c r="M769" i="11"/>
  <c r="N769" i="11"/>
  <c r="O769" i="11"/>
  <c r="P769" i="11"/>
  <c r="J771" i="11"/>
  <c r="K771" i="11" s="1"/>
  <c r="L771" i="11"/>
  <c r="M771" i="11"/>
  <c r="N771" i="11"/>
  <c r="O771" i="11"/>
  <c r="P771" i="11"/>
  <c r="J773" i="11"/>
  <c r="K773" i="11" s="1"/>
  <c r="L773" i="11"/>
  <c r="M773" i="11"/>
  <c r="N773" i="11"/>
  <c r="O773" i="11"/>
  <c r="P773" i="11"/>
  <c r="J775" i="11"/>
  <c r="K775" i="11" s="1"/>
  <c r="L775" i="11"/>
  <c r="M775" i="11"/>
  <c r="N775" i="11"/>
  <c r="O775" i="11"/>
  <c r="P775" i="11"/>
  <c r="J777" i="11"/>
  <c r="K777" i="11" s="1"/>
  <c r="L777" i="11"/>
  <c r="M777" i="11"/>
  <c r="N777" i="11"/>
  <c r="O777" i="11"/>
  <c r="P777" i="11"/>
  <c r="J779" i="11"/>
  <c r="K779" i="11" s="1"/>
  <c r="L779" i="11"/>
  <c r="M779" i="11"/>
  <c r="N779" i="11"/>
  <c r="O779" i="11"/>
  <c r="P779" i="11"/>
  <c r="J781" i="11"/>
  <c r="K781" i="11" s="1"/>
  <c r="L781" i="11"/>
  <c r="M781" i="11"/>
  <c r="N781" i="11"/>
  <c r="O781" i="11"/>
  <c r="P781" i="11"/>
  <c r="J783" i="11"/>
  <c r="K783" i="11" s="1"/>
  <c r="L783" i="11"/>
  <c r="M783" i="11"/>
  <c r="N783" i="11"/>
  <c r="O783" i="11"/>
  <c r="P783" i="11"/>
  <c r="J785" i="11"/>
  <c r="K785" i="11" s="1"/>
  <c r="L785" i="11"/>
  <c r="M785" i="11"/>
  <c r="N785" i="11"/>
  <c r="O785" i="11"/>
  <c r="P785" i="11"/>
  <c r="J787" i="11"/>
  <c r="K787" i="11" s="1"/>
  <c r="L787" i="11"/>
  <c r="M787" i="11"/>
  <c r="N787" i="11"/>
  <c r="O787" i="11"/>
  <c r="P787" i="11"/>
  <c r="J789" i="11"/>
  <c r="K789" i="11" s="1"/>
  <c r="L789" i="11"/>
  <c r="M789" i="11"/>
  <c r="N789" i="11"/>
  <c r="O789" i="11"/>
  <c r="P789" i="11"/>
  <c r="J791" i="11"/>
  <c r="K791" i="11" s="1"/>
  <c r="L791" i="11"/>
  <c r="M791" i="11"/>
  <c r="N791" i="11"/>
  <c r="O791" i="11"/>
  <c r="P791" i="11"/>
  <c r="J793" i="11"/>
  <c r="K793" i="11" s="1"/>
  <c r="L793" i="11"/>
  <c r="M793" i="11"/>
  <c r="N793" i="11"/>
  <c r="O793" i="11"/>
  <c r="P793" i="11"/>
  <c r="J795" i="11"/>
  <c r="K795" i="11" s="1"/>
  <c r="L795" i="11"/>
  <c r="M795" i="11"/>
  <c r="N795" i="11"/>
  <c r="O795" i="11"/>
  <c r="P795" i="11"/>
  <c r="J797" i="11"/>
  <c r="K797" i="11" s="1"/>
  <c r="L797" i="11"/>
  <c r="M797" i="11"/>
  <c r="N797" i="11"/>
  <c r="O797" i="11"/>
  <c r="P797" i="11"/>
  <c r="J799" i="11"/>
  <c r="K799" i="11" s="1"/>
  <c r="L799" i="11"/>
  <c r="M799" i="11"/>
  <c r="N799" i="11"/>
  <c r="O799" i="11"/>
  <c r="P799" i="11"/>
  <c r="J801" i="11"/>
  <c r="K801" i="11" s="1"/>
  <c r="L801" i="11"/>
  <c r="M801" i="11"/>
  <c r="N801" i="11"/>
  <c r="O801" i="11"/>
  <c r="P801" i="11"/>
  <c r="J803" i="11"/>
  <c r="K803" i="11" s="1"/>
  <c r="L803" i="11"/>
  <c r="M803" i="11"/>
  <c r="N803" i="11"/>
  <c r="O803" i="11"/>
  <c r="P803" i="11"/>
  <c r="J805" i="11"/>
  <c r="K805" i="11" s="1"/>
  <c r="L805" i="11"/>
  <c r="M805" i="11"/>
  <c r="N805" i="11"/>
  <c r="O805" i="11"/>
  <c r="P805" i="11"/>
  <c r="J807" i="11"/>
  <c r="K807" i="11" s="1"/>
  <c r="L807" i="11"/>
  <c r="M807" i="11"/>
  <c r="N807" i="11"/>
  <c r="O807" i="11"/>
  <c r="P807" i="11"/>
  <c r="J809" i="11"/>
  <c r="K809" i="11" s="1"/>
  <c r="L809" i="11"/>
  <c r="M809" i="11"/>
  <c r="N809" i="11"/>
  <c r="O809" i="11"/>
  <c r="P809" i="11"/>
  <c r="J811" i="11"/>
  <c r="K811" i="11" s="1"/>
  <c r="L811" i="11"/>
  <c r="M811" i="11"/>
  <c r="N811" i="11"/>
  <c r="O811" i="11"/>
  <c r="P811" i="11"/>
  <c r="J813" i="11"/>
  <c r="K813" i="11" s="1"/>
  <c r="L813" i="11"/>
  <c r="M813" i="11"/>
  <c r="N813" i="11"/>
  <c r="O813" i="11"/>
  <c r="P813" i="11"/>
  <c r="J814" i="11"/>
  <c r="K814" i="11" s="1"/>
  <c r="L814" i="11"/>
  <c r="M814" i="11"/>
  <c r="N814" i="11"/>
  <c r="O814" i="11"/>
  <c r="P814" i="11"/>
  <c r="J815" i="11"/>
  <c r="K815" i="11" s="1"/>
  <c r="L815" i="11"/>
  <c r="M815" i="11"/>
  <c r="N815" i="11"/>
  <c r="O815" i="11"/>
  <c r="P815" i="11"/>
  <c r="J816" i="11"/>
  <c r="K816" i="11" s="1"/>
  <c r="L816" i="11"/>
  <c r="M816" i="11"/>
  <c r="N816" i="11"/>
  <c r="O816" i="11"/>
  <c r="P816" i="11"/>
  <c r="J817" i="11"/>
  <c r="K817" i="11" s="1"/>
  <c r="L817" i="11"/>
  <c r="M817" i="11"/>
  <c r="N817" i="11"/>
  <c r="O817" i="11"/>
  <c r="P817" i="11"/>
  <c r="J818" i="11"/>
  <c r="K818" i="11" s="1"/>
  <c r="L818" i="11"/>
  <c r="M818" i="11"/>
  <c r="N818" i="11"/>
  <c r="O818" i="11"/>
  <c r="P818" i="11"/>
  <c r="J819" i="11"/>
  <c r="K819" i="11" s="1"/>
  <c r="L819" i="11"/>
  <c r="M819" i="11"/>
  <c r="N819" i="11"/>
  <c r="O819" i="11"/>
  <c r="P819" i="11"/>
  <c r="J820" i="11"/>
  <c r="K820" i="11" s="1"/>
  <c r="L820" i="11"/>
  <c r="M820" i="11"/>
  <c r="N820" i="11"/>
  <c r="O820" i="11"/>
  <c r="P820" i="11"/>
  <c r="J821" i="11"/>
  <c r="K821" i="11" s="1"/>
  <c r="L821" i="11"/>
  <c r="M821" i="11"/>
  <c r="N821" i="11"/>
  <c r="O821" i="11"/>
  <c r="P821" i="11"/>
  <c r="J822" i="11"/>
  <c r="K822" i="11" s="1"/>
  <c r="L822" i="11"/>
  <c r="M822" i="11"/>
  <c r="N822" i="11"/>
  <c r="O822" i="11"/>
  <c r="P822" i="11"/>
  <c r="J823" i="11"/>
  <c r="K823" i="11" s="1"/>
  <c r="L823" i="11"/>
  <c r="M823" i="11"/>
  <c r="N823" i="11"/>
  <c r="O823" i="11"/>
  <c r="P823" i="11"/>
  <c r="J824" i="11"/>
  <c r="K824" i="11" s="1"/>
  <c r="L824" i="11"/>
  <c r="M824" i="11"/>
  <c r="N824" i="11"/>
  <c r="O824" i="11"/>
  <c r="P824" i="11"/>
  <c r="J825" i="11"/>
  <c r="K825" i="11" s="1"/>
  <c r="L825" i="11"/>
  <c r="M825" i="11"/>
  <c r="N825" i="11"/>
  <c r="O825" i="11"/>
  <c r="P825" i="11"/>
  <c r="J826" i="11"/>
  <c r="K826" i="11" s="1"/>
  <c r="L826" i="11"/>
  <c r="M826" i="11"/>
  <c r="N826" i="11"/>
  <c r="O826" i="11"/>
  <c r="P826" i="11"/>
  <c r="J827" i="11"/>
  <c r="K827" i="11" s="1"/>
  <c r="L827" i="11"/>
  <c r="M827" i="11"/>
  <c r="N827" i="11"/>
  <c r="O827" i="11"/>
  <c r="P827" i="11"/>
  <c r="J828" i="11"/>
  <c r="K828" i="11" s="1"/>
  <c r="L828" i="11"/>
  <c r="M828" i="11"/>
  <c r="N828" i="11"/>
  <c r="O828" i="11"/>
  <c r="P828" i="11"/>
  <c r="J829" i="11"/>
  <c r="K829" i="11" s="1"/>
  <c r="L829" i="11"/>
  <c r="M829" i="11"/>
  <c r="N829" i="11"/>
  <c r="O829" i="11"/>
  <c r="P829" i="11"/>
  <c r="J830" i="11"/>
  <c r="K830" i="11" s="1"/>
  <c r="L830" i="11"/>
  <c r="M830" i="11"/>
  <c r="N830" i="11"/>
  <c r="O830" i="11"/>
  <c r="P830" i="11"/>
  <c r="J831" i="11"/>
  <c r="K831" i="11" s="1"/>
  <c r="L831" i="11"/>
  <c r="M831" i="11"/>
  <c r="N831" i="11"/>
  <c r="O831" i="11"/>
  <c r="P831" i="11"/>
  <c r="J832" i="11"/>
  <c r="K832" i="11" s="1"/>
  <c r="L832" i="11"/>
  <c r="M832" i="11"/>
  <c r="N832" i="11"/>
  <c r="O832" i="11"/>
  <c r="P832" i="11"/>
  <c r="J833" i="11"/>
  <c r="K833" i="11" s="1"/>
  <c r="L833" i="11"/>
  <c r="M833" i="11"/>
  <c r="N833" i="11"/>
  <c r="O833" i="11"/>
  <c r="P833" i="11"/>
  <c r="J834" i="11"/>
  <c r="K834" i="11" s="1"/>
  <c r="L834" i="11"/>
  <c r="M834" i="11"/>
  <c r="N834" i="11"/>
  <c r="O834" i="11"/>
  <c r="P834" i="11"/>
  <c r="J835" i="11"/>
  <c r="K835" i="11" s="1"/>
  <c r="L835" i="11"/>
  <c r="M835" i="11"/>
  <c r="N835" i="11"/>
  <c r="O835" i="11"/>
  <c r="P835" i="11"/>
  <c r="J836" i="11"/>
  <c r="K836" i="11" s="1"/>
  <c r="L836" i="11"/>
  <c r="M836" i="11"/>
  <c r="N836" i="11"/>
  <c r="O836" i="11"/>
  <c r="P836" i="11"/>
  <c r="J837" i="11"/>
  <c r="K837" i="11" s="1"/>
  <c r="L837" i="11"/>
  <c r="M837" i="11"/>
  <c r="N837" i="11"/>
  <c r="O837" i="11"/>
  <c r="P837" i="11"/>
  <c r="J838" i="11"/>
  <c r="K838" i="11" s="1"/>
  <c r="L838" i="11"/>
  <c r="M838" i="11"/>
  <c r="N838" i="11"/>
  <c r="O838" i="11"/>
  <c r="P838" i="11"/>
  <c r="J839" i="11"/>
  <c r="K839" i="11" s="1"/>
  <c r="L839" i="11"/>
  <c r="M839" i="11"/>
  <c r="N839" i="11"/>
  <c r="O839" i="11"/>
  <c r="P839" i="11"/>
  <c r="J840" i="11"/>
  <c r="K840" i="11" s="1"/>
  <c r="L840" i="11"/>
  <c r="M840" i="11"/>
  <c r="N840" i="11"/>
  <c r="O840" i="11"/>
  <c r="P840" i="11"/>
  <c r="J841" i="11"/>
  <c r="K841" i="11" s="1"/>
  <c r="L841" i="11"/>
  <c r="M841" i="11"/>
  <c r="N841" i="11"/>
  <c r="O841" i="11"/>
  <c r="P841" i="11"/>
  <c r="J842" i="11"/>
  <c r="K842" i="11" s="1"/>
  <c r="L842" i="11"/>
  <c r="M842" i="11"/>
  <c r="N842" i="11"/>
  <c r="O842" i="11"/>
  <c r="P842" i="11"/>
  <c r="J843" i="11"/>
  <c r="K843" i="11" s="1"/>
  <c r="L843" i="11"/>
  <c r="M843" i="11"/>
  <c r="N843" i="11"/>
  <c r="O843" i="11"/>
  <c r="P843" i="11"/>
  <c r="J844" i="11"/>
  <c r="K844" i="11" s="1"/>
  <c r="L844" i="11"/>
  <c r="M844" i="11"/>
  <c r="N844" i="11"/>
  <c r="O844" i="11"/>
  <c r="P844" i="11"/>
  <c r="J845" i="11"/>
  <c r="K845" i="11" s="1"/>
  <c r="L845" i="11"/>
  <c r="M845" i="11"/>
  <c r="N845" i="11"/>
  <c r="O845" i="11"/>
  <c r="P845" i="11"/>
  <c r="J846" i="11"/>
  <c r="K846" i="11" s="1"/>
  <c r="L846" i="11"/>
  <c r="M846" i="11"/>
  <c r="N846" i="11"/>
  <c r="O846" i="11"/>
  <c r="P846" i="11"/>
  <c r="J847" i="11"/>
  <c r="K847" i="11" s="1"/>
  <c r="L847" i="11"/>
  <c r="M847" i="11"/>
  <c r="N847" i="11"/>
  <c r="O847" i="11"/>
  <c r="P847" i="11"/>
  <c r="J848" i="11"/>
  <c r="K848" i="11" s="1"/>
  <c r="L848" i="11"/>
  <c r="M848" i="11"/>
  <c r="N848" i="11"/>
  <c r="O848" i="11"/>
  <c r="P848" i="11"/>
  <c r="J849" i="11"/>
  <c r="K849" i="11" s="1"/>
  <c r="L849" i="11"/>
  <c r="M849" i="11"/>
  <c r="N849" i="11"/>
  <c r="O849" i="11"/>
  <c r="P849" i="11"/>
  <c r="J850" i="11"/>
  <c r="K850" i="11" s="1"/>
  <c r="L850" i="11"/>
  <c r="M850" i="11"/>
  <c r="N850" i="11"/>
  <c r="O850" i="11"/>
  <c r="P850" i="11"/>
  <c r="J851" i="11"/>
  <c r="K851" i="11" s="1"/>
  <c r="L851" i="11"/>
  <c r="M851" i="11"/>
  <c r="N851" i="11"/>
  <c r="O851" i="11"/>
  <c r="P851" i="11"/>
  <c r="J852" i="11"/>
  <c r="K852" i="11" s="1"/>
  <c r="L852" i="11"/>
  <c r="M852" i="11"/>
  <c r="N852" i="11"/>
  <c r="O852" i="11"/>
  <c r="P852" i="11"/>
  <c r="J853" i="11"/>
  <c r="K853" i="11" s="1"/>
  <c r="L853" i="11"/>
  <c r="M853" i="11"/>
  <c r="N853" i="11"/>
  <c r="O853" i="11"/>
  <c r="P853" i="11"/>
  <c r="J854" i="11"/>
  <c r="K854" i="11" s="1"/>
  <c r="L854" i="11"/>
  <c r="M854" i="11"/>
  <c r="N854" i="11"/>
  <c r="O854" i="11"/>
  <c r="P854" i="11"/>
  <c r="J855" i="11"/>
  <c r="K855" i="11" s="1"/>
  <c r="L855" i="11"/>
  <c r="M855" i="11"/>
  <c r="N855" i="11"/>
  <c r="O855" i="11"/>
  <c r="P855" i="11"/>
  <c r="J856" i="11"/>
  <c r="K856" i="11" s="1"/>
  <c r="L856" i="11"/>
  <c r="M856" i="11"/>
  <c r="N856" i="11"/>
  <c r="O856" i="11"/>
  <c r="P856" i="11"/>
  <c r="J857" i="11"/>
  <c r="K857" i="11" s="1"/>
  <c r="L857" i="11"/>
  <c r="M857" i="11"/>
  <c r="N857" i="11"/>
  <c r="O857" i="11"/>
  <c r="P857" i="11"/>
  <c r="J858" i="11"/>
  <c r="K858" i="11" s="1"/>
  <c r="L858" i="11"/>
  <c r="M858" i="11"/>
  <c r="N858" i="11"/>
  <c r="O858" i="11"/>
  <c r="P858" i="11"/>
  <c r="J859" i="11"/>
  <c r="K859" i="11" s="1"/>
  <c r="L859" i="11"/>
  <c r="M859" i="11"/>
  <c r="N859" i="11"/>
  <c r="O859" i="11"/>
  <c r="P859" i="11"/>
  <c r="J860" i="11"/>
  <c r="K860" i="11" s="1"/>
  <c r="L860" i="11"/>
  <c r="M860" i="11"/>
  <c r="N860" i="11"/>
  <c r="O860" i="11"/>
  <c r="P860" i="11"/>
  <c r="J861" i="11"/>
  <c r="K861" i="11" s="1"/>
  <c r="L861" i="11"/>
  <c r="M861" i="11"/>
  <c r="N861" i="11"/>
  <c r="O861" i="11"/>
  <c r="P861" i="11"/>
  <c r="J862" i="11"/>
  <c r="K862" i="11" s="1"/>
  <c r="L862" i="11"/>
  <c r="M862" i="11"/>
  <c r="N862" i="11"/>
  <c r="O862" i="11"/>
  <c r="P862" i="11"/>
  <c r="J863" i="11"/>
  <c r="K863" i="11" s="1"/>
  <c r="L863" i="11"/>
  <c r="M863" i="11"/>
  <c r="N863" i="11"/>
  <c r="O863" i="11"/>
  <c r="P863" i="11"/>
  <c r="J864" i="11"/>
  <c r="K864" i="11" s="1"/>
  <c r="L864" i="11"/>
  <c r="M864" i="11"/>
  <c r="N864" i="11"/>
  <c r="O864" i="11"/>
  <c r="P864" i="11"/>
  <c r="J865" i="11"/>
  <c r="K865" i="11" s="1"/>
  <c r="L865" i="11"/>
  <c r="M865" i="11"/>
  <c r="N865" i="11"/>
  <c r="O865" i="11"/>
  <c r="P865" i="11"/>
  <c r="J866" i="11"/>
  <c r="K866" i="11" s="1"/>
  <c r="L866" i="11"/>
  <c r="M866" i="11"/>
  <c r="N866" i="11"/>
  <c r="O866" i="11"/>
  <c r="P866" i="11"/>
  <c r="J867" i="11"/>
  <c r="K867" i="11" s="1"/>
  <c r="L867" i="11"/>
  <c r="M867" i="11"/>
  <c r="N867" i="11"/>
  <c r="O867" i="11"/>
  <c r="P867" i="11"/>
  <c r="J868" i="11"/>
  <c r="K868" i="11" s="1"/>
  <c r="L868" i="11"/>
  <c r="M868" i="11"/>
  <c r="N868" i="11"/>
  <c r="O868" i="11"/>
  <c r="P868" i="11"/>
  <c r="J869" i="11"/>
  <c r="K869" i="11" s="1"/>
  <c r="L869" i="11"/>
  <c r="M869" i="11"/>
  <c r="N869" i="11"/>
  <c r="O869" i="11"/>
  <c r="P869" i="11"/>
  <c r="J870" i="11"/>
  <c r="K870" i="11" s="1"/>
  <c r="L870" i="11"/>
  <c r="M870" i="11"/>
  <c r="N870" i="11"/>
  <c r="O870" i="11"/>
  <c r="P870" i="11"/>
  <c r="J871" i="11"/>
  <c r="K871" i="11" s="1"/>
  <c r="L871" i="11"/>
  <c r="M871" i="11"/>
  <c r="N871" i="11"/>
  <c r="O871" i="11"/>
  <c r="P871" i="11"/>
  <c r="J872" i="11"/>
  <c r="K872" i="11" s="1"/>
  <c r="L872" i="11"/>
  <c r="M872" i="11"/>
  <c r="N872" i="11"/>
  <c r="O872" i="11"/>
  <c r="P872" i="11"/>
  <c r="J873" i="11"/>
  <c r="K873" i="11" s="1"/>
  <c r="L873" i="11"/>
  <c r="M873" i="11"/>
  <c r="N873" i="11"/>
  <c r="O873" i="11"/>
  <c r="P873" i="11"/>
  <c r="J874" i="11"/>
  <c r="K874" i="11" s="1"/>
  <c r="L874" i="11"/>
  <c r="M874" i="11"/>
  <c r="N874" i="11"/>
  <c r="O874" i="11"/>
  <c r="P874" i="11"/>
  <c r="J875" i="11"/>
  <c r="K875" i="11" s="1"/>
  <c r="L875" i="11"/>
  <c r="M875" i="11"/>
  <c r="N875" i="11"/>
  <c r="O875" i="11"/>
  <c r="P875" i="11"/>
  <c r="J876" i="11"/>
  <c r="K876" i="11" s="1"/>
  <c r="L876" i="11"/>
  <c r="M876" i="11"/>
  <c r="N876" i="11"/>
  <c r="O876" i="11"/>
  <c r="P876" i="11"/>
  <c r="J877" i="11"/>
  <c r="K877" i="11" s="1"/>
  <c r="L877" i="11"/>
  <c r="M877" i="11"/>
  <c r="N877" i="11"/>
  <c r="O877" i="11"/>
  <c r="P877" i="11"/>
  <c r="J186" i="11"/>
  <c r="K186" i="11" s="1"/>
  <c r="L186" i="11"/>
  <c r="M186" i="11"/>
  <c r="N186" i="11"/>
  <c r="O186" i="11"/>
  <c r="P186" i="11"/>
  <c r="J187" i="11"/>
  <c r="K187" i="11" s="1"/>
  <c r="L187" i="11"/>
  <c r="M187" i="11"/>
  <c r="N187" i="11"/>
  <c r="O187" i="11"/>
  <c r="P187" i="11"/>
  <c r="J188" i="11"/>
  <c r="K188" i="11" s="1"/>
  <c r="L188" i="11"/>
  <c r="M188" i="11"/>
  <c r="N188" i="11"/>
  <c r="O188" i="11"/>
  <c r="P188" i="11"/>
  <c r="J189" i="11"/>
  <c r="K189" i="11" s="1"/>
  <c r="L189" i="11"/>
  <c r="M189" i="11"/>
  <c r="N189" i="11"/>
  <c r="O189" i="11"/>
  <c r="P189" i="11"/>
  <c r="J190" i="11"/>
  <c r="K190" i="11" s="1"/>
  <c r="L190" i="11"/>
  <c r="M190" i="11"/>
  <c r="N190" i="11"/>
  <c r="O190" i="11"/>
  <c r="P190" i="11"/>
  <c r="J191" i="11"/>
  <c r="K191" i="11" s="1"/>
  <c r="L191" i="11"/>
  <c r="M191" i="11"/>
  <c r="N191" i="11"/>
  <c r="O191" i="11"/>
  <c r="P191" i="11"/>
  <c r="J192" i="11"/>
  <c r="K192" i="11" s="1"/>
  <c r="L192" i="11"/>
  <c r="M192" i="11"/>
  <c r="N192" i="11"/>
  <c r="O192" i="11"/>
  <c r="P192" i="11"/>
  <c r="J193" i="11"/>
  <c r="K193" i="11" s="1"/>
  <c r="L193" i="11"/>
  <c r="M193" i="11"/>
  <c r="N193" i="11"/>
  <c r="O193" i="11"/>
  <c r="P193" i="11"/>
  <c r="J194" i="11"/>
  <c r="K194" i="11" s="1"/>
  <c r="L194" i="11"/>
  <c r="M194" i="11"/>
  <c r="N194" i="11"/>
  <c r="O194" i="11"/>
  <c r="P194" i="11"/>
  <c r="J195" i="11"/>
  <c r="K195" i="11" s="1"/>
  <c r="L195" i="11"/>
  <c r="M195" i="11"/>
  <c r="N195" i="11"/>
  <c r="O195" i="11"/>
  <c r="P195" i="11"/>
  <c r="J196" i="11"/>
  <c r="K196" i="11" s="1"/>
  <c r="L196" i="11"/>
  <c r="M196" i="11"/>
  <c r="N196" i="11"/>
  <c r="O196" i="11"/>
  <c r="P196" i="11"/>
  <c r="J197" i="11"/>
  <c r="K197" i="11" s="1"/>
  <c r="L197" i="11"/>
  <c r="M197" i="11"/>
  <c r="N197" i="11"/>
  <c r="O197" i="11"/>
  <c r="P197" i="11"/>
  <c r="J198" i="11"/>
  <c r="K198" i="11" s="1"/>
  <c r="L198" i="11"/>
  <c r="M198" i="11"/>
  <c r="N198" i="11"/>
  <c r="O198" i="11"/>
  <c r="P198" i="11"/>
  <c r="J199" i="11"/>
  <c r="K199" i="11" s="1"/>
  <c r="L199" i="11"/>
  <c r="M199" i="11"/>
  <c r="N199" i="11"/>
  <c r="O199" i="11"/>
  <c r="P199" i="11"/>
  <c r="J200" i="11"/>
  <c r="K200" i="11" s="1"/>
  <c r="L200" i="11"/>
  <c r="M200" i="11"/>
  <c r="N200" i="11"/>
  <c r="O200" i="11"/>
  <c r="P200" i="11"/>
  <c r="J201" i="11"/>
  <c r="K201" i="11" s="1"/>
  <c r="L201" i="11"/>
  <c r="M201" i="11"/>
  <c r="N201" i="11"/>
  <c r="O201" i="11"/>
  <c r="P201" i="11"/>
  <c r="J202" i="11"/>
  <c r="K202" i="11" s="1"/>
  <c r="L202" i="11"/>
  <c r="M202" i="11"/>
  <c r="N202" i="11"/>
  <c r="O202" i="11"/>
  <c r="P202" i="11"/>
  <c r="J203" i="11"/>
  <c r="K203" i="11" s="1"/>
  <c r="L203" i="11"/>
  <c r="M203" i="11"/>
  <c r="N203" i="11"/>
  <c r="O203" i="11"/>
  <c r="P203" i="11"/>
  <c r="J204" i="11"/>
  <c r="K204" i="11" s="1"/>
  <c r="L204" i="11"/>
  <c r="M204" i="11"/>
  <c r="N204" i="11"/>
  <c r="O204" i="11"/>
  <c r="P204" i="11"/>
  <c r="J205" i="11"/>
  <c r="K205" i="11" s="1"/>
  <c r="L205" i="11"/>
  <c r="M205" i="11"/>
  <c r="N205" i="11"/>
  <c r="O205" i="11"/>
  <c r="P205" i="11"/>
  <c r="J206" i="11"/>
  <c r="K206" i="11" s="1"/>
  <c r="L206" i="11"/>
  <c r="M206" i="11"/>
  <c r="N206" i="11"/>
  <c r="O206" i="11"/>
  <c r="P206" i="11"/>
  <c r="J207" i="11"/>
  <c r="K207" i="11" s="1"/>
  <c r="L207" i="11"/>
  <c r="M207" i="11"/>
  <c r="N207" i="11"/>
  <c r="O207" i="11"/>
  <c r="P207" i="11"/>
  <c r="J208" i="11"/>
  <c r="K208" i="11" s="1"/>
  <c r="L208" i="11"/>
  <c r="M208" i="11"/>
  <c r="N208" i="11"/>
  <c r="O208" i="11"/>
  <c r="P208" i="11"/>
  <c r="J209" i="11"/>
  <c r="K209" i="11" s="1"/>
  <c r="L209" i="11"/>
  <c r="M209" i="11"/>
  <c r="N209" i="11"/>
  <c r="O209" i="11"/>
  <c r="P209" i="11"/>
  <c r="J210" i="11"/>
  <c r="K210" i="11" s="1"/>
  <c r="L210" i="11"/>
  <c r="M210" i="11"/>
  <c r="N210" i="11"/>
  <c r="O210" i="11"/>
  <c r="P210" i="11"/>
  <c r="J211" i="11"/>
  <c r="K211" i="11" s="1"/>
  <c r="L211" i="11"/>
  <c r="M211" i="11"/>
  <c r="N211" i="11"/>
  <c r="O211" i="11"/>
  <c r="P211" i="11"/>
  <c r="J212" i="11"/>
  <c r="K212" i="11" s="1"/>
  <c r="L212" i="11"/>
  <c r="M212" i="11"/>
  <c r="N212" i="11"/>
  <c r="O212" i="11"/>
  <c r="P212" i="11"/>
  <c r="J213" i="11"/>
  <c r="K213" i="11" s="1"/>
  <c r="L213" i="11"/>
  <c r="M213" i="11"/>
  <c r="N213" i="11"/>
  <c r="O213" i="11"/>
  <c r="P213" i="11"/>
  <c r="J214" i="11"/>
  <c r="K214" i="11" s="1"/>
  <c r="L214" i="11"/>
  <c r="M214" i="11"/>
  <c r="N214" i="11"/>
  <c r="O214" i="11"/>
  <c r="P214" i="11"/>
  <c r="J215" i="11"/>
  <c r="K215" i="11" s="1"/>
  <c r="L215" i="11"/>
  <c r="M215" i="11"/>
  <c r="N215" i="11"/>
  <c r="O215" i="11"/>
  <c r="P215" i="11"/>
  <c r="J216" i="11"/>
  <c r="K216" i="11" s="1"/>
  <c r="L216" i="11"/>
  <c r="M216" i="11"/>
  <c r="N216" i="11"/>
  <c r="O216" i="11"/>
  <c r="P216" i="11"/>
  <c r="J217" i="11"/>
  <c r="K217" i="11" s="1"/>
  <c r="L217" i="11"/>
  <c r="M217" i="11"/>
  <c r="N217" i="11"/>
  <c r="O217" i="11"/>
  <c r="P217" i="11"/>
  <c r="J218" i="11"/>
  <c r="K218" i="11" s="1"/>
  <c r="L218" i="11"/>
  <c r="M218" i="11"/>
  <c r="N218" i="11"/>
  <c r="O218" i="11"/>
  <c r="P218" i="11"/>
  <c r="J219" i="11"/>
  <c r="K219" i="11" s="1"/>
  <c r="L219" i="11"/>
  <c r="M219" i="11"/>
  <c r="N219" i="11"/>
  <c r="O219" i="11"/>
  <c r="P219" i="11"/>
  <c r="J220" i="11"/>
  <c r="K220" i="11" s="1"/>
  <c r="L220" i="11"/>
  <c r="M220" i="11"/>
  <c r="N220" i="11"/>
  <c r="O220" i="11"/>
  <c r="P220" i="11"/>
  <c r="J221" i="11"/>
  <c r="K221" i="11" s="1"/>
  <c r="L221" i="11"/>
  <c r="M221" i="11"/>
  <c r="N221" i="11"/>
  <c r="O221" i="11"/>
  <c r="P221" i="11"/>
  <c r="J222" i="11"/>
  <c r="K222" i="11" s="1"/>
  <c r="L222" i="11"/>
  <c r="M222" i="11"/>
  <c r="N222" i="11"/>
  <c r="O222" i="11"/>
  <c r="P222" i="11"/>
  <c r="J223" i="11"/>
  <c r="K223" i="11" s="1"/>
  <c r="L223" i="11"/>
  <c r="M223" i="11"/>
  <c r="N223" i="11"/>
  <c r="O223" i="11"/>
  <c r="P223" i="11"/>
  <c r="J224" i="11"/>
  <c r="K224" i="11" s="1"/>
  <c r="L224" i="11"/>
  <c r="M224" i="11"/>
  <c r="N224" i="11"/>
  <c r="O224" i="11"/>
  <c r="P224" i="11"/>
  <c r="J225" i="11"/>
  <c r="K225" i="11" s="1"/>
  <c r="L225" i="11"/>
  <c r="M225" i="11"/>
  <c r="N225" i="11"/>
  <c r="O225" i="11"/>
  <c r="P225" i="11"/>
  <c r="J226" i="11"/>
  <c r="K226" i="11" s="1"/>
  <c r="L226" i="11"/>
  <c r="M226" i="11"/>
  <c r="N226" i="11"/>
  <c r="O226" i="11"/>
  <c r="P226" i="11"/>
  <c r="J227" i="11"/>
  <c r="K227" i="11" s="1"/>
  <c r="L227" i="11"/>
  <c r="M227" i="11"/>
  <c r="N227" i="11"/>
  <c r="O227" i="11"/>
  <c r="P227" i="11"/>
  <c r="J228" i="11"/>
  <c r="K228" i="11" s="1"/>
  <c r="L228" i="11"/>
  <c r="M228" i="11"/>
  <c r="N228" i="11"/>
  <c r="O228" i="11"/>
  <c r="P228" i="11"/>
  <c r="J229" i="11"/>
  <c r="K229" i="11" s="1"/>
  <c r="L229" i="11"/>
  <c r="M229" i="11"/>
  <c r="N229" i="11"/>
  <c r="O229" i="11"/>
  <c r="P229" i="11"/>
  <c r="J230" i="11"/>
  <c r="K230" i="11" s="1"/>
  <c r="L230" i="11"/>
  <c r="M230" i="11"/>
  <c r="N230" i="11"/>
  <c r="O230" i="11"/>
  <c r="P230" i="11"/>
  <c r="J231" i="11"/>
  <c r="K231" i="11" s="1"/>
  <c r="L231" i="11"/>
  <c r="M231" i="11"/>
  <c r="N231" i="11"/>
  <c r="O231" i="11"/>
  <c r="P231" i="11"/>
  <c r="J232" i="11"/>
  <c r="K232" i="11" s="1"/>
  <c r="L232" i="11"/>
  <c r="M232" i="11"/>
  <c r="N232" i="11"/>
  <c r="O232" i="11"/>
  <c r="P232" i="11"/>
  <c r="J233" i="11"/>
  <c r="K233" i="11" s="1"/>
  <c r="L233" i="11"/>
  <c r="M233" i="11"/>
  <c r="N233" i="11"/>
  <c r="O233" i="11"/>
  <c r="P233" i="11"/>
  <c r="J234" i="11"/>
  <c r="K234" i="11" s="1"/>
  <c r="L234" i="11"/>
  <c r="M234" i="11"/>
  <c r="N234" i="11"/>
  <c r="O234" i="11"/>
  <c r="P234" i="11"/>
  <c r="J235" i="11"/>
  <c r="K235" i="11" s="1"/>
  <c r="L235" i="11"/>
  <c r="M235" i="11"/>
  <c r="N235" i="11"/>
  <c r="O235" i="11"/>
  <c r="P235" i="11"/>
  <c r="J236" i="11"/>
  <c r="K236" i="11" s="1"/>
  <c r="L236" i="11"/>
  <c r="M236" i="11"/>
  <c r="N236" i="11"/>
  <c r="O236" i="11"/>
  <c r="P236" i="11"/>
  <c r="J237" i="11"/>
  <c r="K237" i="11" s="1"/>
  <c r="L237" i="11"/>
  <c r="M237" i="11"/>
  <c r="N237" i="11"/>
  <c r="O237" i="11"/>
  <c r="P237" i="11"/>
  <c r="J238" i="11"/>
  <c r="K238" i="11" s="1"/>
  <c r="L238" i="11"/>
  <c r="M238" i="11"/>
  <c r="N238" i="11"/>
  <c r="O238" i="11"/>
  <c r="P238" i="11"/>
  <c r="J239" i="11"/>
  <c r="K239" i="11" s="1"/>
  <c r="L239" i="11"/>
  <c r="M239" i="11"/>
  <c r="N239" i="11"/>
  <c r="O239" i="11"/>
  <c r="P239" i="11"/>
  <c r="J240" i="11"/>
  <c r="K240" i="11" s="1"/>
  <c r="L240" i="11"/>
  <c r="M240" i="11"/>
  <c r="N240" i="11"/>
  <c r="O240" i="11"/>
  <c r="P240" i="11"/>
  <c r="J241" i="11"/>
  <c r="K241" i="11" s="1"/>
  <c r="L241" i="11"/>
  <c r="M241" i="11"/>
  <c r="N241" i="11"/>
  <c r="O241" i="11"/>
  <c r="P241" i="11"/>
  <c r="J242" i="11"/>
  <c r="K242" i="11" s="1"/>
  <c r="L242" i="11"/>
  <c r="M242" i="11"/>
  <c r="N242" i="11"/>
  <c r="O242" i="11"/>
  <c r="P242" i="11"/>
  <c r="J243" i="11"/>
  <c r="K243" i="11" s="1"/>
  <c r="L243" i="11"/>
  <c r="M243" i="11"/>
  <c r="N243" i="11"/>
  <c r="O243" i="11"/>
  <c r="P243" i="11"/>
  <c r="J244" i="11"/>
  <c r="K244" i="11" s="1"/>
  <c r="L244" i="11"/>
  <c r="M244" i="11"/>
  <c r="N244" i="11"/>
  <c r="O244" i="11"/>
  <c r="P244" i="11"/>
  <c r="J245" i="11"/>
  <c r="K245" i="11" s="1"/>
  <c r="L245" i="11"/>
  <c r="M245" i="11"/>
  <c r="N245" i="11"/>
  <c r="O245" i="11"/>
  <c r="P245" i="11"/>
  <c r="J246" i="11"/>
  <c r="K246" i="11" s="1"/>
  <c r="L246" i="11"/>
  <c r="M246" i="11"/>
  <c r="N246" i="11"/>
  <c r="O246" i="11"/>
  <c r="P246" i="11"/>
  <c r="J247" i="11"/>
  <c r="K247" i="11" s="1"/>
  <c r="L247" i="11"/>
  <c r="M247" i="11"/>
  <c r="N247" i="11"/>
  <c r="O247" i="11"/>
  <c r="P247" i="11"/>
  <c r="J248" i="11"/>
  <c r="K248" i="11" s="1"/>
  <c r="L248" i="11"/>
  <c r="M248" i="11"/>
  <c r="N248" i="11"/>
  <c r="O248" i="11"/>
  <c r="P248" i="11"/>
  <c r="J249" i="11"/>
  <c r="K249" i="11" s="1"/>
  <c r="L249" i="11"/>
  <c r="M249" i="11"/>
  <c r="N249" i="11"/>
  <c r="O249" i="11"/>
  <c r="P249" i="11"/>
  <c r="J250" i="11"/>
  <c r="K250" i="11" s="1"/>
  <c r="L250" i="11"/>
  <c r="M250" i="11"/>
  <c r="N250" i="11"/>
  <c r="O250" i="11"/>
  <c r="P250" i="11"/>
  <c r="J251" i="11"/>
  <c r="K251" i="11" s="1"/>
  <c r="L251" i="11"/>
  <c r="M251" i="11"/>
  <c r="N251" i="11"/>
  <c r="O251" i="11"/>
  <c r="P251" i="11"/>
  <c r="J252" i="11"/>
  <c r="K252" i="11" s="1"/>
  <c r="L252" i="11"/>
  <c r="M252" i="11"/>
  <c r="N252" i="11"/>
  <c r="O252" i="11"/>
  <c r="P252" i="11"/>
  <c r="J253" i="11"/>
  <c r="K253" i="11" s="1"/>
  <c r="L253" i="11"/>
  <c r="M253" i="11"/>
  <c r="N253" i="11"/>
  <c r="O253" i="11"/>
  <c r="P253" i="11"/>
  <c r="J254" i="11"/>
  <c r="K254" i="11" s="1"/>
  <c r="L254" i="11"/>
  <c r="M254" i="11"/>
  <c r="N254" i="11"/>
  <c r="O254" i="11"/>
  <c r="P254" i="11"/>
  <c r="J255" i="11"/>
  <c r="K255" i="11" s="1"/>
  <c r="L255" i="11"/>
  <c r="M255" i="11"/>
  <c r="N255" i="11"/>
  <c r="O255" i="11"/>
  <c r="P255" i="11"/>
  <c r="J256" i="11"/>
  <c r="K256" i="11" s="1"/>
  <c r="L256" i="11"/>
  <c r="M256" i="11"/>
  <c r="N256" i="11"/>
  <c r="O256" i="11"/>
  <c r="P256" i="11"/>
  <c r="J257" i="11"/>
  <c r="K257" i="11" s="1"/>
  <c r="L257" i="11"/>
  <c r="M257" i="11"/>
  <c r="N257" i="11"/>
  <c r="O257" i="11"/>
  <c r="P257" i="11"/>
  <c r="J258" i="11"/>
  <c r="K258" i="11" s="1"/>
  <c r="L258" i="11"/>
  <c r="M258" i="11"/>
  <c r="N258" i="11"/>
  <c r="O258" i="11"/>
  <c r="P258" i="11"/>
  <c r="J259" i="11"/>
  <c r="K259" i="11" s="1"/>
  <c r="L259" i="11"/>
  <c r="M259" i="11"/>
  <c r="N259" i="11"/>
  <c r="O259" i="11"/>
  <c r="P259" i="11"/>
  <c r="J260" i="11"/>
  <c r="K260" i="11" s="1"/>
  <c r="L260" i="11"/>
  <c r="M260" i="11"/>
  <c r="N260" i="11"/>
  <c r="O260" i="11"/>
  <c r="P260" i="11"/>
  <c r="J261" i="11"/>
  <c r="K261" i="11" s="1"/>
  <c r="L261" i="11"/>
  <c r="M261" i="11"/>
  <c r="N261" i="11"/>
  <c r="O261" i="11"/>
  <c r="P261" i="11"/>
  <c r="J262" i="11"/>
  <c r="K262" i="11" s="1"/>
  <c r="L262" i="11"/>
  <c r="M262" i="11"/>
  <c r="N262" i="11"/>
  <c r="O262" i="11"/>
  <c r="P262" i="11"/>
  <c r="J263" i="11"/>
  <c r="K263" i="11" s="1"/>
  <c r="L263" i="11"/>
  <c r="M263" i="11"/>
  <c r="N263" i="11"/>
  <c r="O263" i="11"/>
  <c r="P263" i="11"/>
  <c r="J264" i="11"/>
  <c r="K264" i="11" s="1"/>
  <c r="L264" i="11"/>
  <c r="M264" i="11"/>
  <c r="N264" i="11"/>
  <c r="O264" i="11"/>
  <c r="P264" i="11"/>
  <c r="J265" i="11"/>
  <c r="K265" i="11" s="1"/>
  <c r="L265" i="11"/>
  <c r="M265" i="11"/>
  <c r="N265" i="11"/>
  <c r="O265" i="11"/>
  <c r="P265" i="11"/>
  <c r="J266" i="11"/>
  <c r="K266" i="11" s="1"/>
  <c r="L266" i="11"/>
  <c r="M266" i="11"/>
  <c r="N266" i="11"/>
  <c r="O266" i="11"/>
  <c r="P266" i="11"/>
  <c r="J267" i="11"/>
  <c r="K267" i="11" s="1"/>
  <c r="L267" i="11"/>
  <c r="M267" i="11"/>
  <c r="N267" i="11"/>
  <c r="O267" i="11"/>
  <c r="P267" i="11"/>
  <c r="J268" i="11"/>
  <c r="K268" i="11" s="1"/>
  <c r="L268" i="11"/>
  <c r="M268" i="11"/>
  <c r="N268" i="11"/>
  <c r="O268" i="11"/>
  <c r="P268" i="11"/>
  <c r="J269" i="11"/>
  <c r="K269" i="11" s="1"/>
  <c r="L269" i="11"/>
  <c r="M269" i="11"/>
  <c r="N269" i="11"/>
  <c r="O269" i="11"/>
  <c r="P269" i="11"/>
  <c r="J270" i="11"/>
  <c r="K270" i="11" s="1"/>
  <c r="L270" i="11"/>
  <c r="M270" i="11"/>
  <c r="N270" i="11"/>
  <c r="O270" i="11"/>
  <c r="P270" i="11"/>
  <c r="J271" i="11"/>
  <c r="K271" i="11" s="1"/>
  <c r="L271" i="11"/>
  <c r="M271" i="11"/>
  <c r="N271" i="11"/>
  <c r="O271" i="11"/>
  <c r="P271" i="11"/>
  <c r="J272" i="11"/>
  <c r="K272" i="11" s="1"/>
  <c r="L272" i="11"/>
  <c r="M272" i="11"/>
  <c r="N272" i="11"/>
  <c r="O272" i="11"/>
  <c r="P272" i="11"/>
  <c r="J273" i="11"/>
  <c r="K273" i="11" s="1"/>
  <c r="L273" i="11"/>
  <c r="M273" i="11"/>
  <c r="N273" i="11"/>
  <c r="O273" i="11"/>
  <c r="P273" i="11"/>
  <c r="J274" i="11"/>
  <c r="K274" i="11" s="1"/>
  <c r="L274" i="11"/>
  <c r="M274" i="11"/>
  <c r="N274" i="11"/>
  <c r="O274" i="11"/>
  <c r="P274" i="11"/>
  <c r="J275" i="11"/>
  <c r="K275" i="11" s="1"/>
  <c r="L275" i="11"/>
  <c r="M275" i="11"/>
  <c r="N275" i="11"/>
  <c r="O275" i="11"/>
  <c r="P275" i="11"/>
  <c r="J276" i="11"/>
  <c r="K276" i="11" s="1"/>
  <c r="L276" i="11"/>
  <c r="M276" i="11"/>
  <c r="N276" i="11"/>
  <c r="O276" i="11"/>
  <c r="P276" i="11"/>
  <c r="J277" i="11"/>
  <c r="K277" i="11" s="1"/>
  <c r="L277" i="11"/>
  <c r="M277" i="11"/>
  <c r="N277" i="11"/>
  <c r="O277" i="11"/>
  <c r="P277" i="11"/>
  <c r="J278" i="11"/>
  <c r="K278" i="11" s="1"/>
  <c r="L278" i="11"/>
  <c r="M278" i="11"/>
  <c r="N278" i="11"/>
  <c r="O278" i="11"/>
  <c r="P278" i="11"/>
  <c r="J279" i="11"/>
  <c r="K279" i="11" s="1"/>
  <c r="L279" i="11"/>
  <c r="M279" i="11"/>
  <c r="N279" i="11"/>
  <c r="O279" i="11"/>
  <c r="P279" i="11"/>
  <c r="J280" i="11"/>
  <c r="K280" i="11" s="1"/>
  <c r="L280" i="11"/>
  <c r="M280" i="11"/>
  <c r="N280" i="11"/>
  <c r="O280" i="11"/>
  <c r="P280" i="11"/>
  <c r="J281" i="11"/>
  <c r="K281" i="11" s="1"/>
  <c r="L281" i="11"/>
  <c r="M281" i="11"/>
  <c r="N281" i="11"/>
  <c r="O281" i="11"/>
  <c r="P281" i="11"/>
  <c r="J282" i="11"/>
  <c r="K282" i="11" s="1"/>
  <c r="L282" i="11"/>
  <c r="M282" i="11"/>
  <c r="N282" i="11"/>
  <c r="O282" i="11"/>
  <c r="P282" i="11"/>
  <c r="J283" i="11"/>
  <c r="K283" i="11" s="1"/>
  <c r="L283" i="11"/>
  <c r="M283" i="11"/>
  <c r="N283" i="11"/>
  <c r="O283" i="11"/>
  <c r="P283" i="11"/>
  <c r="J284" i="11"/>
  <c r="K284" i="11" s="1"/>
  <c r="L284" i="11"/>
  <c r="M284" i="11"/>
  <c r="N284" i="11"/>
  <c r="O284" i="11"/>
  <c r="P284" i="11"/>
  <c r="J285" i="11"/>
  <c r="K285" i="11" s="1"/>
  <c r="L285" i="11"/>
  <c r="M285" i="11"/>
  <c r="N285" i="11"/>
  <c r="O285" i="11"/>
  <c r="P285" i="11"/>
  <c r="J286" i="11"/>
  <c r="K286" i="11" s="1"/>
  <c r="L286" i="11"/>
  <c r="M286" i="11"/>
  <c r="N286" i="11"/>
  <c r="O286" i="11"/>
  <c r="P286" i="11"/>
  <c r="J287" i="11"/>
  <c r="K287" i="11" s="1"/>
  <c r="L287" i="11"/>
  <c r="M287" i="11"/>
  <c r="N287" i="11"/>
  <c r="O287" i="11"/>
  <c r="P287" i="11"/>
  <c r="J288" i="11"/>
  <c r="K288" i="11" s="1"/>
  <c r="L288" i="11"/>
  <c r="M288" i="11"/>
  <c r="N288" i="11"/>
  <c r="O288" i="11"/>
  <c r="P288" i="11"/>
  <c r="J289" i="11"/>
  <c r="K289" i="11" s="1"/>
  <c r="L289" i="11"/>
  <c r="M289" i="11"/>
  <c r="N289" i="11"/>
  <c r="O289" i="11"/>
  <c r="P289" i="11"/>
  <c r="J290" i="11"/>
  <c r="K290" i="11" s="1"/>
  <c r="L290" i="11"/>
  <c r="M290" i="11"/>
  <c r="N290" i="11"/>
  <c r="O290" i="11"/>
  <c r="P290" i="11"/>
  <c r="J291" i="11"/>
  <c r="K291" i="11" s="1"/>
  <c r="L291" i="11"/>
  <c r="M291" i="11"/>
  <c r="N291" i="11"/>
  <c r="O291" i="11"/>
  <c r="P291" i="11"/>
  <c r="J292" i="11"/>
  <c r="K292" i="11" s="1"/>
  <c r="L292" i="11"/>
  <c r="M292" i="11"/>
  <c r="N292" i="11"/>
  <c r="O292" i="11"/>
  <c r="P292" i="11"/>
  <c r="J293" i="11"/>
  <c r="K293" i="11" s="1"/>
  <c r="L293" i="11"/>
  <c r="M293" i="11"/>
  <c r="N293" i="11"/>
  <c r="O293" i="11"/>
  <c r="P293" i="11"/>
  <c r="J294" i="11"/>
  <c r="K294" i="11" s="1"/>
  <c r="L294" i="11"/>
  <c r="M294" i="11"/>
  <c r="N294" i="11"/>
  <c r="O294" i="11"/>
  <c r="P294" i="11"/>
  <c r="J295" i="11"/>
  <c r="K295" i="11" s="1"/>
  <c r="L295" i="11"/>
  <c r="M295" i="11"/>
  <c r="N295" i="11"/>
  <c r="O295" i="11"/>
  <c r="P295" i="11"/>
  <c r="J296" i="11"/>
  <c r="K296" i="11" s="1"/>
  <c r="L296" i="11"/>
  <c r="M296" i="11"/>
  <c r="N296" i="11"/>
  <c r="O296" i="11"/>
  <c r="P296" i="11"/>
  <c r="J297" i="11"/>
  <c r="K297" i="11" s="1"/>
  <c r="L297" i="11"/>
  <c r="M297" i="11"/>
  <c r="N297" i="11"/>
  <c r="O297" i="11"/>
  <c r="P297" i="11"/>
  <c r="J298" i="11"/>
  <c r="K298" i="11" s="1"/>
  <c r="L298" i="11"/>
  <c r="M298" i="11"/>
  <c r="N298" i="11"/>
  <c r="O298" i="11"/>
  <c r="P298" i="11"/>
  <c r="J299" i="11"/>
  <c r="K299" i="11" s="1"/>
  <c r="L299" i="11"/>
  <c r="M299" i="11"/>
  <c r="N299" i="11"/>
  <c r="O299" i="11"/>
  <c r="P299" i="11"/>
  <c r="J300" i="11"/>
  <c r="K300" i="11" s="1"/>
  <c r="L300" i="11"/>
  <c r="M300" i="11"/>
  <c r="N300" i="11"/>
  <c r="O300" i="11"/>
  <c r="P300" i="11"/>
  <c r="J301" i="11"/>
  <c r="K301" i="11" s="1"/>
  <c r="L301" i="11"/>
  <c r="M301" i="11"/>
  <c r="N301" i="11"/>
  <c r="O301" i="11"/>
  <c r="P301" i="11"/>
  <c r="J302" i="11"/>
  <c r="K302" i="11" s="1"/>
  <c r="L302" i="11"/>
  <c r="M302" i="11"/>
  <c r="N302" i="11"/>
  <c r="O302" i="11"/>
  <c r="P302" i="11"/>
  <c r="J303" i="11"/>
  <c r="K303" i="11" s="1"/>
  <c r="L303" i="11"/>
  <c r="M303" i="11"/>
  <c r="N303" i="11"/>
  <c r="O303" i="11"/>
  <c r="P303" i="11"/>
  <c r="J304" i="11"/>
  <c r="K304" i="11" s="1"/>
  <c r="L304" i="11"/>
  <c r="M304" i="11"/>
  <c r="N304" i="11"/>
  <c r="O304" i="11"/>
  <c r="P304" i="11"/>
  <c r="J305" i="11"/>
  <c r="K305" i="11" s="1"/>
  <c r="L305" i="11"/>
  <c r="M305" i="11"/>
  <c r="N305" i="11"/>
  <c r="O305" i="11"/>
  <c r="P305" i="11"/>
  <c r="J306" i="11"/>
  <c r="K306" i="11" s="1"/>
  <c r="L306" i="11"/>
  <c r="M306" i="11"/>
  <c r="N306" i="11"/>
  <c r="O306" i="11"/>
  <c r="P306" i="11"/>
  <c r="J307" i="11"/>
  <c r="K307" i="11" s="1"/>
  <c r="L307" i="11"/>
  <c r="M307" i="11"/>
  <c r="N307" i="11"/>
  <c r="O307" i="11"/>
  <c r="P307" i="11"/>
  <c r="J308" i="11"/>
  <c r="K308" i="11" s="1"/>
  <c r="L308" i="11"/>
  <c r="M308" i="11"/>
  <c r="N308" i="11"/>
  <c r="O308" i="11"/>
  <c r="P308" i="11"/>
  <c r="J309" i="11"/>
  <c r="K309" i="11" s="1"/>
  <c r="L309" i="11"/>
  <c r="M309" i="11"/>
  <c r="N309" i="11"/>
  <c r="O309" i="11"/>
  <c r="P309" i="11"/>
  <c r="J310" i="11"/>
  <c r="K310" i="11" s="1"/>
  <c r="L310" i="11"/>
  <c r="M310" i="11"/>
  <c r="N310" i="11"/>
  <c r="O310" i="11"/>
  <c r="P310" i="11"/>
  <c r="J311" i="11"/>
  <c r="K311" i="11" s="1"/>
  <c r="L311" i="11"/>
  <c r="M311" i="11"/>
  <c r="N311" i="11"/>
  <c r="O311" i="11"/>
  <c r="P311" i="11"/>
  <c r="J312" i="11"/>
  <c r="K312" i="11" s="1"/>
  <c r="L312" i="11"/>
  <c r="M312" i="11"/>
  <c r="N312" i="11"/>
  <c r="O312" i="11"/>
  <c r="P312" i="11"/>
  <c r="J313" i="11"/>
  <c r="K313" i="11" s="1"/>
  <c r="L313" i="11"/>
  <c r="M313" i="11"/>
  <c r="N313" i="11"/>
  <c r="O313" i="11"/>
  <c r="P313" i="11"/>
  <c r="J314" i="11"/>
  <c r="K314" i="11" s="1"/>
  <c r="L314" i="11"/>
  <c r="M314" i="11"/>
  <c r="N314" i="11"/>
  <c r="O314" i="11"/>
  <c r="P314" i="11"/>
  <c r="J315" i="11"/>
  <c r="K315" i="11" s="1"/>
  <c r="L315" i="11"/>
  <c r="M315" i="11"/>
  <c r="N315" i="11"/>
  <c r="O315" i="11"/>
  <c r="P315" i="11"/>
  <c r="J316" i="11"/>
  <c r="K316" i="11" s="1"/>
  <c r="L316" i="11"/>
  <c r="M316" i="11"/>
  <c r="N316" i="11"/>
  <c r="O316" i="11"/>
  <c r="P316" i="11"/>
  <c r="J317" i="11"/>
  <c r="K317" i="11" s="1"/>
  <c r="L317" i="11"/>
  <c r="M317" i="11"/>
  <c r="N317" i="11"/>
  <c r="O317" i="11"/>
  <c r="P317" i="11"/>
  <c r="J318" i="11"/>
  <c r="K318" i="11" s="1"/>
  <c r="L318" i="11"/>
  <c r="M318" i="11"/>
  <c r="N318" i="11"/>
  <c r="O318" i="11"/>
  <c r="P318" i="11"/>
  <c r="J319" i="11"/>
  <c r="K319" i="11" s="1"/>
  <c r="L319" i="11"/>
  <c r="M319" i="11"/>
  <c r="N319" i="11"/>
  <c r="O319" i="11"/>
  <c r="P319" i="11"/>
  <c r="J320" i="11"/>
  <c r="K320" i="11" s="1"/>
  <c r="L320" i="11"/>
  <c r="M320" i="11"/>
  <c r="N320" i="11"/>
  <c r="O320" i="11"/>
  <c r="P320" i="11"/>
  <c r="J321" i="11"/>
  <c r="K321" i="11" s="1"/>
  <c r="L321" i="11"/>
  <c r="M321" i="11"/>
  <c r="N321" i="11"/>
  <c r="O321" i="11"/>
  <c r="P321" i="11"/>
  <c r="J322" i="11"/>
  <c r="K322" i="11" s="1"/>
  <c r="L322" i="11"/>
  <c r="M322" i="11"/>
  <c r="N322" i="11"/>
  <c r="O322" i="11"/>
  <c r="P322" i="11"/>
  <c r="J323" i="11"/>
  <c r="K323" i="11" s="1"/>
  <c r="L323" i="11"/>
  <c r="M323" i="11"/>
  <c r="N323" i="11"/>
  <c r="O323" i="11"/>
  <c r="P323" i="11"/>
  <c r="J324" i="11"/>
  <c r="K324" i="11" s="1"/>
  <c r="L324" i="11"/>
  <c r="M324" i="11"/>
  <c r="N324" i="11"/>
  <c r="O324" i="11"/>
  <c r="P324" i="11"/>
  <c r="J325" i="11"/>
  <c r="K325" i="11" s="1"/>
  <c r="L325" i="11"/>
  <c r="M325" i="11"/>
  <c r="N325" i="11"/>
  <c r="O325" i="11"/>
  <c r="P325" i="11"/>
  <c r="J326" i="11"/>
  <c r="K326" i="11" s="1"/>
  <c r="L326" i="11"/>
  <c r="M326" i="11"/>
  <c r="N326" i="11"/>
  <c r="O326" i="11"/>
  <c r="P326" i="11"/>
  <c r="J327" i="11"/>
  <c r="K327" i="11" s="1"/>
  <c r="L327" i="11"/>
  <c r="M327" i="11"/>
  <c r="N327" i="11"/>
  <c r="O327" i="11"/>
  <c r="P327" i="11"/>
  <c r="J328" i="11"/>
  <c r="K328" i="11" s="1"/>
  <c r="L328" i="11"/>
  <c r="M328" i="11"/>
  <c r="N328" i="11"/>
  <c r="O328" i="11"/>
  <c r="P328" i="11"/>
  <c r="J329" i="11"/>
  <c r="K329" i="11" s="1"/>
  <c r="L329" i="11"/>
  <c r="M329" i="11"/>
  <c r="N329" i="11"/>
  <c r="O329" i="11"/>
  <c r="P329" i="11"/>
  <c r="J330" i="11"/>
  <c r="K330" i="11" s="1"/>
  <c r="L330" i="11"/>
  <c r="M330" i="11"/>
  <c r="N330" i="11"/>
  <c r="O330" i="11"/>
  <c r="P330" i="11"/>
  <c r="J331" i="11"/>
  <c r="K331" i="11" s="1"/>
  <c r="L331" i="11"/>
  <c r="M331" i="11"/>
  <c r="N331" i="11"/>
  <c r="O331" i="11"/>
  <c r="P331" i="11"/>
  <c r="J332" i="11"/>
  <c r="K332" i="11" s="1"/>
  <c r="L332" i="11"/>
  <c r="M332" i="11"/>
  <c r="N332" i="11"/>
  <c r="O332" i="11"/>
  <c r="P332" i="11"/>
  <c r="J333" i="11"/>
  <c r="K333" i="11" s="1"/>
  <c r="L333" i="11"/>
  <c r="M333" i="11"/>
  <c r="N333" i="11"/>
  <c r="O333" i="11"/>
  <c r="P333" i="11"/>
  <c r="J334" i="11"/>
  <c r="K334" i="11" s="1"/>
  <c r="L334" i="11"/>
  <c r="M334" i="11"/>
  <c r="N334" i="11"/>
  <c r="O334" i="11"/>
  <c r="P334" i="11"/>
  <c r="J335" i="11"/>
  <c r="K335" i="11" s="1"/>
  <c r="L335" i="11"/>
  <c r="M335" i="11"/>
  <c r="N335" i="11"/>
  <c r="O335" i="11"/>
  <c r="P335" i="11"/>
  <c r="J336" i="11"/>
  <c r="K336" i="11" s="1"/>
  <c r="L336" i="11"/>
  <c r="M336" i="11"/>
  <c r="N336" i="11"/>
  <c r="O336" i="11"/>
  <c r="P336" i="11"/>
  <c r="J337" i="11"/>
  <c r="K337" i="11" s="1"/>
  <c r="L337" i="11"/>
  <c r="M337" i="11"/>
  <c r="N337" i="11"/>
  <c r="O337" i="11"/>
  <c r="P337" i="11"/>
  <c r="J338" i="11"/>
  <c r="K338" i="11" s="1"/>
  <c r="L338" i="11"/>
  <c r="M338" i="11"/>
  <c r="N338" i="11"/>
  <c r="O338" i="11"/>
  <c r="P338" i="11"/>
  <c r="J339" i="11"/>
  <c r="K339" i="11" s="1"/>
  <c r="L339" i="11"/>
  <c r="M339" i="11"/>
  <c r="N339" i="11"/>
  <c r="O339" i="11"/>
  <c r="P339" i="11"/>
  <c r="J340" i="11"/>
  <c r="K340" i="11" s="1"/>
  <c r="L340" i="11"/>
  <c r="M340" i="11"/>
  <c r="N340" i="11"/>
  <c r="O340" i="11"/>
  <c r="P340" i="11"/>
  <c r="J341" i="11"/>
  <c r="K341" i="11" s="1"/>
  <c r="L341" i="11"/>
  <c r="M341" i="11"/>
  <c r="N341" i="11"/>
  <c r="O341" i="11"/>
  <c r="P341" i="11"/>
  <c r="J342" i="11"/>
  <c r="K342" i="11" s="1"/>
  <c r="L342" i="11"/>
  <c r="M342" i="11"/>
  <c r="N342" i="11"/>
  <c r="O342" i="11"/>
  <c r="P342" i="11"/>
  <c r="J343" i="11"/>
  <c r="K343" i="11" s="1"/>
  <c r="L343" i="11"/>
  <c r="M343" i="11"/>
  <c r="N343" i="11"/>
  <c r="O343" i="11"/>
  <c r="P343" i="11"/>
  <c r="J344" i="11"/>
  <c r="K344" i="11" s="1"/>
  <c r="L344" i="11"/>
  <c r="M344" i="11"/>
  <c r="N344" i="11"/>
  <c r="O344" i="11"/>
  <c r="P344" i="11"/>
  <c r="J345" i="11"/>
  <c r="K345" i="11" s="1"/>
  <c r="L345" i="11"/>
  <c r="M345" i="11"/>
  <c r="N345" i="11"/>
  <c r="O345" i="11"/>
  <c r="P345" i="11"/>
  <c r="J346" i="11"/>
  <c r="K346" i="11" s="1"/>
  <c r="L346" i="11"/>
  <c r="M346" i="11"/>
  <c r="N346" i="11"/>
  <c r="O346" i="11"/>
  <c r="P346" i="11"/>
  <c r="J347" i="11"/>
  <c r="K347" i="11" s="1"/>
  <c r="L347" i="11"/>
  <c r="M347" i="11"/>
  <c r="N347" i="11"/>
  <c r="O347" i="11"/>
  <c r="P347" i="11"/>
  <c r="J348" i="11"/>
  <c r="K348" i="11" s="1"/>
  <c r="L348" i="11"/>
  <c r="M348" i="11"/>
  <c r="N348" i="11"/>
  <c r="O348" i="11"/>
  <c r="P348" i="11"/>
  <c r="J349" i="11"/>
  <c r="K349" i="11" s="1"/>
  <c r="L349" i="11"/>
  <c r="M349" i="11"/>
  <c r="N349" i="11"/>
  <c r="O349" i="11"/>
  <c r="P349" i="11"/>
  <c r="J350" i="11"/>
  <c r="K350" i="11" s="1"/>
  <c r="L350" i="11"/>
  <c r="M350" i="11"/>
  <c r="N350" i="11"/>
  <c r="O350" i="11"/>
  <c r="P350" i="11"/>
  <c r="J351" i="11"/>
  <c r="K351" i="11" s="1"/>
  <c r="L351" i="11"/>
  <c r="M351" i="11"/>
  <c r="N351" i="11"/>
  <c r="O351" i="11"/>
  <c r="P351" i="11"/>
  <c r="J352" i="11"/>
  <c r="K352" i="11" s="1"/>
  <c r="L352" i="11"/>
  <c r="M352" i="11"/>
  <c r="N352" i="11"/>
  <c r="O352" i="11"/>
  <c r="P352" i="11"/>
  <c r="J353" i="11"/>
  <c r="K353" i="11" s="1"/>
  <c r="L353" i="11"/>
  <c r="M353" i="11"/>
  <c r="N353" i="11"/>
  <c r="O353" i="11"/>
  <c r="P353" i="11"/>
  <c r="J354" i="11"/>
  <c r="K354" i="11" s="1"/>
  <c r="L354" i="11"/>
  <c r="M354" i="11"/>
  <c r="N354" i="11"/>
  <c r="O354" i="11"/>
  <c r="P354" i="11"/>
  <c r="J355" i="11"/>
  <c r="K355" i="11" s="1"/>
  <c r="L355" i="11"/>
  <c r="M355" i="11"/>
  <c r="N355" i="11"/>
  <c r="O355" i="11"/>
  <c r="P355" i="11"/>
  <c r="J356" i="11"/>
  <c r="K356" i="11" s="1"/>
  <c r="L356" i="11"/>
  <c r="M356" i="11"/>
  <c r="N356" i="11"/>
  <c r="O356" i="11"/>
  <c r="P356" i="11"/>
  <c r="J357" i="11"/>
  <c r="K357" i="11" s="1"/>
  <c r="L357" i="11"/>
  <c r="M357" i="11"/>
  <c r="N357" i="11"/>
  <c r="O357" i="11"/>
  <c r="P357" i="11"/>
  <c r="J358" i="11"/>
  <c r="K358" i="11" s="1"/>
  <c r="L358" i="11"/>
  <c r="M358" i="11"/>
  <c r="N358" i="11"/>
  <c r="O358" i="11"/>
  <c r="P358" i="11"/>
  <c r="J359" i="11"/>
  <c r="K359" i="11" s="1"/>
  <c r="L359" i="11"/>
  <c r="M359" i="11"/>
  <c r="N359" i="11"/>
  <c r="O359" i="11"/>
  <c r="P359" i="11"/>
  <c r="J360" i="11"/>
  <c r="K360" i="11" s="1"/>
  <c r="L360" i="11"/>
  <c r="M360" i="11"/>
  <c r="N360" i="11"/>
  <c r="O360" i="11"/>
  <c r="P360" i="11"/>
  <c r="J361" i="11"/>
  <c r="K361" i="11" s="1"/>
  <c r="L361" i="11"/>
  <c r="M361" i="11"/>
  <c r="N361" i="11"/>
  <c r="O361" i="11"/>
  <c r="P361" i="11"/>
  <c r="J362" i="11"/>
  <c r="K362" i="11" s="1"/>
  <c r="L362" i="11"/>
  <c r="M362" i="11"/>
  <c r="N362" i="11"/>
  <c r="O362" i="11"/>
  <c r="P362" i="11"/>
  <c r="J363" i="11"/>
  <c r="K363" i="11" s="1"/>
  <c r="L363" i="11"/>
  <c r="M363" i="11"/>
  <c r="N363" i="11"/>
  <c r="O363" i="11"/>
  <c r="P363" i="11"/>
  <c r="J364" i="11"/>
  <c r="K364" i="11" s="1"/>
  <c r="L364" i="11"/>
  <c r="M364" i="11"/>
  <c r="N364" i="11"/>
  <c r="O364" i="11"/>
  <c r="P364" i="11"/>
  <c r="J365" i="11"/>
  <c r="K365" i="11" s="1"/>
  <c r="L365" i="11"/>
  <c r="M365" i="11"/>
  <c r="N365" i="11"/>
  <c r="O365" i="11"/>
  <c r="P365" i="11"/>
  <c r="J366" i="11"/>
  <c r="K366" i="11" s="1"/>
  <c r="L366" i="11"/>
  <c r="M366" i="11"/>
  <c r="N366" i="11"/>
  <c r="O366" i="11"/>
  <c r="P366" i="11"/>
  <c r="J367" i="11"/>
  <c r="K367" i="11" s="1"/>
  <c r="L367" i="11"/>
  <c r="M367" i="11"/>
  <c r="N367" i="11"/>
  <c r="O367" i="11"/>
  <c r="P367" i="11"/>
  <c r="J368" i="11"/>
  <c r="K368" i="11" s="1"/>
  <c r="L368" i="11"/>
  <c r="M368" i="11"/>
  <c r="N368" i="11"/>
  <c r="O368" i="11"/>
  <c r="P368" i="11"/>
  <c r="J369" i="11"/>
  <c r="K369" i="11" s="1"/>
  <c r="L369" i="11"/>
  <c r="M369" i="11"/>
  <c r="N369" i="11"/>
  <c r="O369" i="11"/>
  <c r="P369" i="11"/>
  <c r="J370" i="11"/>
  <c r="K370" i="11" s="1"/>
  <c r="L370" i="11"/>
  <c r="M370" i="11"/>
  <c r="N370" i="11"/>
  <c r="O370" i="11"/>
  <c r="P370" i="11"/>
  <c r="J471" i="11"/>
  <c r="K471" i="11" s="1"/>
  <c r="L471" i="11"/>
  <c r="M471" i="11"/>
  <c r="N471" i="11"/>
  <c r="O471" i="11"/>
  <c r="P471" i="11"/>
  <c r="J472" i="11"/>
  <c r="K472" i="11" s="1"/>
  <c r="L472" i="11"/>
  <c r="M472" i="11"/>
  <c r="N472" i="11"/>
  <c r="O472" i="11"/>
  <c r="P472" i="11"/>
  <c r="J473" i="11"/>
  <c r="K473" i="11" s="1"/>
  <c r="L473" i="11"/>
  <c r="M473" i="11"/>
  <c r="N473" i="11"/>
  <c r="O473" i="11"/>
  <c r="P473" i="11"/>
  <c r="J474" i="11"/>
  <c r="K474" i="11" s="1"/>
  <c r="L474" i="11"/>
  <c r="M474" i="11"/>
  <c r="N474" i="11"/>
  <c r="O474" i="11"/>
  <c r="P474" i="11"/>
  <c r="J475" i="11"/>
  <c r="K475" i="11" s="1"/>
  <c r="L475" i="11"/>
  <c r="M475" i="11"/>
  <c r="N475" i="11"/>
  <c r="O475" i="11"/>
  <c r="P475" i="11"/>
  <c r="J476" i="11"/>
  <c r="K476" i="11" s="1"/>
  <c r="L476" i="11"/>
  <c r="M476" i="11"/>
  <c r="N476" i="11"/>
  <c r="O476" i="11"/>
  <c r="P476" i="11"/>
  <c r="J477" i="11"/>
  <c r="K477" i="11" s="1"/>
  <c r="L477" i="11"/>
  <c r="M477" i="11"/>
  <c r="N477" i="11"/>
  <c r="O477" i="11"/>
  <c r="P477" i="11"/>
  <c r="J478" i="11"/>
  <c r="K478" i="11" s="1"/>
  <c r="L478" i="11"/>
  <c r="M478" i="11"/>
  <c r="N478" i="11"/>
  <c r="O478" i="11"/>
  <c r="P478" i="11"/>
  <c r="J479" i="11"/>
  <c r="K479" i="11" s="1"/>
  <c r="L479" i="11"/>
  <c r="M479" i="11"/>
  <c r="N479" i="11"/>
  <c r="O479" i="11"/>
  <c r="P479" i="11"/>
  <c r="J480" i="11"/>
  <c r="K480" i="11" s="1"/>
  <c r="L480" i="11"/>
  <c r="M480" i="11"/>
  <c r="N480" i="11"/>
  <c r="O480" i="11"/>
  <c r="P480" i="11"/>
  <c r="J481" i="11"/>
  <c r="K481" i="11" s="1"/>
  <c r="L481" i="11"/>
  <c r="M481" i="11"/>
  <c r="N481" i="11"/>
  <c r="O481" i="11"/>
  <c r="P481" i="11"/>
  <c r="J482" i="11"/>
  <c r="K482" i="11" s="1"/>
  <c r="L482" i="11"/>
  <c r="M482" i="11"/>
  <c r="N482" i="11"/>
  <c r="O482" i="11"/>
  <c r="P482" i="11"/>
  <c r="J483" i="11"/>
  <c r="K483" i="11" s="1"/>
  <c r="L483" i="11"/>
  <c r="M483" i="11"/>
  <c r="N483" i="11"/>
  <c r="O483" i="11"/>
  <c r="P483" i="11"/>
  <c r="J484" i="11"/>
  <c r="K484" i="11" s="1"/>
  <c r="L484" i="11"/>
  <c r="M484" i="11"/>
  <c r="N484" i="11"/>
  <c r="O484" i="11"/>
  <c r="P484" i="11"/>
  <c r="J485" i="11"/>
  <c r="K485" i="11" s="1"/>
  <c r="L485" i="11"/>
  <c r="M485" i="11"/>
  <c r="N485" i="11"/>
  <c r="O485" i="11"/>
  <c r="P485" i="11"/>
  <c r="J486" i="11"/>
  <c r="K486" i="11" s="1"/>
  <c r="L486" i="11"/>
  <c r="M486" i="11"/>
  <c r="N486" i="11"/>
  <c r="O486" i="11"/>
  <c r="P486" i="11"/>
  <c r="J487" i="11"/>
  <c r="K487" i="11" s="1"/>
  <c r="L487" i="11"/>
  <c r="M487" i="11"/>
  <c r="N487" i="11"/>
  <c r="O487" i="11"/>
  <c r="P487" i="11"/>
  <c r="J488" i="11"/>
  <c r="K488" i="11" s="1"/>
  <c r="L488" i="11"/>
  <c r="M488" i="11"/>
  <c r="N488" i="11"/>
  <c r="O488" i="11"/>
  <c r="P488" i="11"/>
  <c r="J489" i="11"/>
  <c r="K489" i="11" s="1"/>
  <c r="L489" i="11"/>
  <c r="M489" i="11"/>
  <c r="N489" i="11"/>
  <c r="O489" i="11"/>
  <c r="P489" i="11"/>
  <c r="J490" i="11"/>
  <c r="K490" i="11" s="1"/>
  <c r="L490" i="11"/>
  <c r="M490" i="11"/>
  <c r="N490" i="11"/>
  <c r="O490" i="11"/>
  <c r="P490" i="11"/>
  <c r="J491" i="11"/>
  <c r="K491" i="11" s="1"/>
  <c r="L491" i="11"/>
  <c r="M491" i="11"/>
  <c r="N491" i="11"/>
  <c r="O491" i="11"/>
  <c r="P491" i="11"/>
  <c r="J492" i="11"/>
  <c r="K492" i="11" s="1"/>
  <c r="L492" i="11"/>
  <c r="M492" i="11"/>
  <c r="N492" i="11"/>
  <c r="O492" i="11"/>
  <c r="P492" i="11"/>
  <c r="J493" i="11"/>
  <c r="K493" i="11" s="1"/>
  <c r="L493" i="11"/>
  <c r="M493" i="11"/>
  <c r="N493" i="11"/>
  <c r="O493" i="11"/>
  <c r="P493" i="11"/>
  <c r="J494" i="11"/>
  <c r="K494" i="11" s="1"/>
  <c r="L494" i="11"/>
  <c r="M494" i="11"/>
  <c r="N494" i="11"/>
  <c r="O494" i="11"/>
  <c r="P494" i="11"/>
  <c r="J495" i="11"/>
  <c r="K495" i="11" s="1"/>
  <c r="L495" i="11"/>
  <c r="M495" i="11"/>
  <c r="N495" i="11"/>
  <c r="O495" i="11"/>
  <c r="P495" i="11"/>
  <c r="J496" i="11"/>
  <c r="K496" i="11" s="1"/>
  <c r="L496" i="11"/>
  <c r="M496" i="11"/>
  <c r="N496" i="11"/>
  <c r="O496" i="11"/>
  <c r="P496" i="11"/>
  <c r="J497" i="11"/>
  <c r="K497" i="11" s="1"/>
  <c r="L497" i="11"/>
  <c r="M497" i="11"/>
  <c r="N497" i="11"/>
  <c r="O497" i="11"/>
  <c r="P497" i="11"/>
  <c r="J498" i="11"/>
  <c r="K498" i="11" s="1"/>
  <c r="L498" i="11"/>
  <c r="M498" i="11"/>
  <c r="N498" i="11"/>
  <c r="O498" i="11"/>
  <c r="P498" i="11"/>
  <c r="J499" i="11"/>
  <c r="K499" i="11" s="1"/>
  <c r="L499" i="11"/>
  <c r="M499" i="11"/>
  <c r="N499" i="11"/>
  <c r="O499" i="11"/>
  <c r="P499" i="11"/>
  <c r="J500" i="11"/>
  <c r="K500" i="11" s="1"/>
  <c r="L500" i="11"/>
  <c r="M500" i="11"/>
  <c r="N500" i="11"/>
  <c r="O500" i="11"/>
  <c r="P500" i="11"/>
  <c r="J501" i="11"/>
  <c r="K501" i="11" s="1"/>
  <c r="L501" i="11"/>
  <c r="M501" i="11"/>
  <c r="N501" i="11"/>
  <c r="O501" i="11"/>
  <c r="P501" i="11"/>
  <c r="J561" i="11"/>
  <c r="K561" i="11" s="1"/>
  <c r="L561" i="11"/>
  <c r="M561" i="11"/>
  <c r="N561" i="11"/>
  <c r="O561" i="11"/>
  <c r="P561" i="11"/>
  <c r="J562" i="11"/>
  <c r="K562" i="11" s="1"/>
  <c r="L562" i="11"/>
  <c r="M562" i="11"/>
  <c r="N562" i="11"/>
  <c r="O562" i="11"/>
  <c r="P562" i="11"/>
  <c r="J597" i="11"/>
  <c r="K597" i="11" s="1"/>
  <c r="L597" i="11"/>
  <c r="M597" i="11"/>
  <c r="N597" i="11"/>
  <c r="O597" i="11"/>
  <c r="P597" i="11"/>
  <c r="J598" i="11"/>
  <c r="K598" i="11" s="1"/>
  <c r="L598" i="11"/>
  <c r="M598" i="11"/>
  <c r="N598" i="11"/>
  <c r="O598" i="11"/>
  <c r="P598" i="11"/>
  <c r="J599" i="11"/>
  <c r="K599" i="11" s="1"/>
  <c r="L599" i="11"/>
  <c r="M599" i="11"/>
  <c r="N599" i="11"/>
  <c r="O599" i="11"/>
  <c r="P599" i="11"/>
  <c r="J600" i="11"/>
  <c r="K600" i="11" s="1"/>
  <c r="L600" i="11"/>
  <c r="M600" i="11"/>
  <c r="N600" i="11"/>
  <c r="O600" i="11"/>
  <c r="P600" i="11"/>
  <c r="J601" i="11"/>
  <c r="K601" i="11" s="1"/>
  <c r="L601" i="11"/>
  <c r="M601" i="11"/>
  <c r="N601" i="11"/>
  <c r="O601" i="11"/>
  <c r="P601" i="11"/>
  <c r="J602" i="11"/>
  <c r="K602" i="11" s="1"/>
  <c r="L602" i="11"/>
  <c r="M602" i="11"/>
  <c r="N602" i="11"/>
  <c r="O602" i="11"/>
  <c r="P602" i="11"/>
  <c r="J603" i="11"/>
  <c r="K603" i="11" s="1"/>
  <c r="L603" i="11"/>
  <c r="M603" i="11"/>
  <c r="N603" i="11"/>
  <c r="O603" i="11"/>
  <c r="P603" i="11"/>
  <c r="J604" i="11"/>
  <c r="K604" i="11" s="1"/>
  <c r="L604" i="11"/>
  <c r="M604" i="11"/>
  <c r="N604" i="11"/>
  <c r="O604" i="11"/>
  <c r="P604" i="11"/>
  <c r="J605" i="11"/>
  <c r="K605" i="11" s="1"/>
  <c r="L605" i="11"/>
  <c r="M605" i="11"/>
  <c r="N605" i="11"/>
  <c r="O605" i="11"/>
  <c r="P605" i="11"/>
  <c r="J606" i="11"/>
  <c r="K606" i="11" s="1"/>
  <c r="L606" i="11"/>
  <c r="M606" i="11"/>
  <c r="N606" i="11"/>
  <c r="O606" i="11"/>
  <c r="P606" i="11"/>
  <c r="J607" i="11"/>
  <c r="K607" i="11" s="1"/>
  <c r="L607" i="11"/>
  <c r="M607" i="11"/>
  <c r="N607" i="11"/>
  <c r="O607" i="11"/>
  <c r="P607" i="11"/>
  <c r="J608" i="11"/>
  <c r="K608" i="11" s="1"/>
  <c r="L608" i="11"/>
  <c r="M608" i="11"/>
  <c r="N608" i="11"/>
  <c r="O608" i="11"/>
  <c r="P608" i="11"/>
  <c r="J609" i="11"/>
  <c r="K609" i="11" s="1"/>
  <c r="L609" i="11"/>
  <c r="M609" i="11"/>
  <c r="N609" i="11"/>
  <c r="O609" i="11"/>
  <c r="P609" i="11"/>
  <c r="J610" i="11"/>
  <c r="K610" i="11" s="1"/>
  <c r="L610" i="11"/>
  <c r="M610" i="11"/>
  <c r="N610" i="11"/>
  <c r="O610" i="11"/>
  <c r="P610" i="11"/>
  <c r="J611" i="11"/>
  <c r="K611" i="11" s="1"/>
  <c r="L611" i="11"/>
  <c r="M611" i="11"/>
  <c r="N611" i="11"/>
  <c r="O611" i="11"/>
  <c r="P611" i="11"/>
  <c r="J612" i="11"/>
  <c r="K612" i="11" s="1"/>
  <c r="L612" i="11"/>
  <c r="M612" i="11"/>
  <c r="N612" i="11"/>
  <c r="O612" i="11"/>
  <c r="P612" i="11"/>
  <c r="J613" i="11"/>
  <c r="K613" i="11" s="1"/>
  <c r="L613" i="11"/>
  <c r="M613" i="11"/>
  <c r="N613" i="11"/>
  <c r="O613" i="11"/>
  <c r="P613" i="11"/>
  <c r="J614" i="11"/>
  <c r="K614" i="11" s="1"/>
  <c r="L614" i="11"/>
  <c r="M614" i="11"/>
  <c r="N614" i="11"/>
  <c r="O614" i="11"/>
  <c r="P614" i="11"/>
  <c r="J615" i="11"/>
  <c r="K615" i="11" s="1"/>
  <c r="L615" i="11"/>
  <c r="M615" i="11"/>
  <c r="N615" i="11"/>
  <c r="O615" i="11"/>
  <c r="P615" i="11"/>
  <c r="J616" i="11"/>
  <c r="K616" i="11" s="1"/>
  <c r="L616" i="11"/>
  <c r="M616" i="11"/>
  <c r="N616" i="11"/>
  <c r="O616" i="11"/>
  <c r="P616" i="11"/>
  <c r="J617" i="11"/>
  <c r="K617" i="11" s="1"/>
  <c r="L617" i="11"/>
  <c r="M617" i="11"/>
  <c r="N617" i="11"/>
  <c r="O617" i="11"/>
  <c r="P617" i="11"/>
  <c r="J618" i="11"/>
  <c r="K618" i="11" s="1"/>
  <c r="L618" i="11"/>
  <c r="M618" i="11"/>
  <c r="N618" i="11"/>
  <c r="O618" i="11"/>
  <c r="P618" i="11"/>
  <c r="J619" i="11"/>
  <c r="K619" i="11" s="1"/>
  <c r="L619" i="11"/>
  <c r="M619" i="11"/>
  <c r="N619" i="11"/>
  <c r="O619" i="11"/>
  <c r="P619" i="11"/>
  <c r="J620" i="11"/>
  <c r="K620" i="11" s="1"/>
  <c r="L620" i="11"/>
  <c r="M620" i="11"/>
  <c r="N620" i="11"/>
  <c r="O620" i="11"/>
  <c r="P620" i="11"/>
  <c r="J621" i="11"/>
  <c r="K621" i="11" s="1"/>
  <c r="L621" i="11"/>
  <c r="M621" i="11"/>
  <c r="N621" i="11"/>
  <c r="O621" i="11"/>
  <c r="P621" i="11"/>
  <c r="J622" i="11"/>
  <c r="K622" i="11" s="1"/>
  <c r="L622" i="11"/>
  <c r="M622" i="11"/>
  <c r="N622" i="11"/>
  <c r="O622" i="11"/>
  <c r="P622" i="11"/>
  <c r="J623" i="11"/>
  <c r="K623" i="11" s="1"/>
  <c r="L623" i="11"/>
  <c r="M623" i="11"/>
  <c r="N623" i="11"/>
  <c r="O623" i="11"/>
  <c r="P623" i="11"/>
  <c r="J624" i="11"/>
  <c r="K624" i="11" s="1"/>
  <c r="L624" i="11"/>
  <c r="M624" i="11"/>
  <c r="N624" i="11"/>
  <c r="O624" i="11"/>
  <c r="P624" i="11"/>
  <c r="J625" i="11"/>
  <c r="K625" i="11" s="1"/>
  <c r="L625" i="11"/>
  <c r="M625" i="11"/>
  <c r="N625" i="11"/>
  <c r="O625" i="11"/>
  <c r="P625" i="11"/>
  <c r="J626" i="11"/>
  <c r="K626" i="11" s="1"/>
  <c r="L626" i="11"/>
  <c r="M626" i="11"/>
  <c r="N626" i="11"/>
  <c r="O626" i="11"/>
  <c r="P626" i="11"/>
  <c r="J627" i="11"/>
  <c r="K627" i="11" s="1"/>
  <c r="L627" i="11"/>
  <c r="M627" i="11"/>
  <c r="N627" i="11"/>
  <c r="O627" i="11"/>
  <c r="P627" i="11"/>
  <c r="J628" i="11"/>
  <c r="K628" i="11" s="1"/>
  <c r="L628" i="11"/>
  <c r="M628" i="11"/>
  <c r="N628" i="11"/>
  <c r="O628" i="11"/>
  <c r="P628" i="11"/>
  <c r="J629" i="11"/>
  <c r="K629" i="11" s="1"/>
  <c r="L629" i="11"/>
  <c r="M629" i="11"/>
  <c r="N629" i="11"/>
  <c r="O629" i="11"/>
  <c r="P629" i="11"/>
  <c r="J630" i="11"/>
  <c r="K630" i="11" s="1"/>
  <c r="L630" i="11"/>
  <c r="M630" i="11"/>
  <c r="N630" i="11"/>
  <c r="O630" i="11"/>
  <c r="P630" i="11"/>
  <c r="J631" i="11"/>
  <c r="K631" i="11" s="1"/>
  <c r="L631" i="11"/>
  <c r="M631" i="11"/>
  <c r="N631" i="11"/>
  <c r="O631" i="11"/>
  <c r="P631" i="11"/>
  <c r="J632" i="11"/>
  <c r="K632" i="11" s="1"/>
  <c r="L632" i="11"/>
  <c r="M632" i="11"/>
  <c r="N632" i="11"/>
  <c r="O632" i="11"/>
  <c r="P632" i="11"/>
  <c r="J633" i="11"/>
  <c r="K633" i="11" s="1"/>
  <c r="L633" i="11"/>
  <c r="M633" i="11"/>
  <c r="N633" i="11"/>
  <c r="O633" i="11"/>
  <c r="P633" i="11"/>
  <c r="J634" i="11"/>
  <c r="K634" i="11" s="1"/>
  <c r="L634" i="11"/>
  <c r="M634" i="11"/>
  <c r="N634" i="11"/>
  <c r="O634" i="11"/>
  <c r="P634" i="11"/>
  <c r="J635" i="11"/>
  <c r="K635" i="11" s="1"/>
  <c r="L635" i="11"/>
  <c r="M635" i="11"/>
  <c r="N635" i="11"/>
  <c r="O635" i="11"/>
  <c r="P635" i="11"/>
  <c r="J636" i="11"/>
  <c r="K636" i="11" s="1"/>
  <c r="L636" i="11"/>
  <c r="M636" i="11"/>
  <c r="N636" i="11"/>
  <c r="O636" i="11"/>
  <c r="P636" i="11"/>
  <c r="J637" i="11"/>
  <c r="K637" i="11" s="1"/>
  <c r="L637" i="11"/>
  <c r="M637" i="11"/>
  <c r="N637" i="11"/>
  <c r="O637" i="11"/>
  <c r="P637" i="11"/>
  <c r="J638" i="11"/>
  <c r="K638" i="11" s="1"/>
  <c r="L638" i="11"/>
  <c r="M638" i="11"/>
  <c r="N638" i="11"/>
  <c r="O638" i="11"/>
  <c r="P638" i="11"/>
  <c r="J639" i="11"/>
  <c r="K639" i="11" s="1"/>
  <c r="L639" i="11"/>
  <c r="M639" i="11"/>
  <c r="N639" i="11"/>
  <c r="O639" i="11"/>
  <c r="P639" i="11"/>
  <c r="J640" i="11"/>
  <c r="K640" i="11" s="1"/>
  <c r="L640" i="11"/>
  <c r="M640" i="11"/>
  <c r="N640" i="11"/>
  <c r="O640" i="11"/>
  <c r="P640" i="11"/>
  <c r="J641" i="11"/>
  <c r="K641" i="11" s="1"/>
  <c r="L641" i="11"/>
  <c r="M641" i="11"/>
  <c r="N641" i="11"/>
  <c r="O641" i="11"/>
  <c r="P641" i="11"/>
  <c r="J642" i="11"/>
  <c r="K642" i="11" s="1"/>
  <c r="L642" i="11"/>
  <c r="M642" i="11"/>
  <c r="N642" i="11"/>
  <c r="O642" i="11"/>
  <c r="P642" i="11"/>
  <c r="J643" i="11"/>
  <c r="K643" i="11" s="1"/>
  <c r="L643" i="11"/>
  <c r="M643" i="11"/>
  <c r="N643" i="11"/>
  <c r="O643" i="11"/>
  <c r="P643" i="11"/>
  <c r="J644" i="11"/>
  <c r="K644" i="11" s="1"/>
  <c r="L644" i="11"/>
  <c r="M644" i="11"/>
  <c r="N644" i="11"/>
  <c r="O644" i="11"/>
  <c r="P644" i="11"/>
  <c r="J645" i="11"/>
  <c r="K645" i="11" s="1"/>
  <c r="L645" i="11"/>
  <c r="M645" i="11"/>
  <c r="N645" i="11"/>
  <c r="O645" i="11"/>
  <c r="P645" i="11"/>
  <c r="J646" i="11"/>
  <c r="K646" i="11" s="1"/>
  <c r="L646" i="11"/>
  <c r="M646" i="11"/>
  <c r="N646" i="11"/>
  <c r="O646" i="11"/>
  <c r="P646" i="11"/>
  <c r="J647" i="11"/>
  <c r="K647" i="11" s="1"/>
  <c r="L647" i="11"/>
  <c r="M647" i="11"/>
  <c r="N647" i="11"/>
  <c r="O647" i="11"/>
  <c r="P647" i="11"/>
  <c r="J648" i="11"/>
  <c r="K648" i="11" s="1"/>
  <c r="L648" i="11"/>
  <c r="M648" i="11"/>
  <c r="N648" i="11"/>
  <c r="O648" i="11"/>
  <c r="P648" i="11"/>
  <c r="J649" i="11"/>
  <c r="K649" i="11" s="1"/>
  <c r="L649" i="11"/>
  <c r="M649" i="11"/>
  <c r="N649" i="11"/>
  <c r="O649" i="11"/>
  <c r="P649" i="11"/>
  <c r="J650" i="11"/>
  <c r="K650" i="11" s="1"/>
  <c r="L650" i="11"/>
  <c r="M650" i="11"/>
  <c r="N650" i="11"/>
  <c r="O650" i="11"/>
  <c r="P650" i="11"/>
  <c r="J651" i="11"/>
  <c r="K651" i="11" s="1"/>
  <c r="L651" i="11"/>
  <c r="M651" i="11"/>
  <c r="N651" i="11"/>
  <c r="O651" i="11"/>
  <c r="P651" i="11"/>
  <c r="J652" i="11"/>
  <c r="K652" i="11" s="1"/>
  <c r="L652" i="11"/>
  <c r="M652" i="11"/>
  <c r="N652" i="11"/>
  <c r="O652" i="11"/>
  <c r="P652" i="11"/>
  <c r="J653" i="11"/>
  <c r="K653" i="11" s="1"/>
  <c r="L653" i="11"/>
  <c r="M653" i="11"/>
  <c r="N653" i="11"/>
  <c r="O653" i="11"/>
  <c r="P653" i="11"/>
  <c r="J654" i="11"/>
  <c r="K654" i="11" s="1"/>
  <c r="L654" i="11"/>
  <c r="M654" i="11"/>
  <c r="N654" i="11"/>
  <c r="O654" i="11"/>
  <c r="P654" i="11"/>
  <c r="J655" i="11"/>
  <c r="K655" i="11" s="1"/>
  <c r="L655" i="11"/>
  <c r="M655" i="11"/>
  <c r="N655" i="11"/>
  <c r="O655" i="11"/>
  <c r="P655" i="11"/>
  <c r="J656" i="11"/>
  <c r="K656" i="11" s="1"/>
  <c r="L656" i="11"/>
  <c r="M656" i="11"/>
  <c r="N656" i="11"/>
  <c r="O656" i="11"/>
  <c r="P656" i="11"/>
  <c r="J657" i="11"/>
  <c r="K657" i="11" s="1"/>
  <c r="L657" i="11"/>
  <c r="M657" i="11"/>
  <c r="N657" i="11"/>
  <c r="O657" i="11"/>
  <c r="P657" i="11"/>
  <c r="J658" i="11"/>
  <c r="K658" i="11" s="1"/>
  <c r="L658" i="11"/>
  <c r="M658" i="11"/>
  <c r="N658" i="11"/>
  <c r="O658" i="11"/>
  <c r="P658" i="11"/>
  <c r="J659" i="11"/>
  <c r="K659" i="11" s="1"/>
  <c r="L659" i="11"/>
  <c r="M659" i="11"/>
  <c r="N659" i="11"/>
  <c r="O659" i="11"/>
  <c r="P659" i="11"/>
  <c r="J660" i="11"/>
  <c r="K660" i="11" s="1"/>
  <c r="L660" i="11"/>
  <c r="M660" i="11"/>
  <c r="N660" i="11"/>
  <c r="O660" i="11"/>
  <c r="P660" i="11"/>
  <c r="J661" i="11"/>
  <c r="K661" i="11" s="1"/>
  <c r="L661" i="11"/>
  <c r="M661" i="11"/>
  <c r="N661" i="11"/>
  <c r="O661" i="11"/>
  <c r="P661" i="11"/>
  <c r="J662" i="11"/>
  <c r="K662" i="11" s="1"/>
  <c r="L662" i="11"/>
  <c r="M662" i="11"/>
  <c r="N662" i="11"/>
  <c r="O662" i="11"/>
  <c r="P662" i="11"/>
  <c r="J663" i="11"/>
  <c r="K663" i="11" s="1"/>
  <c r="L663" i="11"/>
  <c r="M663" i="11"/>
  <c r="N663" i="11"/>
  <c r="O663" i="11"/>
  <c r="P663" i="11"/>
  <c r="J664" i="11"/>
  <c r="K664" i="11" s="1"/>
  <c r="L664" i="11"/>
  <c r="M664" i="11"/>
  <c r="N664" i="11"/>
  <c r="O664" i="11"/>
  <c r="P664" i="11"/>
  <c r="J665" i="11"/>
  <c r="K665" i="11" s="1"/>
  <c r="L665" i="11"/>
  <c r="M665" i="11"/>
  <c r="N665" i="11"/>
  <c r="O665" i="11"/>
  <c r="P665" i="11"/>
  <c r="J666" i="11"/>
  <c r="K666" i="11" s="1"/>
  <c r="L666" i="11"/>
  <c r="M666" i="11"/>
  <c r="N666" i="11"/>
  <c r="O666" i="11"/>
  <c r="P666" i="11"/>
  <c r="J667" i="11"/>
  <c r="K667" i="11" s="1"/>
  <c r="L667" i="11"/>
  <c r="M667" i="11"/>
  <c r="N667" i="11"/>
  <c r="O667" i="11"/>
  <c r="P667" i="11"/>
  <c r="J668" i="11"/>
  <c r="K668" i="11" s="1"/>
  <c r="L668" i="11"/>
  <c r="M668" i="11"/>
  <c r="N668" i="11"/>
  <c r="O668" i="11"/>
  <c r="P668" i="11"/>
  <c r="J669" i="11"/>
  <c r="K669" i="11" s="1"/>
  <c r="L669" i="11"/>
  <c r="M669" i="11"/>
  <c r="N669" i="11"/>
  <c r="O669" i="11"/>
  <c r="P669" i="11"/>
  <c r="J670" i="11"/>
  <c r="K670" i="11" s="1"/>
  <c r="L670" i="11"/>
  <c r="M670" i="11"/>
  <c r="N670" i="11"/>
  <c r="O670" i="11"/>
  <c r="P670" i="11"/>
  <c r="J671" i="11"/>
  <c r="K671" i="11" s="1"/>
  <c r="L671" i="11"/>
  <c r="M671" i="11"/>
  <c r="N671" i="11"/>
  <c r="O671" i="11"/>
  <c r="P671" i="11"/>
  <c r="J672" i="11"/>
  <c r="K672" i="11" s="1"/>
  <c r="L672" i="11"/>
  <c r="M672" i="11"/>
  <c r="N672" i="11"/>
  <c r="O672" i="11"/>
  <c r="P672" i="11"/>
  <c r="J673" i="11"/>
  <c r="K673" i="11" s="1"/>
  <c r="L673" i="11"/>
  <c r="M673" i="11"/>
  <c r="N673" i="11"/>
  <c r="O673" i="11"/>
  <c r="P673" i="11"/>
  <c r="J674" i="11"/>
  <c r="K674" i="11" s="1"/>
  <c r="L674" i="11"/>
  <c r="M674" i="11"/>
  <c r="N674" i="11"/>
  <c r="O674" i="11"/>
  <c r="P674" i="11"/>
  <c r="J675" i="11"/>
  <c r="K675" i="11" s="1"/>
  <c r="L675" i="11"/>
  <c r="M675" i="11"/>
  <c r="N675" i="11"/>
  <c r="O675" i="11"/>
  <c r="P675" i="11"/>
  <c r="J676" i="11"/>
  <c r="K676" i="11" s="1"/>
  <c r="L676" i="11"/>
  <c r="M676" i="11"/>
  <c r="N676" i="11"/>
  <c r="O676" i="11"/>
  <c r="P676" i="11"/>
  <c r="J677" i="11"/>
  <c r="K677" i="11" s="1"/>
  <c r="L677" i="11"/>
  <c r="M677" i="11"/>
  <c r="N677" i="11"/>
  <c r="O677" i="11"/>
  <c r="P677" i="11"/>
  <c r="J678" i="11"/>
  <c r="K678" i="11" s="1"/>
  <c r="L678" i="11"/>
  <c r="M678" i="11"/>
  <c r="N678" i="11"/>
  <c r="O678" i="11"/>
  <c r="P678" i="11"/>
  <c r="J679" i="11"/>
  <c r="K679" i="11" s="1"/>
  <c r="L679" i="11"/>
  <c r="M679" i="11"/>
  <c r="N679" i="11"/>
  <c r="O679" i="11"/>
  <c r="P679" i="11"/>
  <c r="J680" i="11"/>
  <c r="K680" i="11" s="1"/>
  <c r="L680" i="11"/>
  <c r="M680" i="11"/>
  <c r="N680" i="11"/>
  <c r="O680" i="11"/>
  <c r="P680" i="11"/>
  <c r="J681" i="11"/>
  <c r="K681" i="11" s="1"/>
  <c r="L681" i="11"/>
  <c r="M681" i="11"/>
  <c r="N681" i="11"/>
  <c r="O681" i="11"/>
  <c r="P681" i="11"/>
  <c r="J682" i="11"/>
  <c r="K682" i="11" s="1"/>
  <c r="L682" i="11"/>
  <c r="M682" i="11"/>
  <c r="N682" i="11"/>
  <c r="O682" i="11"/>
  <c r="P682" i="11"/>
  <c r="J683" i="11"/>
  <c r="K683" i="11" s="1"/>
  <c r="L683" i="11"/>
  <c r="M683" i="11"/>
  <c r="N683" i="11"/>
  <c r="O683" i="11"/>
  <c r="P683" i="11"/>
  <c r="J684" i="11"/>
  <c r="K684" i="11" s="1"/>
  <c r="L684" i="11"/>
  <c r="M684" i="11"/>
  <c r="N684" i="11"/>
  <c r="O684" i="11"/>
  <c r="P684" i="11"/>
  <c r="J685" i="11"/>
  <c r="K685" i="11" s="1"/>
  <c r="L685" i="11"/>
  <c r="M685" i="11"/>
  <c r="N685" i="11"/>
  <c r="O685" i="11"/>
  <c r="P685" i="11"/>
  <c r="J686" i="11"/>
  <c r="K686" i="11" s="1"/>
  <c r="L686" i="11"/>
  <c r="M686" i="11"/>
  <c r="N686" i="11"/>
  <c r="O686" i="11"/>
  <c r="P686" i="11"/>
  <c r="J687" i="11"/>
  <c r="K687" i="11" s="1"/>
  <c r="L687" i="11"/>
  <c r="M687" i="11"/>
  <c r="N687" i="11"/>
  <c r="O687" i="11"/>
  <c r="P687" i="11"/>
  <c r="J688" i="11"/>
  <c r="K688" i="11" s="1"/>
  <c r="L688" i="11"/>
  <c r="M688" i="11"/>
  <c r="N688" i="11"/>
  <c r="O688" i="11"/>
  <c r="P688" i="11"/>
  <c r="J689" i="11"/>
  <c r="K689" i="11" s="1"/>
  <c r="L689" i="11"/>
  <c r="M689" i="11"/>
  <c r="N689" i="11"/>
  <c r="O689" i="11"/>
  <c r="P689" i="11"/>
  <c r="J690" i="11"/>
  <c r="K690" i="11" s="1"/>
  <c r="L690" i="11"/>
  <c r="M690" i="11"/>
  <c r="N690" i="11"/>
  <c r="O690" i="11"/>
  <c r="P690" i="11"/>
  <c r="J691" i="11"/>
  <c r="K691" i="11" s="1"/>
  <c r="L691" i="11"/>
  <c r="M691" i="11"/>
  <c r="N691" i="11"/>
  <c r="O691" i="11"/>
  <c r="P691" i="11"/>
  <c r="J692" i="11"/>
  <c r="K692" i="11" s="1"/>
  <c r="L692" i="11"/>
  <c r="M692" i="11"/>
  <c r="N692" i="11"/>
  <c r="O692" i="11"/>
  <c r="P692" i="11"/>
  <c r="J693" i="11"/>
  <c r="K693" i="11" s="1"/>
  <c r="L693" i="11"/>
  <c r="M693" i="11"/>
  <c r="N693" i="11"/>
  <c r="O693" i="11"/>
  <c r="P693" i="11"/>
  <c r="J694" i="11"/>
  <c r="K694" i="11" s="1"/>
  <c r="L694" i="11"/>
  <c r="M694" i="11"/>
  <c r="N694" i="11"/>
  <c r="O694" i="11"/>
  <c r="P694" i="11"/>
  <c r="J695" i="11"/>
  <c r="K695" i="11" s="1"/>
  <c r="L695" i="11"/>
  <c r="M695" i="11"/>
  <c r="N695" i="11"/>
  <c r="O695" i="11"/>
  <c r="P695" i="11"/>
  <c r="J696" i="11"/>
  <c r="K696" i="11" s="1"/>
  <c r="L696" i="11"/>
  <c r="M696" i="11"/>
  <c r="N696" i="11"/>
  <c r="O696" i="11"/>
  <c r="P696" i="11"/>
  <c r="J697" i="11"/>
  <c r="K697" i="11" s="1"/>
  <c r="L697" i="11"/>
  <c r="M697" i="11"/>
  <c r="N697" i="11"/>
  <c r="O697" i="11"/>
  <c r="P697" i="11"/>
  <c r="J698" i="11"/>
  <c r="K698" i="11" s="1"/>
  <c r="L698" i="11"/>
  <c r="M698" i="11"/>
  <c r="N698" i="11"/>
  <c r="O698" i="11"/>
  <c r="P698" i="11"/>
  <c r="J699" i="11"/>
  <c r="K699" i="11" s="1"/>
  <c r="L699" i="11"/>
  <c r="M699" i="11"/>
  <c r="N699" i="11"/>
  <c r="O699" i="11"/>
  <c r="P699" i="11"/>
  <c r="J700" i="11"/>
  <c r="K700" i="11" s="1"/>
  <c r="L700" i="11"/>
  <c r="M700" i="11"/>
  <c r="N700" i="11"/>
  <c r="O700" i="11"/>
  <c r="P700" i="11"/>
  <c r="J701" i="11"/>
  <c r="K701" i="11" s="1"/>
  <c r="L701" i="11"/>
  <c r="M701" i="11"/>
  <c r="N701" i="11"/>
  <c r="O701" i="11"/>
  <c r="P701" i="11"/>
  <c r="J702" i="11"/>
  <c r="K702" i="11" s="1"/>
  <c r="L702" i="11"/>
  <c r="M702" i="11"/>
  <c r="N702" i="11"/>
  <c r="O702" i="11"/>
  <c r="P702" i="11"/>
  <c r="J703" i="11"/>
  <c r="K703" i="11" s="1"/>
  <c r="L703" i="11"/>
  <c r="M703" i="11"/>
  <c r="N703" i="11"/>
  <c r="O703" i="11"/>
  <c r="P703" i="11"/>
  <c r="J704" i="11"/>
  <c r="K704" i="11" s="1"/>
  <c r="L704" i="11"/>
  <c r="M704" i="11"/>
  <c r="N704" i="11"/>
  <c r="O704" i="11"/>
  <c r="P704" i="11"/>
  <c r="J705" i="11"/>
  <c r="K705" i="11" s="1"/>
  <c r="L705" i="11"/>
  <c r="M705" i="11"/>
  <c r="N705" i="11"/>
  <c r="O705" i="11"/>
  <c r="P705" i="11"/>
  <c r="J706" i="11"/>
  <c r="K706" i="11" s="1"/>
  <c r="L706" i="11"/>
  <c r="M706" i="11"/>
  <c r="N706" i="11"/>
  <c r="O706" i="11"/>
  <c r="P706" i="11"/>
  <c r="J707" i="11"/>
  <c r="K707" i="11" s="1"/>
  <c r="L707" i="11"/>
  <c r="M707" i="11"/>
  <c r="N707" i="11"/>
  <c r="O707" i="11"/>
  <c r="P707" i="11"/>
  <c r="J708" i="11"/>
  <c r="K708" i="11" s="1"/>
  <c r="L708" i="11"/>
  <c r="M708" i="11"/>
  <c r="N708" i="11"/>
  <c r="O708" i="11"/>
  <c r="P708" i="11"/>
  <c r="J709" i="11"/>
  <c r="K709" i="11" s="1"/>
  <c r="L709" i="11"/>
  <c r="M709" i="11"/>
  <c r="N709" i="11"/>
  <c r="O709" i="11"/>
  <c r="P709" i="11"/>
  <c r="J710" i="11"/>
  <c r="K710" i="11" s="1"/>
  <c r="L710" i="11"/>
  <c r="M710" i="11"/>
  <c r="N710" i="11"/>
  <c r="O710" i="11"/>
  <c r="P710" i="11"/>
  <c r="J711" i="11"/>
  <c r="K711" i="11" s="1"/>
  <c r="L711" i="11"/>
  <c r="M711" i="11"/>
  <c r="N711" i="11"/>
  <c r="O711" i="11"/>
  <c r="P711" i="11"/>
  <c r="J712" i="11"/>
  <c r="K712" i="11" s="1"/>
  <c r="L712" i="11"/>
  <c r="M712" i="11"/>
  <c r="N712" i="11"/>
  <c r="O712" i="11"/>
  <c r="P712" i="11"/>
  <c r="J713" i="11"/>
  <c r="K713" i="11" s="1"/>
  <c r="L713" i="11"/>
  <c r="M713" i="11"/>
  <c r="N713" i="11"/>
  <c r="O713" i="11"/>
  <c r="P713" i="11"/>
  <c r="J714" i="11"/>
  <c r="K714" i="11" s="1"/>
  <c r="L714" i="11"/>
  <c r="M714" i="11"/>
  <c r="N714" i="11"/>
  <c r="O714" i="11"/>
  <c r="P714" i="11"/>
  <c r="J715" i="11"/>
  <c r="K715" i="11" s="1"/>
  <c r="L715" i="11"/>
  <c r="M715" i="11"/>
  <c r="N715" i="11"/>
  <c r="O715" i="11"/>
  <c r="P715" i="11"/>
  <c r="J716" i="11"/>
  <c r="K716" i="11" s="1"/>
  <c r="L716" i="11"/>
  <c r="M716" i="11"/>
  <c r="N716" i="11"/>
  <c r="O716" i="11"/>
  <c r="P716" i="11"/>
  <c r="J717" i="11"/>
  <c r="K717" i="11" s="1"/>
  <c r="L717" i="11"/>
  <c r="M717" i="11"/>
  <c r="N717" i="11"/>
  <c r="O717" i="11"/>
  <c r="P717" i="11"/>
  <c r="J718" i="11"/>
  <c r="K718" i="11" s="1"/>
  <c r="L718" i="11"/>
  <c r="M718" i="11"/>
  <c r="N718" i="11"/>
  <c r="O718" i="11"/>
  <c r="P718" i="11"/>
  <c r="J719" i="11"/>
  <c r="K719" i="11" s="1"/>
  <c r="L719" i="11"/>
  <c r="M719" i="11"/>
  <c r="N719" i="11"/>
  <c r="O719" i="11"/>
  <c r="P719" i="11"/>
  <c r="J720" i="11"/>
  <c r="K720" i="11" s="1"/>
  <c r="L720" i="11"/>
  <c r="M720" i="11"/>
  <c r="N720" i="11"/>
  <c r="O720" i="11"/>
  <c r="P720" i="11"/>
  <c r="J721" i="11"/>
  <c r="K721" i="11" s="1"/>
  <c r="L721" i="11"/>
  <c r="M721" i="11"/>
  <c r="N721" i="11"/>
  <c r="O721" i="11"/>
  <c r="P721" i="11"/>
  <c r="J722" i="11"/>
  <c r="K722" i="11" s="1"/>
  <c r="L722" i="11"/>
  <c r="M722" i="11"/>
  <c r="N722" i="11"/>
  <c r="O722" i="11"/>
  <c r="P722" i="11"/>
  <c r="J723" i="11"/>
  <c r="K723" i="11" s="1"/>
  <c r="L723" i="11"/>
  <c r="M723" i="11"/>
  <c r="N723" i="11"/>
  <c r="O723" i="11"/>
  <c r="P723" i="11"/>
  <c r="J724" i="11"/>
  <c r="K724" i="11" s="1"/>
  <c r="L724" i="11"/>
  <c r="M724" i="11"/>
  <c r="N724" i="11"/>
  <c r="O724" i="11"/>
  <c r="P724" i="11"/>
  <c r="J725" i="11"/>
  <c r="K725" i="11" s="1"/>
  <c r="L725" i="11"/>
  <c r="M725" i="11"/>
  <c r="N725" i="11"/>
  <c r="O725" i="11"/>
  <c r="P725" i="11"/>
  <c r="J726" i="11"/>
  <c r="K726" i="11" s="1"/>
  <c r="L726" i="11"/>
  <c r="M726" i="11"/>
  <c r="N726" i="11"/>
  <c r="O726" i="11"/>
  <c r="P726" i="11"/>
  <c r="J727" i="11"/>
  <c r="K727" i="11" s="1"/>
  <c r="L727" i="11"/>
  <c r="M727" i="11"/>
  <c r="N727" i="11"/>
  <c r="O727" i="11"/>
  <c r="P727" i="11"/>
  <c r="J728" i="11"/>
  <c r="K728" i="11" s="1"/>
  <c r="L728" i="11"/>
  <c r="M728" i="11"/>
  <c r="N728" i="11"/>
  <c r="O728" i="11"/>
  <c r="P728" i="11"/>
  <c r="J729" i="11"/>
  <c r="K729" i="11" s="1"/>
  <c r="L729" i="11"/>
  <c r="M729" i="11"/>
  <c r="N729" i="11"/>
  <c r="O729" i="11"/>
  <c r="P729" i="11"/>
  <c r="J730" i="11"/>
  <c r="K730" i="11" s="1"/>
  <c r="L730" i="11"/>
  <c r="M730" i="11"/>
  <c r="N730" i="11"/>
  <c r="O730" i="11"/>
  <c r="P730" i="11"/>
  <c r="J731" i="11"/>
  <c r="K731" i="11" s="1"/>
  <c r="L731" i="11"/>
  <c r="M731" i="11"/>
  <c r="N731" i="11"/>
  <c r="O731" i="11"/>
  <c r="P731" i="11"/>
  <c r="J732" i="11"/>
  <c r="K732" i="11" s="1"/>
  <c r="L732" i="11"/>
  <c r="M732" i="11"/>
  <c r="N732" i="11"/>
  <c r="O732" i="11"/>
  <c r="P732" i="11"/>
  <c r="J733" i="11"/>
  <c r="K733" i="11" s="1"/>
  <c r="L733" i="11"/>
  <c r="M733" i="11"/>
  <c r="N733" i="11"/>
  <c r="O733" i="11"/>
  <c r="P733" i="11"/>
  <c r="J734" i="11"/>
  <c r="K734" i="11" s="1"/>
  <c r="L734" i="11"/>
  <c r="M734" i="11"/>
  <c r="N734" i="11"/>
  <c r="O734" i="11"/>
  <c r="P734" i="11"/>
  <c r="J735" i="11"/>
  <c r="K735" i="11" s="1"/>
  <c r="L735" i="11"/>
  <c r="M735" i="11"/>
  <c r="N735" i="11"/>
  <c r="O735" i="11"/>
  <c r="P735" i="11"/>
  <c r="J736" i="11"/>
  <c r="K736" i="11" s="1"/>
  <c r="L736" i="11"/>
  <c r="M736" i="11"/>
  <c r="N736" i="11"/>
  <c r="O736" i="11"/>
  <c r="P736" i="11"/>
  <c r="J737" i="11"/>
  <c r="K737" i="11" s="1"/>
  <c r="L737" i="11"/>
  <c r="M737" i="11"/>
  <c r="N737" i="11"/>
  <c r="O737" i="11"/>
  <c r="P737" i="11"/>
  <c r="J738" i="11"/>
  <c r="K738" i="11" s="1"/>
  <c r="L738" i="11"/>
  <c r="M738" i="11"/>
  <c r="N738" i="11"/>
  <c r="O738" i="11"/>
  <c r="P738" i="11"/>
  <c r="J739" i="11"/>
  <c r="K739" i="11" s="1"/>
  <c r="L739" i="11"/>
  <c r="M739" i="11"/>
  <c r="N739" i="11"/>
  <c r="O739" i="11"/>
  <c r="P739" i="11"/>
  <c r="J740" i="11"/>
  <c r="K740" i="11" s="1"/>
  <c r="L740" i="11"/>
  <c r="M740" i="11"/>
  <c r="N740" i="11"/>
  <c r="O740" i="11"/>
  <c r="P740" i="11"/>
  <c r="J741" i="11"/>
  <c r="K741" i="11" s="1"/>
  <c r="L741" i="11"/>
  <c r="M741" i="11"/>
  <c r="N741" i="11"/>
  <c r="O741" i="11"/>
  <c r="P741" i="11"/>
  <c r="J742" i="11"/>
  <c r="K742" i="11" s="1"/>
  <c r="L742" i="11"/>
  <c r="M742" i="11"/>
  <c r="N742" i="11"/>
  <c r="O742" i="11"/>
  <c r="P742" i="11"/>
  <c r="J743" i="11"/>
  <c r="K743" i="11" s="1"/>
  <c r="L743" i="11"/>
  <c r="M743" i="11"/>
  <c r="N743" i="11"/>
  <c r="O743" i="11"/>
  <c r="P743" i="11"/>
  <c r="J744" i="11"/>
  <c r="K744" i="11" s="1"/>
  <c r="L744" i="11"/>
  <c r="M744" i="11"/>
  <c r="N744" i="11"/>
  <c r="O744" i="11"/>
  <c r="P744" i="11"/>
  <c r="J745" i="11"/>
  <c r="K745" i="11" s="1"/>
  <c r="L745" i="11"/>
  <c r="M745" i="11"/>
  <c r="N745" i="11"/>
  <c r="O745" i="11"/>
  <c r="P745" i="11"/>
  <c r="J746" i="11"/>
  <c r="K746" i="11" s="1"/>
  <c r="L746" i="11"/>
  <c r="M746" i="11"/>
  <c r="N746" i="11"/>
  <c r="O746" i="11"/>
  <c r="P746" i="11"/>
  <c r="J747" i="11"/>
  <c r="K747" i="11" s="1"/>
  <c r="L747" i="11"/>
  <c r="M747" i="11"/>
  <c r="N747" i="11"/>
  <c r="O747" i="11"/>
  <c r="P747" i="11"/>
  <c r="J748" i="11"/>
  <c r="K748" i="11" s="1"/>
  <c r="L748" i="11"/>
  <c r="M748" i="11"/>
  <c r="N748" i="11"/>
  <c r="O748" i="11"/>
  <c r="P748" i="11"/>
  <c r="J749" i="11"/>
  <c r="K749" i="11" s="1"/>
  <c r="L749" i="11"/>
  <c r="M749" i="11"/>
  <c r="N749" i="11"/>
  <c r="O749" i="11"/>
  <c r="P749" i="11"/>
  <c r="J750" i="11"/>
  <c r="K750" i="11" s="1"/>
  <c r="L750" i="11"/>
  <c r="M750" i="11"/>
  <c r="N750" i="11"/>
  <c r="O750" i="11"/>
  <c r="P750" i="11"/>
  <c r="J751" i="11"/>
  <c r="K751" i="11" s="1"/>
  <c r="L751" i="11"/>
  <c r="M751" i="11"/>
  <c r="N751" i="11"/>
  <c r="O751" i="11"/>
  <c r="P751" i="11"/>
  <c r="J752" i="11"/>
  <c r="K752" i="11" s="1"/>
  <c r="L752" i="11"/>
  <c r="M752" i="11"/>
  <c r="N752" i="11"/>
  <c r="O752" i="11"/>
  <c r="P752" i="11"/>
  <c r="J753" i="11"/>
  <c r="K753" i="11" s="1"/>
  <c r="L753" i="11"/>
  <c r="M753" i="11"/>
  <c r="N753" i="11"/>
  <c r="O753" i="11"/>
  <c r="P753" i="11"/>
  <c r="J754" i="11"/>
  <c r="K754" i="11" s="1"/>
  <c r="L754" i="11"/>
  <c r="M754" i="11"/>
  <c r="N754" i="11"/>
  <c r="O754" i="11"/>
  <c r="P754" i="11"/>
  <c r="J755" i="11"/>
  <c r="K755" i="11" s="1"/>
  <c r="L755" i="11"/>
  <c r="M755" i="11"/>
  <c r="N755" i="11"/>
  <c r="O755" i="11"/>
  <c r="P755" i="11"/>
  <c r="J756" i="11"/>
  <c r="K756" i="11" s="1"/>
  <c r="L756" i="11"/>
  <c r="M756" i="11"/>
  <c r="N756" i="11"/>
  <c r="O756" i="11"/>
  <c r="P756" i="11"/>
  <c r="J757" i="11"/>
  <c r="K757" i="11" s="1"/>
  <c r="L757" i="11"/>
  <c r="M757" i="11"/>
  <c r="N757" i="11"/>
  <c r="O757" i="11"/>
  <c r="P757" i="11"/>
  <c r="J758" i="11"/>
  <c r="K758" i="11" s="1"/>
  <c r="L758" i="11"/>
  <c r="M758" i="11"/>
  <c r="N758" i="11"/>
  <c r="O758" i="11"/>
  <c r="P758" i="11"/>
  <c r="J759" i="11"/>
  <c r="K759" i="11" s="1"/>
  <c r="L759" i="11"/>
  <c r="M759" i="11"/>
  <c r="N759" i="11"/>
  <c r="O759" i="11"/>
  <c r="P759" i="11"/>
  <c r="J760" i="11"/>
  <c r="K760" i="11" s="1"/>
  <c r="L760" i="11"/>
  <c r="M760" i="11"/>
  <c r="N760" i="11"/>
  <c r="O760" i="11"/>
  <c r="P760" i="11"/>
  <c r="J761" i="11"/>
  <c r="K761" i="11" s="1"/>
  <c r="L761" i="11"/>
  <c r="M761" i="11"/>
  <c r="N761" i="11"/>
  <c r="O761" i="11"/>
  <c r="P761" i="11"/>
  <c r="J762" i="11"/>
  <c r="K762" i="11" s="1"/>
  <c r="L762" i="11"/>
  <c r="M762" i="11"/>
  <c r="N762" i="11"/>
  <c r="O762" i="11"/>
  <c r="P762" i="11"/>
  <c r="J763" i="11"/>
  <c r="K763" i="11" s="1"/>
  <c r="L763" i="11"/>
  <c r="M763" i="11"/>
  <c r="N763" i="11"/>
  <c r="O763" i="11"/>
  <c r="P763" i="11"/>
  <c r="J1049" i="11"/>
  <c r="K1049" i="11" s="1"/>
  <c r="L1049" i="11"/>
  <c r="M1049" i="11"/>
  <c r="N1049" i="11"/>
  <c r="O1049" i="11"/>
  <c r="P1049" i="11"/>
  <c r="J1050" i="11"/>
  <c r="K1050" i="11" s="1"/>
  <c r="L1050" i="11"/>
  <c r="M1050" i="11"/>
  <c r="N1050" i="11"/>
  <c r="O1050" i="11"/>
  <c r="P1050" i="11"/>
  <c r="J1051" i="11"/>
  <c r="K1051" i="11" s="1"/>
  <c r="L1051" i="11"/>
  <c r="M1051" i="11"/>
  <c r="N1051" i="11"/>
  <c r="O1051" i="11"/>
  <c r="P1051" i="11"/>
  <c r="J1052" i="11"/>
  <c r="K1052" i="11" s="1"/>
  <c r="L1052" i="11"/>
  <c r="M1052" i="11"/>
  <c r="N1052" i="11"/>
  <c r="O1052" i="11"/>
  <c r="P1052" i="11"/>
  <c r="J1053" i="11"/>
  <c r="K1053" i="11" s="1"/>
  <c r="L1053" i="11"/>
  <c r="M1053" i="11"/>
  <c r="N1053" i="11"/>
  <c r="O1053" i="11"/>
  <c r="P1053" i="11"/>
  <c r="J1054" i="11"/>
  <c r="K1054" i="11" s="1"/>
  <c r="L1054" i="11"/>
  <c r="M1054" i="11"/>
  <c r="N1054" i="11"/>
  <c r="O1054" i="11"/>
  <c r="P1054" i="11"/>
  <c r="J1055" i="11"/>
  <c r="K1055" i="11" s="1"/>
  <c r="L1055" i="11"/>
  <c r="M1055" i="11"/>
  <c r="N1055" i="11"/>
  <c r="O1055" i="11"/>
  <c r="P1055" i="11"/>
  <c r="J1056" i="11"/>
  <c r="K1056" i="11" s="1"/>
  <c r="L1056" i="11"/>
  <c r="M1056" i="11"/>
  <c r="N1056" i="11"/>
  <c r="O1056" i="11"/>
  <c r="P1056" i="11"/>
  <c r="J1057" i="11"/>
  <c r="K1057" i="11" s="1"/>
  <c r="L1057" i="11"/>
  <c r="M1057" i="11"/>
  <c r="N1057" i="11"/>
  <c r="O1057" i="11"/>
  <c r="P1057" i="11"/>
  <c r="J1058" i="11"/>
  <c r="K1058" i="11" s="1"/>
  <c r="L1058" i="11"/>
  <c r="M1058" i="11"/>
  <c r="N1058" i="11"/>
  <c r="O1058" i="11"/>
  <c r="P1058" i="11"/>
  <c r="J1059" i="11"/>
  <c r="K1059" i="11" s="1"/>
  <c r="L1059" i="11"/>
  <c r="M1059" i="11"/>
  <c r="N1059" i="11"/>
  <c r="O1059" i="11"/>
  <c r="P1059" i="11"/>
  <c r="J1060" i="11"/>
  <c r="K1060" i="11" s="1"/>
  <c r="L1060" i="11"/>
  <c r="M1060" i="11"/>
  <c r="N1060" i="11"/>
  <c r="O1060" i="11"/>
  <c r="P1060" i="11"/>
  <c r="J1061" i="11"/>
  <c r="K1061" i="11" s="1"/>
  <c r="L1061" i="11"/>
  <c r="M1061" i="11"/>
  <c r="N1061" i="11"/>
  <c r="O1061" i="11"/>
  <c r="P1061" i="11"/>
  <c r="J1062" i="11"/>
  <c r="K1062" i="11" s="1"/>
  <c r="L1062" i="11"/>
  <c r="M1062" i="11"/>
  <c r="N1062" i="11"/>
  <c r="O1062" i="11"/>
  <c r="P1062" i="11"/>
  <c r="J1063" i="11"/>
  <c r="K1063" i="11" s="1"/>
  <c r="L1063" i="11"/>
  <c r="M1063" i="11"/>
  <c r="N1063" i="11"/>
  <c r="O1063" i="11"/>
  <c r="P1063" i="11"/>
  <c r="J1064" i="11"/>
  <c r="K1064" i="11" s="1"/>
  <c r="L1064" i="11"/>
  <c r="M1064" i="11"/>
  <c r="N1064" i="11"/>
  <c r="O1064" i="11"/>
  <c r="P1064" i="11"/>
  <c r="J1065" i="11"/>
  <c r="K1065" i="11" s="1"/>
  <c r="L1065" i="11"/>
  <c r="M1065" i="11"/>
  <c r="N1065" i="11"/>
  <c r="O1065" i="11"/>
  <c r="P1065" i="11"/>
  <c r="J1066" i="11"/>
  <c r="K1066" i="11" s="1"/>
  <c r="L1066" i="11"/>
  <c r="M1066" i="11"/>
  <c r="N1066" i="11"/>
  <c r="O1066" i="11"/>
  <c r="P1066" i="11"/>
  <c r="J1067" i="11"/>
  <c r="K1067" i="11" s="1"/>
  <c r="L1067" i="11"/>
  <c r="M1067" i="11"/>
  <c r="N1067" i="11"/>
  <c r="O1067" i="11"/>
  <c r="P1067" i="11"/>
  <c r="J1068" i="11"/>
  <c r="K1068" i="11" s="1"/>
  <c r="L1068" i="11"/>
  <c r="M1068" i="11"/>
  <c r="N1068" i="11"/>
  <c r="O1068" i="11"/>
  <c r="P1068" i="11"/>
  <c r="J1069" i="11"/>
  <c r="K1069" i="11" s="1"/>
  <c r="L1069" i="11"/>
  <c r="M1069" i="11"/>
  <c r="N1069" i="11"/>
  <c r="O1069" i="11"/>
  <c r="P1069" i="11"/>
  <c r="J1070" i="11"/>
  <c r="K1070" i="11" s="1"/>
  <c r="L1070" i="11"/>
  <c r="M1070" i="11"/>
  <c r="N1070" i="11"/>
  <c r="O1070" i="11"/>
  <c r="P1070" i="11"/>
  <c r="J1071" i="11"/>
  <c r="K1071" i="11" s="1"/>
  <c r="L1071" i="11"/>
  <c r="M1071" i="11"/>
  <c r="N1071" i="11"/>
  <c r="O1071" i="11"/>
  <c r="P1071" i="11"/>
  <c r="J1072" i="11"/>
  <c r="K1072" i="11" s="1"/>
  <c r="L1072" i="11"/>
  <c r="M1072" i="11"/>
  <c r="N1072" i="11"/>
  <c r="O1072" i="11"/>
  <c r="P1072" i="11"/>
  <c r="J1073" i="11"/>
  <c r="K1073" i="11" s="1"/>
  <c r="L1073" i="11"/>
  <c r="M1073" i="11"/>
  <c r="N1073" i="11"/>
  <c r="O1073" i="11"/>
  <c r="P1073" i="11"/>
  <c r="J1074" i="11"/>
  <c r="K1074" i="11" s="1"/>
  <c r="L1074" i="11"/>
  <c r="M1074" i="11"/>
  <c r="N1074" i="11"/>
  <c r="O1074" i="11"/>
  <c r="P1074" i="11"/>
  <c r="J1075" i="11"/>
  <c r="K1075" i="11" s="1"/>
  <c r="L1075" i="11"/>
  <c r="M1075" i="11"/>
  <c r="N1075" i="11"/>
  <c r="O1075" i="11"/>
  <c r="P1075" i="11"/>
  <c r="J1076" i="11"/>
  <c r="K1076" i="11" s="1"/>
  <c r="L1076" i="11"/>
  <c r="M1076" i="11"/>
  <c r="N1076" i="11"/>
  <c r="O1076" i="11"/>
  <c r="P1076" i="11"/>
  <c r="J1077" i="11"/>
  <c r="K1077" i="11" s="1"/>
  <c r="L1077" i="11"/>
  <c r="M1077" i="11"/>
  <c r="N1077" i="11"/>
  <c r="O1077" i="11"/>
  <c r="P1077" i="11"/>
  <c r="J1078" i="11"/>
  <c r="K1078" i="11" s="1"/>
  <c r="L1078" i="11"/>
  <c r="M1078" i="11"/>
  <c r="N1078" i="11"/>
  <c r="O1078" i="11"/>
  <c r="P1078" i="11"/>
  <c r="J1079" i="11"/>
  <c r="K1079" i="11" s="1"/>
  <c r="L1079" i="11"/>
  <c r="M1079" i="11"/>
  <c r="N1079" i="11"/>
  <c r="O1079" i="11"/>
  <c r="P1079" i="11"/>
  <c r="J1080" i="11"/>
  <c r="K1080" i="11" s="1"/>
  <c r="L1080" i="11"/>
  <c r="M1080" i="11"/>
  <c r="N1080" i="11"/>
  <c r="O1080" i="11"/>
  <c r="P1080" i="11"/>
  <c r="J1081" i="11"/>
  <c r="K1081" i="11" s="1"/>
  <c r="L1081" i="11"/>
  <c r="M1081" i="11"/>
  <c r="N1081" i="11"/>
  <c r="O1081" i="11"/>
  <c r="P1081" i="11"/>
  <c r="J1082" i="11"/>
  <c r="K1082" i="11" s="1"/>
  <c r="L1082" i="11"/>
  <c r="M1082" i="11"/>
  <c r="N1082" i="11"/>
  <c r="O1082" i="11"/>
  <c r="P1082" i="11"/>
  <c r="J1083" i="11"/>
  <c r="K1083" i="11" s="1"/>
  <c r="L1083" i="11"/>
  <c r="M1083" i="11"/>
  <c r="N1083" i="11"/>
  <c r="O1083" i="11"/>
  <c r="P1083" i="11"/>
  <c r="J1084" i="11"/>
  <c r="K1084" i="11" s="1"/>
  <c r="L1084" i="11"/>
  <c r="M1084" i="11"/>
  <c r="N1084" i="11"/>
  <c r="O1084" i="11"/>
  <c r="P1084" i="11"/>
  <c r="J1085" i="11"/>
  <c r="K1085" i="11" s="1"/>
  <c r="L1085" i="11"/>
  <c r="M1085" i="11"/>
  <c r="N1085" i="11"/>
  <c r="O1085" i="11"/>
  <c r="P1085" i="11"/>
  <c r="J1086" i="11"/>
  <c r="K1086" i="11" s="1"/>
  <c r="L1086" i="11"/>
  <c r="M1086" i="11"/>
  <c r="N1086" i="11"/>
  <c r="O1086" i="11"/>
  <c r="P1086" i="11"/>
  <c r="J1087" i="11"/>
  <c r="K1087" i="11" s="1"/>
  <c r="L1087" i="11"/>
  <c r="M1087" i="11"/>
  <c r="N1087" i="11"/>
  <c r="O1087" i="11"/>
  <c r="P1087" i="11"/>
  <c r="J1088" i="11"/>
  <c r="K1088" i="11" s="1"/>
  <c r="L1088" i="11"/>
  <c r="M1088" i="11"/>
  <c r="N1088" i="11"/>
  <c r="O1088" i="11"/>
  <c r="P1088" i="11"/>
  <c r="J1089" i="11"/>
  <c r="K1089" i="11" s="1"/>
  <c r="L1089" i="11"/>
  <c r="M1089" i="11"/>
  <c r="N1089" i="11"/>
  <c r="O1089" i="11"/>
  <c r="P1089" i="11"/>
  <c r="J1090" i="11"/>
  <c r="K1090" i="11" s="1"/>
  <c r="L1090" i="11"/>
  <c r="M1090" i="11"/>
  <c r="N1090" i="11"/>
  <c r="O1090" i="11"/>
  <c r="P1090" i="11"/>
  <c r="J1091" i="11"/>
  <c r="K1091" i="11" s="1"/>
  <c r="L1091" i="11"/>
  <c r="M1091" i="11"/>
  <c r="N1091" i="11"/>
  <c r="O1091" i="11"/>
  <c r="P1091" i="11"/>
  <c r="J1092" i="11"/>
  <c r="K1092" i="11" s="1"/>
  <c r="L1092" i="11"/>
  <c r="M1092" i="11"/>
  <c r="N1092" i="11"/>
  <c r="O1092" i="11"/>
  <c r="P1092" i="11"/>
  <c r="J1093" i="11"/>
  <c r="K1093" i="11" s="1"/>
  <c r="L1093" i="11"/>
  <c r="M1093" i="11"/>
  <c r="N1093" i="11"/>
  <c r="O1093" i="11"/>
  <c r="P1093" i="11"/>
  <c r="J1094" i="11"/>
  <c r="K1094" i="11" s="1"/>
  <c r="L1094" i="11"/>
  <c r="M1094" i="11"/>
  <c r="N1094" i="11"/>
  <c r="O1094" i="11"/>
  <c r="P1094" i="11"/>
  <c r="J1095" i="11"/>
  <c r="K1095" i="11" s="1"/>
  <c r="L1095" i="11"/>
  <c r="M1095" i="11"/>
  <c r="N1095" i="11"/>
  <c r="O1095" i="11"/>
  <c r="P1095" i="11"/>
  <c r="J1096" i="11"/>
  <c r="K1096" i="11" s="1"/>
  <c r="L1096" i="11"/>
  <c r="M1096" i="11"/>
  <c r="N1096" i="11"/>
  <c r="O1096" i="11"/>
  <c r="P1096" i="11"/>
  <c r="J1097" i="11"/>
  <c r="K1097" i="11" s="1"/>
  <c r="L1097" i="11"/>
  <c r="M1097" i="11"/>
  <c r="N1097" i="11"/>
  <c r="O1097" i="11"/>
  <c r="P1097" i="11"/>
  <c r="J1098" i="11"/>
  <c r="K1098" i="11" s="1"/>
  <c r="L1098" i="11"/>
  <c r="M1098" i="11"/>
  <c r="N1098" i="11"/>
  <c r="O1098" i="11"/>
  <c r="P1098" i="11"/>
  <c r="J1099" i="11"/>
  <c r="K1099" i="11" s="1"/>
  <c r="L1099" i="11"/>
  <c r="M1099" i="11"/>
  <c r="N1099" i="11"/>
  <c r="O1099" i="11"/>
  <c r="P1099" i="11"/>
  <c r="J1100" i="11"/>
  <c r="K1100" i="11" s="1"/>
  <c r="L1100" i="11"/>
  <c r="M1100" i="11"/>
  <c r="N1100" i="11"/>
  <c r="O1100" i="11"/>
  <c r="P1100" i="11"/>
  <c r="J1101" i="11"/>
  <c r="K1101" i="11" s="1"/>
  <c r="L1101" i="11"/>
  <c r="M1101" i="11"/>
  <c r="N1101" i="11"/>
  <c r="O1101" i="11"/>
  <c r="P1101" i="11"/>
  <c r="J1102" i="11"/>
  <c r="K1102" i="11" s="1"/>
  <c r="L1102" i="11"/>
  <c r="M1102" i="11"/>
  <c r="N1102" i="11"/>
  <c r="O1102" i="11"/>
  <c r="P1102" i="11"/>
  <c r="J1103" i="11"/>
  <c r="K1103" i="11" s="1"/>
  <c r="L1103" i="11"/>
  <c r="M1103" i="11"/>
  <c r="N1103" i="11"/>
  <c r="O1103" i="11"/>
  <c r="P1103" i="11"/>
  <c r="J1104" i="11"/>
  <c r="K1104" i="11" s="1"/>
  <c r="L1104" i="11"/>
  <c r="M1104" i="11"/>
  <c r="N1104" i="11"/>
  <c r="O1104" i="11"/>
  <c r="P1104" i="11"/>
  <c r="J1105" i="11"/>
  <c r="K1105" i="11" s="1"/>
  <c r="L1105" i="11"/>
  <c r="M1105" i="11"/>
  <c r="N1105" i="11"/>
  <c r="O1105" i="11"/>
  <c r="P1105" i="11"/>
  <c r="J1106" i="11"/>
  <c r="K1106" i="11" s="1"/>
  <c r="L1106" i="11"/>
  <c r="M1106" i="11"/>
  <c r="N1106" i="11"/>
  <c r="O1106" i="11"/>
  <c r="P1106" i="11"/>
  <c r="J1107" i="11"/>
  <c r="K1107" i="11" s="1"/>
  <c r="L1107" i="11"/>
  <c r="M1107" i="11"/>
  <c r="N1107" i="11"/>
  <c r="O1107" i="11"/>
  <c r="P1107" i="11"/>
  <c r="J1108" i="11"/>
  <c r="K1108" i="11" s="1"/>
  <c r="L1108" i="11"/>
  <c r="M1108" i="11"/>
  <c r="N1108" i="11"/>
  <c r="O1108" i="11"/>
  <c r="P1108" i="11"/>
  <c r="J1109" i="11"/>
  <c r="K1109" i="11" s="1"/>
  <c r="L1109" i="11"/>
  <c r="M1109" i="11"/>
  <c r="N1109" i="11"/>
  <c r="O1109" i="11"/>
  <c r="P1109" i="11"/>
  <c r="J1110" i="11"/>
  <c r="K1110" i="11" s="1"/>
  <c r="L1110" i="11"/>
  <c r="M1110" i="11"/>
  <c r="N1110" i="11"/>
  <c r="O1110" i="11"/>
  <c r="P1110" i="11"/>
  <c r="J1111" i="11"/>
  <c r="K1111" i="11" s="1"/>
  <c r="L1111" i="11"/>
  <c r="M1111" i="11"/>
  <c r="N1111" i="11"/>
  <c r="O1111" i="11"/>
  <c r="P1111" i="11"/>
  <c r="J1112" i="11"/>
  <c r="K1112" i="11" s="1"/>
  <c r="L1112" i="11"/>
  <c r="M1112" i="11"/>
  <c r="N1112" i="11"/>
  <c r="O1112" i="11"/>
  <c r="P1112" i="11"/>
  <c r="J1113" i="11"/>
  <c r="K1113" i="11" s="1"/>
  <c r="L1113" i="11"/>
  <c r="M1113" i="11"/>
  <c r="N1113" i="11"/>
  <c r="O1113" i="11"/>
  <c r="P1113" i="11"/>
  <c r="J1114" i="11"/>
  <c r="K1114" i="11" s="1"/>
  <c r="L1114" i="11"/>
  <c r="M1114" i="11"/>
  <c r="N1114" i="11"/>
  <c r="O1114" i="11"/>
  <c r="P1114" i="11"/>
  <c r="J1115" i="11"/>
  <c r="K1115" i="11" s="1"/>
  <c r="L1115" i="11"/>
  <c r="M1115" i="11"/>
  <c r="N1115" i="11"/>
  <c r="O1115" i="11"/>
  <c r="P1115" i="11"/>
  <c r="J1116" i="11"/>
  <c r="K1116" i="11" s="1"/>
  <c r="L1116" i="11"/>
  <c r="M1116" i="11"/>
  <c r="N1116" i="11"/>
  <c r="O1116" i="11"/>
  <c r="P1116" i="11"/>
  <c r="J1117" i="11"/>
  <c r="K1117" i="11" s="1"/>
  <c r="L1117" i="11"/>
  <c r="M1117" i="11"/>
  <c r="N1117" i="11"/>
  <c r="O1117" i="11"/>
  <c r="P1117" i="11"/>
  <c r="J1118" i="11"/>
  <c r="K1118" i="11" s="1"/>
  <c r="L1118" i="11"/>
  <c r="M1118" i="11"/>
  <c r="N1118" i="11"/>
  <c r="O1118" i="11"/>
  <c r="P1118" i="11"/>
  <c r="J1119" i="11"/>
  <c r="K1119" i="11" s="1"/>
  <c r="L1119" i="11"/>
  <c r="M1119" i="11"/>
  <c r="N1119" i="11"/>
  <c r="O1119" i="11"/>
  <c r="P1119" i="11"/>
  <c r="J1120" i="11"/>
  <c r="K1120" i="11" s="1"/>
  <c r="L1120" i="11"/>
  <c r="M1120" i="11"/>
  <c r="N1120" i="11"/>
  <c r="O1120" i="11"/>
  <c r="P1120" i="11"/>
  <c r="J1121" i="11"/>
  <c r="K1121" i="11" s="1"/>
  <c r="L1121" i="11"/>
  <c r="M1121" i="11"/>
  <c r="N1121" i="11"/>
  <c r="O1121" i="11"/>
  <c r="P1121" i="11"/>
  <c r="J1122" i="11"/>
  <c r="K1122" i="11" s="1"/>
  <c r="L1122" i="11"/>
  <c r="M1122" i="11"/>
  <c r="N1122" i="11"/>
  <c r="O1122" i="11"/>
  <c r="P1122" i="11"/>
  <c r="J1123" i="11"/>
  <c r="K1123" i="11" s="1"/>
  <c r="L1123" i="11"/>
  <c r="M1123" i="11"/>
  <c r="N1123" i="11"/>
  <c r="O1123" i="11"/>
  <c r="P1123" i="11"/>
  <c r="J1124" i="11"/>
  <c r="K1124" i="11" s="1"/>
  <c r="L1124" i="11"/>
  <c r="M1124" i="11"/>
  <c r="N1124" i="11"/>
  <c r="O1124" i="11"/>
  <c r="P1124" i="11"/>
  <c r="J502" i="11"/>
  <c r="K502" i="11" s="1"/>
  <c r="L502" i="11"/>
  <c r="M502" i="11"/>
  <c r="N502" i="11"/>
  <c r="O502" i="11"/>
  <c r="P502" i="11"/>
  <c r="J503" i="11"/>
  <c r="K503" i="11" s="1"/>
  <c r="L503" i="11"/>
  <c r="M503" i="11"/>
  <c r="N503" i="11"/>
  <c r="O503" i="11"/>
  <c r="P503" i="11"/>
  <c r="J504" i="11"/>
  <c r="K504" i="11" s="1"/>
  <c r="L504" i="11"/>
  <c r="M504" i="11"/>
  <c r="N504" i="11"/>
  <c r="O504" i="11"/>
  <c r="P504" i="11"/>
  <c r="J505" i="11"/>
  <c r="K505" i="11" s="1"/>
  <c r="L505" i="11"/>
  <c r="M505" i="11"/>
  <c r="N505" i="11"/>
  <c r="O505" i="11"/>
  <c r="P505" i="11"/>
  <c r="J506" i="11"/>
  <c r="K506" i="11" s="1"/>
  <c r="L506" i="11"/>
  <c r="M506" i="11"/>
  <c r="N506" i="11"/>
  <c r="O506" i="11"/>
  <c r="P506" i="11"/>
  <c r="J507" i="11"/>
  <c r="K507" i="11" s="1"/>
  <c r="L507" i="11"/>
  <c r="M507" i="11"/>
  <c r="N507" i="11"/>
  <c r="O507" i="11"/>
  <c r="P507" i="11"/>
  <c r="J508" i="11"/>
  <c r="K508" i="11" s="1"/>
  <c r="L508" i="11"/>
  <c r="M508" i="11"/>
  <c r="N508" i="11"/>
  <c r="O508" i="11"/>
  <c r="P508" i="11"/>
  <c r="J509" i="11"/>
  <c r="K509" i="11" s="1"/>
  <c r="L509" i="11"/>
  <c r="M509" i="11"/>
  <c r="N509" i="11"/>
  <c r="O509" i="11"/>
  <c r="P509" i="11"/>
  <c r="J510" i="11"/>
  <c r="K510" i="11" s="1"/>
  <c r="L510" i="11"/>
  <c r="M510" i="11"/>
  <c r="N510" i="11"/>
  <c r="O510" i="11"/>
  <c r="P510" i="11"/>
  <c r="J511" i="11"/>
  <c r="K511" i="11" s="1"/>
  <c r="L511" i="11"/>
  <c r="M511" i="11"/>
  <c r="N511" i="11"/>
  <c r="O511" i="11"/>
  <c r="P511" i="11"/>
  <c r="J512" i="11"/>
  <c r="K512" i="11" s="1"/>
  <c r="L512" i="11"/>
  <c r="M512" i="11"/>
  <c r="N512" i="11"/>
  <c r="O512" i="11"/>
  <c r="P512" i="11"/>
  <c r="J513" i="11"/>
  <c r="K513" i="11" s="1"/>
  <c r="L513" i="11"/>
  <c r="M513" i="11"/>
  <c r="N513" i="11"/>
  <c r="O513" i="11"/>
  <c r="P513" i="11"/>
  <c r="J514" i="11"/>
  <c r="K514" i="11" s="1"/>
  <c r="L514" i="11"/>
  <c r="M514" i="11"/>
  <c r="N514" i="11"/>
  <c r="O514" i="11"/>
  <c r="P514" i="11"/>
  <c r="J515" i="11"/>
  <c r="K515" i="11" s="1"/>
  <c r="L515" i="11"/>
  <c r="M515" i="11"/>
  <c r="N515" i="11"/>
  <c r="O515" i="11"/>
  <c r="P515" i="11"/>
  <c r="J516" i="11"/>
  <c r="K516" i="11" s="1"/>
  <c r="L516" i="11"/>
  <c r="M516" i="11"/>
  <c r="N516" i="11"/>
  <c r="O516" i="11"/>
  <c r="P516" i="11"/>
  <c r="J517" i="11"/>
  <c r="K517" i="11" s="1"/>
  <c r="L517" i="11"/>
  <c r="M517" i="11"/>
  <c r="N517" i="11"/>
  <c r="O517" i="11"/>
  <c r="P517" i="11"/>
  <c r="J518" i="11"/>
  <c r="K518" i="11" s="1"/>
  <c r="L518" i="11"/>
  <c r="M518" i="11"/>
  <c r="N518" i="11"/>
  <c r="O518" i="11"/>
  <c r="P518" i="11"/>
  <c r="J519" i="11"/>
  <c r="K519" i="11" s="1"/>
  <c r="L519" i="11"/>
  <c r="M519" i="11"/>
  <c r="N519" i="11"/>
  <c r="O519" i="11"/>
  <c r="P519" i="11"/>
  <c r="J520" i="11"/>
  <c r="K520" i="11" s="1"/>
  <c r="L520" i="11"/>
  <c r="M520" i="11"/>
  <c r="N520" i="11"/>
  <c r="O520" i="11"/>
  <c r="P520" i="11"/>
  <c r="J521" i="11"/>
  <c r="K521" i="11" s="1"/>
  <c r="L521" i="11"/>
  <c r="M521" i="11"/>
  <c r="N521" i="11"/>
  <c r="O521" i="11"/>
  <c r="P521" i="11"/>
  <c r="J522" i="11"/>
  <c r="K522" i="11" s="1"/>
  <c r="L522" i="11"/>
  <c r="M522" i="11"/>
  <c r="N522" i="11"/>
  <c r="O522" i="11"/>
  <c r="P522" i="11"/>
  <c r="J523" i="11"/>
  <c r="K523" i="11" s="1"/>
  <c r="L523" i="11"/>
  <c r="M523" i="11"/>
  <c r="N523" i="11"/>
  <c r="O523" i="11"/>
  <c r="P523" i="11"/>
  <c r="J524" i="11"/>
  <c r="K524" i="11" s="1"/>
  <c r="L524" i="11"/>
  <c r="M524" i="11"/>
  <c r="N524" i="11"/>
  <c r="O524" i="11"/>
  <c r="P524" i="11"/>
  <c r="J525" i="11"/>
  <c r="K525" i="11" s="1"/>
  <c r="L525" i="11"/>
  <c r="M525" i="11"/>
  <c r="N525" i="11"/>
  <c r="O525" i="11"/>
  <c r="P525" i="11"/>
  <c r="J526" i="11"/>
  <c r="K526" i="11" s="1"/>
  <c r="L526" i="11"/>
  <c r="M526" i="11"/>
  <c r="N526" i="11"/>
  <c r="O526" i="11"/>
  <c r="P526" i="11"/>
  <c r="J527" i="11"/>
  <c r="K527" i="11" s="1"/>
  <c r="L527" i="11"/>
  <c r="M527" i="11"/>
  <c r="N527" i="11"/>
  <c r="O527" i="11"/>
  <c r="P527" i="11"/>
  <c r="J528" i="11"/>
  <c r="K528" i="11" s="1"/>
  <c r="L528" i="11"/>
  <c r="M528" i="11"/>
  <c r="N528" i="11"/>
  <c r="O528" i="11"/>
  <c r="P528" i="11"/>
  <c r="J529" i="11"/>
  <c r="K529" i="11" s="1"/>
  <c r="L529" i="11"/>
  <c r="M529" i="11"/>
  <c r="N529" i="11"/>
  <c r="O529" i="11"/>
  <c r="P529" i="11"/>
  <c r="J530" i="11"/>
  <c r="K530" i="11" s="1"/>
  <c r="L530" i="11"/>
  <c r="M530" i="11"/>
  <c r="N530" i="11"/>
  <c r="O530" i="11"/>
  <c r="P530" i="11"/>
  <c r="J531" i="11"/>
  <c r="K531" i="11" s="1"/>
  <c r="L531" i="11"/>
  <c r="M531" i="11"/>
  <c r="N531" i="11"/>
  <c r="O531" i="11"/>
  <c r="P531" i="11"/>
  <c r="J532" i="11"/>
  <c r="K532" i="11" s="1"/>
  <c r="L532" i="11"/>
  <c r="M532" i="11"/>
  <c r="N532" i="11"/>
  <c r="O532" i="11"/>
  <c r="P532" i="11"/>
  <c r="J533" i="11"/>
  <c r="K533" i="11" s="1"/>
  <c r="L533" i="11"/>
  <c r="M533" i="11"/>
  <c r="N533" i="11"/>
  <c r="O533" i="11"/>
  <c r="P533" i="11"/>
  <c r="J534" i="11"/>
  <c r="K534" i="11" s="1"/>
  <c r="L534" i="11"/>
  <c r="M534" i="11"/>
  <c r="N534" i="11"/>
  <c r="O534" i="11"/>
  <c r="P534" i="11"/>
  <c r="J535" i="11"/>
  <c r="K535" i="11" s="1"/>
  <c r="L535" i="11"/>
  <c r="M535" i="11"/>
  <c r="N535" i="11"/>
  <c r="O535" i="11"/>
  <c r="P535" i="11"/>
  <c r="J536" i="11"/>
  <c r="K536" i="11" s="1"/>
  <c r="L536" i="11"/>
  <c r="M536" i="11"/>
  <c r="N536" i="11"/>
  <c r="O536" i="11"/>
  <c r="P536" i="11"/>
  <c r="J537" i="11"/>
  <c r="K537" i="11" s="1"/>
  <c r="L537" i="11"/>
  <c r="M537" i="11"/>
  <c r="N537" i="11"/>
  <c r="O537" i="11"/>
  <c r="P537" i="11"/>
  <c r="J538" i="11"/>
  <c r="K538" i="11" s="1"/>
  <c r="L538" i="11"/>
  <c r="M538" i="11"/>
  <c r="N538" i="11"/>
  <c r="O538" i="11"/>
  <c r="P538" i="11"/>
  <c r="J539" i="11"/>
  <c r="K539" i="11" s="1"/>
  <c r="L539" i="11"/>
  <c r="M539" i="11"/>
  <c r="N539" i="11"/>
  <c r="O539" i="11"/>
  <c r="P539" i="11"/>
  <c r="J540" i="11"/>
  <c r="K540" i="11" s="1"/>
  <c r="L540" i="11"/>
  <c r="M540" i="11"/>
  <c r="N540" i="11"/>
  <c r="O540" i="11"/>
  <c r="P540" i="11"/>
  <c r="J541" i="11"/>
  <c r="K541" i="11" s="1"/>
  <c r="L541" i="11"/>
  <c r="M541" i="11"/>
  <c r="N541" i="11"/>
  <c r="O541" i="11"/>
  <c r="P541" i="11"/>
  <c r="J542" i="11"/>
  <c r="K542" i="11" s="1"/>
  <c r="L542" i="11"/>
  <c r="M542" i="11"/>
  <c r="N542" i="11"/>
  <c r="O542" i="11"/>
  <c r="P542" i="11"/>
  <c r="J543" i="11"/>
  <c r="K543" i="11" s="1"/>
  <c r="L543" i="11"/>
  <c r="M543" i="11"/>
  <c r="N543" i="11"/>
  <c r="O543" i="11"/>
  <c r="P543" i="11"/>
  <c r="J544" i="11"/>
  <c r="K544" i="11" s="1"/>
  <c r="L544" i="11"/>
  <c r="M544" i="11"/>
  <c r="N544" i="11"/>
  <c r="O544" i="11"/>
  <c r="P544" i="11"/>
  <c r="J545" i="11"/>
  <c r="K545" i="11" s="1"/>
  <c r="L545" i="11"/>
  <c r="M545" i="11"/>
  <c r="N545" i="11"/>
  <c r="O545" i="11"/>
  <c r="P545" i="11"/>
  <c r="J546" i="11"/>
  <c r="K546" i="11" s="1"/>
  <c r="L546" i="11"/>
  <c r="M546" i="11"/>
  <c r="N546" i="11"/>
  <c r="O546" i="11"/>
  <c r="P546" i="11"/>
  <c r="J547" i="11"/>
  <c r="K547" i="11" s="1"/>
  <c r="L547" i="11"/>
  <c r="M547" i="11"/>
  <c r="N547" i="11"/>
  <c r="O547" i="11"/>
  <c r="P547" i="11"/>
  <c r="J548" i="11"/>
  <c r="K548" i="11" s="1"/>
  <c r="L548" i="11"/>
  <c r="M548" i="11"/>
  <c r="N548" i="11"/>
  <c r="O548" i="11"/>
  <c r="P548" i="11"/>
  <c r="J549" i="11"/>
  <c r="K549" i="11" s="1"/>
  <c r="L549" i="11"/>
  <c r="M549" i="11"/>
  <c r="N549" i="11"/>
  <c r="O549" i="11"/>
  <c r="P549" i="11"/>
  <c r="J550" i="11"/>
  <c r="K550" i="11" s="1"/>
  <c r="L550" i="11"/>
  <c r="M550" i="11"/>
  <c r="N550" i="11"/>
  <c r="O550" i="11"/>
  <c r="P550" i="11"/>
  <c r="J551" i="11"/>
  <c r="K551" i="11" s="1"/>
  <c r="L551" i="11"/>
  <c r="M551" i="11"/>
  <c r="N551" i="11"/>
  <c r="O551" i="11"/>
  <c r="P551" i="11"/>
  <c r="J552" i="11"/>
  <c r="K552" i="11" s="1"/>
  <c r="L552" i="11"/>
  <c r="M552" i="11"/>
  <c r="N552" i="11"/>
  <c r="O552" i="11"/>
  <c r="P552" i="11"/>
  <c r="J553" i="11"/>
  <c r="K553" i="11" s="1"/>
  <c r="L553" i="11"/>
  <c r="M553" i="11"/>
  <c r="N553" i="11"/>
  <c r="O553" i="11"/>
  <c r="P553" i="11"/>
  <c r="J554" i="11"/>
  <c r="K554" i="11" s="1"/>
  <c r="L554" i="11"/>
  <c r="M554" i="11"/>
  <c r="N554" i="11"/>
  <c r="O554" i="11"/>
  <c r="P554" i="11"/>
  <c r="J555" i="11"/>
  <c r="K555" i="11" s="1"/>
  <c r="L555" i="11"/>
  <c r="M555" i="11"/>
  <c r="N555" i="11"/>
  <c r="O555" i="11"/>
  <c r="P555" i="11"/>
  <c r="J556" i="11"/>
  <c r="K556" i="11" s="1"/>
  <c r="L556" i="11"/>
  <c r="M556" i="11"/>
  <c r="N556" i="11"/>
  <c r="O556" i="11"/>
  <c r="P556" i="11"/>
  <c r="J557" i="11"/>
  <c r="K557" i="11" s="1"/>
  <c r="L557" i="11"/>
  <c r="M557" i="11"/>
  <c r="N557" i="11"/>
  <c r="O557" i="11"/>
  <c r="P557" i="11"/>
  <c r="J558" i="11"/>
  <c r="K558" i="11" s="1"/>
  <c r="L558" i="11"/>
  <c r="M558" i="11"/>
  <c r="N558" i="11"/>
  <c r="O558" i="11"/>
  <c r="P558" i="11"/>
  <c r="J559" i="11"/>
  <c r="K559" i="11" s="1"/>
  <c r="L559" i="11"/>
  <c r="M559" i="11"/>
  <c r="N559" i="11"/>
  <c r="O559" i="11"/>
  <c r="P559" i="11"/>
  <c r="J560" i="11"/>
  <c r="K560" i="11" s="1"/>
  <c r="L560" i="11"/>
  <c r="M560" i="11"/>
  <c r="N560" i="11"/>
  <c r="O560" i="11"/>
  <c r="P560" i="11"/>
  <c r="J563" i="11"/>
  <c r="K563" i="11" s="1"/>
  <c r="L563" i="11"/>
  <c r="M563" i="11"/>
  <c r="N563" i="11"/>
  <c r="O563" i="11"/>
  <c r="P563" i="11"/>
  <c r="J564" i="11"/>
  <c r="K564" i="11" s="1"/>
  <c r="L564" i="11"/>
  <c r="M564" i="11"/>
  <c r="N564" i="11"/>
  <c r="O564" i="11"/>
  <c r="P564" i="11"/>
  <c r="J565" i="11"/>
  <c r="K565" i="11" s="1"/>
  <c r="L565" i="11"/>
  <c r="M565" i="11"/>
  <c r="N565" i="11"/>
  <c r="O565" i="11"/>
  <c r="P565" i="11"/>
  <c r="J566" i="11"/>
  <c r="K566" i="11" s="1"/>
  <c r="L566" i="11"/>
  <c r="M566" i="11"/>
  <c r="N566" i="11"/>
  <c r="O566" i="11"/>
  <c r="P566" i="11"/>
  <c r="J567" i="11"/>
  <c r="K567" i="11" s="1"/>
  <c r="L567" i="11"/>
  <c r="M567" i="11"/>
  <c r="N567" i="11"/>
  <c r="O567" i="11"/>
  <c r="P567" i="11"/>
  <c r="J568" i="11"/>
  <c r="K568" i="11" s="1"/>
  <c r="L568" i="11"/>
  <c r="M568" i="11"/>
  <c r="N568" i="11"/>
  <c r="O568" i="11"/>
  <c r="P568" i="11"/>
  <c r="J569" i="11"/>
  <c r="K569" i="11" s="1"/>
  <c r="L569" i="11"/>
  <c r="M569" i="11"/>
  <c r="N569" i="11"/>
  <c r="O569" i="11"/>
  <c r="P569" i="11"/>
  <c r="J570" i="11"/>
  <c r="K570" i="11" s="1"/>
  <c r="L570" i="11"/>
  <c r="M570" i="11"/>
  <c r="N570" i="11"/>
  <c r="O570" i="11"/>
  <c r="P570" i="11"/>
  <c r="J571" i="11"/>
  <c r="K571" i="11" s="1"/>
  <c r="L571" i="11"/>
  <c r="M571" i="11"/>
  <c r="N571" i="11"/>
  <c r="O571" i="11"/>
  <c r="P571" i="11"/>
  <c r="J572" i="11"/>
  <c r="K572" i="11" s="1"/>
  <c r="L572" i="11"/>
  <c r="M572" i="11"/>
  <c r="N572" i="11"/>
  <c r="O572" i="11"/>
  <c r="P572" i="11"/>
  <c r="J573" i="11"/>
  <c r="K573" i="11" s="1"/>
  <c r="L573" i="11"/>
  <c r="M573" i="11"/>
  <c r="N573" i="11"/>
  <c r="O573" i="11"/>
  <c r="P573" i="11"/>
  <c r="J574" i="11"/>
  <c r="K574" i="11" s="1"/>
  <c r="L574" i="11"/>
  <c r="M574" i="11"/>
  <c r="N574" i="11"/>
  <c r="O574" i="11"/>
  <c r="P574" i="11"/>
  <c r="J575" i="11"/>
  <c r="K575" i="11" s="1"/>
  <c r="L575" i="11"/>
  <c r="M575" i="11"/>
  <c r="N575" i="11"/>
  <c r="O575" i="11"/>
  <c r="P575" i="11"/>
  <c r="J576" i="11"/>
  <c r="K576" i="11" s="1"/>
  <c r="L576" i="11"/>
  <c r="M576" i="11"/>
  <c r="N576" i="11"/>
  <c r="O576" i="11"/>
  <c r="P576" i="11"/>
  <c r="J577" i="11"/>
  <c r="K577" i="11" s="1"/>
  <c r="L577" i="11"/>
  <c r="M577" i="11"/>
  <c r="N577" i="11"/>
  <c r="O577" i="11"/>
  <c r="P577" i="11"/>
  <c r="J578" i="11"/>
  <c r="K578" i="11" s="1"/>
  <c r="L578" i="11"/>
  <c r="M578" i="11"/>
  <c r="N578" i="11"/>
  <c r="O578" i="11"/>
  <c r="P578" i="11"/>
  <c r="J579" i="11"/>
  <c r="K579" i="11" s="1"/>
  <c r="L579" i="11"/>
  <c r="M579" i="11"/>
  <c r="N579" i="11"/>
  <c r="O579" i="11"/>
  <c r="P579" i="11"/>
  <c r="J580" i="11"/>
  <c r="K580" i="11" s="1"/>
  <c r="L580" i="11"/>
  <c r="M580" i="11"/>
  <c r="N580" i="11"/>
  <c r="O580" i="11"/>
  <c r="P580" i="11"/>
  <c r="J581" i="11"/>
  <c r="K581" i="11" s="1"/>
  <c r="L581" i="11"/>
  <c r="M581" i="11"/>
  <c r="N581" i="11"/>
  <c r="O581" i="11"/>
  <c r="P581" i="11"/>
  <c r="J582" i="11"/>
  <c r="K582" i="11" s="1"/>
  <c r="L582" i="11"/>
  <c r="M582" i="11"/>
  <c r="N582" i="11"/>
  <c r="O582" i="11"/>
  <c r="P582" i="11"/>
  <c r="J583" i="11"/>
  <c r="K583" i="11" s="1"/>
  <c r="L583" i="11"/>
  <c r="M583" i="11"/>
  <c r="N583" i="11"/>
  <c r="O583" i="11"/>
  <c r="P583" i="11"/>
  <c r="J584" i="11"/>
  <c r="K584" i="11" s="1"/>
  <c r="L584" i="11"/>
  <c r="M584" i="11"/>
  <c r="N584" i="11"/>
  <c r="O584" i="11"/>
  <c r="P584" i="11"/>
  <c r="J585" i="11"/>
  <c r="K585" i="11" s="1"/>
  <c r="L585" i="11"/>
  <c r="M585" i="11"/>
  <c r="N585" i="11"/>
  <c r="O585" i="11"/>
  <c r="P585" i="11"/>
  <c r="J586" i="11"/>
  <c r="K586" i="11" s="1"/>
  <c r="L586" i="11"/>
  <c r="M586" i="11"/>
  <c r="N586" i="11"/>
  <c r="O586" i="11"/>
  <c r="P586" i="11"/>
  <c r="J587" i="11"/>
  <c r="K587" i="11" s="1"/>
  <c r="L587" i="11"/>
  <c r="M587" i="11"/>
  <c r="N587" i="11"/>
  <c r="O587" i="11"/>
  <c r="P587" i="11"/>
  <c r="J588" i="11"/>
  <c r="K588" i="11" s="1"/>
  <c r="L588" i="11"/>
  <c r="M588" i="11"/>
  <c r="N588" i="11"/>
  <c r="O588" i="11"/>
  <c r="P588" i="11"/>
  <c r="J589" i="11"/>
  <c r="K589" i="11" s="1"/>
  <c r="L589" i="11"/>
  <c r="M589" i="11"/>
  <c r="N589" i="11"/>
  <c r="O589" i="11"/>
  <c r="P589" i="11"/>
  <c r="J590" i="11"/>
  <c r="K590" i="11" s="1"/>
  <c r="L590" i="11"/>
  <c r="M590" i="11"/>
  <c r="N590" i="11"/>
  <c r="O590" i="11"/>
  <c r="P590" i="11"/>
  <c r="J591" i="11"/>
  <c r="K591" i="11" s="1"/>
  <c r="L591" i="11"/>
  <c r="M591" i="11"/>
  <c r="N591" i="11"/>
  <c r="O591" i="11"/>
  <c r="P591" i="11"/>
  <c r="J592" i="11"/>
  <c r="K592" i="11" s="1"/>
  <c r="L592" i="11"/>
  <c r="M592" i="11"/>
  <c r="N592" i="11"/>
  <c r="O592" i="11"/>
  <c r="P592" i="11"/>
  <c r="J593" i="11"/>
  <c r="K593" i="11" s="1"/>
  <c r="L593" i="11"/>
  <c r="M593" i="11"/>
  <c r="N593" i="11"/>
  <c r="O593" i="11"/>
  <c r="P593" i="11"/>
  <c r="J594" i="11"/>
  <c r="K594" i="11" s="1"/>
  <c r="L594" i="11"/>
  <c r="M594" i="11"/>
  <c r="N594" i="11"/>
  <c r="O594" i="11"/>
  <c r="P594" i="11"/>
  <c r="J595" i="11"/>
  <c r="K595" i="11" s="1"/>
  <c r="L595" i="11"/>
  <c r="M595" i="11"/>
  <c r="N595" i="11"/>
  <c r="O595" i="11"/>
  <c r="P595" i="11"/>
  <c r="J596" i="11"/>
  <c r="K596" i="11" s="1"/>
  <c r="L596" i="11"/>
  <c r="M596" i="11"/>
  <c r="N596" i="11"/>
  <c r="O596" i="11"/>
  <c r="P596" i="11"/>
  <c r="J1236" i="11"/>
  <c r="K1236" i="11" s="1"/>
  <c r="L1236" i="11"/>
  <c r="M1236" i="11"/>
  <c r="N1236" i="11"/>
  <c r="O1236" i="11"/>
  <c r="P1236" i="11"/>
  <c r="J1237" i="11"/>
  <c r="K1237" i="11" s="1"/>
  <c r="L1237" i="11"/>
  <c r="M1237" i="11"/>
  <c r="N1237" i="11"/>
  <c r="O1237" i="11"/>
  <c r="P1237" i="11"/>
  <c r="J1238" i="11"/>
  <c r="K1238" i="11" s="1"/>
  <c r="L1238" i="11"/>
  <c r="M1238" i="11"/>
  <c r="N1238" i="11"/>
  <c r="O1238" i="11"/>
  <c r="P1238" i="11"/>
  <c r="J1239" i="11"/>
  <c r="K1239" i="11" s="1"/>
  <c r="L1239" i="11"/>
  <c r="M1239" i="11"/>
  <c r="N1239" i="11"/>
  <c r="O1239" i="11"/>
  <c r="P1239" i="11"/>
  <c r="J1240" i="11"/>
  <c r="K1240" i="11" s="1"/>
  <c r="L1240" i="11"/>
  <c r="M1240" i="11"/>
  <c r="N1240" i="11"/>
  <c r="O1240" i="11"/>
  <c r="P1240" i="11"/>
  <c r="J1241" i="11"/>
  <c r="K1241" i="11" s="1"/>
  <c r="L1241" i="11"/>
  <c r="M1241" i="11"/>
  <c r="N1241" i="11"/>
  <c r="O1241" i="11"/>
  <c r="P1241" i="11"/>
  <c r="J1242" i="11"/>
  <c r="K1242" i="11" s="1"/>
  <c r="L1242" i="11"/>
  <c r="M1242" i="11"/>
  <c r="N1242" i="11"/>
  <c r="O1242" i="11"/>
  <c r="P1242" i="11"/>
  <c r="J1243" i="11"/>
  <c r="K1243" i="11" s="1"/>
  <c r="L1243" i="11"/>
  <c r="M1243" i="11"/>
  <c r="N1243" i="11"/>
  <c r="O1243" i="11"/>
  <c r="P1243" i="11"/>
  <c r="J1244" i="11"/>
  <c r="K1244" i="11" s="1"/>
  <c r="L1244" i="11"/>
  <c r="M1244" i="11"/>
  <c r="N1244" i="11"/>
  <c r="O1244" i="11"/>
  <c r="P1244" i="11"/>
  <c r="J1245" i="11"/>
  <c r="K1245" i="11" s="1"/>
  <c r="L1245" i="11"/>
  <c r="M1245" i="11"/>
  <c r="N1245" i="11"/>
  <c r="O1245" i="11"/>
  <c r="P1245" i="11"/>
  <c r="J1246" i="11"/>
  <c r="K1246" i="11" s="1"/>
  <c r="L1246" i="11"/>
  <c r="M1246" i="11"/>
  <c r="N1246" i="11"/>
  <c r="O1246" i="11"/>
  <c r="P1246" i="11"/>
  <c r="J1247" i="11"/>
  <c r="K1247" i="11" s="1"/>
  <c r="L1247" i="11"/>
  <c r="M1247" i="11"/>
  <c r="N1247" i="11"/>
  <c r="O1247" i="11"/>
  <c r="P1247" i="11"/>
  <c r="J1248" i="11"/>
  <c r="K1248" i="11" s="1"/>
  <c r="L1248" i="11"/>
  <c r="M1248" i="11"/>
  <c r="N1248" i="11"/>
  <c r="O1248" i="11"/>
  <c r="P1248" i="11"/>
  <c r="J1249" i="11"/>
  <c r="K1249" i="11" s="1"/>
  <c r="L1249" i="11"/>
  <c r="M1249" i="11"/>
  <c r="N1249" i="11"/>
  <c r="O1249" i="11"/>
  <c r="P1249" i="11"/>
  <c r="J1250" i="11"/>
  <c r="K1250" i="11" s="1"/>
  <c r="L1250" i="11"/>
  <c r="M1250" i="11"/>
  <c r="N1250" i="11"/>
  <c r="O1250" i="11"/>
  <c r="P1250" i="11"/>
  <c r="J1251" i="11"/>
  <c r="K1251" i="11" s="1"/>
  <c r="L1251" i="11"/>
  <c r="M1251" i="11"/>
  <c r="N1251" i="11"/>
  <c r="O1251" i="11"/>
  <c r="P1251" i="11"/>
  <c r="J1252" i="11"/>
  <c r="K1252" i="11" s="1"/>
  <c r="L1252" i="11"/>
  <c r="M1252" i="11"/>
  <c r="N1252" i="11"/>
  <c r="O1252" i="11"/>
  <c r="P1252" i="11"/>
  <c r="J1253" i="11"/>
  <c r="K1253" i="11" s="1"/>
  <c r="L1253" i="11"/>
  <c r="M1253" i="11"/>
  <c r="N1253" i="11"/>
  <c r="O1253" i="11"/>
  <c r="P1253" i="11"/>
  <c r="J1254" i="11"/>
  <c r="K1254" i="11" s="1"/>
  <c r="L1254" i="11"/>
  <c r="M1254" i="11"/>
  <c r="N1254" i="11"/>
  <c r="O1254" i="11"/>
  <c r="P1254" i="11"/>
  <c r="J1255" i="11"/>
  <c r="K1255" i="11" s="1"/>
  <c r="L1255" i="11"/>
  <c r="M1255" i="11"/>
  <c r="N1255" i="11"/>
  <c r="O1255" i="11"/>
  <c r="P1255" i="11"/>
  <c r="J1256" i="11"/>
  <c r="K1256" i="11" s="1"/>
  <c r="L1256" i="11"/>
  <c r="M1256" i="11"/>
  <c r="N1256" i="11"/>
  <c r="O1256" i="11"/>
  <c r="P1256" i="11"/>
  <c r="J1257" i="11"/>
  <c r="K1257" i="11" s="1"/>
  <c r="L1257" i="11"/>
  <c r="M1257" i="11"/>
  <c r="N1257" i="11"/>
  <c r="O1257" i="11"/>
  <c r="P1257" i="11"/>
  <c r="J1258" i="11"/>
  <c r="K1258" i="11" s="1"/>
  <c r="L1258" i="11"/>
  <c r="M1258" i="11"/>
  <c r="N1258" i="11"/>
  <c r="O1258" i="11"/>
  <c r="P1258" i="11"/>
  <c r="J1259" i="11"/>
  <c r="K1259" i="11" s="1"/>
  <c r="L1259" i="11"/>
  <c r="M1259" i="11"/>
  <c r="N1259" i="11"/>
  <c r="O1259" i="11"/>
  <c r="P1259" i="11"/>
  <c r="J1260" i="11"/>
  <c r="K1260" i="11" s="1"/>
  <c r="L1260" i="11"/>
  <c r="M1260" i="11"/>
  <c r="N1260" i="11"/>
  <c r="O1260" i="11"/>
  <c r="P1260" i="11"/>
  <c r="J1261" i="11"/>
  <c r="K1261" i="11" s="1"/>
  <c r="L1261" i="11"/>
  <c r="M1261" i="11"/>
  <c r="N1261" i="11"/>
  <c r="O1261" i="11"/>
  <c r="P1261" i="11"/>
  <c r="J1262" i="11"/>
  <c r="K1262" i="11" s="1"/>
  <c r="L1262" i="11"/>
  <c r="M1262" i="11"/>
  <c r="N1262" i="11"/>
  <c r="O1262" i="11"/>
  <c r="P1262" i="11"/>
  <c r="J1263" i="11"/>
  <c r="K1263" i="11" s="1"/>
  <c r="L1263" i="11"/>
  <c r="M1263" i="11"/>
  <c r="N1263" i="11"/>
  <c r="O1263" i="11"/>
  <c r="P1263" i="11"/>
  <c r="J1264" i="11"/>
  <c r="K1264" i="11" s="1"/>
  <c r="L1264" i="11"/>
  <c r="M1264" i="11"/>
  <c r="N1264" i="11"/>
  <c r="O1264" i="11"/>
  <c r="P1264" i="11"/>
  <c r="J1265" i="11"/>
  <c r="K1265" i="11" s="1"/>
  <c r="L1265" i="11"/>
  <c r="M1265" i="11"/>
  <c r="N1265" i="11"/>
  <c r="O1265" i="11"/>
  <c r="P1265" i="11"/>
  <c r="J1266" i="11"/>
  <c r="K1266" i="11" s="1"/>
  <c r="L1266" i="11"/>
  <c r="M1266" i="11"/>
  <c r="N1266" i="11"/>
  <c r="O1266" i="11"/>
  <c r="P1266" i="11"/>
  <c r="J1267" i="11"/>
  <c r="K1267" i="11" s="1"/>
  <c r="L1267" i="11"/>
  <c r="M1267" i="11"/>
  <c r="N1267" i="11"/>
  <c r="O1267" i="11"/>
  <c r="P1267" i="11"/>
  <c r="J1268" i="11"/>
  <c r="K1268" i="11" s="1"/>
  <c r="L1268" i="11"/>
  <c r="M1268" i="11"/>
  <c r="N1268" i="11"/>
  <c r="O1268" i="11"/>
  <c r="P1268" i="11"/>
  <c r="J1269" i="11"/>
  <c r="K1269" i="11" s="1"/>
  <c r="L1269" i="11"/>
  <c r="M1269" i="11"/>
  <c r="N1269" i="11"/>
  <c r="O1269" i="11"/>
  <c r="P1269" i="11"/>
  <c r="J1270" i="11"/>
  <c r="K1270" i="11" s="1"/>
  <c r="L1270" i="11"/>
  <c r="M1270" i="11"/>
  <c r="N1270" i="11"/>
  <c r="O1270" i="11"/>
  <c r="P1270" i="11"/>
  <c r="J1271" i="11"/>
  <c r="K1271" i="11" s="1"/>
  <c r="L1271" i="11"/>
  <c r="M1271" i="11"/>
  <c r="N1271" i="11"/>
  <c r="O1271" i="11"/>
  <c r="P1271" i="11"/>
  <c r="J1272" i="11"/>
  <c r="K1272" i="11" s="1"/>
  <c r="L1272" i="11"/>
  <c r="M1272" i="11"/>
  <c r="N1272" i="11"/>
  <c r="O1272" i="11"/>
  <c r="P1272" i="11"/>
  <c r="J1273" i="11"/>
  <c r="K1273" i="11" s="1"/>
  <c r="L1273" i="11"/>
  <c r="M1273" i="11"/>
  <c r="N1273" i="11"/>
  <c r="O1273" i="11"/>
  <c r="P1273" i="11"/>
  <c r="J1274" i="11"/>
  <c r="K1274" i="11" s="1"/>
  <c r="L1274" i="11"/>
  <c r="M1274" i="11"/>
  <c r="N1274" i="11"/>
  <c r="O1274" i="11"/>
  <c r="P1274" i="11"/>
  <c r="J1275" i="11"/>
  <c r="K1275" i="11" s="1"/>
  <c r="L1275" i="11"/>
  <c r="M1275" i="11"/>
  <c r="N1275" i="11"/>
  <c r="O1275" i="11"/>
  <c r="P1275" i="11"/>
  <c r="J1276" i="11"/>
  <c r="K1276" i="11" s="1"/>
  <c r="L1276" i="11"/>
  <c r="M1276" i="11"/>
  <c r="N1276" i="11"/>
  <c r="O1276" i="11"/>
  <c r="P1276" i="11"/>
  <c r="J1277" i="11"/>
  <c r="K1277" i="11" s="1"/>
  <c r="L1277" i="11"/>
  <c r="M1277" i="11"/>
  <c r="N1277" i="11"/>
  <c r="O1277" i="11"/>
  <c r="P1277" i="11"/>
  <c r="J1278" i="11"/>
  <c r="K1278" i="11" s="1"/>
  <c r="L1278" i="11"/>
  <c r="M1278" i="11"/>
  <c r="N1278" i="11"/>
  <c r="O1278" i="11"/>
  <c r="P1278" i="11"/>
  <c r="J1279" i="11"/>
  <c r="K1279" i="11" s="1"/>
  <c r="L1279" i="11"/>
  <c r="M1279" i="11"/>
  <c r="N1279" i="11"/>
  <c r="O1279" i="11"/>
  <c r="P1279" i="11"/>
  <c r="J1280" i="11"/>
  <c r="K1280" i="11" s="1"/>
  <c r="L1280" i="11"/>
  <c r="M1280" i="11"/>
  <c r="N1280" i="11"/>
  <c r="O1280" i="11"/>
  <c r="P1280" i="11"/>
  <c r="J1281" i="11"/>
  <c r="K1281" i="11" s="1"/>
  <c r="L1281" i="11"/>
  <c r="M1281" i="11"/>
  <c r="N1281" i="11"/>
  <c r="O1281" i="11"/>
  <c r="P1281" i="11"/>
  <c r="J1282" i="11"/>
  <c r="K1282" i="11" s="1"/>
  <c r="L1282" i="11"/>
  <c r="M1282" i="11"/>
  <c r="N1282" i="11"/>
  <c r="O1282" i="11"/>
  <c r="P1282" i="11"/>
  <c r="J1283" i="11"/>
  <c r="K1283" i="11" s="1"/>
  <c r="L1283" i="11"/>
  <c r="M1283" i="11"/>
  <c r="N1283" i="11"/>
  <c r="O1283" i="11"/>
  <c r="P1283" i="11"/>
  <c r="J1284" i="11"/>
  <c r="K1284" i="11" s="1"/>
  <c r="L1284" i="11"/>
  <c r="M1284" i="11"/>
  <c r="N1284" i="11"/>
  <c r="O1284" i="11"/>
  <c r="P1284" i="11"/>
  <c r="J1285" i="11"/>
  <c r="K1285" i="11" s="1"/>
  <c r="L1285" i="11"/>
  <c r="M1285" i="11"/>
  <c r="N1285" i="11"/>
  <c r="O1285" i="11"/>
  <c r="P1285" i="11"/>
  <c r="J1286" i="11"/>
  <c r="K1286" i="11" s="1"/>
  <c r="L1286" i="11"/>
  <c r="M1286" i="11"/>
  <c r="N1286" i="11"/>
  <c r="O1286" i="11"/>
  <c r="P1286" i="11"/>
  <c r="J1287" i="11"/>
  <c r="K1287" i="11" s="1"/>
  <c r="L1287" i="11"/>
  <c r="M1287" i="11"/>
  <c r="N1287" i="11"/>
  <c r="O1287" i="11"/>
  <c r="P1287" i="11"/>
  <c r="J1288" i="11"/>
  <c r="K1288" i="11" s="1"/>
  <c r="L1288" i="11"/>
  <c r="M1288" i="11"/>
  <c r="N1288" i="11"/>
  <c r="O1288" i="11"/>
  <c r="P1288" i="11"/>
  <c r="J1289" i="11"/>
  <c r="K1289" i="11" s="1"/>
  <c r="L1289" i="11"/>
  <c r="M1289" i="11"/>
  <c r="N1289" i="11"/>
  <c r="O1289" i="11"/>
  <c r="P1289" i="11"/>
  <c r="J1290" i="11"/>
  <c r="K1290" i="11" s="1"/>
  <c r="L1290" i="11"/>
  <c r="M1290" i="11"/>
  <c r="N1290" i="11"/>
  <c r="O1290" i="11"/>
  <c r="P1290" i="11"/>
  <c r="J1291" i="11"/>
  <c r="K1291" i="11" s="1"/>
  <c r="L1291" i="11"/>
  <c r="M1291" i="11"/>
  <c r="N1291" i="11"/>
  <c r="O1291" i="11"/>
  <c r="P1291" i="11"/>
  <c r="J1292" i="11"/>
  <c r="K1292" i="11" s="1"/>
  <c r="L1292" i="11"/>
  <c r="M1292" i="11"/>
  <c r="N1292" i="11"/>
  <c r="O1292" i="11"/>
  <c r="P1292" i="11"/>
  <c r="J1293" i="11"/>
  <c r="K1293" i="11" s="1"/>
  <c r="L1293" i="11"/>
  <c r="M1293" i="11"/>
  <c r="N1293" i="11"/>
  <c r="O1293" i="11"/>
  <c r="P1293" i="11"/>
  <c r="J1294" i="11"/>
  <c r="K1294" i="11" s="1"/>
  <c r="L1294" i="11"/>
  <c r="M1294" i="11"/>
  <c r="N1294" i="11"/>
  <c r="O1294" i="11"/>
  <c r="P1294" i="11"/>
  <c r="J1295" i="11"/>
  <c r="K1295" i="11" s="1"/>
  <c r="L1295" i="11"/>
  <c r="M1295" i="11"/>
  <c r="N1295" i="11"/>
  <c r="O1295" i="11"/>
  <c r="P1295" i="11"/>
  <c r="J1296" i="11"/>
  <c r="K1296" i="11" s="1"/>
  <c r="L1296" i="11"/>
  <c r="M1296" i="11"/>
  <c r="N1296" i="11"/>
  <c r="O1296" i="11"/>
  <c r="P1296" i="11"/>
  <c r="J1297" i="11"/>
  <c r="K1297" i="11" s="1"/>
  <c r="L1297" i="11"/>
  <c r="M1297" i="11"/>
  <c r="N1297" i="11"/>
  <c r="O1297" i="11"/>
  <c r="P1297" i="11"/>
  <c r="J1298" i="11"/>
  <c r="K1298" i="11" s="1"/>
  <c r="L1298" i="11"/>
  <c r="M1298" i="11"/>
  <c r="N1298" i="11"/>
  <c r="O1298" i="11"/>
  <c r="P1298" i="11"/>
  <c r="J1299" i="11"/>
  <c r="K1299" i="11" s="1"/>
  <c r="L1299" i="11"/>
  <c r="M1299" i="11"/>
  <c r="N1299" i="11"/>
  <c r="O1299" i="11"/>
  <c r="P1299" i="11"/>
  <c r="J1300" i="11"/>
  <c r="K1300" i="11" s="1"/>
  <c r="L1300" i="11"/>
  <c r="M1300" i="11"/>
  <c r="N1300" i="11"/>
  <c r="O1300" i="11"/>
  <c r="P1300" i="11"/>
  <c r="J1301" i="11"/>
  <c r="K1301" i="11" s="1"/>
  <c r="L1301" i="11"/>
  <c r="M1301" i="11"/>
  <c r="N1301" i="11"/>
  <c r="O1301" i="11"/>
  <c r="P1301" i="11"/>
  <c r="J1302" i="11"/>
  <c r="K1302" i="11" s="1"/>
  <c r="L1302" i="11"/>
  <c r="M1302" i="11"/>
  <c r="N1302" i="11"/>
  <c r="O1302" i="11"/>
  <c r="P1302" i="11"/>
  <c r="J1303" i="11"/>
  <c r="K1303" i="11" s="1"/>
  <c r="L1303" i="11"/>
  <c r="M1303" i="11"/>
  <c r="N1303" i="11"/>
  <c r="O1303" i="11"/>
  <c r="P1303" i="11"/>
  <c r="J1304" i="11"/>
  <c r="K1304" i="11" s="1"/>
  <c r="L1304" i="11"/>
  <c r="M1304" i="11"/>
  <c r="N1304" i="11"/>
  <c r="O1304" i="11"/>
  <c r="P1304" i="11"/>
  <c r="J1305" i="11"/>
  <c r="K1305" i="11" s="1"/>
  <c r="L1305" i="11"/>
  <c r="M1305" i="11"/>
  <c r="N1305" i="11"/>
  <c r="O1305" i="11"/>
  <c r="P1305" i="11"/>
  <c r="J1306" i="11"/>
  <c r="K1306" i="11" s="1"/>
  <c r="L1306" i="11"/>
  <c r="M1306" i="11"/>
  <c r="N1306" i="11"/>
  <c r="O1306" i="11"/>
  <c r="P1306" i="11"/>
  <c r="J1307" i="11"/>
  <c r="K1307" i="11" s="1"/>
  <c r="L1307" i="11"/>
  <c r="M1307" i="11"/>
  <c r="N1307" i="11"/>
  <c r="O1307" i="11"/>
  <c r="P1307" i="11"/>
  <c r="J1308" i="11"/>
  <c r="K1308" i="11" s="1"/>
  <c r="L1308" i="11"/>
  <c r="M1308" i="11"/>
  <c r="N1308" i="11"/>
  <c r="O1308" i="11"/>
  <c r="P1308" i="11"/>
  <c r="J1309" i="11"/>
  <c r="K1309" i="11" s="1"/>
  <c r="L1309" i="11"/>
  <c r="M1309" i="11"/>
  <c r="N1309" i="11"/>
  <c r="O1309" i="11"/>
  <c r="P1309" i="11"/>
  <c r="J1310" i="11"/>
  <c r="K1310" i="11" s="1"/>
  <c r="L1310" i="11"/>
  <c r="M1310" i="11"/>
  <c r="N1310" i="11"/>
  <c r="O1310" i="11"/>
  <c r="P1310" i="11"/>
  <c r="J1311" i="11"/>
  <c r="K1311" i="11" s="1"/>
  <c r="L1311" i="11"/>
  <c r="M1311" i="11"/>
  <c r="N1311" i="11"/>
  <c r="O1311" i="11"/>
  <c r="P1311" i="11"/>
  <c r="J1312" i="11"/>
  <c r="K1312" i="11" s="1"/>
  <c r="L1312" i="11"/>
  <c r="M1312" i="11"/>
  <c r="N1312" i="11"/>
  <c r="O1312" i="11"/>
  <c r="P1312" i="11"/>
  <c r="J1313" i="11"/>
  <c r="K1313" i="11" s="1"/>
  <c r="L1313" i="11"/>
  <c r="M1313" i="11"/>
  <c r="N1313" i="11"/>
  <c r="O1313" i="11"/>
  <c r="P1313" i="11"/>
  <c r="J1314" i="11"/>
  <c r="K1314" i="11" s="1"/>
  <c r="L1314" i="11"/>
  <c r="M1314" i="11"/>
  <c r="N1314" i="11"/>
  <c r="O1314" i="11"/>
  <c r="P1314" i="11"/>
  <c r="J1315" i="11"/>
  <c r="K1315" i="11" s="1"/>
  <c r="L1315" i="11"/>
  <c r="M1315" i="11"/>
  <c r="N1315" i="11"/>
  <c r="O1315" i="11"/>
  <c r="P1315" i="11"/>
  <c r="J1316" i="11"/>
  <c r="K1316" i="11" s="1"/>
  <c r="L1316" i="11"/>
  <c r="M1316" i="11"/>
  <c r="N1316" i="11"/>
  <c r="O1316" i="11"/>
  <c r="P1316" i="11"/>
  <c r="J1317" i="11"/>
  <c r="K1317" i="11" s="1"/>
  <c r="L1317" i="11"/>
  <c r="M1317" i="11"/>
  <c r="N1317" i="11"/>
  <c r="O1317" i="11"/>
  <c r="P1317" i="11"/>
  <c r="J1318" i="11"/>
  <c r="K1318" i="11" s="1"/>
  <c r="L1318" i="11"/>
  <c r="M1318" i="11"/>
  <c r="N1318" i="11"/>
  <c r="O1318" i="11"/>
  <c r="P1318" i="11"/>
  <c r="J1319" i="11"/>
  <c r="K1319" i="11" s="1"/>
  <c r="L1319" i="11"/>
  <c r="M1319" i="11"/>
  <c r="N1319" i="11"/>
  <c r="O1319" i="11"/>
  <c r="P1319" i="11"/>
  <c r="J1320" i="11"/>
  <c r="K1320" i="11" s="1"/>
  <c r="L1320" i="11"/>
  <c r="M1320" i="11"/>
  <c r="N1320" i="11"/>
  <c r="O1320" i="11"/>
  <c r="P1320" i="11"/>
  <c r="J1321" i="11"/>
  <c r="K1321" i="11" s="1"/>
  <c r="L1321" i="11"/>
  <c r="M1321" i="11"/>
  <c r="N1321" i="11"/>
  <c r="O1321" i="11"/>
  <c r="P1321" i="11"/>
  <c r="J1322" i="11"/>
  <c r="K1322" i="11" s="1"/>
  <c r="L1322" i="11"/>
  <c r="M1322" i="11"/>
  <c r="N1322" i="11"/>
  <c r="O1322" i="11"/>
  <c r="P1322" i="11"/>
  <c r="J1323" i="11"/>
  <c r="K1323" i="11" s="1"/>
  <c r="L1323" i="11"/>
  <c r="M1323" i="11"/>
  <c r="N1323" i="11"/>
  <c r="O1323" i="11"/>
  <c r="P1323" i="11"/>
  <c r="J1324" i="11"/>
  <c r="K1324" i="11" s="1"/>
  <c r="L1324" i="11"/>
  <c r="M1324" i="11"/>
  <c r="N1324" i="11"/>
  <c r="O1324" i="11"/>
  <c r="P1324" i="11"/>
  <c r="J1325" i="11"/>
  <c r="K1325" i="11" s="1"/>
  <c r="L1325" i="11"/>
  <c r="M1325" i="11"/>
  <c r="N1325" i="11"/>
  <c r="O1325" i="11"/>
  <c r="P1325" i="11"/>
  <c r="J1326" i="11"/>
  <c r="K1326" i="11" s="1"/>
  <c r="L1326" i="11"/>
  <c r="M1326" i="11"/>
  <c r="N1326" i="11"/>
  <c r="O1326" i="11"/>
  <c r="P1326" i="11"/>
  <c r="J1327" i="11"/>
  <c r="K1327" i="11" s="1"/>
  <c r="L1327" i="11"/>
  <c r="M1327" i="11"/>
  <c r="N1327" i="11"/>
  <c r="O1327" i="11"/>
  <c r="P1327" i="11"/>
  <c r="J1328" i="11"/>
  <c r="K1328" i="11" s="1"/>
  <c r="L1328" i="11"/>
  <c r="M1328" i="11"/>
  <c r="N1328" i="11"/>
  <c r="O1328" i="11"/>
  <c r="P1328" i="11"/>
  <c r="J1329" i="11"/>
  <c r="K1329" i="11" s="1"/>
  <c r="L1329" i="11"/>
  <c r="M1329" i="11"/>
  <c r="N1329" i="11"/>
  <c r="O1329" i="11"/>
  <c r="P1329" i="11"/>
  <c r="J1330" i="11"/>
  <c r="K1330" i="11" s="1"/>
  <c r="L1330" i="11"/>
  <c r="M1330" i="11"/>
  <c r="N1330" i="11"/>
  <c r="O1330" i="11"/>
  <c r="P1330" i="11"/>
  <c r="J1331" i="11"/>
  <c r="K1331" i="11" s="1"/>
  <c r="L1331" i="11"/>
  <c r="M1331" i="11"/>
  <c r="N1331" i="11"/>
  <c r="O1331" i="11"/>
  <c r="P1331" i="11"/>
  <c r="J1332" i="11"/>
  <c r="K1332" i="11" s="1"/>
  <c r="L1332" i="11"/>
  <c r="M1332" i="11"/>
  <c r="N1332" i="11"/>
  <c r="O1332" i="11"/>
  <c r="P1332" i="11"/>
  <c r="J1333" i="11"/>
  <c r="K1333" i="11" s="1"/>
  <c r="L1333" i="11"/>
  <c r="M1333" i="11"/>
  <c r="N1333" i="11"/>
  <c r="O1333" i="11"/>
  <c r="P1333" i="11"/>
  <c r="J1334" i="11"/>
  <c r="K1334" i="11" s="1"/>
  <c r="L1334" i="11"/>
  <c r="M1334" i="11"/>
  <c r="N1334" i="11"/>
  <c r="O1334" i="11"/>
  <c r="P1334" i="11"/>
  <c r="J1335" i="11"/>
  <c r="K1335" i="11" s="1"/>
  <c r="L1335" i="11"/>
  <c r="M1335" i="11"/>
  <c r="N1335" i="11"/>
  <c r="O1335" i="11"/>
  <c r="P1335" i="11"/>
  <c r="J1336" i="11"/>
  <c r="K1336" i="11" s="1"/>
  <c r="L1336" i="11"/>
  <c r="M1336" i="11"/>
  <c r="N1336" i="11"/>
  <c r="O1336" i="11"/>
  <c r="P1336" i="11"/>
  <c r="J1337" i="11"/>
  <c r="K1337" i="11" s="1"/>
  <c r="L1337" i="11"/>
  <c r="M1337" i="11"/>
  <c r="N1337" i="11"/>
  <c r="O1337" i="11"/>
  <c r="P1337" i="11"/>
  <c r="J1338" i="11"/>
  <c r="K1338" i="11" s="1"/>
  <c r="L1338" i="11"/>
  <c r="M1338" i="11"/>
  <c r="N1338" i="11"/>
  <c r="O1338" i="11"/>
  <c r="P1338" i="11"/>
  <c r="J1339" i="11"/>
  <c r="K1339" i="11" s="1"/>
  <c r="L1339" i="11"/>
  <c r="M1339" i="11"/>
  <c r="N1339" i="11"/>
  <c r="O1339" i="11"/>
  <c r="P1339" i="11"/>
  <c r="J1340" i="11"/>
  <c r="K1340" i="11" s="1"/>
  <c r="L1340" i="11"/>
  <c r="M1340" i="11"/>
  <c r="N1340" i="11"/>
  <c r="O1340" i="11"/>
  <c r="P1340" i="11"/>
  <c r="J1341" i="11"/>
  <c r="K1341" i="11" s="1"/>
  <c r="L1341" i="11"/>
  <c r="M1341" i="11"/>
  <c r="N1341" i="11"/>
  <c r="O1341" i="11"/>
  <c r="P1341" i="11"/>
  <c r="J1342" i="11"/>
  <c r="K1342" i="11" s="1"/>
  <c r="L1342" i="11"/>
  <c r="M1342" i="11"/>
  <c r="N1342" i="11"/>
  <c r="O1342" i="11"/>
  <c r="P1342" i="11"/>
  <c r="J1343" i="11"/>
  <c r="K1343" i="11" s="1"/>
  <c r="L1343" i="11"/>
  <c r="M1343" i="11"/>
  <c r="N1343" i="11"/>
  <c r="O1343" i="11"/>
  <c r="P1343" i="11"/>
  <c r="J1589" i="11"/>
  <c r="K1589" i="11" s="1"/>
  <c r="L1589" i="11"/>
  <c r="M1589" i="11"/>
  <c r="N1589" i="11"/>
  <c r="O1589" i="11"/>
  <c r="P1589" i="11"/>
  <c r="J1590" i="11"/>
  <c r="K1590" i="11" s="1"/>
  <c r="L1590" i="11"/>
  <c r="M1590" i="11"/>
  <c r="N1590" i="11"/>
  <c r="O1590" i="11"/>
  <c r="P1590" i="11"/>
  <c r="J1591" i="11"/>
  <c r="K1591" i="11" s="1"/>
  <c r="L1591" i="11"/>
  <c r="M1591" i="11"/>
  <c r="N1591" i="11"/>
  <c r="O1591" i="11"/>
  <c r="P1591" i="11"/>
  <c r="J1592" i="11"/>
  <c r="K1592" i="11" s="1"/>
  <c r="L1592" i="11"/>
  <c r="M1592" i="11"/>
  <c r="N1592" i="11"/>
  <c r="O1592" i="11"/>
  <c r="P1592" i="11"/>
  <c r="J1593" i="11"/>
  <c r="K1593" i="11" s="1"/>
  <c r="L1593" i="11"/>
  <c r="M1593" i="11"/>
  <c r="N1593" i="11"/>
  <c r="O1593" i="11"/>
  <c r="P1593" i="11"/>
  <c r="J1594" i="11"/>
  <c r="K1594" i="11" s="1"/>
  <c r="L1594" i="11"/>
  <c r="M1594" i="11"/>
  <c r="N1594" i="11"/>
  <c r="O1594" i="11"/>
  <c r="P1594" i="11"/>
  <c r="J1595" i="11"/>
  <c r="K1595" i="11" s="1"/>
  <c r="L1595" i="11"/>
  <c r="M1595" i="11"/>
  <c r="N1595" i="11"/>
  <c r="O1595" i="11"/>
  <c r="P1595" i="11"/>
  <c r="J1596" i="11"/>
  <c r="K1596" i="11" s="1"/>
  <c r="L1596" i="11"/>
  <c r="M1596" i="11"/>
  <c r="N1596" i="11"/>
  <c r="O1596" i="11"/>
  <c r="P1596" i="11"/>
  <c r="J1597" i="11"/>
  <c r="K1597" i="11" s="1"/>
  <c r="L1597" i="11"/>
  <c r="M1597" i="11"/>
  <c r="N1597" i="11"/>
  <c r="O1597" i="11"/>
  <c r="P1597" i="11"/>
  <c r="J1598" i="11"/>
  <c r="K1598" i="11" s="1"/>
  <c r="L1598" i="11"/>
  <c r="M1598" i="11"/>
  <c r="N1598" i="11"/>
  <c r="O1598" i="11"/>
  <c r="P1598" i="11"/>
  <c r="J1599" i="11"/>
  <c r="K1599" i="11" s="1"/>
  <c r="L1599" i="11"/>
  <c r="M1599" i="11"/>
  <c r="N1599" i="11"/>
  <c r="O1599" i="11"/>
  <c r="P1599" i="11"/>
  <c r="J1600" i="11"/>
  <c r="K1600" i="11" s="1"/>
  <c r="L1600" i="11"/>
  <c r="M1600" i="11"/>
  <c r="N1600" i="11"/>
  <c r="O1600" i="11"/>
  <c r="P1600" i="11"/>
  <c r="J1601" i="11"/>
  <c r="K1601" i="11" s="1"/>
  <c r="L1601" i="11"/>
  <c r="M1601" i="11"/>
  <c r="N1601" i="11"/>
  <c r="O1601" i="11"/>
  <c r="P1601" i="11"/>
  <c r="J1602" i="11"/>
  <c r="K1602" i="11" s="1"/>
  <c r="L1602" i="11"/>
  <c r="M1602" i="11"/>
  <c r="N1602" i="11"/>
  <c r="O1602" i="11"/>
  <c r="P1602" i="11"/>
  <c r="J1603" i="11"/>
  <c r="K1603" i="11" s="1"/>
  <c r="L1603" i="11"/>
  <c r="M1603" i="11"/>
  <c r="N1603" i="11"/>
  <c r="O1603" i="11"/>
  <c r="P1603" i="11"/>
  <c r="J1604" i="11"/>
  <c r="K1604" i="11" s="1"/>
  <c r="L1604" i="11"/>
  <c r="M1604" i="11"/>
  <c r="N1604" i="11"/>
  <c r="O1604" i="11"/>
  <c r="P1604" i="11"/>
  <c r="J1605" i="11"/>
  <c r="K1605" i="11" s="1"/>
  <c r="L1605" i="11"/>
  <c r="M1605" i="11"/>
  <c r="N1605" i="11"/>
  <c r="O1605" i="11"/>
  <c r="P1605" i="11"/>
  <c r="J1606" i="11"/>
  <c r="K1606" i="11" s="1"/>
  <c r="L1606" i="11"/>
  <c r="M1606" i="11"/>
  <c r="N1606" i="11"/>
  <c r="O1606" i="11"/>
  <c r="P1606" i="11"/>
  <c r="J1607" i="11"/>
  <c r="K1607" i="11" s="1"/>
  <c r="L1607" i="11"/>
  <c r="M1607" i="11"/>
  <c r="N1607" i="11"/>
  <c r="O1607" i="11"/>
  <c r="P1607" i="11"/>
  <c r="J1608" i="11"/>
  <c r="K1608" i="11" s="1"/>
  <c r="L1608" i="11"/>
  <c r="M1608" i="11"/>
  <c r="N1608" i="11"/>
  <c r="O1608" i="11"/>
  <c r="P1608" i="11"/>
  <c r="J1609" i="11"/>
  <c r="K1609" i="11" s="1"/>
  <c r="L1609" i="11"/>
  <c r="M1609" i="11"/>
  <c r="N1609" i="11"/>
  <c r="O1609" i="11"/>
  <c r="P1609" i="11"/>
  <c r="J1610" i="11"/>
  <c r="K1610" i="11" s="1"/>
  <c r="L1610" i="11"/>
  <c r="M1610" i="11"/>
  <c r="N1610" i="11"/>
  <c r="O1610" i="11"/>
  <c r="P1610" i="11"/>
  <c r="J1611" i="11"/>
  <c r="K1611" i="11" s="1"/>
  <c r="L1611" i="11"/>
  <c r="M1611" i="11"/>
  <c r="N1611" i="11"/>
  <c r="O1611" i="11"/>
  <c r="P1611" i="11"/>
  <c r="J1612" i="11"/>
  <c r="K1612" i="11" s="1"/>
  <c r="L1612" i="11"/>
  <c r="M1612" i="11"/>
  <c r="N1612" i="11"/>
  <c r="O1612" i="11"/>
  <c r="P1612" i="11"/>
  <c r="J1613" i="11"/>
  <c r="K1613" i="11" s="1"/>
  <c r="L1613" i="11"/>
  <c r="M1613" i="11"/>
  <c r="N1613" i="11"/>
  <c r="O1613" i="11"/>
  <c r="P1613" i="11"/>
  <c r="J1614" i="11"/>
  <c r="K1614" i="11" s="1"/>
  <c r="L1614" i="11"/>
  <c r="M1614" i="11"/>
  <c r="N1614" i="11"/>
  <c r="O1614" i="11"/>
  <c r="P1614" i="11"/>
  <c r="J1615" i="11"/>
  <c r="K1615" i="11" s="1"/>
  <c r="L1615" i="11"/>
  <c r="M1615" i="11"/>
  <c r="N1615" i="11"/>
  <c r="O1615" i="11"/>
  <c r="P1615" i="11"/>
  <c r="J1616" i="11"/>
  <c r="K1616" i="11" s="1"/>
  <c r="L1616" i="11"/>
  <c r="M1616" i="11"/>
  <c r="N1616" i="11"/>
  <c r="O1616" i="11"/>
  <c r="P1616" i="11"/>
  <c r="J1617" i="11"/>
  <c r="K1617" i="11" s="1"/>
  <c r="L1617" i="11"/>
  <c r="M1617" i="11"/>
  <c r="N1617" i="11"/>
  <c r="O1617" i="11"/>
  <c r="P1617" i="11"/>
  <c r="J1618" i="11"/>
  <c r="K1618" i="11" s="1"/>
  <c r="L1618" i="11"/>
  <c r="M1618" i="11"/>
  <c r="N1618" i="11"/>
  <c r="O1618" i="11"/>
  <c r="P1618" i="11"/>
  <c r="J1619" i="11"/>
  <c r="K1619" i="11" s="1"/>
  <c r="L1619" i="11"/>
  <c r="M1619" i="11"/>
  <c r="N1619" i="11"/>
  <c r="O1619" i="11"/>
  <c r="P1619" i="11"/>
  <c r="J1620" i="11"/>
  <c r="K1620" i="11" s="1"/>
  <c r="L1620" i="11"/>
  <c r="M1620" i="11"/>
  <c r="N1620" i="11"/>
  <c r="O1620" i="11"/>
  <c r="P1620" i="11"/>
  <c r="J1621" i="11"/>
  <c r="K1621" i="11" s="1"/>
  <c r="L1621" i="11"/>
  <c r="M1621" i="11"/>
  <c r="N1621" i="11"/>
  <c r="O1621" i="11"/>
  <c r="P1621" i="11"/>
  <c r="J1622" i="11"/>
  <c r="K1622" i="11" s="1"/>
  <c r="L1622" i="11"/>
  <c r="M1622" i="11"/>
  <c r="N1622" i="11"/>
  <c r="O1622" i="11"/>
  <c r="P1622" i="11"/>
  <c r="J1623" i="11"/>
  <c r="K1623" i="11" s="1"/>
  <c r="L1623" i="11"/>
  <c r="M1623" i="11"/>
  <c r="N1623" i="11"/>
  <c r="O1623" i="11"/>
  <c r="P1623" i="11"/>
  <c r="J1624" i="11"/>
  <c r="K1624" i="11" s="1"/>
  <c r="L1624" i="11"/>
  <c r="M1624" i="11"/>
  <c r="N1624" i="11"/>
  <c r="O1624" i="11"/>
  <c r="P1624" i="11"/>
  <c r="J1625" i="11"/>
  <c r="K1625" i="11" s="1"/>
  <c r="L1625" i="11"/>
  <c r="M1625" i="11"/>
  <c r="N1625" i="11"/>
  <c r="O1625" i="11"/>
  <c r="P1625" i="11"/>
  <c r="J1626" i="11"/>
  <c r="K1626" i="11" s="1"/>
  <c r="L1626" i="11"/>
  <c r="M1626" i="11"/>
  <c r="N1626" i="11"/>
  <c r="O1626" i="11"/>
  <c r="P1626" i="11"/>
  <c r="J1627" i="11"/>
  <c r="K1627" i="11" s="1"/>
  <c r="L1627" i="11"/>
  <c r="M1627" i="11"/>
  <c r="N1627" i="11"/>
  <c r="O1627" i="11"/>
  <c r="P1627" i="11"/>
  <c r="J1628" i="11"/>
  <c r="K1628" i="11" s="1"/>
  <c r="L1628" i="11"/>
  <c r="M1628" i="11"/>
  <c r="N1628" i="11"/>
  <c r="O1628" i="11"/>
  <c r="P1628" i="11"/>
  <c r="J1629" i="11"/>
  <c r="K1629" i="11" s="1"/>
  <c r="L1629" i="11"/>
  <c r="M1629" i="11"/>
  <c r="N1629" i="11"/>
  <c r="O1629" i="11"/>
  <c r="P1629" i="11"/>
  <c r="J1630" i="11"/>
  <c r="K1630" i="11" s="1"/>
  <c r="L1630" i="11"/>
  <c r="M1630" i="11"/>
  <c r="N1630" i="11"/>
  <c r="O1630" i="11"/>
  <c r="P1630" i="11"/>
  <c r="J1631" i="11"/>
  <c r="K1631" i="11" s="1"/>
  <c r="L1631" i="11"/>
  <c r="M1631" i="11"/>
  <c r="N1631" i="11"/>
  <c r="O1631" i="11"/>
  <c r="P1631" i="11"/>
  <c r="J1632" i="11"/>
  <c r="K1632" i="11" s="1"/>
  <c r="L1632" i="11"/>
  <c r="M1632" i="11"/>
  <c r="N1632" i="11"/>
  <c r="O1632" i="11"/>
  <c r="P1632" i="11"/>
  <c r="J1633" i="11"/>
  <c r="K1633" i="11" s="1"/>
  <c r="L1633" i="11"/>
  <c r="M1633" i="11"/>
  <c r="N1633" i="11"/>
  <c r="O1633" i="11"/>
  <c r="P1633" i="11"/>
  <c r="J1634" i="11"/>
  <c r="K1634" i="11" s="1"/>
  <c r="L1634" i="11"/>
  <c r="M1634" i="11"/>
  <c r="N1634" i="11"/>
  <c r="O1634" i="11"/>
  <c r="P1634" i="11"/>
  <c r="J1635" i="11"/>
  <c r="K1635" i="11" s="1"/>
  <c r="L1635" i="11"/>
  <c r="M1635" i="11"/>
  <c r="N1635" i="11"/>
  <c r="O1635" i="11"/>
  <c r="P1635" i="11"/>
  <c r="J1636" i="11"/>
  <c r="K1636" i="11" s="1"/>
  <c r="L1636" i="11"/>
  <c r="M1636" i="11"/>
  <c r="N1636" i="11"/>
  <c r="O1636" i="11"/>
  <c r="P1636" i="11"/>
  <c r="J1637" i="11"/>
  <c r="K1637" i="11" s="1"/>
  <c r="L1637" i="11"/>
  <c r="M1637" i="11"/>
  <c r="N1637" i="11"/>
  <c r="O1637" i="11"/>
  <c r="P1637" i="11"/>
  <c r="J1638" i="11"/>
  <c r="K1638" i="11" s="1"/>
  <c r="L1638" i="11"/>
  <c r="M1638" i="11"/>
  <c r="N1638" i="11"/>
  <c r="O1638" i="11"/>
  <c r="P1638" i="11"/>
  <c r="J1639" i="11"/>
  <c r="K1639" i="11" s="1"/>
  <c r="L1639" i="11"/>
  <c r="M1639" i="11"/>
  <c r="N1639" i="11"/>
  <c r="O1639" i="11"/>
  <c r="P1639" i="11"/>
  <c r="J1640" i="11"/>
  <c r="K1640" i="11" s="1"/>
  <c r="L1640" i="11"/>
  <c r="M1640" i="11"/>
  <c r="N1640" i="11"/>
  <c r="O1640" i="11"/>
  <c r="P1640" i="11"/>
  <c r="J1641" i="11"/>
  <c r="K1641" i="11" s="1"/>
  <c r="L1641" i="11"/>
  <c r="M1641" i="11"/>
  <c r="N1641" i="11"/>
  <c r="O1641" i="11"/>
  <c r="P1641" i="11"/>
  <c r="J1642" i="11"/>
  <c r="K1642" i="11" s="1"/>
  <c r="L1642" i="11"/>
  <c r="M1642" i="11"/>
  <c r="N1642" i="11"/>
  <c r="O1642" i="11"/>
  <c r="P1642" i="11"/>
  <c r="J1643" i="11"/>
  <c r="K1643" i="11" s="1"/>
  <c r="L1643" i="11"/>
  <c r="M1643" i="11"/>
  <c r="N1643" i="11"/>
  <c r="O1643" i="11"/>
  <c r="P1643" i="11"/>
  <c r="J1644" i="11"/>
  <c r="K1644" i="11" s="1"/>
  <c r="L1644" i="11"/>
  <c r="M1644" i="11"/>
  <c r="N1644" i="11"/>
  <c r="O1644" i="11"/>
  <c r="P1644" i="11"/>
  <c r="J1645" i="11"/>
  <c r="K1645" i="11" s="1"/>
  <c r="L1645" i="11"/>
  <c r="M1645" i="11"/>
  <c r="N1645" i="11"/>
  <c r="O1645" i="11"/>
  <c r="P1645" i="11"/>
  <c r="J1646" i="11"/>
  <c r="K1646" i="11" s="1"/>
  <c r="L1646" i="11"/>
  <c r="M1646" i="11"/>
  <c r="N1646" i="11"/>
  <c r="O1646" i="11"/>
  <c r="P1646" i="11"/>
  <c r="J1647" i="11"/>
  <c r="K1647" i="11" s="1"/>
  <c r="L1647" i="11"/>
  <c r="M1647" i="11"/>
  <c r="N1647" i="11"/>
  <c r="O1647" i="11"/>
  <c r="P1647" i="11"/>
  <c r="J1648" i="11"/>
  <c r="K1648" i="11" s="1"/>
  <c r="L1648" i="11"/>
  <c r="M1648" i="11"/>
  <c r="N1648" i="11"/>
  <c r="O1648" i="11"/>
  <c r="P1648" i="11"/>
  <c r="J1649" i="11"/>
  <c r="K1649" i="11" s="1"/>
  <c r="L1649" i="11"/>
  <c r="M1649" i="11"/>
  <c r="N1649" i="11"/>
  <c r="O1649" i="11"/>
  <c r="P1649" i="11"/>
  <c r="J1650" i="11"/>
  <c r="K1650" i="11" s="1"/>
  <c r="L1650" i="11"/>
  <c r="M1650" i="11"/>
  <c r="N1650" i="11"/>
  <c r="O1650" i="11"/>
  <c r="P1650" i="11"/>
  <c r="J1651" i="11"/>
  <c r="K1651" i="11" s="1"/>
  <c r="L1651" i="11"/>
  <c r="M1651" i="11"/>
  <c r="N1651" i="11"/>
  <c r="O1651" i="11"/>
  <c r="P1651" i="11"/>
  <c r="J1652" i="11"/>
  <c r="K1652" i="11" s="1"/>
  <c r="L1652" i="11"/>
  <c r="M1652" i="11"/>
  <c r="N1652" i="11"/>
  <c r="O1652" i="11"/>
  <c r="P1652" i="11"/>
  <c r="J1653" i="11"/>
  <c r="K1653" i="11" s="1"/>
  <c r="L1653" i="11"/>
  <c r="M1653" i="11"/>
  <c r="N1653" i="11"/>
  <c r="O1653" i="11"/>
  <c r="P1653" i="11"/>
  <c r="J1654" i="11"/>
  <c r="K1654" i="11" s="1"/>
  <c r="L1654" i="11"/>
  <c r="M1654" i="11"/>
  <c r="N1654" i="11"/>
  <c r="O1654" i="11"/>
  <c r="P1654" i="11"/>
  <c r="J373" i="11"/>
  <c r="K373" i="11" s="1"/>
  <c r="L373" i="11"/>
  <c r="M373" i="11"/>
  <c r="N373" i="11"/>
  <c r="O373" i="11"/>
  <c r="P373" i="11"/>
  <c r="J375" i="11"/>
  <c r="K375" i="11" s="1"/>
  <c r="L375" i="11"/>
  <c r="M375" i="11"/>
  <c r="N375" i="11"/>
  <c r="O375" i="11"/>
  <c r="P375" i="11"/>
  <c r="J377" i="11"/>
  <c r="K377" i="11" s="1"/>
  <c r="L377" i="11"/>
  <c r="M377" i="11"/>
  <c r="N377" i="11"/>
  <c r="O377" i="11"/>
  <c r="P377" i="11"/>
  <c r="J379" i="11"/>
  <c r="K379" i="11" s="1"/>
  <c r="L379" i="11"/>
  <c r="M379" i="11"/>
  <c r="N379" i="11"/>
  <c r="O379" i="11"/>
  <c r="P379" i="11"/>
  <c r="J381" i="11"/>
  <c r="K381" i="11" s="1"/>
  <c r="L381" i="11"/>
  <c r="M381" i="11"/>
  <c r="N381" i="11"/>
  <c r="O381" i="11"/>
  <c r="P381" i="11"/>
  <c r="J383" i="11"/>
  <c r="K383" i="11" s="1"/>
  <c r="L383" i="11"/>
  <c r="M383" i="11"/>
  <c r="N383" i="11"/>
  <c r="O383" i="11"/>
  <c r="P383" i="11"/>
  <c r="J385" i="11"/>
  <c r="K385" i="11" s="1"/>
  <c r="L385" i="11"/>
  <c r="M385" i="11"/>
  <c r="N385" i="11"/>
  <c r="O385" i="11"/>
  <c r="P385" i="11"/>
  <c r="J387" i="11"/>
  <c r="K387" i="11" s="1"/>
  <c r="L387" i="11"/>
  <c r="M387" i="11"/>
  <c r="N387" i="11"/>
  <c r="O387" i="11"/>
  <c r="P387" i="11"/>
  <c r="J389" i="11"/>
  <c r="K389" i="11" s="1"/>
  <c r="L389" i="11"/>
  <c r="M389" i="11"/>
  <c r="N389" i="11"/>
  <c r="O389" i="11"/>
  <c r="P389" i="11"/>
  <c r="J391" i="11"/>
  <c r="K391" i="11" s="1"/>
  <c r="L391" i="11"/>
  <c r="M391" i="11"/>
  <c r="N391" i="11"/>
  <c r="O391" i="11"/>
  <c r="P391" i="11"/>
  <c r="J393" i="11"/>
  <c r="K393" i="11" s="1"/>
  <c r="L393" i="11"/>
  <c r="M393" i="11"/>
  <c r="N393" i="11"/>
  <c r="O393" i="11"/>
  <c r="P393" i="11"/>
  <c r="J395" i="11"/>
  <c r="K395" i="11" s="1"/>
  <c r="L395" i="11"/>
  <c r="M395" i="11"/>
  <c r="N395" i="11"/>
  <c r="O395" i="11"/>
  <c r="P395" i="11"/>
  <c r="J397" i="11"/>
  <c r="K397" i="11" s="1"/>
  <c r="L397" i="11"/>
  <c r="M397" i="11"/>
  <c r="N397" i="11"/>
  <c r="O397" i="11"/>
  <c r="P397" i="11"/>
  <c r="J399" i="11"/>
  <c r="K399" i="11" s="1"/>
  <c r="L399" i="11"/>
  <c r="M399" i="11"/>
  <c r="N399" i="11"/>
  <c r="O399" i="11"/>
  <c r="P399" i="11"/>
  <c r="J401" i="11"/>
  <c r="K401" i="11" s="1"/>
  <c r="L401" i="11"/>
  <c r="M401" i="11"/>
  <c r="N401" i="11"/>
  <c r="O401" i="11"/>
  <c r="P401" i="11"/>
  <c r="J403" i="11"/>
  <c r="K403" i="11" s="1"/>
  <c r="L403" i="11"/>
  <c r="M403" i="11"/>
  <c r="N403" i="11"/>
  <c r="O403" i="11"/>
  <c r="P403" i="11"/>
  <c r="J405" i="11"/>
  <c r="K405" i="11" s="1"/>
  <c r="L405" i="11"/>
  <c r="M405" i="11"/>
  <c r="N405" i="11"/>
  <c r="O405" i="11"/>
  <c r="P405" i="11"/>
  <c r="J407" i="11"/>
  <c r="K407" i="11" s="1"/>
  <c r="L407" i="11"/>
  <c r="M407" i="11"/>
  <c r="N407" i="11"/>
  <c r="O407" i="11"/>
  <c r="P407" i="11"/>
  <c r="J409" i="11"/>
  <c r="K409" i="11" s="1"/>
  <c r="L409" i="11"/>
  <c r="M409" i="11"/>
  <c r="N409" i="11"/>
  <c r="O409" i="11"/>
  <c r="P409" i="11"/>
  <c r="J411" i="11"/>
  <c r="K411" i="11" s="1"/>
  <c r="L411" i="11"/>
  <c r="M411" i="11"/>
  <c r="N411" i="11"/>
  <c r="O411" i="11"/>
  <c r="P411" i="11"/>
  <c r="J413" i="11"/>
  <c r="K413" i="11" s="1"/>
  <c r="L413" i="11"/>
  <c r="M413" i="11"/>
  <c r="N413" i="11"/>
  <c r="O413" i="11"/>
  <c r="P413" i="11"/>
  <c r="J415" i="11"/>
  <c r="K415" i="11" s="1"/>
  <c r="L415" i="11"/>
  <c r="M415" i="11"/>
  <c r="N415" i="11"/>
  <c r="O415" i="11"/>
  <c r="P415" i="11"/>
  <c r="J417" i="11"/>
  <c r="K417" i="11" s="1"/>
  <c r="L417" i="11"/>
  <c r="M417" i="11"/>
  <c r="N417" i="11"/>
  <c r="O417" i="11"/>
  <c r="P417" i="11"/>
  <c r="J419" i="11"/>
  <c r="K419" i="11" s="1"/>
  <c r="L419" i="11"/>
  <c r="M419" i="11"/>
  <c r="N419" i="11"/>
  <c r="O419" i="11"/>
  <c r="P419" i="11"/>
  <c r="J421" i="11"/>
  <c r="K421" i="11" s="1"/>
  <c r="L421" i="11"/>
  <c r="M421" i="11"/>
  <c r="N421" i="11"/>
  <c r="O421" i="11"/>
  <c r="P421" i="11"/>
  <c r="J423" i="11"/>
  <c r="K423" i="11" s="1"/>
  <c r="L423" i="11"/>
  <c r="M423" i="11"/>
  <c r="N423" i="11"/>
  <c r="O423" i="11"/>
  <c r="P423" i="11"/>
  <c r="J425" i="11"/>
  <c r="K425" i="11" s="1"/>
  <c r="L425" i="11"/>
  <c r="M425" i="11"/>
  <c r="N425" i="11"/>
  <c r="O425" i="11"/>
  <c r="P425" i="11"/>
  <c r="J427" i="11"/>
  <c r="K427" i="11" s="1"/>
  <c r="L427" i="11"/>
  <c r="M427" i="11"/>
  <c r="N427" i="11"/>
  <c r="O427" i="11"/>
  <c r="P427" i="11"/>
  <c r="J429" i="11"/>
  <c r="K429" i="11" s="1"/>
  <c r="L429" i="11"/>
  <c r="M429" i="11"/>
  <c r="N429" i="11"/>
  <c r="O429" i="11"/>
  <c r="P429" i="11"/>
  <c r="J431" i="11"/>
  <c r="K431" i="11" s="1"/>
  <c r="L431" i="11"/>
  <c r="M431" i="11"/>
  <c r="N431" i="11"/>
  <c r="O431" i="11"/>
  <c r="P431" i="11"/>
  <c r="J433" i="11"/>
  <c r="K433" i="11" s="1"/>
  <c r="L433" i="11"/>
  <c r="M433" i="11"/>
  <c r="N433" i="11"/>
  <c r="O433" i="11"/>
  <c r="P433" i="11"/>
  <c r="J435" i="11"/>
  <c r="K435" i="11" s="1"/>
  <c r="L435" i="11"/>
  <c r="M435" i="11"/>
  <c r="N435" i="11"/>
  <c r="O435" i="11"/>
  <c r="P435" i="11"/>
  <c r="J437" i="11"/>
  <c r="K437" i="11" s="1"/>
  <c r="L437" i="11"/>
  <c r="M437" i="11"/>
  <c r="N437" i="11"/>
  <c r="O437" i="11"/>
  <c r="P437" i="11"/>
  <c r="J439" i="11"/>
  <c r="K439" i="11" s="1"/>
  <c r="L439" i="11"/>
  <c r="M439" i="11"/>
  <c r="N439" i="11"/>
  <c r="O439" i="11"/>
  <c r="P439" i="11"/>
  <c r="J441" i="11"/>
  <c r="K441" i="11" s="1"/>
  <c r="L441" i="11"/>
  <c r="M441" i="11"/>
  <c r="N441" i="11"/>
  <c r="O441" i="11"/>
  <c r="P441" i="11"/>
  <c r="J443" i="11"/>
  <c r="K443" i="11" s="1"/>
  <c r="L443" i="11"/>
  <c r="M443" i="11"/>
  <c r="N443" i="11"/>
  <c r="O443" i="11"/>
  <c r="P443" i="11"/>
  <c r="J445" i="11"/>
  <c r="K445" i="11" s="1"/>
  <c r="L445" i="11"/>
  <c r="M445" i="11"/>
  <c r="N445" i="11"/>
  <c r="O445" i="11"/>
  <c r="P445" i="11"/>
  <c r="J447" i="11"/>
  <c r="K447" i="11" s="1"/>
  <c r="L447" i="11"/>
  <c r="M447" i="11"/>
  <c r="N447" i="11"/>
  <c r="O447" i="11"/>
  <c r="P447" i="11"/>
  <c r="J449" i="11"/>
  <c r="K449" i="11" s="1"/>
  <c r="L449" i="11"/>
  <c r="M449" i="11"/>
  <c r="N449" i="11"/>
  <c r="O449" i="11"/>
  <c r="P449" i="11"/>
  <c r="J451" i="11"/>
  <c r="K451" i="11" s="1"/>
  <c r="L451" i="11"/>
  <c r="M451" i="11"/>
  <c r="N451" i="11"/>
  <c r="O451" i="11"/>
  <c r="P451" i="11"/>
  <c r="J453" i="11"/>
  <c r="K453" i="11" s="1"/>
  <c r="L453" i="11"/>
  <c r="M453" i="11"/>
  <c r="N453" i="11"/>
  <c r="O453" i="11"/>
  <c r="P453" i="11"/>
  <c r="J455" i="11"/>
  <c r="K455" i="11" s="1"/>
  <c r="L455" i="11"/>
  <c r="M455" i="11"/>
  <c r="N455" i="11"/>
  <c r="O455" i="11"/>
  <c r="P455" i="11"/>
  <c r="J457" i="11"/>
  <c r="K457" i="11" s="1"/>
  <c r="L457" i="11"/>
  <c r="M457" i="11"/>
  <c r="N457" i="11"/>
  <c r="O457" i="11"/>
  <c r="P457" i="11"/>
  <c r="J459" i="11"/>
  <c r="K459" i="11" s="1"/>
  <c r="L459" i="11"/>
  <c r="M459" i="11"/>
  <c r="N459" i="11"/>
  <c r="O459" i="11"/>
  <c r="P459" i="11"/>
  <c r="J461" i="11"/>
  <c r="K461" i="11" s="1"/>
  <c r="L461" i="11"/>
  <c r="M461" i="11"/>
  <c r="N461" i="11"/>
  <c r="O461" i="11"/>
  <c r="P461" i="11"/>
  <c r="J463" i="11"/>
  <c r="K463" i="11" s="1"/>
  <c r="L463" i="11"/>
  <c r="M463" i="11"/>
  <c r="N463" i="11"/>
  <c r="O463" i="11"/>
  <c r="P463" i="11"/>
  <c r="J465" i="11"/>
  <c r="K465" i="11" s="1"/>
  <c r="L465" i="11"/>
  <c r="M465" i="11"/>
  <c r="N465" i="11"/>
  <c r="O465" i="11"/>
  <c r="P465" i="11"/>
  <c r="J467" i="11"/>
  <c r="K467" i="11" s="1"/>
  <c r="L467" i="11"/>
  <c r="M467" i="11"/>
  <c r="N467" i="11"/>
  <c r="O467" i="11"/>
  <c r="P467" i="11"/>
  <c r="J469" i="11"/>
  <c r="K469" i="11" s="1"/>
  <c r="L469" i="11"/>
  <c r="M469" i="11"/>
  <c r="N469" i="11"/>
  <c r="O469" i="11"/>
  <c r="P469" i="11"/>
  <c r="J764" i="11"/>
  <c r="K764" i="11" s="1"/>
  <c r="L764" i="11"/>
  <c r="M764" i="11"/>
  <c r="N764" i="11"/>
  <c r="O764" i="11"/>
  <c r="P764" i="11"/>
  <c r="J766" i="11"/>
  <c r="K766" i="11" s="1"/>
  <c r="L766" i="11"/>
  <c r="M766" i="11"/>
  <c r="N766" i="11"/>
  <c r="O766" i="11"/>
  <c r="P766" i="11"/>
  <c r="J768" i="11"/>
  <c r="K768" i="11" s="1"/>
  <c r="L768" i="11"/>
  <c r="M768" i="11"/>
  <c r="N768" i="11"/>
  <c r="O768" i="11"/>
  <c r="P768" i="11"/>
  <c r="J770" i="11"/>
  <c r="K770" i="11" s="1"/>
  <c r="L770" i="11"/>
  <c r="M770" i="11"/>
  <c r="N770" i="11"/>
  <c r="O770" i="11"/>
  <c r="P770" i="11"/>
  <c r="J772" i="11"/>
  <c r="K772" i="11" s="1"/>
  <c r="L772" i="11"/>
  <c r="M772" i="11"/>
  <c r="N772" i="11"/>
  <c r="O772" i="11"/>
  <c r="P772" i="11"/>
  <c r="J774" i="11"/>
  <c r="K774" i="11" s="1"/>
  <c r="L774" i="11"/>
  <c r="M774" i="11"/>
  <c r="N774" i="11"/>
  <c r="O774" i="11"/>
  <c r="P774" i="11"/>
  <c r="J776" i="11"/>
  <c r="K776" i="11" s="1"/>
  <c r="L776" i="11"/>
  <c r="M776" i="11"/>
  <c r="N776" i="11"/>
  <c r="O776" i="11"/>
  <c r="P776" i="11"/>
  <c r="J778" i="11"/>
  <c r="K778" i="11" s="1"/>
  <c r="L778" i="11"/>
  <c r="M778" i="11"/>
  <c r="N778" i="11"/>
  <c r="O778" i="11"/>
  <c r="P778" i="11"/>
  <c r="J780" i="11"/>
  <c r="K780" i="11" s="1"/>
  <c r="L780" i="11"/>
  <c r="M780" i="11"/>
  <c r="N780" i="11"/>
  <c r="O780" i="11"/>
  <c r="P780" i="11"/>
  <c r="J782" i="11"/>
  <c r="K782" i="11" s="1"/>
  <c r="L782" i="11"/>
  <c r="M782" i="11"/>
  <c r="N782" i="11"/>
  <c r="O782" i="11"/>
  <c r="P782" i="11"/>
  <c r="J784" i="11"/>
  <c r="K784" i="11" s="1"/>
  <c r="L784" i="11"/>
  <c r="M784" i="11"/>
  <c r="N784" i="11"/>
  <c r="O784" i="11"/>
  <c r="P784" i="11"/>
  <c r="J786" i="11"/>
  <c r="K786" i="11" s="1"/>
  <c r="L786" i="11"/>
  <c r="M786" i="11"/>
  <c r="N786" i="11"/>
  <c r="O786" i="11"/>
  <c r="P786" i="11"/>
  <c r="J788" i="11"/>
  <c r="K788" i="11" s="1"/>
  <c r="L788" i="11"/>
  <c r="M788" i="11"/>
  <c r="N788" i="11"/>
  <c r="O788" i="11"/>
  <c r="P788" i="11"/>
  <c r="J790" i="11"/>
  <c r="K790" i="11" s="1"/>
  <c r="L790" i="11"/>
  <c r="M790" i="11"/>
  <c r="N790" i="11"/>
  <c r="O790" i="11"/>
  <c r="P790" i="11"/>
  <c r="J792" i="11"/>
  <c r="K792" i="11" s="1"/>
  <c r="L792" i="11"/>
  <c r="M792" i="11"/>
  <c r="N792" i="11"/>
  <c r="O792" i="11"/>
  <c r="P792" i="11"/>
  <c r="J794" i="11"/>
  <c r="K794" i="11" s="1"/>
  <c r="L794" i="11"/>
  <c r="M794" i="11"/>
  <c r="N794" i="11"/>
  <c r="O794" i="11"/>
  <c r="P794" i="11"/>
  <c r="J796" i="11"/>
  <c r="K796" i="11" s="1"/>
  <c r="L796" i="11"/>
  <c r="M796" i="11"/>
  <c r="N796" i="11"/>
  <c r="O796" i="11"/>
  <c r="P796" i="11"/>
  <c r="J798" i="11"/>
  <c r="K798" i="11" s="1"/>
  <c r="L798" i="11"/>
  <c r="M798" i="11"/>
  <c r="N798" i="11"/>
  <c r="O798" i="11"/>
  <c r="P798" i="11"/>
  <c r="H1477" i="11"/>
  <c r="H1476" i="11"/>
  <c r="H1475" i="11"/>
  <c r="H1474" i="11"/>
  <c r="H1473" i="11"/>
  <c r="H1472" i="11"/>
  <c r="H1471" i="11"/>
  <c r="H1470" i="11"/>
  <c r="H1469" i="11"/>
  <c r="H1468" i="11"/>
  <c r="H1467" i="11"/>
  <c r="H1466" i="11"/>
  <c r="H1588" i="11"/>
  <c r="H1587" i="11"/>
  <c r="H1586" i="11"/>
  <c r="H1585" i="11"/>
  <c r="H1584" i="11"/>
  <c r="H1583" i="11"/>
  <c r="H1582" i="11"/>
  <c r="H1581" i="11"/>
  <c r="H1580" i="11"/>
  <c r="H1579" i="11"/>
  <c r="H1578" i="11"/>
  <c r="H1577" i="11"/>
  <c r="H1576" i="11"/>
  <c r="H1575" i="11"/>
  <c r="H1574" i="11"/>
  <c r="H1573" i="11"/>
  <c r="H1572" i="11"/>
  <c r="H1571" i="11"/>
  <c r="H1570" i="11"/>
  <c r="H1569" i="11"/>
  <c r="H1568" i="11"/>
  <c r="H1567" i="11"/>
  <c r="H1566" i="11"/>
  <c r="H1565" i="11"/>
  <c r="H1564" i="11"/>
  <c r="H1563" i="11"/>
  <c r="H1562" i="11"/>
  <c r="H1561" i="11"/>
  <c r="H1560" i="11"/>
  <c r="H1559" i="11"/>
  <c r="H1558" i="11"/>
  <c r="H1557" i="11"/>
  <c r="H1556" i="11"/>
  <c r="H1555" i="11"/>
  <c r="H1554" i="11"/>
  <c r="H1553" i="11"/>
  <c r="H1552" i="11"/>
  <c r="H1551" i="11"/>
  <c r="H1550" i="11"/>
  <c r="H1549" i="11"/>
  <c r="H1548" i="11"/>
  <c r="H1547" i="11"/>
  <c r="H1546" i="11"/>
  <c r="H1545" i="11"/>
  <c r="H1544" i="11"/>
  <c r="H1543" i="11"/>
  <c r="H1542" i="11"/>
  <c r="H1541" i="11"/>
  <c r="H1540" i="11"/>
  <c r="H1539" i="11"/>
  <c r="H1538" i="11"/>
  <c r="H1537" i="11"/>
  <c r="H1536" i="11"/>
  <c r="H1535" i="11"/>
  <c r="H1534" i="11"/>
  <c r="H1533" i="11"/>
  <c r="H1532" i="11"/>
  <c r="H1531" i="11"/>
  <c r="H1530" i="11"/>
  <c r="H1529" i="11"/>
  <c r="H1528" i="11"/>
  <c r="H1527" i="11"/>
  <c r="H1526" i="11"/>
  <c r="H1525" i="11"/>
  <c r="H1522" i="11"/>
  <c r="H1521" i="11"/>
  <c r="H1520" i="11"/>
  <c r="H1519" i="11"/>
  <c r="H1518" i="11"/>
  <c r="H1517" i="11"/>
  <c r="H1516" i="11"/>
  <c r="H1513" i="11"/>
  <c r="H1512" i="11"/>
  <c r="H1511" i="11"/>
  <c r="H1510" i="11"/>
  <c r="H1509" i="11"/>
  <c r="H1508" i="11"/>
  <c r="H1507" i="11"/>
  <c r="H1506" i="11"/>
  <c r="H1505" i="11"/>
  <c r="H1504" i="11"/>
  <c r="H1503" i="11"/>
  <c r="H1502" i="11"/>
  <c r="H1501" i="11"/>
  <c r="H1500" i="11"/>
  <c r="H1499" i="11"/>
  <c r="H1498" i="11"/>
  <c r="H1497" i="11"/>
  <c r="H1496" i="11"/>
  <c r="H1495" i="11"/>
  <c r="H1494" i="11"/>
  <c r="H1493" i="11"/>
  <c r="H1492" i="11"/>
  <c r="H1491" i="11"/>
  <c r="H1490" i="11"/>
  <c r="H1465" i="11"/>
  <c r="H1459" i="11"/>
  <c r="H1463" i="11"/>
  <c r="H1462" i="11"/>
  <c r="H1461" i="11"/>
  <c r="H1460" i="11"/>
  <c r="H1464" i="11"/>
  <c r="H1458" i="11"/>
  <c r="H1457" i="11"/>
  <c r="H1456" i="11"/>
  <c r="H1455" i="11"/>
  <c r="H1454" i="11"/>
  <c r="H1453" i="11"/>
  <c r="H1452" i="11"/>
  <c r="H1451" i="11"/>
  <c r="H1450" i="11"/>
  <c r="H1449" i="11"/>
  <c r="H1448" i="11"/>
  <c r="H1447" i="11"/>
  <c r="H1446" i="11"/>
  <c r="H1445" i="11"/>
  <c r="H1444" i="11"/>
  <c r="H1443" i="11"/>
  <c r="H1442" i="11"/>
  <c r="H1441" i="11"/>
  <c r="H1440" i="11"/>
  <c r="H1439" i="11"/>
  <c r="H1438" i="11"/>
  <c r="H1437" i="11"/>
  <c r="H1436" i="11"/>
  <c r="H1435" i="11"/>
  <c r="H1434" i="11"/>
  <c r="H1433" i="11"/>
  <c r="H1432" i="11"/>
  <c r="H1431" i="11"/>
  <c r="H1430" i="11"/>
  <c r="H1429" i="11"/>
  <c r="H1428" i="11"/>
  <c r="H1427" i="11"/>
  <c r="H1426" i="11"/>
  <c r="H1425" i="11"/>
  <c r="H1424" i="11"/>
  <c r="H1423" i="11"/>
  <c r="H1422" i="11"/>
  <c r="H1421" i="11"/>
  <c r="H1420" i="11"/>
  <c r="H1419" i="11"/>
  <c r="H1418" i="11"/>
  <c r="H1417" i="11"/>
  <c r="H1416" i="11"/>
  <c r="H1415" i="11"/>
  <c r="H1414" i="11"/>
  <c r="H1413" i="11"/>
  <c r="H1412" i="11"/>
  <c r="H1411" i="11"/>
  <c r="H1410" i="11"/>
  <c r="H1409" i="11"/>
  <c r="H1408" i="11"/>
  <c r="H1407" i="11"/>
  <c r="H1406" i="11"/>
  <c r="H1405" i="11"/>
  <c r="H1404" i="11"/>
  <c r="H1403" i="11"/>
  <c r="H1402" i="11"/>
  <c r="H1401" i="11"/>
  <c r="H1400" i="11"/>
  <c r="H1399" i="11"/>
  <c r="H1398" i="11"/>
  <c r="H1397" i="11"/>
  <c r="H1396" i="11"/>
  <c r="H1395" i="11"/>
  <c r="H1394" i="11"/>
  <c r="H1393" i="11"/>
  <c r="H1392" i="11"/>
  <c r="H1391" i="11"/>
  <c r="H1390" i="11"/>
  <c r="H1389" i="11"/>
  <c r="H1388" i="11"/>
  <c r="H1387" i="11"/>
  <c r="H1386" i="11"/>
  <c r="H1385" i="11"/>
  <c r="H1384" i="11"/>
  <c r="H1383" i="11"/>
  <c r="H1382" i="11"/>
  <c r="H1381" i="11"/>
  <c r="H1380" i="11"/>
  <c r="H1379" i="11"/>
  <c r="H1378" i="11"/>
  <c r="H1377" i="11"/>
  <c r="H1376" i="11"/>
  <c r="H1375" i="11"/>
  <c r="H1374" i="11"/>
  <c r="H1373" i="11"/>
  <c r="H1372" i="11"/>
  <c r="H1371" i="11"/>
  <c r="H1370" i="11"/>
  <c r="H1369" i="11"/>
  <c r="H1368" i="11"/>
  <c r="H1367" i="11"/>
  <c r="H1366" i="11"/>
  <c r="H1365" i="11"/>
  <c r="H1364" i="11"/>
  <c r="H1363" i="11"/>
  <c r="H1362" i="11"/>
  <c r="H1361" i="11"/>
  <c r="H1360" i="11"/>
  <c r="H1359" i="11"/>
  <c r="H1358" i="11"/>
  <c r="H1357" i="11"/>
  <c r="H1356" i="11"/>
  <c r="H1355" i="11"/>
  <c r="H1354" i="11"/>
  <c r="H1353" i="11"/>
  <c r="H1352" i="11"/>
  <c r="H1351" i="11"/>
  <c r="H1350" i="11"/>
  <c r="H1349" i="11"/>
  <c r="H1348" i="11"/>
  <c r="H1347" i="11"/>
  <c r="H1346" i="11"/>
  <c r="H1345" i="11"/>
  <c r="H1344" i="11"/>
  <c r="H1235" i="11"/>
  <c r="H1234" i="11"/>
  <c r="H1233" i="11"/>
  <c r="H1232" i="11"/>
  <c r="H1231" i="11"/>
  <c r="H1230" i="11"/>
  <c r="H1229" i="11"/>
  <c r="H1228" i="11"/>
  <c r="H1227" i="11"/>
  <c r="H1226" i="11"/>
  <c r="H1225" i="11"/>
  <c r="H1224" i="11"/>
  <c r="H1223" i="11"/>
  <c r="H1222" i="11"/>
  <c r="H1221" i="11"/>
  <c r="H1220" i="11"/>
  <c r="H1219" i="11"/>
  <c r="H1218" i="11"/>
  <c r="H1217" i="11"/>
  <c r="H1216" i="11"/>
  <c r="H1215" i="11"/>
  <c r="H1214" i="11"/>
  <c r="H1213" i="11"/>
  <c r="H1212" i="11"/>
  <c r="H1211" i="11"/>
  <c r="H1210" i="11"/>
  <c r="H1209" i="11"/>
  <c r="H1208" i="11"/>
  <c r="H1207" i="11"/>
  <c r="H1206" i="11"/>
  <c r="H1205" i="11"/>
  <c r="H1204" i="11"/>
  <c r="H1203" i="11"/>
  <c r="H1202" i="11"/>
  <c r="H1201" i="11"/>
  <c r="H1200" i="11"/>
  <c r="H1199" i="11"/>
  <c r="H1198" i="11"/>
  <c r="H1197" i="11"/>
  <c r="H1196" i="11"/>
  <c r="H1195" i="11"/>
  <c r="H1194" i="11"/>
  <c r="H1193" i="11"/>
  <c r="H1192" i="11"/>
  <c r="H1191" i="11"/>
  <c r="H1190" i="11"/>
  <c r="H1189" i="11"/>
  <c r="H1188" i="11"/>
  <c r="H1187" i="11"/>
  <c r="H1186" i="11"/>
  <c r="H1185" i="11"/>
  <c r="H1184" i="11"/>
  <c r="H1183" i="11"/>
  <c r="H1182" i="11"/>
  <c r="H1181" i="11"/>
  <c r="H1180" i="11"/>
  <c r="H1179" i="11"/>
  <c r="H1178" i="11"/>
  <c r="H1177" i="11"/>
  <c r="H1176" i="11"/>
  <c r="H1175" i="11"/>
  <c r="H1174" i="11"/>
  <c r="H1173" i="11"/>
  <c r="H1172" i="11"/>
  <c r="H1171" i="11"/>
  <c r="H1170" i="11"/>
  <c r="H1169" i="11"/>
  <c r="H1168" i="11"/>
  <c r="H1167" i="11"/>
  <c r="H1166" i="11"/>
  <c r="H1165" i="11"/>
  <c r="H1164" i="11"/>
  <c r="H1163" i="11"/>
  <c r="H1162" i="11"/>
  <c r="H1161" i="11"/>
  <c r="H1160" i="11"/>
  <c r="H1159" i="11"/>
  <c r="H1158" i="11"/>
  <c r="H1157" i="11"/>
  <c r="H1156" i="11"/>
  <c r="H1155" i="11"/>
  <c r="H1154" i="11"/>
  <c r="H1153" i="11"/>
  <c r="H1152" i="11"/>
  <c r="H1151" i="11"/>
  <c r="H1150" i="11"/>
  <c r="H1149" i="11"/>
  <c r="H1148" i="11"/>
  <c r="H1147" i="11"/>
  <c r="H1146" i="11"/>
  <c r="H1145" i="11"/>
  <c r="H1144" i="11"/>
  <c r="H1143" i="11"/>
  <c r="H1142" i="11"/>
  <c r="H1141" i="11"/>
  <c r="H1140" i="11"/>
  <c r="H1139" i="11"/>
  <c r="H1138" i="11"/>
  <c r="H1137" i="11"/>
  <c r="H1136" i="11"/>
  <c r="H1135" i="11"/>
  <c r="H1134" i="11"/>
  <c r="H1133" i="11"/>
  <c r="H1132" i="11"/>
  <c r="H1131" i="11"/>
  <c r="H1130" i="11"/>
  <c r="H1129" i="11"/>
  <c r="H1128" i="11"/>
  <c r="H1127" i="11"/>
  <c r="H1126" i="11"/>
  <c r="H1125" i="11"/>
  <c r="H1048" i="11"/>
  <c r="H1047" i="11"/>
  <c r="H1046" i="11"/>
  <c r="H1045" i="11"/>
  <c r="H1044" i="11"/>
  <c r="H1043" i="11"/>
  <c r="H1042" i="11"/>
  <c r="H1041" i="11"/>
  <c r="H1040" i="11"/>
  <c r="H1039" i="11"/>
  <c r="H1038" i="11"/>
  <c r="H1037" i="11"/>
  <c r="H1036" i="11"/>
  <c r="H1035" i="11"/>
  <c r="H1034" i="11"/>
  <c r="H1033" i="11"/>
  <c r="H1032" i="11"/>
  <c r="H1031" i="11"/>
  <c r="H1030" i="11"/>
  <c r="H1029" i="11"/>
  <c r="H1028" i="11"/>
  <c r="H1027" i="11"/>
  <c r="H1026" i="11"/>
  <c r="H1025" i="11"/>
  <c r="H1024" i="11"/>
  <c r="H1023" i="11"/>
  <c r="H1022" i="11"/>
  <c r="H1021" i="11"/>
  <c r="H1020" i="11"/>
  <c r="H1019" i="11"/>
  <c r="H1018" i="11"/>
  <c r="H1017" i="11"/>
  <c r="H1016" i="11"/>
  <c r="H1015" i="11"/>
  <c r="H1014" i="11"/>
  <c r="H1013" i="11"/>
  <c r="H1012" i="11"/>
  <c r="H1011" i="11"/>
  <c r="H1010" i="11"/>
  <c r="H1009" i="11"/>
  <c r="H1008" i="11"/>
  <c r="H1007" i="11"/>
  <c r="H1006" i="11"/>
  <c r="H1005" i="11"/>
  <c r="H1004" i="11"/>
  <c r="H1003" i="11"/>
  <c r="H1002" i="11"/>
  <c r="H1001" i="11"/>
  <c r="H1000" i="11"/>
  <c r="H999" i="11"/>
  <c r="H998" i="11"/>
  <c r="H997" i="11"/>
  <c r="H996" i="11"/>
  <c r="H995" i="11"/>
  <c r="H994" i="11"/>
  <c r="H993" i="11"/>
  <c r="H992" i="11"/>
  <c r="H991" i="11"/>
  <c r="H990" i="11"/>
  <c r="H989" i="11"/>
  <c r="H988" i="11"/>
  <c r="H987" i="11"/>
  <c r="H986" i="11"/>
  <c r="H985" i="11"/>
  <c r="H984" i="11"/>
  <c r="H983" i="11"/>
  <c r="H982" i="11"/>
  <c r="H981" i="11"/>
  <c r="H980" i="11"/>
  <c r="H979" i="11"/>
  <c r="H978" i="11"/>
  <c r="H977" i="11"/>
  <c r="H976" i="11"/>
  <c r="H975" i="11"/>
  <c r="H974" i="11"/>
  <c r="H973" i="11"/>
  <c r="H972" i="11"/>
  <c r="H971" i="11"/>
  <c r="H970" i="11"/>
  <c r="H969" i="11"/>
  <c r="H968" i="11"/>
  <c r="H967" i="11"/>
  <c r="H966" i="11"/>
  <c r="H965" i="11"/>
  <c r="H964" i="11"/>
  <c r="H963" i="11"/>
  <c r="H962" i="11"/>
  <c r="H961" i="11"/>
  <c r="H960" i="11"/>
  <c r="H959" i="11"/>
  <c r="H958" i="11"/>
  <c r="H957" i="11"/>
  <c r="H956" i="11"/>
  <c r="H955" i="11"/>
  <c r="H954" i="11"/>
  <c r="H953" i="11"/>
  <c r="H952" i="11"/>
  <c r="H951" i="11"/>
  <c r="H950" i="11"/>
  <c r="H949" i="11"/>
  <c r="H948" i="11"/>
  <c r="H947" i="11"/>
  <c r="H946" i="11"/>
  <c r="H945" i="11"/>
  <c r="H944" i="11"/>
  <c r="H943" i="11"/>
  <c r="H942" i="11"/>
  <c r="H941" i="11"/>
  <c r="H940" i="11"/>
  <c r="H939" i="11"/>
  <c r="H938" i="11"/>
  <c r="H937" i="11"/>
  <c r="H936" i="11"/>
  <c r="H935" i="11"/>
  <c r="H934" i="11"/>
  <c r="H933" i="11"/>
  <c r="H932" i="11"/>
  <c r="H931" i="11"/>
  <c r="H930" i="11"/>
  <c r="H929" i="11"/>
  <c r="H928" i="11"/>
  <c r="H927" i="11"/>
  <c r="H926" i="11"/>
  <c r="H925" i="11"/>
  <c r="H924" i="11"/>
  <c r="H923" i="11"/>
  <c r="H922" i="11"/>
  <c r="H921" i="11"/>
  <c r="H920" i="11"/>
  <c r="H919" i="11"/>
  <c r="H918" i="11"/>
  <c r="H917" i="11"/>
  <c r="H916" i="11"/>
  <c r="H915" i="11"/>
  <c r="H914" i="11"/>
  <c r="H913" i="11"/>
  <c r="H912" i="11"/>
  <c r="H911" i="11"/>
  <c r="H910" i="11"/>
  <c r="H909" i="11"/>
  <c r="H908" i="11"/>
  <c r="H907" i="11"/>
  <c r="H906" i="11"/>
  <c r="H905" i="11"/>
  <c r="H904" i="11"/>
  <c r="H903" i="11"/>
  <c r="H902" i="11"/>
  <c r="H901" i="11"/>
  <c r="H900" i="11"/>
  <c r="H899" i="11"/>
  <c r="H898" i="11"/>
  <c r="H897" i="11"/>
  <c r="H896" i="11"/>
  <c r="H895" i="11"/>
  <c r="H894" i="11"/>
  <c r="H893" i="11"/>
  <c r="H892" i="11"/>
  <c r="H891" i="11"/>
  <c r="H890" i="11"/>
  <c r="H889" i="11"/>
  <c r="H888" i="11"/>
  <c r="H887" i="11"/>
  <c r="H886" i="11"/>
  <c r="H885" i="11"/>
  <c r="H884" i="11"/>
  <c r="H883" i="11"/>
  <c r="H882" i="11"/>
  <c r="H881" i="11"/>
  <c r="H880" i="11"/>
  <c r="H879" i="11"/>
  <c r="H878"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6" i="11"/>
  <c r="H5" i="11"/>
  <c r="H4" i="11"/>
  <c r="H3" i="11"/>
  <c r="H1791" i="11" l="1"/>
  <c r="H1956" i="11"/>
  <c r="H1957" i="11"/>
  <c r="H1958" i="11"/>
  <c r="H1959" i="11"/>
  <c r="J1658" i="11"/>
  <c r="K1658" i="11" s="1"/>
  <c r="L1658" i="11"/>
  <c r="M1658" i="11"/>
  <c r="N1658" i="11"/>
  <c r="J1659" i="11"/>
  <c r="K1659" i="11" s="1"/>
  <c r="L1659" i="11"/>
  <c r="M1659" i="11"/>
  <c r="N1659" i="11"/>
  <c r="J1660" i="11"/>
  <c r="K1660" i="11" s="1"/>
  <c r="L1660" i="11"/>
  <c r="M1660" i="11"/>
  <c r="N1660" i="11"/>
  <c r="J1661" i="11"/>
  <c r="K1661" i="11" s="1"/>
  <c r="L1661" i="11"/>
  <c r="M1661" i="11"/>
  <c r="N1661" i="11"/>
  <c r="J1662" i="11"/>
  <c r="K1662" i="11" s="1"/>
  <c r="L1662" i="11"/>
  <c r="M1662" i="11"/>
  <c r="N1662" i="11"/>
  <c r="J1663" i="11"/>
  <c r="K1663" i="11" s="1"/>
  <c r="L1663" i="11"/>
  <c r="M1663" i="11"/>
  <c r="N1663" i="11"/>
  <c r="J1664" i="11"/>
  <c r="K1664" i="11" s="1"/>
  <c r="L1664" i="11"/>
  <c r="M1664" i="11"/>
  <c r="N1664" i="11"/>
  <c r="J1665" i="11"/>
  <c r="K1665" i="11" s="1"/>
  <c r="L1665" i="11"/>
  <c r="M1665" i="11"/>
  <c r="N1665" i="11"/>
  <c r="J1666" i="11"/>
  <c r="K1666" i="11" s="1"/>
  <c r="L1666" i="11"/>
  <c r="M1666" i="11"/>
  <c r="N1666" i="11"/>
  <c r="J1667" i="11"/>
  <c r="K1667" i="11" s="1"/>
  <c r="L1667" i="11"/>
  <c r="M1667" i="11"/>
  <c r="N1667" i="11"/>
  <c r="J1668" i="11"/>
  <c r="K1668" i="11" s="1"/>
  <c r="L1668" i="11"/>
  <c r="M1668" i="11"/>
  <c r="N1668" i="11"/>
  <c r="J1669" i="11"/>
  <c r="K1669" i="11" s="1"/>
  <c r="L1669" i="11"/>
  <c r="M1669" i="11"/>
  <c r="N1669" i="11"/>
  <c r="J1670" i="11"/>
  <c r="K1670" i="11" s="1"/>
  <c r="L1670" i="11"/>
  <c r="M1670" i="11"/>
  <c r="N1670" i="11"/>
  <c r="J1671" i="11"/>
  <c r="K1671" i="11" s="1"/>
  <c r="L1671" i="11"/>
  <c r="M1671" i="11"/>
  <c r="N1671" i="11"/>
  <c r="J1672" i="11"/>
  <c r="K1672" i="11" s="1"/>
  <c r="L1672" i="11"/>
  <c r="M1672" i="11"/>
  <c r="N1672" i="11"/>
  <c r="J1673" i="11"/>
  <c r="K1673" i="11" s="1"/>
  <c r="L1673" i="11"/>
  <c r="M1673" i="11"/>
  <c r="N1673" i="11"/>
  <c r="J1674" i="11"/>
  <c r="K1674" i="11" s="1"/>
  <c r="L1674" i="11"/>
  <c r="M1674" i="11"/>
  <c r="N1674" i="11"/>
  <c r="J1675" i="11"/>
  <c r="K1675" i="11" s="1"/>
  <c r="L1675" i="11"/>
  <c r="M1675" i="11"/>
  <c r="N1675" i="11"/>
  <c r="J1676" i="11"/>
  <c r="K1676" i="11" s="1"/>
  <c r="L1676" i="11"/>
  <c r="M1676" i="11"/>
  <c r="N1676" i="11"/>
  <c r="J1677" i="11"/>
  <c r="K1677" i="11" s="1"/>
  <c r="L1677" i="11"/>
  <c r="M1677" i="11"/>
  <c r="N1677" i="11"/>
  <c r="J1678" i="11"/>
  <c r="K1678" i="11" s="1"/>
  <c r="L1678" i="11"/>
  <c r="M1678" i="11"/>
  <c r="N1678" i="11"/>
  <c r="J1679" i="11"/>
  <c r="K1679" i="11" s="1"/>
  <c r="L1679" i="11"/>
  <c r="M1679" i="11"/>
  <c r="N1679" i="11"/>
  <c r="J1680" i="11"/>
  <c r="K1680" i="11" s="1"/>
  <c r="L1680" i="11"/>
  <c r="M1680" i="11"/>
  <c r="N1680" i="11"/>
  <c r="J1681" i="11"/>
  <c r="K1681" i="11" s="1"/>
  <c r="L1681" i="11"/>
  <c r="M1681" i="11"/>
  <c r="N1681" i="11"/>
  <c r="J1682" i="11"/>
  <c r="K1682" i="11" s="1"/>
  <c r="L1682" i="11"/>
  <c r="M1682" i="11"/>
  <c r="N1682" i="11"/>
  <c r="J1683" i="11"/>
  <c r="K1683" i="11" s="1"/>
  <c r="L1683" i="11"/>
  <c r="M1683" i="11"/>
  <c r="N1683" i="11"/>
  <c r="J1684" i="11"/>
  <c r="K1684" i="11" s="1"/>
  <c r="L1684" i="11"/>
  <c r="M1684" i="11"/>
  <c r="N1684" i="11"/>
  <c r="J1685" i="11"/>
  <c r="K1685" i="11" s="1"/>
  <c r="L1685" i="11"/>
  <c r="M1685" i="11"/>
  <c r="N1685" i="11"/>
  <c r="J1686" i="11"/>
  <c r="K1686" i="11" s="1"/>
  <c r="L1686" i="11"/>
  <c r="M1686" i="11"/>
  <c r="N1686" i="11"/>
  <c r="J1687" i="11"/>
  <c r="K1687" i="11" s="1"/>
  <c r="L1687" i="11"/>
  <c r="M1687" i="11"/>
  <c r="N1687" i="11"/>
  <c r="J1688" i="11"/>
  <c r="K1688" i="11" s="1"/>
  <c r="L1688" i="11"/>
  <c r="M1688" i="11"/>
  <c r="N1688" i="11"/>
  <c r="J1689" i="11"/>
  <c r="K1689" i="11" s="1"/>
  <c r="L1689" i="11"/>
  <c r="M1689" i="11"/>
  <c r="N1689" i="11"/>
  <c r="J1690" i="11"/>
  <c r="K1690" i="11" s="1"/>
  <c r="L1690" i="11"/>
  <c r="M1690" i="11"/>
  <c r="N1690" i="11"/>
  <c r="J1691" i="11"/>
  <c r="K1691" i="11" s="1"/>
  <c r="L1691" i="11"/>
  <c r="M1691" i="11"/>
  <c r="N1691" i="11"/>
  <c r="J1692" i="11"/>
  <c r="K1692" i="11" s="1"/>
  <c r="L1692" i="11"/>
  <c r="M1692" i="11"/>
  <c r="N1692" i="11"/>
  <c r="J1693" i="11"/>
  <c r="K1693" i="11" s="1"/>
  <c r="L1693" i="11"/>
  <c r="M1693" i="11"/>
  <c r="N1693" i="11"/>
  <c r="J1694" i="11"/>
  <c r="K1694" i="11" s="1"/>
  <c r="L1694" i="11"/>
  <c r="M1694" i="11"/>
  <c r="N1694" i="11"/>
  <c r="J1695" i="11"/>
  <c r="K1695" i="11" s="1"/>
  <c r="L1695" i="11"/>
  <c r="M1695" i="11"/>
  <c r="N1695" i="11"/>
  <c r="J1696" i="11"/>
  <c r="K1696" i="11" s="1"/>
  <c r="L1696" i="11"/>
  <c r="M1696" i="11"/>
  <c r="N1696" i="11"/>
  <c r="J1697" i="11"/>
  <c r="K1697" i="11" s="1"/>
  <c r="L1697" i="11"/>
  <c r="M1697" i="11"/>
  <c r="N1697" i="11"/>
  <c r="J1698" i="11"/>
  <c r="K1698" i="11" s="1"/>
  <c r="L1698" i="11"/>
  <c r="M1698" i="11"/>
  <c r="N1698" i="11"/>
  <c r="J1699" i="11"/>
  <c r="K1699" i="11" s="1"/>
  <c r="L1699" i="11"/>
  <c r="M1699" i="11"/>
  <c r="N1699" i="11"/>
  <c r="J1700" i="11"/>
  <c r="K1700" i="11" s="1"/>
  <c r="L1700" i="11"/>
  <c r="M1700" i="11"/>
  <c r="N1700" i="11"/>
  <c r="J1701" i="11"/>
  <c r="K1701" i="11" s="1"/>
  <c r="L1701" i="11"/>
  <c r="M1701" i="11"/>
  <c r="N1701" i="11"/>
  <c r="J1702" i="11"/>
  <c r="K1702" i="11" s="1"/>
  <c r="L1702" i="11"/>
  <c r="M1702" i="11"/>
  <c r="N1702" i="11"/>
  <c r="J1703" i="11"/>
  <c r="K1703" i="11" s="1"/>
  <c r="L1703" i="11"/>
  <c r="M1703" i="11"/>
  <c r="N1703" i="11"/>
  <c r="J1704" i="11"/>
  <c r="K1704" i="11" s="1"/>
  <c r="L1704" i="11"/>
  <c r="M1704" i="11"/>
  <c r="N1704" i="11"/>
  <c r="J1705" i="11"/>
  <c r="K1705" i="11" s="1"/>
  <c r="L1705" i="11"/>
  <c r="M1705" i="11"/>
  <c r="N1705" i="11"/>
  <c r="J1706" i="11"/>
  <c r="K1706" i="11" s="1"/>
  <c r="L1706" i="11"/>
  <c r="M1706" i="11"/>
  <c r="N1706" i="11"/>
  <c r="J1707" i="11"/>
  <c r="K1707" i="11" s="1"/>
  <c r="L1707" i="11"/>
  <c r="M1707" i="11"/>
  <c r="N1707" i="11"/>
  <c r="J1708" i="11"/>
  <c r="K1708" i="11" s="1"/>
  <c r="L1708" i="11"/>
  <c r="M1708" i="11"/>
  <c r="N1708" i="11"/>
  <c r="J1709" i="11"/>
  <c r="K1709" i="11" s="1"/>
  <c r="L1709" i="11"/>
  <c r="M1709" i="11"/>
  <c r="N1709" i="11"/>
  <c r="J1710" i="11"/>
  <c r="K1710" i="11" s="1"/>
  <c r="L1710" i="11"/>
  <c r="M1710" i="11"/>
  <c r="N1710" i="11"/>
  <c r="J1711" i="11"/>
  <c r="K1711" i="11" s="1"/>
  <c r="L1711" i="11"/>
  <c r="M1711" i="11"/>
  <c r="N1711" i="11"/>
  <c r="J1712" i="11"/>
  <c r="K1712" i="11" s="1"/>
  <c r="L1712" i="11"/>
  <c r="M1712" i="11"/>
  <c r="N1712" i="11"/>
  <c r="J1713" i="11"/>
  <c r="K1713" i="11" s="1"/>
  <c r="L1713" i="11"/>
  <c r="M1713" i="11"/>
  <c r="N1713" i="11"/>
  <c r="J1714" i="11"/>
  <c r="K1714" i="11" s="1"/>
  <c r="L1714" i="11"/>
  <c r="M1714" i="11"/>
  <c r="N1714" i="11"/>
  <c r="J1715" i="11"/>
  <c r="K1715" i="11" s="1"/>
  <c r="L1715" i="11"/>
  <c r="M1715" i="11"/>
  <c r="N1715" i="11"/>
  <c r="J1716" i="11"/>
  <c r="K1716" i="11" s="1"/>
  <c r="L1716" i="11"/>
  <c r="M1716" i="11"/>
  <c r="N1716" i="11"/>
  <c r="J1717" i="11"/>
  <c r="K1717" i="11" s="1"/>
  <c r="L1717" i="11"/>
  <c r="M1717" i="11"/>
  <c r="N1717" i="11"/>
  <c r="J1718" i="11"/>
  <c r="K1718" i="11" s="1"/>
  <c r="L1718" i="11"/>
  <c r="M1718" i="11"/>
  <c r="N1718" i="11"/>
  <c r="J1719" i="11"/>
  <c r="K1719" i="11" s="1"/>
  <c r="L1719" i="11"/>
  <c r="M1719" i="11"/>
  <c r="N1719" i="11"/>
  <c r="J1720" i="11"/>
  <c r="K1720" i="11" s="1"/>
  <c r="L1720" i="11"/>
  <c r="M1720" i="11"/>
  <c r="N1720" i="11"/>
  <c r="J1721" i="11"/>
  <c r="K1721" i="11" s="1"/>
  <c r="L1721" i="11"/>
  <c r="M1721" i="11"/>
  <c r="N1721" i="11"/>
  <c r="J1722" i="11"/>
  <c r="K1722" i="11" s="1"/>
  <c r="L1722" i="11"/>
  <c r="M1722" i="11"/>
  <c r="N1722" i="11"/>
  <c r="J1723" i="11"/>
  <c r="K1723" i="11" s="1"/>
  <c r="L1723" i="11"/>
  <c r="M1723" i="11"/>
  <c r="N1723" i="11"/>
  <c r="J1724" i="11"/>
  <c r="K1724" i="11" s="1"/>
  <c r="L1724" i="11"/>
  <c r="M1724" i="11"/>
  <c r="N1724" i="11"/>
  <c r="J1725" i="11"/>
  <c r="K1725" i="11" s="1"/>
  <c r="L1725" i="11"/>
  <c r="M1725" i="11"/>
  <c r="N1725" i="11"/>
  <c r="J1726" i="11"/>
  <c r="K1726" i="11" s="1"/>
  <c r="L1726" i="11"/>
  <c r="M1726" i="11"/>
  <c r="N1726" i="11"/>
  <c r="J1727" i="11"/>
  <c r="K1727" i="11" s="1"/>
  <c r="L1727" i="11"/>
  <c r="M1727" i="11"/>
  <c r="N1727" i="11"/>
  <c r="J1728" i="11"/>
  <c r="K1728" i="11" s="1"/>
  <c r="L1728" i="11"/>
  <c r="M1728" i="11"/>
  <c r="N1728" i="11"/>
  <c r="J1729" i="11"/>
  <c r="K1729" i="11" s="1"/>
  <c r="L1729" i="11"/>
  <c r="M1729" i="11"/>
  <c r="N1729" i="11"/>
  <c r="J1730" i="11"/>
  <c r="K1730" i="11" s="1"/>
  <c r="L1730" i="11"/>
  <c r="M1730" i="11"/>
  <c r="N1730" i="11"/>
  <c r="J1731" i="11"/>
  <c r="K1731" i="11" s="1"/>
  <c r="L1731" i="11"/>
  <c r="M1731" i="11"/>
  <c r="N1731" i="11"/>
  <c r="J1732" i="11"/>
  <c r="K1732" i="11" s="1"/>
  <c r="L1732" i="11"/>
  <c r="M1732" i="11"/>
  <c r="N1732" i="11"/>
  <c r="J1733" i="11"/>
  <c r="K1733" i="11" s="1"/>
  <c r="L1733" i="11"/>
  <c r="M1733" i="11"/>
  <c r="N1733" i="11"/>
  <c r="J1734" i="11"/>
  <c r="K1734" i="11" s="1"/>
  <c r="L1734" i="11"/>
  <c r="M1734" i="11"/>
  <c r="N1734" i="11"/>
  <c r="J1735" i="11"/>
  <c r="K1735" i="11" s="1"/>
  <c r="L1735" i="11"/>
  <c r="M1735" i="11"/>
  <c r="N1735" i="11"/>
  <c r="J1736" i="11"/>
  <c r="K1736" i="11" s="1"/>
  <c r="L1736" i="11"/>
  <c r="M1736" i="11"/>
  <c r="N1736" i="11"/>
  <c r="J1737" i="11"/>
  <c r="K1737" i="11" s="1"/>
  <c r="L1737" i="11"/>
  <c r="M1737" i="11"/>
  <c r="N1737" i="11"/>
  <c r="J1738" i="11"/>
  <c r="K1738" i="11" s="1"/>
  <c r="L1738" i="11"/>
  <c r="M1738" i="11"/>
  <c r="N1738" i="11"/>
  <c r="J1739" i="11"/>
  <c r="K1739" i="11" s="1"/>
  <c r="L1739" i="11"/>
  <c r="M1739" i="11"/>
  <c r="N1739" i="11"/>
  <c r="J1740" i="11"/>
  <c r="K1740" i="11" s="1"/>
  <c r="L1740" i="11"/>
  <c r="M1740" i="11"/>
  <c r="N1740" i="11"/>
  <c r="J1741" i="11"/>
  <c r="K1741" i="11" s="1"/>
  <c r="L1741" i="11"/>
  <c r="M1741" i="11"/>
  <c r="N1741" i="11"/>
  <c r="J1742" i="11"/>
  <c r="K1742" i="11" s="1"/>
  <c r="L1742" i="11"/>
  <c r="M1742" i="11"/>
  <c r="N1742" i="11"/>
  <c r="J1743" i="11"/>
  <c r="K1743" i="11" s="1"/>
  <c r="L1743" i="11"/>
  <c r="M1743" i="11"/>
  <c r="N1743" i="11"/>
  <c r="J1744" i="11"/>
  <c r="K1744" i="11" s="1"/>
  <c r="L1744" i="11"/>
  <c r="M1744" i="11"/>
  <c r="N1744" i="11"/>
  <c r="J1745" i="11"/>
  <c r="K1745" i="11" s="1"/>
  <c r="L1745" i="11"/>
  <c r="M1745" i="11"/>
  <c r="N1745" i="11"/>
  <c r="J1746" i="11"/>
  <c r="K1746" i="11" s="1"/>
  <c r="L1746" i="11"/>
  <c r="M1746" i="11"/>
  <c r="N1746" i="11"/>
  <c r="J1747" i="11"/>
  <c r="K1747" i="11" s="1"/>
  <c r="L1747" i="11"/>
  <c r="M1747" i="11"/>
  <c r="N1747" i="11"/>
  <c r="J1748" i="11"/>
  <c r="K1748" i="11" s="1"/>
  <c r="L1748" i="11"/>
  <c r="M1748" i="11"/>
  <c r="N1748" i="11"/>
  <c r="J1749" i="11"/>
  <c r="K1749" i="11" s="1"/>
  <c r="L1749" i="11"/>
  <c r="M1749" i="11"/>
  <c r="N1749" i="11"/>
  <c r="J1750" i="11"/>
  <c r="K1750" i="11" s="1"/>
  <c r="L1750" i="11"/>
  <c r="M1750" i="11"/>
  <c r="N1750" i="11"/>
  <c r="J1751" i="11"/>
  <c r="K1751" i="11" s="1"/>
  <c r="L1751" i="11"/>
  <c r="M1751" i="11"/>
  <c r="N1751" i="11"/>
  <c r="J1752" i="11"/>
  <c r="K1752" i="11" s="1"/>
  <c r="L1752" i="11"/>
  <c r="M1752" i="11"/>
  <c r="N1752" i="11"/>
  <c r="J1753" i="11"/>
  <c r="K1753" i="11" s="1"/>
  <c r="L1753" i="11"/>
  <c r="M1753" i="11"/>
  <c r="N1753" i="11"/>
  <c r="J1754" i="11"/>
  <c r="K1754" i="11" s="1"/>
  <c r="L1754" i="11"/>
  <c r="M1754" i="11"/>
  <c r="N1754" i="11"/>
  <c r="J1755" i="11"/>
  <c r="K1755" i="11" s="1"/>
  <c r="L1755" i="11"/>
  <c r="M1755" i="11"/>
  <c r="N1755" i="11"/>
  <c r="J1756" i="11"/>
  <c r="K1756" i="11" s="1"/>
  <c r="L1756" i="11"/>
  <c r="M1756" i="11"/>
  <c r="N1756" i="11"/>
  <c r="J1757" i="11"/>
  <c r="K1757" i="11" s="1"/>
  <c r="L1757" i="11"/>
  <c r="M1757" i="11"/>
  <c r="N1757" i="11"/>
  <c r="J1758" i="11"/>
  <c r="K1758" i="11" s="1"/>
  <c r="L1758" i="11"/>
  <c r="M1758" i="11"/>
  <c r="N1758" i="11"/>
  <c r="J1759" i="11"/>
  <c r="K1759" i="11" s="1"/>
  <c r="L1759" i="11"/>
  <c r="M1759" i="11"/>
  <c r="N1759" i="11"/>
  <c r="J1760" i="11"/>
  <c r="K1760" i="11" s="1"/>
  <c r="L1760" i="11"/>
  <c r="M1760" i="11"/>
  <c r="N1760" i="11"/>
  <c r="J1761" i="11"/>
  <c r="K1761" i="11" s="1"/>
  <c r="L1761" i="11"/>
  <c r="M1761" i="11"/>
  <c r="N1761" i="11"/>
  <c r="J1762" i="11"/>
  <c r="K1762" i="11" s="1"/>
  <c r="L1762" i="11"/>
  <c r="M1762" i="11"/>
  <c r="N1762" i="11"/>
  <c r="J1763" i="11"/>
  <c r="K1763" i="11" s="1"/>
  <c r="L1763" i="11"/>
  <c r="M1763" i="11"/>
  <c r="N1763" i="11"/>
  <c r="J1764" i="11"/>
  <c r="K1764" i="11" s="1"/>
  <c r="L1764" i="11"/>
  <c r="M1764" i="11"/>
  <c r="N1764" i="11"/>
  <c r="J1765" i="11"/>
  <c r="K1765" i="11" s="1"/>
  <c r="L1765" i="11"/>
  <c r="M1765" i="11"/>
  <c r="N1765" i="11"/>
  <c r="J1766" i="11"/>
  <c r="K1766" i="11" s="1"/>
  <c r="L1766" i="11"/>
  <c r="M1766" i="11"/>
  <c r="N1766" i="11"/>
  <c r="J1767" i="11"/>
  <c r="K1767" i="11" s="1"/>
  <c r="L1767" i="11"/>
  <c r="M1767" i="11"/>
  <c r="N1767" i="11"/>
  <c r="J1768" i="11"/>
  <c r="K1768" i="11" s="1"/>
  <c r="L1768" i="11"/>
  <c r="M1768" i="11"/>
  <c r="N1768" i="11"/>
  <c r="J1769" i="11"/>
  <c r="K1769" i="11" s="1"/>
  <c r="L1769" i="11"/>
  <c r="M1769" i="11"/>
  <c r="N1769" i="11"/>
  <c r="J1770" i="11"/>
  <c r="K1770" i="11" s="1"/>
  <c r="L1770" i="11"/>
  <c r="M1770" i="11"/>
  <c r="N1770" i="11"/>
  <c r="J1771" i="11"/>
  <c r="K1771" i="11" s="1"/>
  <c r="L1771" i="11"/>
  <c r="M1771" i="11"/>
  <c r="N1771" i="11"/>
  <c r="J1772" i="11"/>
  <c r="K1772" i="11" s="1"/>
  <c r="L1772" i="11"/>
  <c r="M1772" i="11"/>
  <c r="N1772" i="11"/>
  <c r="J1773" i="11"/>
  <c r="K1773" i="11" s="1"/>
  <c r="L1773" i="11"/>
  <c r="M1773" i="11"/>
  <c r="N1773" i="11"/>
  <c r="J1774" i="11"/>
  <c r="K1774" i="11" s="1"/>
  <c r="L1774" i="11"/>
  <c r="M1774" i="11"/>
  <c r="N1774" i="11"/>
  <c r="J1775" i="11"/>
  <c r="K1775" i="11" s="1"/>
  <c r="L1775" i="11"/>
  <c r="M1775" i="11"/>
  <c r="N1775" i="11"/>
  <c r="J1776" i="11"/>
  <c r="K1776" i="11" s="1"/>
  <c r="L1776" i="11"/>
  <c r="M1776" i="11"/>
  <c r="N1776" i="11"/>
  <c r="J1777" i="11"/>
  <c r="K1777" i="11" s="1"/>
  <c r="L1777" i="11"/>
  <c r="M1777" i="11"/>
  <c r="N1777" i="11"/>
  <c r="J1778" i="11"/>
  <c r="K1778" i="11" s="1"/>
  <c r="L1778" i="11"/>
  <c r="M1778" i="11"/>
  <c r="N1778" i="11"/>
  <c r="J1779" i="11"/>
  <c r="K1779" i="11" s="1"/>
  <c r="L1779" i="11"/>
  <c r="M1779" i="11"/>
  <c r="N1779" i="11"/>
  <c r="J1780" i="11"/>
  <c r="K1780" i="11" s="1"/>
  <c r="L1780" i="11"/>
  <c r="M1780" i="11"/>
  <c r="N1780" i="11"/>
  <c r="J1781" i="11"/>
  <c r="K1781" i="11" s="1"/>
  <c r="L1781" i="11"/>
  <c r="M1781" i="11"/>
  <c r="N1781" i="11"/>
  <c r="J1782" i="11"/>
  <c r="K1782" i="11" s="1"/>
  <c r="L1782" i="11"/>
  <c r="M1782" i="11"/>
  <c r="N1782" i="11"/>
  <c r="J1783" i="11"/>
  <c r="K1783" i="11" s="1"/>
  <c r="L1783" i="11"/>
  <c r="M1783" i="11"/>
  <c r="N1783" i="11"/>
  <c r="J1784" i="11"/>
  <c r="K1784" i="11" s="1"/>
  <c r="L1784" i="11"/>
  <c r="M1784" i="11"/>
  <c r="N1784" i="11"/>
  <c r="J1785" i="11"/>
  <c r="K1785" i="11" s="1"/>
  <c r="L1785" i="11"/>
  <c r="M1785" i="11"/>
  <c r="N1785" i="11"/>
  <c r="J1786" i="11"/>
  <c r="K1786" i="11" s="1"/>
  <c r="L1786" i="11"/>
  <c r="M1786" i="11"/>
  <c r="N1786" i="11"/>
  <c r="J1787" i="11"/>
  <c r="K1787" i="11" s="1"/>
  <c r="L1787" i="11"/>
  <c r="M1787" i="11"/>
  <c r="N1787" i="11"/>
  <c r="J1788" i="11"/>
  <c r="K1788" i="11" s="1"/>
  <c r="L1788" i="11"/>
  <c r="M1788" i="11"/>
  <c r="N1788" i="11"/>
  <c r="J1789" i="11"/>
  <c r="K1789" i="11" s="1"/>
  <c r="L1789" i="11"/>
  <c r="M1789" i="11"/>
  <c r="N1789" i="11"/>
  <c r="J1790" i="11"/>
  <c r="K1790" i="11" s="1"/>
  <c r="L1790" i="11"/>
  <c r="M1790" i="11"/>
  <c r="N1790" i="11"/>
  <c r="J1791" i="11"/>
  <c r="K1791" i="11" s="1"/>
  <c r="L1791" i="11"/>
  <c r="M1791" i="11"/>
  <c r="N1791" i="11"/>
  <c r="J1792" i="11"/>
  <c r="K1792" i="11" s="1"/>
  <c r="L1792" i="11"/>
  <c r="M1792" i="11"/>
  <c r="N1792" i="11"/>
  <c r="J1793" i="11"/>
  <c r="K1793" i="11" s="1"/>
  <c r="L1793" i="11"/>
  <c r="M1793" i="11"/>
  <c r="N1793" i="11"/>
  <c r="J1794" i="11"/>
  <c r="K1794" i="11" s="1"/>
  <c r="L1794" i="11"/>
  <c r="M1794" i="11"/>
  <c r="N1794" i="11"/>
  <c r="J1795" i="11"/>
  <c r="K1795" i="11" s="1"/>
  <c r="L1795" i="11"/>
  <c r="M1795" i="11"/>
  <c r="N1795" i="11"/>
  <c r="J1796" i="11"/>
  <c r="K1796" i="11" s="1"/>
  <c r="L1796" i="11"/>
  <c r="M1796" i="11"/>
  <c r="N1796" i="11"/>
  <c r="J1797" i="11"/>
  <c r="K1797" i="11" s="1"/>
  <c r="L1797" i="11"/>
  <c r="M1797" i="11"/>
  <c r="N1797" i="11"/>
  <c r="J1798" i="11"/>
  <c r="K1798" i="11" s="1"/>
  <c r="L1798" i="11"/>
  <c r="M1798" i="11"/>
  <c r="N1798" i="11"/>
  <c r="J1799" i="11"/>
  <c r="K1799" i="11" s="1"/>
  <c r="L1799" i="11"/>
  <c r="M1799" i="11"/>
  <c r="N1799" i="11"/>
  <c r="J1800" i="11"/>
  <c r="K1800" i="11" s="1"/>
  <c r="L1800" i="11"/>
  <c r="M1800" i="11"/>
  <c r="N1800" i="11"/>
  <c r="J1801" i="11"/>
  <c r="K1801" i="11" s="1"/>
  <c r="L1801" i="11"/>
  <c r="M1801" i="11"/>
  <c r="N1801" i="11"/>
  <c r="J1802" i="11"/>
  <c r="K1802" i="11" s="1"/>
  <c r="L1802" i="11"/>
  <c r="M1802" i="11"/>
  <c r="N1802" i="11"/>
  <c r="J1803" i="11"/>
  <c r="K1803" i="11" s="1"/>
  <c r="L1803" i="11"/>
  <c r="M1803" i="11"/>
  <c r="N1803" i="11"/>
  <c r="J1804" i="11"/>
  <c r="K1804" i="11" s="1"/>
  <c r="L1804" i="11"/>
  <c r="M1804" i="11"/>
  <c r="N1804" i="11"/>
  <c r="J1805" i="11"/>
  <c r="K1805" i="11" s="1"/>
  <c r="L1805" i="11"/>
  <c r="M1805" i="11"/>
  <c r="N1805" i="11"/>
  <c r="J1806" i="11"/>
  <c r="K1806" i="11" s="1"/>
  <c r="L1806" i="11"/>
  <c r="M1806" i="11"/>
  <c r="N1806" i="11"/>
  <c r="J1807" i="11"/>
  <c r="K1807" i="11" s="1"/>
  <c r="L1807" i="11"/>
  <c r="M1807" i="11"/>
  <c r="N1807" i="11"/>
  <c r="J1808" i="11"/>
  <c r="K1808" i="11" s="1"/>
  <c r="L1808" i="11"/>
  <c r="M1808" i="11"/>
  <c r="N1808" i="11"/>
  <c r="J1809" i="11"/>
  <c r="K1809" i="11" s="1"/>
  <c r="L1809" i="11"/>
  <c r="M1809" i="11"/>
  <c r="N1809" i="11"/>
  <c r="J1810" i="11"/>
  <c r="K1810" i="11" s="1"/>
  <c r="L1810" i="11"/>
  <c r="M1810" i="11"/>
  <c r="N1810" i="11"/>
  <c r="J1811" i="11"/>
  <c r="K1811" i="11" s="1"/>
  <c r="L1811" i="11"/>
  <c r="M1811" i="11"/>
  <c r="N1811" i="11"/>
  <c r="J1812" i="11"/>
  <c r="K1812" i="11" s="1"/>
  <c r="L1812" i="11"/>
  <c r="M1812" i="11"/>
  <c r="N1812" i="11"/>
  <c r="J1813" i="11"/>
  <c r="K1813" i="11" s="1"/>
  <c r="L1813" i="11"/>
  <c r="M1813" i="11"/>
  <c r="N1813" i="11"/>
  <c r="J1814" i="11"/>
  <c r="K1814" i="11" s="1"/>
  <c r="L1814" i="11"/>
  <c r="M1814" i="11"/>
  <c r="N1814" i="11"/>
  <c r="J1815" i="11"/>
  <c r="K1815" i="11" s="1"/>
  <c r="L1815" i="11"/>
  <c r="M1815" i="11"/>
  <c r="N1815" i="11"/>
  <c r="J1816" i="11"/>
  <c r="K1816" i="11" s="1"/>
  <c r="L1816" i="11"/>
  <c r="M1816" i="11"/>
  <c r="N1816" i="11"/>
  <c r="J1817" i="11"/>
  <c r="K1817" i="11" s="1"/>
  <c r="L1817" i="11"/>
  <c r="M1817" i="11"/>
  <c r="N1817" i="11"/>
  <c r="J1818" i="11"/>
  <c r="K1818" i="11" s="1"/>
  <c r="L1818" i="11"/>
  <c r="M1818" i="11"/>
  <c r="N1818" i="11"/>
  <c r="J1819" i="11"/>
  <c r="K1819" i="11" s="1"/>
  <c r="L1819" i="11"/>
  <c r="M1819" i="11"/>
  <c r="N1819" i="11"/>
  <c r="J1820" i="11"/>
  <c r="K1820" i="11" s="1"/>
  <c r="L1820" i="11"/>
  <c r="M1820" i="11"/>
  <c r="N1820" i="11"/>
  <c r="J1821" i="11"/>
  <c r="K1821" i="11" s="1"/>
  <c r="L1821" i="11"/>
  <c r="M1821" i="11"/>
  <c r="N1821" i="11"/>
  <c r="J1822" i="11"/>
  <c r="K1822" i="11" s="1"/>
  <c r="L1822" i="11"/>
  <c r="M1822" i="11"/>
  <c r="N1822" i="11"/>
  <c r="J1823" i="11"/>
  <c r="K1823" i="11" s="1"/>
  <c r="L1823" i="11"/>
  <c r="M1823" i="11"/>
  <c r="N1823" i="11"/>
  <c r="J1824" i="11"/>
  <c r="K1824" i="11" s="1"/>
  <c r="L1824" i="11"/>
  <c r="M1824" i="11"/>
  <c r="N1824" i="11"/>
  <c r="J1825" i="11"/>
  <c r="K1825" i="11" s="1"/>
  <c r="L1825" i="11"/>
  <c r="M1825" i="11"/>
  <c r="N1825" i="11"/>
  <c r="J1826" i="11"/>
  <c r="K1826" i="11" s="1"/>
  <c r="L1826" i="11"/>
  <c r="M1826" i="11"/>
  <c r="N1826" i="11"/>
  <c r="J1827" i="11"/>
  <c r="K1827" i="11" s="1"/>
  <c r="L1827" i="11"/>
  <c r="M1827" i="11"/>
  <c r="N1827" i="11"/>
  <c r="J1828" i="11"/>
  <c r="K1828" i="11" s="1"/>
  <c r="L1828" i="11"/>
  <c r="M1828" i="11"/>
  <c r="N1828" i="11"/>
  <c r="J1829" i="11"/>
  <c r="K1829" i="11" s="1"/>
  <c r="L1829" i="11"/>
  <c r="M1829" i="11"/>
  <c r="N1829" i="11"/>
  <c r="J1830" i="11"/>
  <c r="K1830" i="11" s="1"/>
  <c r="L1830" i="11"/>
  <c r="M1830" i="11"/>
  <c r="N1830" i="11"/>
  <c r="J1831" i="11"/>
  <c r="K1831" i="11" s="1"/>
  <c r="L1831" i="11"/>
  <c r="M1831" i="11"/>
  <c r="N1831" i="11"/>
  <c r="J1832" i="11"/>
  <c r="K1832" i="11" s="1"/>
  <c r="L1832" i="11"/>
  <c r="M1832" i="11"/>
  <c r="N1832" i="11"/>
  <c r="J1833" i="11"/>
  <c r="K1833" i="11" s="1"/>
  <c r="L1833" i="11"/>
  <c r="M1833" i="11"/>
  <c r="N1833" i="11"/>
  <c r="J1834" i="11"/>
  <c r="K1834" i="11" s="1"/>
  <c r="L1834" i="11"/>
  <c r="M1834" i="11"/>
  <c r="N1834" i="11"/>
  <c r="J1835" i="11"/>
  <c r="K1835" i="11" s="1"/>
  <c r="L1835" i="11"/>
  <c r="M1835" i="11"/>
  <c r="N1835" i="11"/>
  <c r="J1836" i="11"/>
  <c r="K1836" i="11" s="1"/>
  <c r="L1836" i="11"/>
  <c r="M1836" i="11"/>
  <c r="N1836" i="11"/>
  <c r="J1837" i="11"/>
  <c r="K1837" i="11" s="1"/>
  <c r="L1837" i="11"/>
  <c r="M1837" i="11"/>
  <c r="N1837" i="11"/>
  <c r="J1838" i="11"/>
  <c r="K1838" i="11" s="1"/>
  <c r="L1838" i="11"/>
  <c r="M1838" i="11"/>
  <c r="N1838" i="11"/>
  <c r="J1839" i="11"/>
  <c r="K1839" i="11" s="1"/>
  <c r="L1839" i="11"/>
  <c r="M1839" i="11"/>
  <c r="N1839" i="11"/>
  <c r="J1840" i="11"/>
  <c r="K1840" i="11" s="1"/>
  <c r="L1840" i="11"/>
  <c r="M1840" i="11"/>
  <c r="N1840" i="11"/>
  <c r="J1841" i="11"/>
  <c r="K1841" i="11" s="1"/>
  <c r="L1841" i="11"/>
  <c r="M1841" i="11"/>
  <c r="N1841" i="11"/>
  <c r="J1842" i="11"/>
  <c r="K1842" i="11" s="1"/>
  <c r="L1842" i="11"/>
  <c r="M1842" i="11"/>
  <c r="N1842" i="11"/>
  <c r="J1843" i="11"/>
  <c r="K1843" i="11" s="1"/>
  <c r="L1843" i="11"/>
  <c r="M1843" i="11"/>
  <c r="N1843" i="11"/>
  <c r="J1844" i="11"/>
  <c r="K1844" i="11" s="1"/>
  <c r="L1844" i="11"/>
  <c r="M1844" i="11"/>
  <c r="N1844" i="11"/>
  <c r="J1845" i="11"/>
  <c r="K1845" i="11" s="1"/>
  <c r="L1845" i="11"/>
  <c r="M1845" i="11"/>
  <c r="N1845" i="11"/>
  <c r="J1846" i="11"/>
  <c r="K1846" i="11" s="1"/>
  <c r="L1846" i="11"/>
  <c r="M1846" i="11"/>
  <c r="N1846" i="11"/>
  <c r="J1847" i="11"/>
  <c r="K1847" i="11" s="1"/>
  <c r="L1847" i="11"/>
  <c r="M1847" i="11"/>
  <c r="N1847" i="11"/>
  <c r="J1848" i="11"/>
  <c r="K1848" i="11" s="1"/>
  <c r="L1848" i="11"/>
  <c r="M1848" i="11"/>
  <c r="N1848" i="11"/>
  <c r="J1849" i="11"/>
  <c r="K1849" i="11" s="1"/>
  <c r="L1849" i="11"/>
  <c r="M1849" i="11"/>
  <c r="N1849" i="11"/>
  <c r="J1850" i="11"/>
  <c r="K1850" i="11" s="1"/>
  <c r="L1850" i="11"/>
  <c r="M1850" i="11"/>
  <c r="N1850" i="11"/>
  <c r="J1851" i="11"/>
  <c r="K1851" i="11" s="1"/>
  <c r="L1851" i="11"/>
  <c r="M1851" i="11"/>
  <c r="N1851" i="11"/>
  <c r="J1852" i="11"/>
  <c r="K1852" i="11" s="1"/>
  <c r="L1852" i="11"/>
  <c r="M1852" i="11"/>
  <c r="N1852" i="11"/>
  <c r="J1853" i="11"/>
  <c r="K1853" i="11" s="1"/>
  <c r="L1853" i="11"/>
  <c r="M1853" i="11"/>
  <c r="N1853" i="11"/>
  <c r="J1854" i="11"/>
  <c r="K1854" i="11" s="1"/>
  <c r="L1854" i="11"/>
  <c r="M1854" i="11"/>
  <c r="N1854" i="11"/>
  <c r="J1855" i="11"/>
  <c r="K1855" i="11" s="1"/>
  <c r="L1855" i="11"/>
  <c r="M1855" i="11"/>
  <c r="N1855" i="11"/>
  <c r="J1856" i="11"/>
  <c r="K1856" i="11" s="1"/>
  <c r="L1856" i="11"/>
  <c r="M1856" i="11"/>
  <c r="N1856" i="11"/>
  <c r="J1857" i="11"/>
  <c r="K1857" i="11" s="1"/>
  <c r="L1857" i="11"/>
  <c r="M1857" i="11"/>
  <c r="N1857" i="11"/>
  <c r="J1858" i="11"/>
  <c r="K1858" i="11" s="1"/>
  <c r="L1858" i="11"/>
  <c r="M1858" i="11"/>
  <c r="N1858" i="11"/>
  <c r="J1859" i="11"/>
  <c r="K1859" i="11" s="1"/>
  <c r="L1859" i="11"/>
  <c r="M1859" i="11"/>
  <c r="N1859" i="11"/>
  <c r="J1860" i="11"/>
  <c r="K1860" i="11" s="1"/>
  <c r="L1860" i="11"/>
  <c r="M1860" i="11"/>
  <c r="N1860" i="11"/>
  <c r="J1861" i="11"/>
  <c r="K1861" i="11" s="1"/>
  <c r="L1861" i="11"/>
  <c r="M1861" i="11"/>
  <c r="N1861" i="11"/>
  <c r="J1862" i="11"/>
  <c r="K1862" i="11" s="1"/>
  <c r="L1862" i="11"/>
  <c r="M1862" i="11"/>
  <c r="N1862" i="11"/>
  <c r="J1863" i="11"/>
  <c r="K1863" i="11" s="1"/>
  <c r="L1863" i="11"/>
  <c r="M1863" i="11"/>
  <c r="N1863" i="11"/>
  <c r="J1864" i="11"/>
  <c r="K1864" i="11" s="1"/>
  <c r="L1864" i="11"/>
  <c r="M1864" i="11"/>
  <c r="N1864" i="11"/>
  <c r="J1865" i="11"/>
  <c r="K1865" i="11" s="1"/>
  <c r="L1865" i="11"/>
  <c r="M1865" i="11"/>
  <c r="N1865" i="11"/>
  <c r="J1866" i="11"/>
  <c r="K1866" i="11" s="1"/>
  <c r="L1866" i="11"/>
  <c r="M1866" i="11"/>
  <c r="N1866" i="11"/>
  <c r="J1867" i="11"/>
  <c r="K1867" i="11" s="1"/>
  <c r="L1867" i="11"/>
  <c r="M1867" i="11"/>
  <c r="N1867" i="11"/>
  <c r="J1868" i="11"/>
  <c r="K1868" i="11" s="1"/>
  <c r="L1868" i="11"/>
  <c r="M1868" i="11"/>
  <c r="N1868" i="11"/>
  <c r="J1869" i="11"/>
  <c r="K1869" i="11" s="1"/>
  <c r="L1869" i="11"/>
  <c r="M1869" i="11"/>
  <c r="N1869" i="11"/>
  <c r="J1870" i="11"/>
  <c r="K1870" i="11" s="1"/>
  <c r="L1870" i="11"/>
  <c r="M1870" i="11"/>
  <c r="N1870" i="11"/>
  <c r="J1871" i="11"/>
  <c r="K1871" i="11" s="1"/>
  <c r="L1871" i="11"/>
  <c r="M1871" i="11"/>
  <c r="N1871" i="11"/>
  <c r="J1872" i="11"/>
  <c r="K1872" i="11" s="1"/>
  <c r="L1872" i="11"/>
  <c r="M1872" i="11"/>
  <c r="N1872" i="11"/>
  <c r="J1873" i="11"/>
  <c r="K1873" i="11" s="1"/>
  <c r="L1873" i="11"/>
  <c r="M1873" i="11"/>
  <c r="N1873" i="11"/>
  <c r="J1874" i="11"/>
  <c r="K1874" i="11" s="1"/>
  <c r="L1874" i="11"/>
  <c r="M1874" i="11"/>
  <c r="N1874" i="11"/>
  <c r="J1875" i="11"/>
  <c r="K1875" i="11" s="1"/>
  <c r="L1875" i="11"/>
  <c r="M1875" i="11"/>
  <c r="N1875" i="11"/>
  <c r="J1876" i="11"/>
  <c r="K1876" i="11" s="1"/>
  <c r="L1876" i="11"/>
  <c r="M1876" i="11"/>
  <c r="N1876" i="11"/>
  <c r="J1877" i="11"/>
  <c r="K1877" i="11" s="1"/>
  <c r="L1877" i="11"/>
  <c r="M1877" i="11"/>
  <c r="N1877" i="11"/>
  <c r="J1878" i="11"/>
  <c r="K1878" i="11" s="1"/>
  <c r="L1878" i="11"/>
  <c r="M1878" i="11"/>
  <c r="N1878" i="11"/>
  <c r="J1879" i="11"/>
  <c r="K1879" i="11" s="1"/>
  <c r="L1879" i="11"/>
  <c r="M1879" i="11"/>
  <c r="N1879" i="11"/>
  <c r="J1880" i="11"/>
  <c r="K1880" i="11" s="1"/>
  <c r="L1880" i="11"/>
  <c r="M1880" i="11"/>
  <c r="N1880" i="11"/>
  <c r="J1881" i="11"/>
  <c r="K1881" i="11" s="1"/>
  <c r="L1881" i="11"/>
  <c r="M1881" i="11"/>
  <c r="N1881" i="11"/>
  <c r="J1882" i="11"/>
  <c r="K1882" i="11" s="1"/>
  <c r="L1882" i="11"/>
  <c r="M1882" i="11"/>
  <c r="N1882" i="11"/>
  <c r="J1883" i="11"/>
  <c r="K1883" i="11" s="1"/>
  <c r="L1883" i="11"/>
  <c r="M1883" i="11"/>
  <c r="N1883" i="11"/>
  <c r="J1884" i="11"/>
  <c r="K1884" i="11" s="1"/>
  <c r="L1884" i="11"/>
  <c r="M1884" i="11"/>
  <c r="N1884" i="11"/>
  <c r="J1885" i="11"/>
  <c r="K1885" i="11" s="1"/>
  <c r="L1885" i="11"/>
  <c r="M1885" i="11"/>
  <c r="N1885" i="11"/>
  <c r="J1886" i="11"/>
  <c r="K1886" i="11" s="1"/>
  <c r="L1886" i="11"/>
  <c r="M1886" i="11"/>
  <c r="N1886" i="11"/>
  <c r="J1887" i="11"/>
  <c r="K1887" i="11" s="1"/>
  <c r="L1887" i="11"/>
  <c r="M1887" i="11"/>
  <c r="N1887" i="11"/>
  <c r="J1888" i="11"/>
  <c r="K1888" i="11" s="1"/>
  <c r="L1888" i="11"/>
  <c r="M1888" i="11"/>
  <c r="N1888" i="11"/>
  <c r="J1889" i="11"/>
  <c r="K1889" i="11" s="1"/>
  <c r="L1889" i="11"/>
  <c r="M1889" i="11"/>
  <c r="N1889" i="11"/>
  <c r="J1890" i="11"/>
  <c r="K1890" i="11" s="1"/>
  <c r="L1890" i="11"/>
  <c r="M1890" i="11"/>
  <c r="N1890" i="11"/>
  <c r="J1891" i="11"/>
  <c r="K1891" i="11" s="1"/>
  <c r="L1891" i="11"/>
  <c r="M1891" i="11"/>
  <c r="N1891" i="11"/>
  <c r="J1892" i="11"/>
  <c r="K1892" i="11" s="1"/>
  <c r="L1892" i="11"/>
  <c r="M1892" i="11"/>
  <c r="N1892" i="11"/>
  <c r="J1893" i="11"/>
  <c r="K1893" i="11" s="1"/>
  <c r="L1893" i="11"/>
  <c r="M1893" i="11"/>
  <c r="N1893" i="11"/>
  <c r="J1894" i="11"/>
  <c r="K1894" i="11" s="1"/>
  <c r="L1894" i="11"/>
  <c r="M1894" i="11"/>
  <c r="N1894" i="11"/>
  <c r="J1895" i="11"/>
  <c r="K1895" i="11" s="1"/>
  <c r="L1895" i="11"/>
  <c r="M1895" i="11"/>
  <c r="N1895" i="11"/>
  <c r="J1896" i="11"/>
  <c r="K1896" i="11" s="1"/>
  <c r="L1896" i="11"/>
  <c r="M1896" i="11"/>
  <c r="N1896" i="11"/>
  <c r="J1897" i="11"/>
  <c r="K1897" i="11" s="1"/>
  <c r="L1897" i="11"/>
  <c r="M1897" i="11"/>
  <c r="N1897" i="11"/>
  <c r="J1898" i="11"/>
  <c r="K1898" i="11" s="1"/>
  <c r="L1898" i="11"/>
  <c r="M1898" i="11"/>
  <c r="N1898" i="11"/>
  <c r="J1899" i="11"/>
  <c r="K1899" i="11" s="1"/>
  <c r="L1899" i="11"/>
  <c r="M1899" i="11"/>
  <c r="N1899" i="11"/>
  <c r="J1900" i="11"/>
  <c r="K1900" i="11" s="1"/>
  <c r="L1900" i="11"/>
  <c r="M1900" i="11"/>
  <c r="N1900" i="11"/>
  <c r="J1901" i="11"/>
  <c r="K1901" i="11" s="1"/>
  <c r="L1901" i="11"/>
  <c r="M1901" i="11"/>
  <c r="N1901" i="11"/>
  <c r="J1902" i="11"/>
  <c r="K1902" i="11" s="1"/>
  <c r="L1902" i="11"/>
  <c r="M1902" i="11"/>
  <c r="N1902" i="11"/>
  <c r="J1903" i="11"/>
  <c r="K1903" i="11" s="1"/>
  <c r="L1903" i="11"/>
  <c r="M1903" i="11"/>
  <c r="N1903" i="11"/>
  <c r="J1904" i="11"/>
  <c r="K1904" i="11" s="1"/>
  <c r="L1904" i="11"/>
  <c r="M1904" i="11"/>
  <c r="N1904" i="11"/>
  <c r="J1905" i="11"/>
  <c r="K1905" i="11" s="1"/>
  <c r="L1905" i="11"/>
  <c r="M1905" i="11"/>
  <c r="N1905" i="11"/>
  <c r="J1906" i="11"/>
  <c r="K1906" i="11" s="1"/>
  <c r="L1906" i="11"/>
  <c r="M1906" i="11"/>
  <c r="N1906" i="11"/>
  <c r="J1907" i="11"/>
  <c r="K1907" i="11" s="1"/>
  <c r="L1907" i="11"/>
  <c r="M1907" i="11"/>
  <c r="N1907" i="11"/>
  <c r="J1908" i="11"/>
  <c r="K1908" i="11" s="1"/>
  <c r="L1908" i="11"/>
  <c r="M1908" i="11"/>
  <c r="N1908" i="11"/>
  <c r="J1909" i="11"/>
  <c r="K1909" i="11" s="1"/>
  <c r="L1909" i="11"/>
  <c r="M1909" i="11"/>
  <c r="N1909" i="11"/>
  <c r="J1910" i="11"/>
  <c r="K1910" i="11" s="1"/>
  <c r="L1910" i="11"/>
  <c r="M1910" i="11"/>
  <c r="N1910" i="11"/>
  <c r="J1911" i="11"/>
  <c r="K1911" i="11" s="1"/>
  <c r="L1911" i="11"/>
  <c r="M1911" i="11"/>
  <c r="N1911" i="11"/>
  <c r="J1912" i="11"/>
  <c r="K1912" i="11" s="1"/>
  <c r="L1912" i="11"/>
  <c r="M1912" i="11"/>
  <c r="N1912" i="11"/>
  <c r="J1913" i="11"/>
  <c r="K1913" i="11" s="1"/>
  <c r="L1913" i="11"/>
  <c r="M1913" i="11"/>
  <c r="N1913" i="11"/>
  <c r="J1914" i="11"/>
  <c r="K1914" i="11" s="1"/>
  <c r="L1914" i="11"/>
  <c r="M1914" i="11"/>
  <c r="N1914" i="11"/>
  <c r="J1915" i="11"/>
  <c r="K1915" i="11" s="1"/>
  <c r="L1915" i="11"/>
  <c r="M1915" i="11"/>
  <c r="N1915" i="11"/>
  <c r="J1916" i="11"/>
  <c r="K1916" i="11" s="1"/>
  <c r="L1916" i="11"/>
  <c r="M1916" i="11"/>
  <c r="N1916" i="11"/>
  <c r="J1917" i="11"/>
  <c r="K1917" i="11" s="1"/>
  <c r="L1917" i="11"/>
  <c r="M1917" i="11"/>
  <c r="N1917" i="11"/>
  <c r="J1918" i="11"/>
  <c r="K1918" i="11" s="1"/>
  <c r="L1918" i="11"/>
  <c r="M1918" i="11"/>
  <c r="N1918" i="11"/>
  <c r="J1919" i="11"/>
  <c r="K1919" i="11" s="1"/>
  <c r="L1919" i="11"/>
  <c r="M1919" i="11"/>
  <c r="N1919" i="11"/>
  <c r="J1920" i="11"/>
  <c r="K1920" i="11" s="1"/>
  <c r="L1920" i="11"/>
  <c r="M1920" i="11"/>
  <c r="N1920" i="11"/>
  <c r="J1921" i="11"/>
  <c r="K1921" i="11" s="1"/>
  <c r="L1921" i="11"/>
  <c r="M1921" i="11"/>
  <c r="N1921" i="11"/>
  <c r="J1922" i="11"/>
  <c r="K1922" i="11" s="1"/>
  <c r="L1922" i="11"/>
  <c r="M1922" i="11"/>
  <c r="N1922" i="11"/>
  <c r="J1923" i="11"/>
  <c r="K1923" i="11" s="1"/>
  <c r="L1923" i="11"/>
  <c r="M1923" i="11"/>
  <c r="N1923" i="11"/>
  <c r="J1924" i="11"/>
  <c r="K1924" i="11" s="1"/>
  <c r="L1924" i="11"/>
  <c r="M1924" i="11"/>
  <c r="N1924" i="11"/>
  <c r="J1925" i="11"/>
  <c r="K1925" i="11" s="1"/>
  <c r="L1925" i="11"/>
  <c r="M1925" i="11"/>
  <c r="N1925" i="11"/>
  <c r="J1926" i="11"/>
  <c r="K1926" i="11" s="1"/>
  <c r="L1926" i="11"/>
  <c r="M1926" i="11"/>
  <c r="N1926" i="11"/>
  <c r="J1927" i="11"/>
  <c r="K1927" i="11" s="1"/>
  <c r="L1927" i="11"/>
  <c r="M1927" i="11"/>
  <c r="N1927" i="11"/>
  <c r="J1928" i="11"/>
  <c r="K1928" i="11" s="1"/>
  <c r="L1928" i="11"/>
  <c r="M1928" i="11"/>
  <c r="N1928" i="11"/>
  <c r="J1929" i="11"/>
  <c r="K1929" i="11" s="1"/>
  <c r="L1929" i="11"/>
  <c r="M1929" i="11"/>
  <c r="N1929" i="11"/>
  <c r="J1930" i="11"/>
  <c r="K1930" i="11" s="1"/>
  <c r="L1930" i="11"/>
  <c r="M1930" i="11"/>
  <c r="N1930" i="11"/>
  <c r="J1931" i="11"/>
  <c r="K1931" i="11" s="1"/>
  <c r="L1931" i="11"/>
  <c r="M1931" i="11"/>
  <c r="N1931" i="11"/>
  <c r="J1932" i="11"/>
  <c r="K1932" i="11" s="1"/>
  <c r="L1932" i="11"/>
  <c r="M1932" i="11"/>
  <c r="N1932" i="11"/>
  <c r="J1933" i="11"/>
  <c r="K1933" i="11" s="1"/>
  <c r="L1933" i="11"/>
  <c r="M1933" i="11"/>
  <c r="N1933" i="11"/>
  <c r="J1934" i="11"/>
  <c r="K1934" i="11" s="1"/>
  <c r="L1934" i="11"/>
  <c r="M1934" i="11"/>
  <c r="N1934" i="11"/>
  <c r="J1935" i="11"/>
  <c r="K1935" i="11" s="1"/>
  <c r="L1935" i="11"/>
  <c r="M1935" i="11"/>
  <c r="N1935" i="11"/>
  <c r="J1936" i="11"/>
  <c r="K1936" i="11" s="1"/>
  <c r="L1936" i="11"/>
  <c r="M1936" i="11"/>
  <c r="N1936" i="11"/>
  <c r="J1937" i="11"/>
  <c r="K1937" i="11" s="1"/>
  <c r="L1937" i="11"/>
  <c r="M1937" i="11"/>
  <c r="N1937" i="11"/>
  <c r="J1938" i="11"/>
  <c r="K1938" i="11" s="1"/>
  <c r="L1938" i="11"/>
  <c r="M1938" i="11"/>
  <c r="N1938" i="11"/>
  <c r="J1939" i="11"/>
  <c r="K1939" i="11" s="1"/>
  <c r="L1939" i="11"/>
  <c r="M1939" i="11"/>
  <c r="N1939" i="11"/>
  <c r="J1940" i="11"/>
  <c r="K1940" i="11" s="1"/>
  <c r="L1940" i="11"/>
  <c r="M1940" i="11"/>
  <c r="N1940" i="11"/>
  <c r="J1941" i="11"/>
  <c r="K1941" i="11" s="1"/>
  <c r="L1941" i="11"/>
  <c r="M1941" i="11"/>
  <c r="N1941" i="11"/>
  <c r="J1942" i="11"/>
  <c r="K1942" i="11" s="1"/>
  <c r="L1942" i="11"/>
  <c r="M1942" i="11"/>
  <c r="N1942" i="11"/>
  <c r="J1943" i="11"/>
  <c r="K1943" i="11" s="1"/>
  <c r="L1943" i="11"/>
  <c r="M1943" i="11"/>
  <c r="N1943" i="11"/>
  <c r="J1944" i="11"/>
  <c r="K1944" i="11" s="1"/>
  <c r="L1944" i="11"/>
  <c r="M1944" i="11"/>
  <c r="N1944" i="11"/>
  <c r="J1945" i="11"/>
  <c r="K1945" i="11" s="1"/>
  <c r="L1945" i="11"/>
  <c r="M1945" i="11"/>
  <c r="N1945" i="11"/>
  <c r="J1946" i="11"/>
  <c r="K1946" i="11" s="1"/>
  <c r="L1946" i="11"/>
  <c r="M1946" i="11"/>
  <c r="N1946" i="11"/>
  <c r="J1947" i="11"/>
  <c r="K1947" i="11" s="1"/>
  <c r="L1947" i="11"/>
  <c r="M1947" i="11"/>
  <c r="N1947" i="11"/>
  <c r="J1948" i="11"/>
  <c r="K1948" i="11" s="1"/>
  <c r="L1948" i="11"/>
  <c r="M1948" i="11"/>
  <c r="N1948" i="11"/>
  <c r="J1949" i="11"/>
  <c r="K1949" i="11" s="1"/>
  <c r="L1949" i="11"/>
  <c r="M1949" i="11"/>
  <c r="N1949" i="11"/>
  <c r="J1950" i="11"/>
  <c r="K1950" i="11" s="1"/>
  <c r="L1950" i="11"/>
  <c r="M1950" i="11"/>
  <c r="N1950" i="11"/>
  <c r="J1951" i="11"/>
  <c r="K1951" i="11" s="1"/>
  <c r="L1951" i="11"/>
  <c r="M1951" i="11"/>
  <c r="N1951" i="11"/>
  <c r="J1952" i="11"/>
  <c r="K1952" i="11" s="1"/>
  <c r="L1952" i="11"/>
  <c r="M1952" i="11"/>
  <c r="N1952" i="11"/>
  <c r="J1953" i="11"/>
  <c r="K1953" i="11" s="1"/>
  <c r="L1953" i="11"/>
  <c r="M1953" i="11"/>
  <c r="N1953" i="11"/>
  <c r="J1954" i="11"/>
  <c r="K1954" i="11" s="1"/>
  <c r="L1954" i="11"/>
  <c r="M1954" i="11"/>
  <c r="N1954" i="11"/>
  <c r="J1955" i="11"/>
  <c r="K1955" i="11" s="1"/>
  <c r="L1955" i="11"/>
  <c r="M1955" i="11"/>
  <c r="N1955" i="11"/>
  <c r="J1956" i="11"/>
  <c r="K1956" i="11" s="1"/>
  <c r="L1956" i="11"/>
  <c r="M1956" i="11"/>
  <c r="N1956" i="11"/>
  <c r="J1957" i="11"/>
  <c r="K1957" i="11" s="1"/>
  <c r="L1957" i="11"/>
  <c r="M1957" i="11"/>
  <c r="N1957" i="11"/>
  <c r="J1958" i="11"/>
  <c r="K1958" i="11" s="1"/>
  <c r="L1958" i="11"/>
  <c r="M1958" i="11"/>
  <c r="N1958" i="11"/>
  <c r="J1959" i="11"/>
  <c r="K1959" i="11" s="1"/>
  <c r="L1959" i="11"/>
  <c r="M1959" i="11"/>
  <c r="N1959" i="11"/>
  <c r="J1960" i="11"/>
  <c r="K1960" i="11" s="1"/>
  <c r="L1960" i="11"/>
  <c r="M1960" i="11"/>
  <c r="N1960" i="11"/>
  <c r="J1961" i="11"/>
  <c r="K1961" i="11" s="1"/>
  <c r="L1961" i="11"/>
  <c r="M1961" i="11"/>
  <c r="N1961" i="11"/>
  <c r="J1962" i="11"/>
  <c r="K1962" i="11" s="1"/>
  <c r="L1962" i="11"/>
  <c r="M1962" i="11"/>
  <c r="N1962" i="11"/>
  <c r="J1963" i="11"/>
  <c r="K1963" i="11" s="1"/>
  <c r="L1963" i="11"/>
  <c r="M1963" i="11"/>
  <c r="N1963" i="11"/>
  <c r="J1964" i="11"/>
  <c r="K1964" i="11" s="1"/>
  <c r="L1964" i="11"/>
  <c r="M1964" i="11"/>
  <c r="N1964" i="11"/>
  <c r="J1965" i="11"/>
  <c r="K1965" i="11" s="1"/>
  <c r="L1965" i="11"/>
  <c r="M1965" i="11"/>
  <c r="N1965" i="11"/>
  <c r="J1966" i="11"/>
  <c r="K1966" i="11" s="1"/>
  <c r="L1966" i="11"/>
  <c r="M1966" i="11"/>
  <c r="N1966" i="11"/>
  <c r="J1967" i="11"/>
  <c r="K1967" i="11" s="1"/>
  <c r="L1967" i="11"/>
  <c r="M1967" i="11"/>
  <c r="N1967" i="11"/>
  <c r="J1968" i="11"/>
  <c r="K1968" i="11" s="1"/>
  <c r="L1968" i="11"/>
  <c r="M1968" i="11"/>
  <c r="N1968" i="11"/>
  <c r="J1655" i="11"/>
  <c r="K1655" i="11" s="1"/>
  <c r="L1655" i="11"/>
  <c r="M1655" i="11"/>
  <c r="N1655" i="11"/>
  <c r="J1656" i="11"/>
  <c r="K1656" i="11" s="1"/>
  <c r="L1656" i="11"/>
  <c r="M1656" i="11"/>
  <c r="N1656" i="11"/>
  <c r="J1657" i="11"/>
  <c r="K1657" i="11" s="1"/>
  <c r="L1657" i="11"/>
  <c r="M1657" i="11"/>
  <c r="N1657" i="11"/>
  <c r="H525" i="11"/>
  <c r="H526" i="11"/>
  <c r="H527" i="11"/>
  <c r="H528" i="11"/>
  <c r="H529" i="11"/>
  <c r="H530" i="11"/>
  <c r="H531" i="11"/>
  <c r="H532" i="11"/>
  <c r="H533" i="11"/>
  <c r="H534" i="11"/>
  <c r="H535" i="11"/>
  <c r="H536" i="11"/>
  <c r="H537" i="11"/>
  <c r="H538" i="11"/>
  <c r="H539" i="11"/>
  <c r="H540" i="11"/>
  <c r="H541" i="11"/>
  <c r="H542" i="11"/>
  <c r="H543" i="11"/>
  <c r="H544" i="11"/>
  <c r="H545" i="11"/>
  <c r="H546" i="11"/>
  <c r="H547" i="11"/>
  <c r="H548" i="11"/>
  <c r="H549" i="11"/>
  <c r="H550" i="11"/>
  <c r="H551" i="11"/>
  <c r="H552" i="11"/>
  <c r="H553" i="11"/>
  <c r="H554" i="11"/>
  <c r="H555" i="11"/>
  <c r="H556" i="11"/>
  <c r="H557" i="11"/>
  <c r="H558" i="11"/>
  <c r="H559" i="11"/>
  <c r="H560" i="11"/>
  <c r="H563" i="11"/>
  <c r="H564" i="11"/>
  <c r="H565" i="11"/>
  <c r="H566" i="11"/>
  <c r="H567" i="11"/>
  <c r="H568" i="11"/>
  <c r="H569" i="11"/>
  <c r="H570" i="11"/>
  <c r="H571" i="11"/>
  <c r="H572" i="11"/>
  <c r="H573" i="11"/>
  <c r="H574" i="11"/>
  <c r="H575" i="11"/>
  <c r="H576" i="11"/>
  <c r="H577" i="11"/>
  <c r="H578" i="11"/>
  <c r="H579" i="11"/>
  <c r="H580" i="11"/>
  <c r="H581" i="11"/>
  <c r="H582" i="11"/>
  <c r="H583" i="11"/>
  <c r="H584" i="11"/>
  <c r="H585" i="11"/>
  <c r="H586" i="11"/>
  <c r="H587" i="11"/>
  <c r="H588" i="11"/>
  <c r="H589" i="11"/>
  <c r="H590" i="11"/>
  <c r="H591" i="11"/>
  <c r="H592" i="11"/>
  <c r="H593" i="11"/>
  <c r="H594" i="11"/>
  <c r="H595" i="11"/>
  <c r="H596" i="11"/>
  <c r="H1236" i="11"/>
  <c r="H1237" i="11"/>
  <c r="H1238" i="11"/>
  <c r="H1239" i="11"/>
  <c r="H1240" i="11"/>
  <c r="H1241" i="11"/>
  <c r="H1242" i="11"/>
  <c r="H1243" i="11"/>
  <c r="H1244" i="11"/>
  <c r="H1245" i="11"/>
  <c r="H1246" i="11"/>
  <c r="H1247" i="11"/>
  <c r="H1248" i="11"/>
  <c r="H1249" i="11"/>
  <c r="H1250" i="11"/>
  <c r="H1251" i="11"/>
  <c r="H1252" i="11"/>
  <c r="H1253" i="11"/>
  <c r="H1254" i="11"/>
  <c r="H1255" i="11"/>
  <c r="H1256" i="11"/>
  <c r="H1257" i="11"/>
  <c r="H1258" i="11"/>
  <c r="H1259" i="11"/>
  <c r="H1260" i="11"/>
  <c r="H1261" i="11"/>
  <c r="H1262" i="11"/>
  <c r="H1263" i="11"/>
  <c r="H1264" i="11"/>
  <c r="H1265" i="11"/>
  <c r="H1266" i="11"/>
  <c r="H1267" i="11"/>
  <c r="H1268" i="11"/>
  <c r="H1269" i="11"/>
  <c r="H1270" i="11"/>
  <c r="H1271" i="11"/>
  <c r="H1272" i="11"/>
  <c r="H1273" i="11"/>
  <c r="H1274" i="11"/>
  <c r="H1275" i="11"/>
  <c r="H1276" i="11"/>
  <c r="H1277" i="11"/>
  <c r="H1278" i="11"/>
  <c r="H1279" i="11"/>
  <c r="H1280" i="11"/>
  <c r="H1281" i="11"/>
  <c r="H1282" i="11"/>
  <c r="H1283" i="11"/>
  <c r="H1284" i="11"/>
  <c r="H1285" i="11"/>
  <c r="H1286" i="11"/>
  <c r="H1287" i="11"/>
  <c r="H1288" i="11"/>
  <c r="H1289" i="11"/>
  <c r="H1290" i="11"/>
  <c r="H1291" i="11"/>
  <c r="H1292" i="11"/>
  <c r="H1293" i="11"/>
  <c r="H1294" i="11"/>
  <c r="H1295" i="11"/>
  <c r="H1296" i="11"/>
  <c r="H1297" i="11"/>
  <c r="H1298" i="11"/>
  <c r="H1299" i="11"/>
  <c r="H1300" i="11"/>
  <c r="H1301" i="11"/>
  <c r="H1302" i="11"/>
  <c r="H1303" i="11"/>
  <c r="H1304" i="11"/>
  <c r="H1305" i="11"/>
  <c r="H1306" i="11"/>
  <c r="H1307" i="11"/>
  <c r="H1308" i="11"/>
  <c r="H1309" i="11"/>
  <c r="H1310" i="11"/>
  <c r="H1311" i="11"/>
  <c r="H1312" i="11"/>
  <c r="H1313" i="11"/>
  <c r="H1314" i="11"/>
  <c r="H1315" i="11"/>
  <c r="H1316" i="11"/>
  <c r="H1317" i="11"/>
  <c r="H1318" i="11"/>
  <c r="H1319" i="11"/>
  <c r="H1320" i="11"/>
  <c r="H1321" i="11"/>
  <c r="H1322" i="11"/>
  <c r="H1323" i="11"/>
  <c r="H1324" i="11"/>
  <c r="H1325" i="11"/>
  <c r="H1326" i="11"/>
  <c r="H1327" i="11"/>
  <c r="H1328" i="11"/>
  <c r="H1329" i="11"/>
  <c r="H1330" i="11"/>
  <c r="H1331" i="11"/>
  <c r="H1332" i="11"/>
  <c r="H1333" i="11"/>
  <c r="H1334" i="11"/>
  <c r="H1335" i="11"/>
  <c r="H1336" i="11"/>
  <c r="H1337" i="11"/>
  <c r="H1338" i="11"/>
  <c r="H1339" i="11"/>
  <c r="H1340" i="11"/>
  <c r="H1341" i="11"/>
  <c r="H1342" i="11"/>
  <c r="H1343" i="11"/>
  <c r="H1589" i="11"/>
  <c r="H1590" i="11"/>
  <c r="H1591" i="11"/>
  <c r="H1592" i="11"/>
  <c r="H1593" i="11"/>
  <c r="H1594" i="11"/>
  <c r="H1595" i="11"/>
  <c r="H1596" i="11"/>
  <c r="H1597" i="11"/>
  <c r="H1598" i="11"/>
  <c r="H1599" i="11"/>
  <c r="H1600" i="11"/>
  <c r="H1601" i="11"/>
  <c r="H1602" i="11"/>
  <c r="H1603" i="11"/>
  <c r="H1604" i="11"/>
  <c r="H1605" i="11"/>
  <c r="H1606" i="11"/>
  <c r="H1607" i="11"/>
  <c r="H1608" i="11"/>
  <c r="H1609" i="11"/>
  <c r="H1610" i="11"/>
  <c r="H1611" i="11"/>
  <c r="H1612" i="11"/>
  <c r="H1613" i="11"/>
  <c r="H1614" i="11"/>
  <c r="H1615" i="11"/>
  <c r="H1616" i="11"/>
  <c r="H1617" i="11"/>
  <c r="H1618" i="11"/>
  <c r="H1619" i="11"/>
  <c r="H1620" i="11"/>
  <c r="H1621" i="11"/>
  <c r="H1622" i="11"/>
  <c r="H1623" i="11"/>
  <c r="H1624" i="11"/>
  <c r="H1625" i="11"/>
  <c r="H1626" i="11"/>
  <c r="H1627" i="11"/>
  <c r="H1628" i="11"/>
  <c r="H1629" i="11"/>
  <c r="H1630" i="11"/>
  <c r="H1631" i="11"/>
  <c r="H1632" i="11"/>
  <c r="H1633" i="11"/>
  <c r="H1634" i="11"/>
  <c r="H1635" i="11"/>
  <c r="H1636" i="11"/>
  <c r="H1637" i="11"/>
  <c r="H1638" i="11"/>
  <c r="H1639" i="11"/>
  <c r="H1640" i="11"/>
  <c r="H1641" i="11"/>
  <c r="H1642" i="11"/>
  <c r="H1643" i="11"/>
  <c r="H1644" i="11"/>
  <c r="H1645" i="11"/>
  <c r="H1646" i="11"/>
  <c r="H1647" i="11"/>
  <c r="H1648" i="11"/>
  <c r="H1649" i="11"/>
  <c r="H1650" i="11"/>
  <c r="H1651" i="11"/>
  <c r="H1652" i="11"/>
  <c r="H1653" i="11"/>
  <c r="H1654" i="11"/>
  <c r="H1655" i="11"/>
  <c r="H1656" i="11"/>
  <c r="H1657" i="11"/>
  <c r="H1658" i="11"/>
  <c r="H1659" i="11"/>
  <c r="H1660" i="11"/>
  <c r="H1661" i="11"/>
  <c r="H1662" i="11"/>
  <c r="H1663" i="11"/>
  <c r="H1664" i="11"/>
  <c r="H1665" i="11"/>
  <c r="H1666" i="11"/>
  <c r="H1667" i="11"/>
  <c r="H1668" i="11"/>
  <c r="H1669" i="11"/>
  <c r="H1670" i="11"/>
  <c r="H1671" i="11"/>
  <c r="H1672" i="11"/>
  <c r="H1673" i="11"/>
  <c r="H1674" i="11"/>
  <c r="H1675" i="11"/>
  <c r="H1676" i="11"/>
  <c r="H1677" i="11"/>
  <c r="H1678" i="11"/>
  <c r="H1679" i="11"/>
  <c r="H1680" i="11"/>
  <c r="H1681" i="11"/>
  <c r="H1682" i="11"/>
  <c r="H1683" i="11"/>
  <c r="H1684" i="11"/>
  <c r="H1685" i="11"/>
  <c r="H1686" i="11"/>
  <c r="H1687" i="11"/>
  <c r="H1688" i="11"/>
  <c r="H1689" i="11"/>
  <c r="H1690" i="11"/>
  <c r="H1691" i="11"/>
  <c r="H1692" i="11"/>
  <c r="H1693" i="11"/>
  <c r="H1694" i="11"/>
  <c r="H1695" i="11"/>
  <c r="H1696" i="11"/>
  <c r="H1697" i="11"/>
  <c r="H1698" i="11"/>
  <c r="H1699" i="11"/>
  <c r="H1700" i="11"/>
  <c r="H1701" i="11"/>
  <c r="H1702" i="11"/>
  <c r="H1703" i="11"/>
  <c r="H1704" i="11"/>
  <c r="H1705" i="11"/>
  <c r="H1706" i="11"/>
  <c r="H1707" i="11"/>
  <c r="H1708" i="11"/>
  <c r="H1709" i="11"/>
  <c r="H1710" i="11"/>
  <c r="H1711" i="11"/>
  <c r="H1712" i="11"/>
  <c r="H1713" i="11"/>
  <c r="H1714" i="11"/>
  <c r="H1715" i="11"/>
  <c r="H1716" i="11"/>
  <c r="H1717" i="11"/>
  <c r="H1718" i="11"/>
  <c r="H1719" i="11"/>
  <c r="H1720" i="11"/>
  <c r="H1721" i="11"/>
  <c r="H1722" i="11"/>
  <c r="H1723" i="11"/>
  <c r="H1724" i="11"/>
  <c r="H1725" i="11"/>
  <c r="H1726" i="11"/>
  <c r="H1727" i="11"/>
  <c r="H1728" i="11"/>
  <c r="H1729" i="11"/>
  <c r="H1730" i="11"/>
  <c r="H1731" i="11"/>
  <c r="H1732" i="11"/>
  <c r="H1733" i="11"/>
  <c r="H1734" i="11"/>
  <c r="H1735" i="11"/>
  <c r="H1736" i="11"/>
  <c r="H1737" i="11"/>
  <c r="H1738" i="11"/>
  <c r="H1739" i="11"/>
  <c r="H1740" i="11"/>
  <c r="H1741" i="11"/>
  <c r="H1742" i="11"/>
  <c r="H1743" i="11"/>
  <c r="H1744" i="11"/>
  <c r="H1745" i="11"/>
  <c r="H1746" i="11"/>
  <c r="H1747" i="11"/>
  <c r="H1748" i="11"/>
  <c r="H1749" i="11"/>
  <c r="H1750" i="11"/>
  <c r="H1751" i="11"/>
  <c r="H1752" i="11"/>
  <c r="H1753" i="11"/>
  <c r="H1754" i="11"/>
  <c r="H1755" i="11"/>
  <c r="H1756" i="11"/>
  <c r="H1757" i="11"/>
  <c r="H1758" i="11"/>
  <c r="H1759" i="11"/>
  <c r="H1760" i="11"/>
  <c r="H1761" i="11"/>
  <c r="H1762" i="11"/>
  <c r="H1763" i="11"/>
  <c r="H1764" i="11"/>
  <c r="H1765" i="11"/>
  <c r="H1766" i="11"/>
  <c r="H1767" i="11"/>
  <c r="H1768" i="11"/>
  <c r="H1769" i="11"/>
  <c r="H1770" i="11"/>
  <c r="H1771" i="11"/>
  <c r="H1772" i="11"/>
  <c r="H1773" i="11"/>
  <c r="H1774" i="11"/>
  <c r="H1775" i="11"/>
  <c r="H1776" i="11"/>
  <c r="H1777" i="11"/>
  <c r="H1778" i="11"/>
  <c r="H1779" i="11"/>
  <c r="H1780" i="11"/>
  <c r="H1781" i="11"/>
  <c r="H1782" i="11"/>
  <c r="H1783" i="11"/>
  <c r="H1784" i="11"/>
  <c r="H1785" i="11"/>
  <c r="H1786" i="11"/>
  <c r="H1787" i="11"/>
  <c r="H1788" i="11"/>
  <c r="H1789" i="11"/>
  <c r="H1790" i="11"/>
  <c r="H1983" i="11"/>
  <c r="H1982" i="11"/>
  <c r="H1981" i="11"/>
  <c r="H1980" i="11"/>
  <c r="H1979" i="11"/>
  <c r="H1978" i="11"/>
  <c r="H1977" i="11"/>
  <c r="H1976" i="11"/>
  <c r="H1975" i="11"/>
  <c r="H1974" i="11"/>
  <c r="H1973" i="11"/>
  <c r="H1972" i="11"/>
  <c r="H1971" i="11"/>
  <c r="H1970" i="11"/>
  <c r="H1969" i="11"/>
  <c r="P1968" i="11"/>
  <c r="O1968" i="11"/>
  <c r="H1968" i="11"/>
  <c r="P1967" i="11"/>
  <c r="O1967" i="11"/>
  <c r="H1967" i="11"/>
  <c r="P1966" i="11"/>
  <c r="O1966" i="11"/>
  <c r="H1966" i="11"/>
  <c r="P1965" i="11"/>
  <c r="O1965" i="11"/>
  <c r="H1965" i="11"/>
  <c r="P1964" i="11"/>
  <c r="O1964" i="11"/>
  <c r="H1964" i="11"/>
  <c r="P1963" i="11"/>
  <c r="O1963" i="11"/>
  <c r="H1963" i="11"/>
  <c r="P1962" i="11"/>
  <c r="O1962" i="11"/>
  <c r="H1962" i="11"/>
  <c r="P1961" i="11"/>
  <c r="O1961" i="11"/>
  <c r="H1961" i="11"/>
  <c r="P1960" i="11"/>
  <c r="O1960" i="11"/>
  <c r="H1960" i="11"/>
  <c r="P1959" i="11"/>
  <c r="O1959" i="11"/>
  <c r="P1958" i="11"/>
  <c r="O1958" i="11"/>
  <c r="P1957" i="11"/>
  <c r="O1957" i="11"/>
  <c r="P1955" i="11"/>
  <c r="O1955" i="11"/>
  <c r="H1955" i="11"/>
  <c r="P1954" i="11"/>
  <c r="O1954" i="11"/>
  <c r="H1954" i="11"/>
  <c r="P1953" i="11"/>
  <c r="O1953" i="11"/>
  <c r="H1953" i="11"/>
  <c r="P1952" i="11"/>
  <c r="O1952" i="11"/>
  <c r="H1952" i="11"/>
  <c r="P1951" i="11"/>
  <c r="O1951" i="11"/>
  <c r="H1951" i="11"/>
  <c r="P1950" i="11"/>
  <c r="O1950" i="11"/>
  <c r="H1950" i="11"/>
  <c r="P1949" i="11"/>
  <c r="O1949" i="11"/>
  <c r="H1949" i="11"/>
  <c r="P1948" i="11"/>
  <c r="O1948" i="11"/>
  <c r="H1948" i="11"/>
  <c r="P1947" i="11"/>
  <c r="O1947" i="11"/>
  <c r="H1947" i="11"/>
  <c r="P1946" i="11"/>
  <c r="O1946" i="11"/>
  <c r="H1946" i="11"/>
  <c r="P1945" i="11"/>
  <c r="O1945" i="11"/>
  <c r="H1945" i="11"/>
  <c r="P1944" i="11"/>
  <c r="O1944" i="11"/>
  <c r="H1944" i="11"/>
  <c r="P1943" i="11"/>
  <c r="O1943" i="11"/>
  <c r="H1943" i="11"/>
  <c r="P1942" i="11"/>
  <c r="O1942" i="11"/>
  <c r="H1942" i="11"/>
  <c r="P1941" i="11"/>
  <c r="O1941" i="11"/>
  <c r="H1941" i="11"/>
  <c r="P1940" i="11"/>
  <c r="O1940" i="11"/>
  <c r="H1940" i="11"/>
  <c r="P1939" i="11"/>
  <c r="O1939" i="11"/>
  <c r="H1939" i="11"/>
  <c r="P1938" i="11"/>
  <c r="O1938" i="11"/>
  <c r="H1938" i="11"/>
  <c r="P1937" i="11"/>
  <c r="O1937" i="11"/>
  <c r="H1937" i="11"/>
  <c r="P1936" i="11"/>
  <c r="O1936" i="11"/>
  <c r="H1936" i="11"/>
  <c r="P1935" i="11"/>
  <c r="O1935" i="11"/>
  <c r="H1935" i="11"/>
  <c r="P1934" i="11"/>
  <c r="O1934" i="11"/>
  <c r="H1934" i="11"/>
  <c r="P1933" i="11"/>
  <c r="O1933" i="11"/>
  <c r="H1933" i="11"/>
  <c r="P1932" i="11"/>
  <c r="O1932" i="11"/>
  <c r="H1932" i="11"/>
  <c r="P1931" i="11"/>
  <c r="O1931" i="11"/>
  <c r="H1931" i="11"/>
  <c r="P1930" i="11"/>
  <c r="O1930" i="11"/>
  <c r="H1930" i="11"/>
  <c r="P1929" i="11"/>
  <c r="O1929" i="11"/>
  <c r="H1929" i="11"/>
  <c r="P1928" i="11"/>
  <c r="O1928" i="11"/>
  <c r="H1928" i="11"/>
  <c r="P1927" i="11"/>
  <c r="O1927" i="11"/>
  <c r="H1927" i="11"/>
  <c r="P1926" i="11"/>
  <c r="O1926" i="11"/>
  <c r="H1926" i="11"/>
  <c r="P1925" i="11"/>
  <c r="O1925" i="11"/>
  <c r="H1925" i="11"/>
  <c r="P1924" i="11"/>
  <c r="O1924" i="11"/>
  <c r="H1924" i="11"/>
  <c r="P1923" i="11"/>
  <c r="O1923" i="11"/>
  <c r="H1923" i="11"/>
  <c r="P1922" i="11"/>
  <c r="O1922" i="11"/>
  <c r="H1922" i="11"/>
  <c r="P1921" i="11"/>
  <c r="O1921" i="11"/>
  <c r="H1921" i="11"/>
  <c r="P1920" i="11"/>
  <c r="O1920" i="11"/>
  <c r="H1920" i="11"/>
  <c r="P1919" i="11"/>
  <c r="O1919" i="11"/>
  <c r="H1919" i="11"/>
  <c r="P1918" i="11"/>
  <c r="O1918" i="11"/>
  <c r="H1918" i="11"/>
  <c r="P1917" i="11"/>
  <c r="O1917" i="11"/>
  <c r="H1917" i="11"/>
  <c r="P1916" i="11"/>
  <c r="O1916" i="11"/>
  <c r="H1916" i="11"/>
  <c r="P1915" i="11"/>
  <c r="O1915" i="11"/>
  <c r="H1915" i="11"/>
  <c r="P1914" i="11"/>
  <c r="O1914" i="11"/>
  <c r="H1914" i="11"/>
  <c r="P1913" i="11"/>
  <c r="O1913" i="11"/>
  <c r="H1913" i="11"/>
  <c r="P1912" i="11"/>
  <c r="O1912" i="11"/>
  <c r="H1912" i="11"/>
  <c r="P1911" i="11"/>
  <c r="O1911" i="11"/>
  <c r="H1911" i="11"/>
  <c r="P1910" i="11"/>
  <c r="O1910" i="11"/>
  <c r="H1910" i="11"/>
  <c r="P1909" i="11"/>
  <c r="O1909" i="11"/>
  <c r="H1909" i="11"/>
  <c r="P1908" i="11"/>
  <c r="O1908" i="11"/>
  <c r="H1908" i="11"/>
  <c r="P1907" i="11"/>
  <c r="O1907" i="11"/>
  <c r="H1907" i="11"/>
  <c r="P1906" i="11"/>
  <c r="O1906" i="11"/>
  <c r="H1906" i="11"/>
  <c r="P1905" i="11"/>
  <c r="O1905" i="11"/>
  <c r="H1905" i="11"/>
  <c r="P1904" i="11"/>
  <c r="O1904" i="11"/>
  <c r="H1904" i="11"/>
  <c r="P1903" i="11"/>
  <c r="O1903" i="11"/>
  <c r="H1903" i="11"/>
  <c r="P1902" i="11"/>
  <c r="O1902" i="11"/>
  <c r="H1902" i="11"/>
  <c r="P1901" i="11"/>
  <c r="O1901" i="11"/>
  <c r="H1901" i="11"/>
  <c r="P1900" i="11"/>
  <c r="O1900" i="11"/>
  <c r="H1900" i="11"/>
  <c r="P1899" i="11"/>
  <c r="O1899" i="11"/>
  <c r="H1899" i="11"/>
  <c r="P1898" i="11"/>
  <c r="O1898" i="11"/>
  <c r="H1898" i="11"/>
  <c r="P1897" i="11"/>
  <c r="O1897" i="11"/>
  <c r="H1897" i="11"/>
  <c r="P1896" i="11"/>
  <c r="O1896" i="11"/>
  <c r="H1896" i="11"/>
  <c r="P1895" i="11"/>
  <c r="O1895" i="11"/>
  <c r="H1895" i="11"/>
  <c r="P1894" i="11"/>
  <c r="O1894" i="11"/>
  <c r="H1894" i="11"/>
  <c r="P1893" i="11"/>
  <c r="O1893" i="11"/>
  <c r="H1893" i="11"/>
  <c r="P1892" i="11"/>
  <c r="O1892" i="11"/>
  <c r="H1892" i="11"/>
  <c r="P1891" i="11"/>
  <c r="O1891" i="11"/>
  <c r="H1891" i="11"/>
  <c r="P1890" i="11"/>
  <c r="O1890" i="11"/>
  <c r="H1890" i="11"/>
  <c r="P1889" i="11"/>
  <c r="O1889" i="11"/>
  <c r="H1889" i="11"/>
  <c r="P1888" i="11"/>
  <c r="O1888" i="11"/>
  <c r="H1888" i="11"/>
  <c r="P1887" i="11"/>
  <c r="O1887" i="11"/>
  <c r="H1887" i="11"/>
  <c r="P1886" i="11"/>
  <c r="O1886" i="11"/>
  <c r="H1886" i="11"/>
  <c r="P1885" i="11"/>
  <c r="O1885" i="11"/>
  <c r="H1885" i="11"/>
  <c r="P1884" i="11"/>
  <c r="O1884" i="11"/>
  <c r="H1884" i="11"/>
  <c r="P1883" i="11"/>
  <c r="O1883" i="11"/>
  <c r="H1883" i="11"/>
  <c r="P1882" i="11"/>
  <c r="O1882" i="11"/>
  <c r="H1882" i="11"/>
  <c r="P1881" i="11"/>
  <c r="O1881" i="11"/>
  <c r="H1881" i="11"/>
  <c r="P1880" i="11"/>
  <c r="O1880" i="11"/>
  <c r="H1880" i="11"/>
  <c r="P1879" i="11"/>
  <c r="O1879" i="11"/>
  <c r="H1879" i="11"/>
  <c r="P1878" i="11"/>
  <c r="O1878" i="11"/>
  <c r="H1878" i="11"/>
  <c r="P1877" i="11"/>
  <c r="O1877" i="11"/>
  <c r="H1877" i="11"/>
  <c r="P1876" i="11"/>
  <c r="O1876" i="11"/>
  <c r="H1876" i="11"/>
  <c r="P1875" i="11"/>
  <c r="O1875" i="11"/>
  <c r="H1875" i="11"/>
  <c r="P1874" i="11"/>
  <c r="O1874" i="11"/>
  <c r="H1874" i="11"/>
  <c r="P1873" i="11"/>
  <c r="O1873" i="11"/>
  <c r="H1873" i="11"/>
  <c r="P1872" i="11"/>
  <c r="O1872" i="11"/>
  <c r="H1872" i="11"/>
  <c r="P1871" i="11"/>
  <c r="O1871" i="11"/>
  <c r="H1871" i="11"/>
  <c r="P1870" i="11"/>
  <c r="O1870" i="11"/>
  <c r="H1870" i="11"/>
  <c r="P1869" i="11"/>
  <c r="O1869" i="11"/>
  <c r="H1869" i="11"/>
  <c r="P1868" i="11"/>
  <c r="O1868" i="11"/>
  <c r="H1868" i="11"/>
  <c r="P1867" i="11"/>
  <c r="O1867" i="11"/>
  <c r="H1867" i="11"/>
  <c r="P1866" i="11"/>
  <c r="O1866" i="11"/>
  <c r="H1866" i="11"/>
  <c r="P1865" i="11"/>
  <c r="O1865" i="11"/>
  <c r="H1865" i="11"/>
  <c r="P1864" i="11"/>
  <c r="O1864" i="11"/>
  <c r="H1864" i="11"/>
  <c r="P1863" i="11"/>
  <c r="O1863" i="11"/>
  <c r="H1863" i="11"/>
  <c r="P1862" i="11"/>
  <c r="O1862" i="11"/>
  <c r="H1862" i="11"/>
  <c r="P1861" i="11"/>
  <c r="O1861" i="11"/>
  <c r="H1861" i="11"/>
  <c r="P1860" i="11"/>
  <c r="O1860" i="11"/>
  <c r="H1860" i="11"/>
  <c r="P1859" i="11"/>
  <c r="O1859" i="11"/>
  <c r="H1859" i="11"/>
  <c r="P1858" i="11"/>
  <c r="O1858" i="11"/>
  <c r="H1858" i="11"/>
  <c r="P1857" i="11"/>
  <c r="O1857" i="11"/>
  <c r="H1857" i="11"/>
  <c r="P1856" i="11"/>
  <c r="O1856" i="11"/>
  <c r="H1856" i="11"/>
  <c r="P1855" i="11"/>
  <c r="O1855" i="11"/>
  <c r="H1855" i="11"/>
  <c r="P1854" i="11"/>
  <c r="O1854" i="11"/>
  <c r="H1854" i="11"/>
  <c r="P1853" i="11"/>
  <c r="O1853" i="11"/>
  <c r="H1853" i="11"/>
  <c r="P1852" i="11"/>
  <c r="O1852" i="11"/>
  <c r="H1852" i="11"/>
  <c r="P1851" i="11"/>
  <c r="O1851" i="11"/>
  <c r="H1851" i="11"/>
  <c r="P1850" i="11"/>
  <c r="O1850" i="11"/>
  <c r="H1850" i="11"/>
  <c r="P1849" i="11"/>
  <c r="O1849" i="11"/>
  <c r="H1849" i="11"/>
  <c r="P1848" i="11"/>
  <c r="O1848" i="11"/>
  <c r="H1848" i="11"/>
  <c r="P1847" i="11"/>
  <c r="O1847" i="11"/>
  <c r="H1847" i="11"/>
  <c r="P1846" i="11"/>
  <c r="O1846" i="11"/>
  <c r="H1846" i="11"/>
  <c r="P1845" i="11"/>
  <c r="O1845" i="11"/>
  <c r="H1845" i="11"/>
  <c r="P1844" i="11"/>
  <c r="O1844" i="11"/>
  <c r="H1844" i="11"/>
  <c r="P1843" i="11"/>
  <c r="O1843" i="11"/>
  <c r="H1843" i="11"/>
  <c r="P1842" i="11"/>
  <c r="O1842" i="11"/>
  <c r="H1842" i="11"/>
  <c r="P1841" i="11"/>
  <c r="O1841" i="11"/>
  <c r="H1841" i="11"/>
  <c r="P1840" i="11"/>
  <c r="O1840" i="11"/>
  <c r="H1840" i="11"/>
  <c r="P1839" i="11"/>
  <c r="O1839" i="11"/>
  <c r="H1839" i="11"/>
  <c r="P1838" i="11"/>
  <c r="O1838" i="11"/>
  <c r="H1838" i="11"/>
  <c r="P1837" i="11"/>
  <c r="O1837" i="11"/>
  <c r="H1837" i="11"/>
  <c r="P1836" i="11"/>
  <c r="O1836" i="11"/>
  <c r="H1836" i="11"/>
  <c r="P1835" i="11"/>
  <c r="O1835" i="11"/>
  <c r="H1835" i="11"/>
  <c r="P1834" i="11"/>
  <c r="O1834" i="11"/>
  <c r="H1834" i="11"/>
  <c r="P1833" i="11"/>
  <c r="O1833" i="11"/>
  <c r="H1833" i="11"/>
  <c r="P1832" i="11"/>
  <c r="O1832" i="11"/>
  <c r="H1832" i="11"/>
  <c r="P1831" i="11"/>
  <c r="O1831" i="11"/>
  <c r="H1831" i="11"/>
  <c r="P1830" i="11"/>
  <c r="O1830" i="11"/>
  <c r="H1830" i="11"/>
  <c r="P1829" i="11"/>
  <c r="O1829" i="11"/>
  <c r="H1829" i="11"/>
  <c r="P1828" i="11"/>
  <c r="O1828" i="11"/>
  <c r="H1828" i="11"/>
  <c r="P1827" i="11"/>
  <c r="O1827" i="11"/>
  <c r="H1827" i="11"/>
  <c r="P1826" i="11"/>
  <c r="O1826" i="11"/>
  <c r="H1826" i="11"/>
  <c r="P1825" i="11"/>
  <c r="O1825" i="11"/>
  <c r="H1825" i="11"/>
  <c r="P1824" i="11"/>
  <c r="O1824" i="11"/>
  <c r="H1824" i="11"/>
  <c r="P1823" i="11"/>
  <c r="O1823" i="11"/>
  <c r="H1823" i="11"/>
  <c r="P1822" i="11"/>
  <c r="O1822" i="11"/>
  <c r="H1822" i="11"/>
  <c r="P1821" i="11"/>
  <c r="O1821" i="11"/>
  <c r="H1821" i="11"/>
  <c r="P1820" i="11"/>
  <c r="O1820" i="11"/>
  <c r="H1820" i="11"/>
  <c r="P1819" i="11"/>
  <c r="O1819" i="11"/>
  <c r="H1819" i="11"/>
  <c r="P1818" i="11"/>
  <c r="O1818" i="11"/>
  <c r="H1818" i="11"/>
  <c r="P1817" i="11"/>
  <c r="O1817" i="11"/>
  <c r="H1817" i="11"/>
  <c r="P1816" i="11"/>
  <c r="O1816" i="11"/>
  <c r="H1816" i="11"/>
  <c r="P1815" i="11"/>
  <c r="O1815" i="11"/>
  <c r="H1815" i="11"/>
  <c r="P1814" i="11"/>
  <c r="O1814" i="11"/>
  <c r="H1814" i="11"/>
  <c r="P1813" i="11"/>
  <c r="O1813" i="11"/>
  <c r="H1813" i="11"/>
  <c r="P1812" i="11"/>
  <c r="O1812" i="11"/>
  <c r="H1812" i="11"/>
  <c r="P1811" i="11"/>
  <c r="O1811" i="11"/>
  <c r="H1811" i="11"/>
  <c r="P1810" i="11"/>
  <c r="O1810" i="11"/>
  <c r="H1810" i="11"/>
  <c r="P1809" i="11"/>
  <c r="O1809" i="11"/>
  <c r="H1809" i="11"/>
  <c r="P1808" i="11"/>
  <c r="O1808" i="11"/>
  <c r="H1808" i="11"/>
  <c r="P1807" i="11"/>
  <c r="O1807" i="11"/>
  <c r="H1807" i="11"/>
  <c r="P1806" i="11"/>
  <c r="O1806" i="11"/>
  <c r="H1806" i="11"/>
  <c r="P1805" i="11"/>
  <c r="O1805" i="11"/>
  <c r="H1805" i="11"/>
  <c r="P1804" i="11"/>
  <c r="O1804" i="11"/>
  <c r="H1804" i="11"/>
  <c r="P1803" i="11"/>
  <c r="O1803" i="11"/>
  <c r="H1803" i="11"/>
  <c r="P1802" i="11"/>
  <c r="O1802" i="11"/>
  <c r="H1802" i="11"/>
  <c r="P1801" i="11"/>
  <c r="O1801" i="11"/>
  <c r="H1801" i="11"/>
  <c r="P1800" i="11"/>
  <c r="O1800" i="11"/>
  <c r="H1800" i="11"/>
  <c r="P1799" i="11"/>
  <c r="O1799" i="11"/>
  <c r="H1799" i="11"/>
  <c r="P1798" i="11"/>
  <c r="O1798" i="11"/>
  <c r="H1798" i="11"/>
  <c r="P1797" i="11"/>
  <c r="O1797" i="11"/>
  <c r="H1797" i="11"/>
  <c r="P1796" i="11"/>
  <c r="O1796" i="11"/>
  <c r="H1796" i="11"/>
  <c r="P1795" i="11"/>
  <c r="O1795" i="11"/>
  <c r="H1795" i="11"/>
  <c r="P1794" i="11"/>
  <c r="O1794" i="11"/>
  <c r="H1794" i="11"/>
  <c r="P1793" i="11"/>
  <c r="O1793" i="11"/>
  <c r="H1793" i="11"/>
  <c r="P1792" i="11"/>
  <c r="O1792" i="11"/>
  <c r="H1792" i="11"/>
  <c r="P1790" i="11"/>
  <c r="O1790" i="11"/>
  <c r="P1789" i="11"/>
  <c r="O1789" i="11"/>
  <c r="P1788" i="11"/>
  <c r="O1788" i="11"/>
  <c r="P1787" i="11"/>
  <c r="O1787" i="11"/>
  <c r="P1786" i="11"/>
  <c r="O1786" i="11"/>
  <c r="P1785" i="11"/>
  <c r="O1785" i="11"/>
  <c r="P1784" i="11"/>
  <c r="O1784" i="11"/>
  <c r="P1783" i="11"/>
  <c r="O1783" i="11"/>
  <c r="P1782" i="11"/>
  <c r="O1782" i="11"/>
  <c r="P1781" i="11"/>
  <c r="O1781" i="11"/>
  <c r="P1780" i="11"/>
  <c r="O1780" i="11"/>
  <c r="P1779" i="11"/>
  <c r="O1779" i="11"/>
  <c r="P1778" i="11"/>
  <c r="O1778" i="11"/>
  <c r="P1777" i="11"/>
  <c r="O1777" i="11"/>
  <c r="P1776" i="11"/>
  <c r="O1776" i="11"/>
  <c r="P1775" i="11"/>
  <c r="O1775" i="11"/>
  <c r="P1774" i="11"/>
  <c r="O1774" i="11"/>
  <c r="P1773" i="11"/>
  <c r="O1773" i="11"/>
  <c r="P1772" i="11"/>
  <c r="O1772" i="11"/>
  <c r="P1771" i="11"/>
  <c r="O1771" i="11"/>
  <c r="P1770" i="11"/>
  <c r="O1770" i="11"/>
  <c r="P1769" i="11"/>
  <c r="O1769" i="11"/>
  <c r="P1768" i="11"/>
  <c r="O1768" i="11"/>
  <c r="P1767" i="11"/>
  <c r="O1767" i="11"/>
  <c r="P1766" i="11"/>
  <c r="O1766" i="11"/>
  <c r="P1765" i="11"/>
  <c r="O1765" i="11"/>
  <c r="P1764" i="11"/>
  <c r="O1764" i="11"/>
  <c r="P1763" i="11"/>
  <c r="O1763" i="11"/>
  <c r="P1762" i="11"/>
  <c r="O1762" i="11"/>
  <c r="P1761" i="11"/>
  <c r="O1761" i="11"/>
  <c r="P1760" i="11"/>
  <c r="O1760" i="11"/>
  <c r="P1759" i="11"/>
  <c r="O1759" i="11"/>
  <c r="P1758" i="11"/>
  <c r="O1758" i="11"/>
  <c r="P1757" i="11"/>
  <c r="O1757" i="11"/>
  <c r="P1756" i="11"/>
  <c r="O1756" i="11"/>
  <c r="P1755" i="11"/>
  <c r="O1755" i="11"/>
  <c r="P1754" i="11"/>
  <c r="O1754" i="11"/>
  <c r="P1753" i="11"/>
  <c r="O1753" i="11"/>
  <c r="P1752" i="11"/>
  <c r="O1752" i="11"/>
  <c r="P1751" i="11"/>
  <c r="O1751" i="11"/>
  <c r="P1750" i="11"/>
  <c r="O1750" i="11"/>
  <c r="P1749" i="11"/>
  <c r="O1749" i="11"/>
  <c r="P1748" i="11"/>
  <c r="O1748" i="11"/>
  <c r="P1747" i="11"/>
  <c r="O1747" i="11"/>
  <c r="P1746" i="11"/>
  <c r="O1746" i="11"/>
  <c r="P1745" i="11"/>
  <c r="O1745" i="11"/>
  <c r="P1744" i="11"/>
  <c r="O1744" i="11"/>
  <c r="P1743" i="11"/>
  <c r="O1743" i="11"/>
  <c r="P1742" i="11"/>
  <c r="O1742" i="11"/>
  <c r="P1741" i="11"/>
  <c r="O1741" i="11"/>
  <c r="P1740" i="11"/>
  <c r="O1740" i="11"/>
  <c r="P1739" i="11"/>
  <c r="O1739" i="11"/>
  <c r="P1738" i="11"/>
  <c r="O1738" i="11"/>
  <c r="P1737" i="11"/>
  <c r="O1737" i="11"/>
  <c r="P1736" i="11"/>
  <c r="O1736" i="11"/>
  <c r="P1735" i="11"/>
  <c r="O1735" i="11"/>
  <c r="P1734" i="11"/>
  <c r="O1734" i="11"/>
  <c r="P1733" i="11"/>
  <c r="O1733" i="11"/>
  <c r="P1732" i="11"/>
  <c r="O1732" i="11"/>
  <c r="P1731" i="11"/>
  <c r="O1731" i="11"/>
  <c r="P1730" i="11"/>
  <c r="O1730" i="11"/>
  <c r="P1729" i="11"/>
  <c r="O1729" i="11"/>
  <c r="P1728" i="11"/>
  <c r="O1728" i="11"/>
  <c r="P1727" i="11"/>
  <c r="O1727" i="11"/>
  <c r="P1726" i="11"/>
  <c r="O1726" i="11"/>
  <c r="P1725" i="11"/>
  <c r="O1725" i="11"/>
  <c r="P1724" i="11"/>
  <c r="O1724" i="11"/>
  <c r="P1723" i="11"/>
  <c r="O1723" i="11"/>
  <c r="P1722" i="11"/>
  <c r="O1722" i="11"/>
  <c r="P1721" i="11"/>
  <c r="O1721" i="11"/>
  <c r="P1720" i="11"/>
  <c r="O1720" i="11"/>
  <c r="P1719" i="11"/>
  <c r="O1719" i="11"/>
  <c r="P1718" i="11"/>
  <c r="O1718" i="11"/>
  <c r="P1717" i="11"/>
  <c r="O1717" i="11"/>
  <c r="P1716" i="11"/>
  <c r="O1716" i="11"/>
  <c r="P1715" i="11"/>
  <c r="O1715" i="11"/>
  <c r="P1714" i="11"/>
  <c r="O1714" i="11"/>
  <c r="P1713" i="11"/>
  <c r="O1713" i="11"/>
  <c r="P1712" i="11"/>
  <c r="O1712" i="11"/>
  <c r="P1711" i="11"/>
  <c r="O1711" i="11"/>
  <c r="P1710" i="11"/>
  <c r="O1710" i="11"/>
  <c r="P1709" i="11"/>
  <c r="O1709" i="11"/>
  <c r="P1708" i="11"/>
  <c r="O1708" i="11"/>
  <c r="P1707" i="11"/>
  <c r="O1707" i="11"/>
  <c r="P1706" i="11"/>
  <c r="O1706" i="11"/>
  <c r="P1705" i="11"/>
  <c r="O1705" i="11"/>
  <c r="P1704" i="11"/>
  <c r="O1704" i="11"/>
  <c r="P1703" i="11"/>
  <c r="O1703" i="11"/>
  <c r="P1702" i="11"/>
  <c r="O1702" i="11"/>
  <c r="P1701" i="11"/>
  <c r="O1701" i="11"/>
  <c r="P1700" i="11"/>
  <c r="O1700" i="11"/>
  <c r="P1699" i="11"/>
  <c r="O1699" i="11"/>
  <c r="P1698" i="11"/>
  <c r="O1698" i="11"/>
  <c r="P1697" i="11"/>
  <c r="O1697" i="11"/>
  <c r="P1696" i="11"/>
  <c r="O1696" i="11"/>
  <c r="P1695" i="11"/>
  <c r="O1695" i="11"/>
  <c r="P1694" i="11"/>
  <c r="O1694" i="11"/>
  <c r="P1693" i="11"/>
  <c r="O1693" i="11"/>
  <c r="P1692" i="11"/>
  <c r="O1692" i="11"/>
  <c r="P1691" i="11"/>
  <c r="O1691" i="11"/>
  <c r="P1690" i="11"/>
  <c r="O1690" i="11"/>
  <c r="P1689" i="11"/>
  <c r="O1689" i="11"/>
  <c r="P1688" i="11"/>
  <c r="O1688" i="11"/>
  <c r="P1687" i="11"/>
  <c r="O1687" i="11"/>
  <c r="P1686" i="11"/>
  <c r="O1686" i="11"/>
  <c r="P1685" i="11"/>
  <c r="O1685" i="11"/>
  <c r="P1684" i="11"/>
  <c r="O1684" i="11"/>
  <c r="P1683" i="11"/>
  <c r="O1683" i="11"/>
  <c r="P1682" i="11"/>
  <c r="O1682" i="11"/>
  <c r="P1681" i="11"/>
  <c r="O1681" i="11"/>
  <c r="P1680" i="11"/>
  <c r="O1680" i="11"/>
  <c r="P1679" i="11"/>
  <c r="O1679" i="11"/>
  <c r="P1678" i="11"/>
  <c r="O1678" i="11"/>
  <c r="P1677" i="11"/>
  <c r="O1677" i="11"/>
  <c r="P1676" i="11"/>
  <c r="O1676" i="11"/>
  <c r="P1675" i="11"/>
  <c r="O1675" i="11"/>
  <c r="H373" i="11"/>
  <c r="H375" i="11"/>
  <c r="H377" i="11"/>
  <c r="H379" i="11"/>
  <c r="H381" i="11"/>
  <c r="H383" i="11"/>
  <c r="H385" i="11"/>
  <c r="H387" i="11"/>
  <c r="H389" i="11"/>
  <c r="H391" i="11"/>
  <c r="H393" i="11"/>
  <c r="H395" i="11"/>
  <c r="H397" i="11"/>
  <c r="H399" i="11"/>
  <c r="H401" i="11"/>
  <c r="H403" i="11"/>
  <c r="H405" i="11"/>
  <c r="H407" i="11"/>
  <c r="H409" i="11"/>
  <c r="H411" i="11"/>
  <c r="H413" i="11"/>
  <c r="H415" i="11"/>
  <c r="H417" i="11"/>
  <c r="H419" i="11"/>
  <c r="H421" i="11"/>
  <c r="H423" i="11"/>
  <c r="H425" i="11"/>
  <c r="H427" i="11"/>
  <c r="H429" i="11"/>
  <c r="H431" i="11"/>
  <c r="H433" i="11"/>
  <c r="H435" i="11"/>
  <c r="H437" i="11"/>
  <c r="H439" i="11"/>
  <c r="H441" i="11"/>
  <c r="H443" i="11"/>
  <c r="H445" i="11"/>
  <c r="H447" i="11"/>
  <c r="H449" i="11"/>
  <c r="H451" i="11"/>
  <c r="H453" i="11"/>
  <c r="H455" i="11"/>
  <c r="H457" i="11"/>
  <c r="H459" i="11"/>
  <c r="H461" i="11"/>
  <c r="H463" i="11"/>
  <c r="H465" i="11"/>
  <c r="H467" i="11"/>
  <c r="H469" i="11"/>
  <c r="H764" i="11"/>
  <c r="H766" i="11"/>
  <c r="H768" i="11"/>
  <c r="H770" i="11"/>
  <c r="H772" i="11"/>
  <c r="H774" i="11"/>
  <c r="H776" i="11"/>
  <c r="H778" i="11"/>
  <c r="H780" i="11"/>
  <c r="H782" i="11"/>
  <c r="H784" i="11"/>
  <c r="H786" i="11"/>
  <c r="H788" i="11"/>
  <c r="H790" i="11"/>
  <c r="H792" i="11"/>
  <c r="H794" i="11"/>
  <c r="H796" i="11"/>
  <c r="H798" i="11"/>
  <c r="H800" i="11"/>
  <c r="H802" i="11"/>
  <c r="H804" i="11"/>
  <c r="H806" i="11"/>
  <c r="H808" i="11"/>
  <c r="H810" i="11"/>
  <c r="H812" i="11"/>
  <c r="H372" i="11"/>
  <c r="H374" i="11"/>
  <c r="H376" i="11"/>
  <c r="H378" i="11"/>
  <c r="H380" i="11"/>
  <c r="H382" i="11"/>
  <c r="H384" i="11"/>
  <c r="H386" i="11"/>
  <c r="H388" i="11"/>
  <c r="H390" i="11"/>
  <c r="H392" i="11"/>
  <c r="H394" i="11"/>
  <c r="H396" i="11"/>
  <c r="H398" i="11"/>
  <c r="H400" i="11"/>
  <c r="H402" i="11"/>
  <c r="H404" i="11"/>
  <c r="H406" i="11"/>
  <c r="H408" i="11"/>
  <c r="H410" i="11"/>
  <c r="H412" i="11"/>
  <c r="H414" i="11"/>
  <c r="H416" i="11"/>
  <c r="H418" i="11"/>
  <c r="H420" i="11"/>
  <c r="H422" i="11"/>
  <c r="H424" i="11"/>
  <c r="H426" i="11"/>
  <c r="H428" i="11"/>
  <c r="H430" i="11"/>
  <c r="H432" i="11"/>
  <c r="H434" i="11"/>
  <c r="H436" i="11"/>
  <c r="H438" i="11"/>
  <c r="H440" i="11"/>
  <c r="H442" i="11"/>
  <c r="H444" i="11"/>
  <c r="H446" i="11"/>
  <c r="H448" i="11"/>
  <c r="H450" i="11"/>
  <c r="H452" i="11"/>
  <c r="H454" i="11"/>
  <c r="H456" i="11"/>
  <c r="H458" i="11"/>
  <c r="H460" i="11"/>
  <c r="H462" i="11"/>
  <c r="H464" i="11"/>
  <c r="H466" i="11"/>
  <c r="H468" i="11"/>
  <c r="H470" i="11"/>
  <c r="H765" i="11"/>
  <c r="H767" i="11"/>
  <c r="H769" i="11"/>
  <c r="H771" i="11"/>
  <c r="H773" i="11"/>
  <c r="H775" i="11"/>
  <c r="H777" i="11"/>
  <c r="H779" i="11"/>
  <c r="H781" i="11"/>
  <c r="H783" i="11"/>
  <c r="H785" i="11"/>
  <c r="H787" i="11"/>
  <c r="H789" i="11"/>
  <c r="H791" i="11"/>
  <c r="H793" i="11"/>
  <c r="H795" i="11"/>
  <c r="H797" i="11"/>
  <c r="H799" i="11"/>
  <c r="H801" i="11"/>
  <c r="H803" i="11"/>
  <c r="H805" i="11"/>
  <c r="H807" i="11"/>
  <c r="H809" i="11"/>
  <c r="H811" i="11"/>
  <c r="H813" i="11"/>
  <c r="H814" i="11"/>
  <c r="H815" i="11"/>
  <c r="H816" i="11"/>
  <c r="H817" i="11"/>
  <c r="H818" i="11"/>
  <c r="H819" i="11"/>
  <c r="H820" i="11"/>
  <c r="H821" i="11"/>
  <c r="H822" i="11"/>
  <c r="H823" i="11"/>
  <c r="H824" i="11"/>
  <c r="H825" i="11"/>
  <c r="H826" i="11"/>
  <c r="H827" i="11"/>
  <c r="H828" i="11"/>
  <c r="H829" i="11"/>
  <c r="H830" i="11"/>
  <c r="H831" i="11"/>
  <c r="H832" i="11"/>
  <c r="H833" i="11"/>
  <c r="H834" i="11"/>
  <c r="H835" i="11"/>
  <c r="H836" i="11"/>
  <c r="H837" i="11"/>
  <c r="H838" i="11"/>
  <c r="H839" i="11"/>
  <c r="H840" i="11"/>
  <c r="H841" i="11"/>
  <c r="H842" i="11"/>
  <c r="H843" i="11"/>
  <c r="H844" i="11"/>
  <c r="H845" i="11"/>
  <c r="H846" i="11"/>
  <c r="H847" i="11"/>
  <c r="H848" i="11"/>
  <c r="H849" i="11"/>
  <c r="H850" i="11"/>
  <c r="H851" i="11"/>
  <c r="H852" i="11"/>
  <c r="H853" i="11"/>
  <c r="H854" i="11"/>
  <c r="H855" i="11"/>
  <c r="H856" i="11"/>
  <c r="H857" i="11"/>
  <c r="H858" i="11"/>
  <c r="H859" i="11"/>
  <c r="H860" i="11"/>
  <c r="H861" i="11"/>
  <c r="H862" i="11"/>
  <c r="H863" i="11"/>
  <c r="H864" i="11"/>
  <c r="H865" i="11"/>
  <c r="H866" i="11"/>
  <c r="H867" i="11"/>
  <c r="H868" i="11"/>
  <c r="H869" i="11"/>
  <c r="H870" i="11"/>
  <c r="H871" i="11"/>
  <c r="H872" i="11"/>
  <c r="H873" i="11"/>
  <c r="H874" i="11"/>
  <c r="H875" i="11"/>
  <c r="H876" i="11"/>
  <c r="H877"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H305" i="11"/>
  <c r="H306" i="11"/>
  <c r="H307" i="11"/>
  <c r="H308" i="11"/>
  <c r="H309" i="11"/>
  <c r="H310" i="11"/>
  <c r="H311" i="11"/>
  <c r="H312" i="11"/>
  <c r="H313" i="11"/>
  <c r="H314" i="11"/>
  <c r="H315" i="11"/>
  <c r="H316" i="11"/>
  <c r="H317" i="11"/>
  <c r="H318" i="11"/>
  <c r="H319" i="11"/>
  <c r="H320" i="11"/>
  <c r="H321" i="11"/>
  <c r="H322" i="11"/>
  <c r="H323" i="11"/>
  <c r="H324" i="11"/>
  <c r="H325" i="11"/>
  <c r="H326" i="11"/>
  <c r="H327" i="11"/>
  <c r="H328" i="11"/>
  <c r="H329" i="11"/>
  <c r="H330" i="11"/>
  <c r="H331" i="11"/>
  <c r="H332" i="11"/>
  <c r="H333" i="11"/>
  <c r="H334" i="11"/>
  <c r="H335" i="11"/>
  <c r="H336" i="11"/>
  <c r="H337" i="11"/>
  <c r="H338" i="11"/>
  <c r="H339" i="11"/>
  <c r="H340" i="11"/>
  <c r="H341" i="11"/>
  <c r="H342" i="11"/>
  <c r="H343" i="11"/>
  <c r="H344" i="11"/>
  <c r="H345" i="11"/>
  <c r="H346" i="11"/>
  <c r="H347" i="11"/>
  <c r="H348" i="11"/>
  <c r="H349" i="11"/>
  <c r="H350" i="11"/>
  <c r="H351" i="11"/>
  <c r="H352" i="11"/>
  <c r="H353" i="11"/>
  <c r="H354" i="11"/>
  <c r="H355" i="11"/>
  <c r="H356" i="11"/>
  <c r="H357" i="11"/>
  <c r="H358" i="11"/>
  <c r="H359" i="11"/>
  <c r="H360" i="11"/>
  <c r="H361" i="11"/>
  <c r="H362" i="11"/>
  <c r="H363" i="11"/>
  <c r="H364" i="11"/>
  <c r="H365" i="11"/>
  <c r="H366" i="11"/>
  <c r="H367" i="11"/>
  <c r="H368" i="11"/>
  <c r="H369" i="11"/>
  <c r="H370" i="11"/>
  <c r="H471" i="11"/>
  <c r="H472" i="11"/>
  <c r="H473" i="11"/>
  <c r="H474" i="11"/>
  <c r="H475" i="11"/>
  <c r="H476" i="11"/>
  <c r="H477" i="11"/>
  <c r="H478" i="11"/>
  <c r="H479" i="11"/>
  <c r="H480" i="11"/>
  <c r="H481" i="11"/>
  <c r="H482" i="11"/>
  <c r="H483" i="11"/>
  <c r="H484" i="11"/>
  <c r="H485" i="11"/>
  <c r="H486" i="11"/>
  <c r="H487" i="11"/>
  <c r="H488" i="11"/>
  <c r="H489" i="11"/>
  <c r="H490" i="11"/>
  <c r="H491" i="11"/>
  <c r="H492" i="11"/>
  <c r="H493" i="11"/>
  <c r="H494" i="11"/>
  <c r="H495" i="11"/>
  <c r="H496" i="11"/>
  <c r="H497" i="11"/>
  <c r="H498" i="11"/>
  <c r="H499" i="11"/>
  <c r="H500" i="11"/>
  <c r="H501" i="11"/>
  <c r="H561" i="11"/>
  <c r="H562" i="11"/>
  <c r="H597" i="11"/>
  <c r="H598" i="11"/>
  <c r="H599" i="11"/>
  <c r="H600" i="11"/>
  <c r="H601" i="11"/>
  <c r="H602" i="11"/>
  <c r="H603" i="11"/>
  <c r="H604" i="11"/>
  <c r="H605" i="11"/>
  <c r="H606" i="11"/>
  <c r="H607" i="11"/>
  <c r="H608" i="11"/>
  <c r="H609" i="11"/>
  <c r="H610" i="11"/>
  <c r="H611" i="11"/>
  <c r="H612" i="11"/>
  <c r="H613" i="11"/>
  <c r="H614" i="11"/>
  <c r="H615" i="11"/>
  <c r="H616" i="11"/>
  <c r="H617" i="11"/>
  <c r="H618" i="11"/>
  <c r="H619" i="11"/>
  <c r="H620" i="11"/>
  <c r="H621" i="11"/>
  <c r="H622" i="11"/>
  <c r="H623" i="11"/>
  <c r="H624" i="11"/>
  <c r="H625" i="11"/>
  <c r="H626" i="11"/>
  <c r="H627" i="11"/>
  <c r="H628" i="11"/>
  <c r="H629" i="11"/>
  <c r="H630" i="11"/>
  <c r="H631" i="11"/>
  <c r="H632" i="11"/>
  <c r="H633" i="11"/>
  <c r="H634" i="11"/>
  <c r="H635" i="11"/>
  <c r="H636" i="11"/>
  <c r="H637" i="11"/>
  <c r="H638" i="11"/>
  <c r="H639" i="11"/>
  <c r="H640" i="11"/>
  <c r="H641" i="11"/>
  <c r="H642" i="11"/>
  <c r="H643" i="11"/>
  <c r="H644" i="11"/>
  <c r="H645" i="11"/>
  <c r="H646" i="11"/>
  <c r="H647" i="11"/>
  <c r="H648" i="11"/>
  <c r="H649" i="11"/>
  <c r="H650" i="11"/>
  <c r="H651" i="11"/>
  <c r="H652" i="11"/>
  <c r="H653" i="11"/>
  <c r="H654" i="11"/>
  <c r="H655" i="11"/>
  <c r="H656" i="11"/>
  <c r="H657" i="11"/>
  <c r="H658" i="11"/>
  <c r="H659" i="11"/>
  <c r="H660" i="11"/>
  <c r="H661" i="11"/>
  <c r="H662" i="11"/>
  <c r="H663" i="11"/>
  <c r="H664" i="11"/>
  <c r="H665" i="11"/>
  <c r="H666" i="11"/>
  <c r="H667" i="11"/>
  <c r="H668" i="11"/>
  <c r="H669" i="11"/>
  <c r="H670" i="11"/>
  <c r="H671" i="11"/>
  <c r="H672" i="11"/>
  <c r="H673" i="11"/>
  <c r="H674" i="11"/>
  <c r="H675" i="11"/>
  <c r="H676" i="11"/>
  <c r="H677" i="11"/>
  <c r="H678" i="11"/>
  <c r="H679" i="11"/>
  <c r="H680" i="11"/>
  <c r="H681" i="11"/>
  <c r="H682" i="11"/>
  <c r="H683" i="11"/>
  <c r="H684" i="11"/>
  <c r="H685" i="11"/>
  <c r="H686" i="11"/>
  <c r="H687" i="11"/>
  <c r="H688" i="11"/>
  <c r="H689" i="11"/>
  <c r="H690" i="11"/>
  <c r="H691" i="11"/>
  <c r="H692" i="11"/>
  <c r="H693" i="11"/>
  <c r="H694" i="11"/>
  <c r="H695" i="11"/>
  <c r="H696" i="11"/>
  <c r="H697" i="11"/>
  <c r="H698" i="11"/>
  <c r="H699" i="11"/>
  <c r="H700" i="11"/>
  <c r="H701" i="11"/>
  <c r="H702" i="11"/>
  <c r="H703" i="11"/>
  <c r="H704" i="11"/>
  <c r="H705" i="11"/>
  <c r="H706" i="11"/>
  <c r="H707" i="11"/>
  <c r="H708" i="11"/>
  <c r="H709" i="11"/>
  <c r="H710" i="11"/>
  <c r="H711" i="11"/>
  <c r="H712" i="11"/>
  <c r="H713" i="11"/>
  <c r="H714" i="11"/>
  <c r="H715" i="11"/>
  <c r="H716" i="11"/>
  <c r="H717" i="11"/>
  <c r="H718" i="11"/>
  <c r="H719" i="11"/>
  <c r="H720" i="11"/>
  <c r="H721" i="11"/>
  <c r="H722" i="11"/>
  <c r="H723" i="11"/>
  <c r="H724" i="11"/>
  <c r="H725" i="11"/>
  <c r="H726" i="11"/>
  <c r="H727" i="11"/>
  <c r="H728" i="11"/>
  <c r="H729" i="11"/>
  <c r="H730" i="11"/>
  <c r="H731" i="11"/>
  <c r="H732" i="11"/>
  <c r="H733" i="11"/>
  <c r="H734" i="11"/>
  <c r="H735" i="11"/>
  <c r="H736" i="11"/>
  <c r="H737" i="11"/>
  <c r="H738" i="11"/>
  <c r="H739" i="11"/>
  <c r="H740" i="11"/>
  <c r="H741" i="11"/>
  <c r="H742" i="11"/>
  <c r="H743" i="11"/>
  <c r="H744" i="11"/>
  <c r="H745" i="11"/>
  <c r="H746" i="11"/>
  <c r="H747" i="11"/>
  <c r="H748" i="11"/>
  <c r="H749" i="11"/>
  <c r="H750" i="11"/>
  <c r="H751" i="11"/>
  <c r="H752" i="11"/>
  <c r="H753" i="11"/>
  <c r="H754" i="11"/>
  <c r="H755" i="11"/>
  <c r="H756" i="11"/>
  <c r="H757" i="11"/>
  <c r="H758" i="11"/>
  <c r="H759" i="11"/>
  <c r="H760" i="11"/>
  <c r="H761" i="11"/>
  <c r="H762" i="11"/>
  <c r="H763" i="11"/>
  <c r="H1049" i="11"/>
  <c r="H1050" i="11"/>
  <c r="H1051" i="11"/>
  <c r="H1052" i="11"/>
  <c r="H1053" i="11"/>
  <c r="H1054" i="11"/>
  <c r="H1055" i="11"/>
  <c r="H1056" i="11"/>
  <c r="H1057" i="11"/>
  <c r="H1058" i="11"/>
  <c r="H1059" i="11"/>
  <c r="H1060" i="11"/>
  <c r="H1061" i="11"/>
  <c r="H1062" i="11"/>
  <c r="H1063" i="11"/>
  <c r="H1064" i="11"/>
  <c r="H1065" i="11"/>
  <c r="H1066" i="11"/>
  <c r="H1067" i="11"/>
  <c r="H1068" i="11"/>
  <c r="H1069" i="11"/>
  <c r="H1070" i="11"/>
  <c r="H1071" i="11"/>
  <c r="H1072" i="11"/>
  <c r="H1073" i="11"/>
  <c r="H1074" i="11"/>
  <c r="H1075" i="11"/>
  <c r="H1076" i="11"/>
  <c r="H1077" i="11"/>
  <c r="H1078" i="11"/>
  <c r="H1079" i="11"/>
  <c r="H1080" i="11"/>
  <c r="H1081" i="11"/>
  <c r="H1082" i="11"/>
  <c r="H1083" i="11"/>
  <c r="H1084" i="11"/>
  <c r="H1085" i="11"/>
  <c r="H1086" i="11"/>
  <c r="H1087" i="11"/>
  <c r="H1088" i="11"/>
  <c r="H1089" i="11"/>
  <c r="H1090" i="11"/>
  <c r="H1091" i="11"/>
  <c r="H1092" i="11"/>
  <c r="H1093" i="11"/>
  <c r="H1094" i="11"/>
  <c r="H1095" i="11"/>
  <c r="H1096" i="11"/>
  <c r="H1097" i="11"/>
  <c r="H1098" i="11"/>
  <c r="H1099" i="11"/>
  <c r="H1100" i="11"/>
  <c r="H1101" i="11"/>
  <c r="H1102" i="11"/>
  <c r="H1103" i="11"/>
  <c r="H1104" i="11"/>
  <c r="H1105" i="11"/>
  <c r="H1106" i="11"/>
  <c r="H1107" i="11"/>
  <c r="H1108" i="11"/>
  <c r="H1109" i="11"/>
  <c r="H1110" i="11"/>
  <c r="H1111" i="11"/>
  <c r="H1112" i="11"/>
  <c r="H1113" i="11"/>
  <c r="H1114" i="11"/>
  <c r="H1115" i="11"/>
  <c r="H1116" i="11"/>
  <c r="H1117" i="11"/>
  <c r="H1118" i="11"/>
  <c r="H1119" i="11"/>
  <c r="H1120" i="11"/>
  <c r="H1121" i="11"/>
  <c r="H1122" i="11"/>
  <c r="H1123" i="11"/>
  <c r="H1124" i="11"/>
  <c r="H502" i="11"/>
  <c r="H503" i="11"/>
  <c r="H504" i="11"/>
  <c r="H505" i="11"/>
  <c r="H506" i="11"/>
  <c r="H507" i="11"/>
  <c r="H508" i="11"/>
  <c r="H509" i="11"/>
  <c r="H510" i="11"/>
  <c r="H511" i="11"/>
  <c r="H512" i="11"/>
  <c r="H513" i="11"/>
  <c r="H514" i="11"/>
  <c r="H515" i="11"/>
  <c r="H516" i="11"/>
  <c r="H517" i="11"/>
  <c r="H518" i="11"/>
  <c r="H519" i="11"/>
  <c r="H520" i="11"/>
  <c r="H521" i="11"/>
  <c r="H522" i="11"/>
  <c r="H523" i="11"/>
  <c r="H524" i="11"/>
  <c r="J371" i="11" l="1"/>
  <c r="K371" i="11" s="1"/>
  <c r="L371" i="11"/>
  <c r="M371" i="11"/>
  <c r="N371" i="11"/>
  <c r="O371" i="11"/>
  <c r="P371" i="11"/>
  <c r="H371" i="11"/>
  <c r="B31" i="6" l="1"/>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30" i="6"/>
  <c r="B2" i="6" l="1"/>
  <c r="B3" i="6"/>
  <c r="B4" i="6"/>
  <c r="B5" i="6"/>
  <c r="B6" i="6"/>
  <c r="B7" i="6"/>
  <c r="B8" i="6"/>
  <c r="B9" i="6"/>
  <c r="B10" i="6"/>
  <c r="B11" i="6"/>
  <c r="B12" i="6"/>
  <c r="B13" i="6"/>
  <c r="B14" i="6"/>
  <c r="B15" i="6"/>
  <c r="B16" i="6"/>
  <c r="B17" i="6"/>
  <c r="B18" i="6"/>
  <c r="B19" i="6"/>
  <c r="B20" i="6"/>
  <c r="B21" i="6"/>
  <c r="B22" i="6"/>
  <c r="B23" i="6"/>
  <c r="B24" i="6"/>
  <c r="B25" i="6"/>
  <c r="B26" i="6"/>
  <c r="B27" i="6"/>
  <c r="B28" i="6"/>
  <c r="B29" i="6"/>
  <c r="B1" i="6"/>
</calcChain>
</file>

<file path=xl/sharedStrings.xml><?xml version="1.0" encoding="utf-8"?>
<sst xmlns="http://schemas.openxmlformats.org/spreadsheetml/2006/main" count="21677" uniqueCount="2942">
  <si>
    <t>Final</t>
  </si>
  <si>
    <t>Inicial</t>
  </si>
  <si>
    <t>S</t>
  </si>
  <si>
    <t>MT</t>
  </si>
  <si>
    <t>E</t>
  </si>
  <si>
    <t>CT</t>
  </si>
  <si>
    <t>DISPOSICION FINAL</t>
  </si>
  <si>
    <t>3.
FECHAS EXTREMAS</t>
  </si>
  <si>
    <t>9, DEPENDENCIA</t>
  </si>
  <si>
    <t>10.
FOLIOS</t>
  </si>
  <si>
    <t>11.
SOPORTE</t>
  </si>
  <si>
    <t>12.
NOTAS</t>
  </si>
  <si>
    <t>13, No. CARPETA</t>
  </si>
  <si>
    <t>14, No. CAJA</t>
  </si>
  <si>
    <t>retencion</t>
  </si>
  <si>
    <t>FECHA</t>
  </si>
  <si>
    <t>ELIMINAR</t>
  </si>
  <si>
    <t>RETENCIÓN</t>
  </si>
  <si>
    <t>SERIES</t>
  </si>
  <si>
    <t>OPES</t>
  </si>
  <si>
    <t>UPES</t>
  </si>
  <si>
    <t>DPAE</t>
  </si>
  <si>
    <t>ACCIONES DE TUTELA</t>
  </si>
  <si>
    <t>ACTAS DE JUNTA DE COMPRAS</t>
  </si>
  <si>
    <t>ACTAS DE JUNTA DIRECTIVA</t>
  </si>
  <si>
    <t>ACTAS DE VISITAS ADMINISTRATIVAS</t>
  </si>
  <si>
    <t>ATENCION DE EMERGENCIAS</t>
  </si>
  <si>
    <t>ATENTADOS TERRORISTAS</t>
  </si>
  <si>
    <t>CAJA MENOR</t>
  </si>
  <si>
    <t>CAMPAÑAS DE DIVULGACION</t>
  </si>
  <si>
    <t>CERTIFICADOS DE DISPONIBILIDAD PRESUPUESTAL</t>
  </si>
  <si>
    <t>CERTIFICADOS DE REGISTRO PRESUPUESTAL</t>
  </si>
  <si>
    <t>COMPROBANTES DE CONTABILIDAD</t>
  </si>
  <si>
    <t>COMUNICACIONES INTERNAS</t>
  </si>
  <si>
    <t>CONTRATOS</t>
  </si>
  <si>
    <t>CORRESPONDENCIA ENVIADA Y RECIBIDA</t>
  </si>
  <si>
    <t>BALANCES</t>
  </si>
  <si>
    <t>INFORMES CONTABLES</t>
  </si>
  <si>
    <t>INFORMES A ENTES DE CONTROL</t>
  </si>
  <si>
    <t>LIBROS CONTABLES</t>
  </si>
  <si>
    <t>LICITACIONES</t>
  </si>
  <si>
    <t>MANTENIMIENTOS BIENES MUEBLES E INMUEBLES</t>
  </si>
  <si>
    <t>MOVIMIENTOS DE ALMACEN</t>
  </si>
  <si>
    <t>ORDENES DE PAGO</t>
  </si>
  <si>
    <t>PETICIONES, QUEJAS, RECLAMOS Y SOLICITUDES</t>
  </si>
  <si>
    <t>PLAN ANUAL DE CAJA</t>
  </si>
  <si>
    <t>PLANES DE EMERGENCIA Y CONTINGENCIA</t>
  </si>
  <si>
    <t>PROCESOS EJECUTIVOS</t>
  </si>
  <si>
    <t>PROGRAMA DE REASENTAMIENTO DE FAMILIAS</t>
  </si>
  <si>
    <t>PROGRAMA DE RECONVERSION LABORAL POLVOREROS</t>
  </si>
  <si>
    <t>PROYECTOS DE INVERSION PLANES DE DESARROLLO</t>
  </si>
  <si>
    <t>RESOLUCIONES</t>
  </si>
  <si>
    <t>ACCIONES DE GRUPO</t>
  </si>
  <si>
    <t>ACTAS DE COMITÉ DE CONCILIACIÓN</t>
  </si>
  <si>
    <t>ACTAS DE COMITÉ DE CONTRATOS</t>
  </si>
  <si>
    <t xml:space="preserve">ACTAS DE COMITÉ DE DIRECCIÓN </t>
  </si>
  <si>
    <t>ACTAS DE COMITÉ DE INVENTARIOS</t>
  </si>
  <si>
    <t>ACTAS DE COMITÉ DE REASENTAMIENTO</t>
  </si>
  <si>
    <t>ACTAS DE COMITÉ DE SANEAMIENTO CONTABLE</t>
  </si>
  <si>
    <t>ACTAS DE COMITÉ LOCAL DE EMERGENCIAS</t>
  </si>
  <si>
    <t>ACTAS DE EVACUACION</t>
  </si>
  <si>
    <t>ACTAS DE COMITÉ OPERATIVO DISTRITAL</t>
  </si>
  <si>
    <t>AYUDAS HUMANITARIAS</t>
  </si>
  <si>
    <t>BITACORAS</t>
  </si>
  <si>
    <t>BRIGADAS DE EMERGENCIA</t>
  </si>
  <si>
    <t>CONVENIOS</t>
  </si>
  <si>
    <t>CUENTAS POR PAGAR</t>
  </si>
  <si>
    <t>INFORMES DE EJECUCION PRESUPUESTAL</t>
  </si>
  <si>
    <t>DECLARACIONES TRIBUTARIAS</t>
  </si>
  <si>
    <t>ESTRUCTURACION DE LA GEOINFORMACION</t>
  </si>
  <si>
    <t>FICHAS TECNICAS DE INGRESO</t>
  </si>
  <si>
    <t>HISTORIAS DE VEHICULOS</t>
  </si>
  <si>
    <t>INFORMES DE AUDITORIA</t>
  </si>
  <si>
    <t>INSTRUCTIVOS PARA LA ATENCION DE EMERGENCIAS</t>
  </si>
  <si>
    <t>MONITOREOS DE AMENAZA</t>
  </si>
  <si>
    <t>NÚMERO ÚNICO DE SEGURIDAD Y EMERGENCIA</t>
  </si>
  <si>
    <t>PLAN DE COMPRAS</t>
  </si>
  <si>
    <t>PLAN INSTITUCIONAL DE GESTIÓN AMBIENTAL</t>
  </si>
  <si>
    <t>PLANES DE ACCIÓN</t>
  </si>
  <si>
    <t>PLANES DE CONTRATACIÓN</t>
  </si>
  <si>
    <t>POLIZAS</t>
  </si>
  <si>
    <t>PROGRAMA DE LAS NACIONES UNIDAS PARA EL DESARROLLO</t>
  </si>
  <si>
    <t>RECUPERACIÓN CANTERAS</t>
  </si>
  <si>
    <t>DEMANDAS DE REPARACION DIRECTA</t>
  </si>
  <si>
    <t>RESERVAS PRESUPUESTALES</t>
  </si>
  <si>
    <t>SEGUIMIENTO Y EVALUACIÓN A PLANES ESCOLARES</t>
  </si>
  <si>
    <t>SIMULACROS</t>
  </si>
  <si>
    <t>SINIESTROS</t>
  </si>
  <si>
    <t>SISTEMA DE GESTIÓN DE CALIDAD</t>
  </si>
  <si>
    <t>SISTEMA DE INFORMACIÓN DE RESPUESTA A EMERGENCIAS</t>
  </si>
  <si>
    <t>SOLICITUD DE SOPORTE A USUARIOS EN SISTEMAS DE INFORMACIÓN</t>
  </si>
  <si>
    <t>TRANSFERENCIAS DOCUMENTALES</t>
  </si>
  <si>
    <t>URGENCIA MANIFIESTA</t>
  </si>
  <si>
    <t>VALIDACIÓN DE PRODUCTOS DE INFORMACIÓN</t>
  </si>
  <si>
    <t>ACTAS DE COMITÉ TÉCNICO OPERATIVO</t>
  </si>
  <si>
    <t>ACTAS DE INSPECCIÓN</t>
  </si>
  <si>
    <t>ATENCION DE EMERGENCIAS DOÑA JUANA</t>
  </si>
  <si>
    <t>CONCILIACIONES BANCARIAS</t>
  </si>
  <si>
    <t>INFORMES OBRAS DE MITIGACIÓN</t>
  </si>
  <si>
    <t>SERIE</t>
  </si>
  <si>
    <t>SUBSERIE</t>
  </si>
  <si>
    <t>ACCIONES CONSTITUCIONALES</t>
  </si>
  <si>
    <t>ACTAS</t>
  </si>
  <si>
    <t>ATENCIÓN DE EMERGENCIAS</t>
  </si>
  <si>
    <t>ATENCIÓN DE EMERGENCIAS DOÑA JUANA</t>
  </si>
  <si>
    <t>ESTADOS CONTABLES</t>
  </si>
  <si>
    <t>INFORMES</t>
  </si>
  <si>
    <t>PLANES</t>
  </si>
  <si>
    <t>PROGRAMAS</t>
  </si>
  <si>
    <t>PROCESOS JUDICIALES</t>
  </si>
  <si>
    <t>Etiquetas de fila</t>
  </si>
  <si>
    <t>Total general</t>
  </si>
  <si>
    <t>Series</t>
  </si>
  <si>
    <t>SERIE001</t>
  </si>
  <si>
    <t>SERIE002</t>
  </si>
  <si>
    <t>SERIE003</t>
  </si>
  <si>
    <t>SERIE004</t>
  </si>
  <si>
    <t>SERIE005</t>
  </si>
  <si>
    <t>SERIE006</t>
  </si>
  <si>
    <t>SERIE007</t>
  </si>
  <si>
    <t>SERIE008</t>
  </si>
  <si>
    <t>SERIE009</t>
  </si>
  <si>
    <t>SERIE010</t>
  </si>
  <si>
    <t>SERIE011</t>
  </si>
  <si>
    <t>SERIE012</t>
  </si>
  <si>
    <t>SERIE013</t>
  </si>
  <si>
    <t>SERIE014</t>
  </si>
  <si>
    <t>SERIE015</t>
  </si>
  <si>
    <t>SERIE016</t>
  </si>
  <si>
    <t>SERIE017</t>
  </si>
  <si>
    <t>SERIE018</t>
  </si>
  <si>
    <t>SERIE019</t>
  </si>
  <si>
    <t>SERIE020</t>
  </si>
  <si>
    <t>SERIE021</t>
  </si>
  <si>
    <t>SERIE022</t>
  </si>
  <si>
    <t>SERIE023</t>
  </si>
  <si>
    <t>SERIE024</t>
  </si>
  <si>
    <t>SERIE025</t>
  </si>
  <si>
    <t>SERIE026</t>
  </si>
  <si>
    <t>SERIE027</t>
  </si>
  <si>
    <t>SERIE028</t>
  </si>
  <si>
    <t>SERIE029</t>
  </si>
  <si>
    <t>SERIE030</t>
  </si>
  <si>
    <t>SERIE031</t>
  </si>
  <si>
    <t>SERIE032</t>
  </si>
  <si>
    <t>SERIE033</t>
  </si>
  <si>
    <t>SERIE034</t>
  </si>
  <si>
    <t>SERIE035</t>
  </si>
  <si>
    <t>SERIE036</t>
  </si>
  <si>
    <t>SERIE037</t>
  </si>
  <si>
    <t>SERIE038</t>
  </si>
  <si>
    <t>SERIE039</t>
  </si>
  <si>
    <t>SERIE040</t>
  </si>
  <si>
    <t>SERIE041</t>
  </si>
  <si>
    <t>SERIE042</t>
  </si>
  <si>
    <t>SERIE043</t>
  </si>
  <si>
    <t>SERIE044</t>
  </si>
  <si>
    <t>SERIE045</t>
  </si>
  <si>
    <t>SERIE046</t>
  </si>
  <si>
    <t>SERIE047</t>
  </si>
  <si>
    <t>SERIE048</t>
  </si>
  <si>
    <t>SERIE049</t>
  </si>
  <si>
    <t>SERIE050</t>
  </si>
  <si>
    <t>SERIE051</t>
  </si>
  <si>
    <t>SERIE052</t>
  </si>
  <si>
    <t>FECHA ELIMINACIÓN</t>
  </si>
  <si>
    <t>ID ALTERNO</t>
  </si>
  <si>
    <t>PAPEL</t>
  </si>
  <si>
    <t>CARPETA</t>
  </si>
  <si>
    <t>No.</t>
  </si>
  <si>
    <t>Unidad de Conservación</t>
  </si>
  <si>
    <t>PERIODO</t>
  </si>
  <si>
    <t>TITULO DE LA CARPETA</t>
  </si>
  <si>
    <t>NOMBRE DE LAS SERIES, SUBSERIES O ASUNTO</t>
  </si>
  <si>
    <t>CONSECUTIVOS DE COMUNICACIONES OFICIALES</t>
  </si>
  <si>
    <t>FOPAE</t>
  </si>
  <si>
    <t>SERIE053</t>
  </si>
  <si>
    <t>ORIGINAL</t>
  </si>
  <si>
    <t>COORDINACION JURIDICA</t>
  </si>
  <si>
    <t>PROPUESTA ECONOMICA</t>
  </si>
  <si>
    <t>PAPELERIA GUMAHER Y CIA LTDA</t>
  </si>
  <si>
    <t xml:space="preserve">INGENIERIA Y SERVICIO ESPECIALIZADO DE COMUNICACIONES ISEC </t>
  </si>
  <si>
    <t>COPIA</t>
  </si>
  <si>
    <t>CARPETA 1/2</t>
  </si>
  <si>
    <t>CARPETA 2/2</t>
  </si>
  <si>
    <t>GIA CONSULTORES LTDA</t>
  </si>
  <si>
    <t>INGENIERIA Y GEORIESGOS</t>
  </si>
  <si>
    <t xml:space="preserve">EDGAR EDUARDO RODRIGUEZ GRANADOS </t>
  </si>
  <si>
    <t>CONSULCONS LTDA</t>
  </si>
  <si>
    <t>INVITACION PARA CONTRATACION DIRECTA FOPAE # 7302 - 48 - 2003</t>
  </si>
  <si>
    <t>E29</t>
  </si>
  <si>
    <t>MELTEC COMUNICACIONES LTDA</t>
  </si>
  <si>
    <t>LICITACION # 4 DE 2003</t>
  </si>
  <si>
    <t>LUIS JAIME CORREA PEREZ</t>
  </si>
  <si>
    <t>FERNEY OCACION REYES</t>
  </si>
  <si>
    <t>INVITACION PARA CONTRATACION DIRECTA FOPAE # 7301.3 - 10 - 2003</t>
  </si>
  <si>
    <t>YENNY PORRAS GONZALEZ</t>
  </si>
  <si>
    <t>VICTOR RAUL NEIRA DELVASTO</t>
  </si>
  <si>
    <t>JOSE BAUDILIO AVELLANEDA ALMACIGA</t>
  </si>
  <si>
    <t>HERNANDO OCHOA CORREDOR</t>
  </si>
  <si>
    <t xml:space="preserve">GUSTAVO CHAVEZ CEPEDA </t>
  </si>
  <si>
    <t>INVITACION PARA CONTRATACION DIRECTA FOPAE # 7301.1-25 - 2003</t>
  </si>
  <si>
    <t>JORGE ENRIQUE GOMEZ CORTES</t>
  </si>
  <si>
    <t>INVITACION PARA CONTRATACION DIRECTA FOPAE # 7303.1- 2003 ( OFERTA ECONOMICA )</t>
  </si>
  <si>
    <t>NELLY BOGOYA MALDONADO</t>
  </si>
  <si>
    <t>INVITACION PARA CONTRATACION DIRECTA FOPAE # 7303.08 - 2003 ( OFERTA ECONOMICA )</t>
  </si>
  <si>
    <t>UNION TEMPORAL SUIZA</t>
  </si>
  <si>
    <t>INVITACION PARA CONTRATACION DIRECTA FOPAE # 7303.01- 2003 ( OFERTA ECONOMICA )</t>
  </si>
  <si>
    <t>GERMAN SUAREZ BERNAL</t>
  </si>
  <si>
    <t>PLIEGO DE CONDICIONES</t>
  </si>
  <si>
    <t>LICITACION # 04 DE 2003</t>
  </si>
  <si>
    <t>ISEC</t>
  </si>
  <si>
    <t xml:space="preserve">COMPAÑÍA CENTRAL DE SEGUROS </t>
  </si>
  <si>
    <t>INVITACION PARA CONTRATACION DIRECTA FOPAE # 3.1 - 06 - 2003</t>
  </si>
  <si>
    <t>SOBRE</t>
  </si>
  <si>
    <t xml:space="preserve">CONSORCIO PEDRO QUIROZ </t>
  </si>
  <si>
    <t>LICITACION  Nº 003 DE 1999</t>
  </si>
  <si>
    <t>JUAN DE JESUS GARCIA</t>
  </si>
  <si>
    <t>E30</t>
  </si>
  <si>
    <t>CONSORCIO C Y R</t>
  </si>
  <si>
    <t>DIVEO DE COLOMBIA LTDA</t>
  </si>
  <si>
    <t>ARGOLLADO</t>
  </si>
  <si>
    <t>COINPETROL LTDA</t>
  </si>
  <si>
    <t>JMV INGENIEROS CONTRATISTAS</t>
  </si>
  <si>
    <t xml:space="preserve">MARIA VICTORIA MOSQUERA </t>
  </si>
  <si>
    <t xml:space="preserve">UNION TEMPORAL INGENIEROS CONSTRUCTORES </t>
  </si>
  <si>
    <t xml:space="preserve">UNION TEMPORAL GERMAN SUAREZ - LUIS DOMINGO PORRAS </t>
  </si>
  <si>
    <t>INVERSIONES SETEMA LTDA</t>
  </si>
  <si>
    <t>GUSTAVO ADOLFO GOMEZ</t>
  </si>
  <si>
    <t>GEOTECNIA Y CIMIENTOS INGEOCIM LTDA</t>
  </si>
  <si>
    <t>INVITACION A PROPONER # 1225 - 02 - 1999</t>
  </si>
  <si>
    <t>FML INGENIERIALTDA</t>
  </si>
  <si>
    <t>CONSTRUCCIONES OBYCON LTDA</t>
  </si>
  <si>
    <t>JOSE PIOQUINTO BRAND ECHEVERRI</t>
  </si>
  <si>
    <t>INVITACION PUBLICA PARA CONTRATACION DIRECTA FOPAE # 7301.1-20-2003</t>
  </si>
  <si>
    <t>E31</t>
  </si>
  <si>
    <t>LUIS FELIPE HERRERA GUZMAN</t>
  </si>
  <si>
    <t xml:space="preserve">LUIS ORLANDO SAAVEDRA </t>
  </si>
  <si>
    <t>JORGE MONTOYA GOYENECHE</t>
  </si>
  <si>
    <t>OSCAR BAEZ MALDONADO</t>
  </si>
  <si>
    <t xml:space="preserve">WILLIAM ANGEL MENDIETA </t>
  </si>
  <si>
    <t xml:space="preserve">JUAN MANUEL BUELVAS </t>
  </si>
  <si>
    <t>INVITACION PUBLICA PARA CONTRATACION DIRECTA FOPAE # 7301.1-21-2003</t>
  </si>
  <si>
    <t>INTERPROYECTOS Y CONSTRUOBRAS EU</t>
  </si>
  <si>
    <t>JULIO ARMANDO RODRIGUEZ VALERO</t>
  </si>
  <si>
    <t>JJ CARDOZO INGENIEROS</t>
  </si>
  <si>
    <t>UNION TEMPORAL GEOING</t>
  </si>
  <si>
    <t>INVITACION PUBLICA PARA CONTRATACION DIRECTA FOPAE # 7302-39-2003</t>
  </si>
  <si>
    <t>GEOTECNIA Y CIMENTACIONES</t>
  </si>
  <si>
    <t>CONSORCIO DE INGENIERIA</t>
  </si>
  <si>
    <t>GRADEX INGENIERIA S.A</t>
  </si>
  <si>
    <t>CONTRATACION DIRECTA FOPAE # 7302-31-2003</t>
  </si>
  <si>
    <t>E32</t>
  </si>
  <si>
    <t>ALFREDO ISAZA VILLA</t>
  </si>
  <si>
    <t>CONTRATACION DIRECTA FOPAE # 7302-32-2003</t>
  </si>
  <si>
    <t>INGEMETRICA LTDA</t>
  </si>
  <si>
    <t>PROPUESTA TECNICO -  ECONOMICA</t>
  </si>
  <si>
    <t>MOYA Y GARCIA LTDA</t>
  </si>
  <si>
    <t xml:space="preserve">JAM INGENIERIA Y MEDIO AMBIENTE </t>
  </si>
  <si>
    <t>INGEOCIM LTDA</t>
  </si>
  <si>
    <t>CONSORCIO H.H INGENIEROS</t>
  </si>
  <si>
    <t>CONTRATACION DIRECTA FOPAE # 7301.1-19-2003</t>
  </si>
  <si>
    <t>ANALISIS GEOTECNICOS COLOMBIANOS A.G.C LTDA</t>
  </si>
  <si>
    <t>CONTRATACION DIRECTA FOPAE # 7302-36-2003</t>
  </si>
  <si>
    <t>GEOURBANA</t>
  </si>
  <si>
    <t>CONTRATACION DIRECTA FOPAE # 7302-34-2003</t>
  </si>
  <si>
    <t>CONSORCIO IGR</t>
  </si>
  <si>
    <t>CONTRATACION DIRECTA FOPAE # 7302-70-2004</t>
  </si>
  <si>
    <t>E57</t>
  </si>
  <si>
    <t>CONSORCIO E.D.C</t>
  </si>
  <si>
    <t>CONSORCIO P.B.B.L</t>
  </si>
  <si>
    <t xml:space="preserve">FNA INGENIEROS EN UNION TEMPORAL </t>
  </si>
  <si>
    <t>CONTRATACION DIRECTA FOPAE # 7302-69-2004</t>
  </si>
  <si>
    <t>CONSORCIO BOGOTA EN DESARROLLO</t>
  </si>
  <si>
    <t>CONSORCIO TIANNIG</t>
  </si>
  <si>
    <t xml:space="preserve">IGL INVESTIGACIONES GEOTECNICAS </t>
  </si>
  <si>
    <t>JAIRO ALCIDES GARCIA POLO</t>
  </si>
  <si>
    <t>CONTRATACION DIRECTA FOPAE # 7301.1-09-2003</t>
  </si>
  <si>
    <t>E58</t>
  </si>
  <si>
    <t>UNION TEMPORAL JHON JAIRO GONZALEZ</t>
  </si>
  <si>
    <t>LUIS EDUARDO GUZMAN</t>
  </si>
  <si>
    <t>TUNELES PRESAS E INGENIERIA LTDA</t>
  </si>
  <si>
    <t>UNION TWEMPORAL A.B.C</t>
  </si>
  <si>
    <t>CARLOS HERNANDO SIERRA CARRASQUILLA</t>
  </si>
  <si>
    <t>CONTRATACION DIRECTA FOPAE # 7301.1-10-2003</t>
  </si>
  <si>
    <t>EMINSS LTDA</t>
  </si>
  <si>
    <t xml:space="preserve">GUSTAVO CALDERON HERRERA </t>
  </si>
  <si>
    <t>LUIS ARMANDO PAIPA</t>
  </si>
  <si>
    <t>NORBERTO BAYONA ESPITIA</t>
  </si>
  <si>
    <t>WALDO JESUS ORTIZ</t>
  </si>
  <si>
    <t>UNION TEMPORAL PORBEL</t>
  </si>
  <si>
    <t>CONTRATACION DIRECTA FOPAE # 7302-15-2003</t>
  </si>
  <si>
    <t>RAFAEL CASTRO CORTES</t>
  </si>
  <si>
    <t>INVITACION PARA CONTRATACION DIRECTA FOPAE # 1224-22-99</t>
  </si>
  <si>
    <t>E59</t>
  </si>
  <si>
    <t>SERINC E.U</t>
  </si>
  <si>
    <t>INVITACION PARA CONTRATACION DIRECTA FOPAE # 1221-38-99</t>
  </si>
  <si>
    <t>CONSORCIO RIVERA - NARVAEZ</t>
  </si>
  <si>
    <t xml:space="preserve">LUIS DOMINGO PORRAS </t>
  </si>
  <si>
    <t>UNION TEMPORAL EL PERSEVERANTE</t>
  </si>
  <si>
    <t>HECTOR RODRIGUEZ ROMERO</t>
  </si>
  <si>
    <t xml:space="preserve">ANTONIO JOSE VALBUENA </t>
  </si>
  <si>
    <t>UNION TEMPORAL CONSTRUCCIONES MACHING E.U FML INGENIERIA LTDA</t>
  </si>
  <si>
    <t>LEGAJO</t>
  </si>
  <si>
    <t>RAFAEL ARMANDO AGUILAR TORRES</t>
  </si>
  <si>
    <t>INVITACION PARA CONTRATACION DIRECTA FOPAE # 1221-39-99</t>
  </si>
  <si>
    <t xml:space="preserve">ALBERTO SANCHEZ SOLANO </t>
  </si>
  <si>
    <t>INVITACION PARA CONTRATACION DIRECTA FOPAE # 1221-41-99</t>
  </si>
  <si>
    <t>JOSE MANUEL GALVIS MANTILLA</t>
  </si>
  <si>
    <t>INVITACION PARA CONTRATACION DIRECTA FOPAE # 1224-24-99</t>
  </si>
  <si>
    <t xml:space="preserve">GUSTAVO ARTURO LARA </t>
  </si>
  <si>
    <t>INVITACION PARA CONTRATACION DIRECTA FOPAE # 1225-20-99</t>
  </si>
  <si>
    <t>JORGE MARTIN CORTES</t>
  </si>
  <si>
    <t>GEOCING LTDA</t>
  </si>
  <si>
    <t>INVITACION PARA CONTRATACION DIRECTA FOPAE # 1141-01-99</t>
  </si>
  <si>
    <t>INVITACION PARA CONTRATACION DIRECTA FOPAE # 1141-02-99</t>
  </si>
  <si>
    <t>ALVARO DURAN SUAREZ</t>
  </si>
  <si>
    <t>CARLOS CORDOBA AVILES</t>
  </si>
  <si>
    <t>INVITACION PUBLICA PARA CONTRATACION DIRECTA FOPAE # 1221-28-99</t>
  </si>
  <si>
    <t>E60</t>
  </si>
  <si>
    <t xml:space="preserve">ALVARO SEPULVEDA HERRERA </t>
  </si>
  <si>
    <t>PSI - CEB</t>
  </si>
  <si>
    <t>INVITACION PUBLICA PARA CONTRATACION DIRECTA FOPAE # 1221-29-99</t>
  </si>
  <si>
    <t>UNION TEMPORAL LA LUCIERNAGA</t>
  </si>
  <si>
    <t>GEOINGENIERIA LTDA</t>
  </si>
  <si>
    <t>INVITACION A PROPONER # 1111-05-99</t>
  </si>
  <si>
    <t>JUAN MANUEL MARTINEZ</t>
  </si>
  <si>
    <t>UNION TEMPORAL ALFA</t>
  </si>
  <si>
    <t>UNION TEMPORAL GEOCING LTDA - BATEMAN INGENIERIA LTDA</t>
  </si>
  <si>
    <t>TEA LTDA CONSULTORIAS</t>
  </si>
  <si>
    <t>UNION TEMPORAL INDESA LTDA - FALLA CHAMORRO Y CIA</t>
  </si>
  <si>
    <t>INVITACION A PROPONER # 1225-09-99</t>
  </si>
  <si>
    <t>E61</t>
  </si>
  <si>
    <t>INVESTIGACIONES GEOTECNICAS LTDA</t>
  </si>
  <si>
    <t>M.C.I INGENIEROS CONTRATISTAS LTDA</t>
  </si>
  <si>
    <t>LICITACION  # 11 DE 1999</t>
  </si>
  <si>
    <t>UNION TEMPORAL DYE</t>
  </si>
  <si>
    <t>CONSORCIO J.C.A</t>
  </si>
  <si>
    <t>CONSORCIO EQUIPOS Y CIMENTACIONES BERNARDO SERRANO</t>
  </si>
  <si>
    <t>CONSORCIO CIMELEC ING LTDA Y EDUARDO CABRERA DUSSAN</t>
  </si>
  <si>
    <t xml:space="preserve">CONSORCIO JES </t>
  </si>
  <si>
    <t>SERGIO MARTA VARGAS</t>
  </si>
  <si>
    <t>CONSTRUCTORES CIVILES INGENIEROS C.CI LTDA</t>
  </si>
  <si>
    <t xml:space="preserve">UNION TEMPORAL LH </t>
  </si>
  <si>
    <t xml:space="preserve">HECTOR VICENTE RODRIGUEZ </t>
  </si>
  <si>
    <t>J.P INGENIEROS LTDA - SAID ARTURO SANABRIA UNION TEMPORAL</t>
  </si>
  <si>
    <t>PATRICIA CARRASCO Y ASOCIADOS LTDA ASESORIAS INTEGRALES</t>
  </si>
  <si>
    <t>CONVOCATORIA 2012 - 1998</t>
  </si>
  <si>
    <t>CAREPTAS 1/3</t>
  </si>
  <si>
    <t>E62</t>
  </si>
  <si>
    <t xml:space="preserve">NO TIENE </t>
  </si>
  <si>
    <t>DOCUMENTOS SUELTOS</t>
  </si>
  <si>
    <t>CARPETA 2/3</t>
  </si>
  <si>
    <t>CARPETA 3/3</t>
  </si>
  <si>
    <t>FIDUCIARIA DEL ESTADO S.A</t>
  </si>
  <si>
    <t>CONCURSO PUBLICO DE MERITO 001-1997</t>
  </si>
  <si>
    <t>MICROREDES LTDA</t>
  </si>
  <si>
    <t>PROPUESTA CLABLEADO ESTRUCTURADO</t>
  </si>
  <si>
    <t>COT 1397124</t>
  </si>
  <si>
    <t>CARPETA 1/5</t>
  </si>
  <si>
    <t>COT 1297015</t>
  </si>
  <si>
    <t>CARPETA 2/5</t>
  </si>
  <si>
    <t>DATOS Y REDES</t>
  </si>
  <si>
    <t>CG188</t>
  </si>
  <si>
    <t>CARPETA 3/5</t>
  </si>
  <si>
    <t>CG189</t>
  </si>
  <si>
    <t>CARPETA 4/5</t>
  </si>
  <si>
    <t>PR177</t>
  </si>
  <si>
    <t>CARPETA 5/5</t>
  </si>
  <si>
    <t>INGENIERIA E HIDROSISTEMAS GRUPO DE CONSULTORIA IEH GRUCON LTDA</t>
  </si>
  <si>
    <t>CONCURSO PUBLICO DE MERITO 004-1997</t>
  </si>
  <si>
    <t>CARPETA 1/4</t>
  </si>
  <si>
    <t>GRUPO 3</t>
  </si>
  <si>
    <t>CARPETA 2/4</t>
  </si>
  <si>
    <t>GRUPO 4</t>
  </si>
  <si>
    <t>CARPETA 3/</t>
  </si>
  <si>
    <t>GRUPO 5</t>
  </si>
  <si>
    <t>CARPETA 4/4</t>
  </si>
  <si>
    <t>SODEIC LTDA</t>
  </si>
  <si>
    <t>CONCURSO PUBLICO DE MERITO 003-1997</t>
  </si>
  <si>
    <t>AMCOVIT LTDA</t>
  </si>
  <si>
    <t>SERVISION DE COLOMBIA Y CIA LTDA</t>
  </si>
  <si>
    <t>JAM INGENIERIA Y MEDIO AMBIENTE E.U.</t>
  </si>
  <si>
    <t>JAVIER ANTONIO MILLAN LOPEZ</t>
  </si>
  <si>
    <t>JOSE IVAN RODRIGUEZ GARZON</t>
  </si>
  <si>
    <t>INGENIERIA Y GEOTECNIA LTDA</t>
  </si>
  <si>
    <t>JULIO EDUARDO MOYA BARRIOS</t>
  </si>
  <si>
    <t>C.I.C CONSULTORES DE INGENIERIA Y CIMENTACIONES S.A</t>
  </si>
  <si>
    <t>CARPETA 1/3</t>
  </si>
  <si>
    <t>GEOTECNIA Y CIMENTACIONES S.A</t>
  </si>
  <si>
    <t>ARQUITECTURA URBANA LTDA</t>
  </si>
  <si>
    <t>OFFIMONACO LTD</t>
  </si>
  <si>
    <t>KEY MARKET S.A.</t>
  </si>
  <si>
    <t>IMPORTACIONES Y EXPORTACIONES LARUE</t>
  </si>
  <si>
    <t>MARIO CORREA LUNA</t>
  </si>
  <si>
    <t>CONSORCIO MG</t>
  </si>
  <si>
    <t>PASS-PREVENCIONISTAS EN AMBIENTE SALUD Y SEGURIDAD LTDA</t>
  </si>
  <si>
    <t>CONSORCIO INGENIERIA EN OBRAS</t>
  </si>
  <si>
    <t xml:space="preserve">GIA CONSULTORES LTDA </t>
  </si>
  <si>
    <t>EDGAR EDUARDO RODRIGUEZ</t>
  </si>
  <si>
    <t>FLAVIO FEDERICO SOLER SIERRA</t>
  </si>
  <si>
    <t>PROPUESTA TECNICA</t>
  </si>
  <si>
    <t xml:space="preserve">ACCESORIOS Y SISTEMAS S.A- ACCEQUP  </t>
  </si>
  <si>
    <t>COLVISTA LTDA-SOLUCIONES TECNOLOGICAS INTEGRALES</t>
  </si>
  <si>
    <t>CONSORCIO OBRAS CIVILES</t>
  </si>
  <si>
    <t>CARLOS FERNANDO MEDINA NOREÑA</t>
  </si>
  <si>
    <t>CONSORCIO OBRAS DE MITIGACION</t>
  </si>
  <si>
    <t xml:space="preserve">FIDUCIARIA BOGOTA S.A. </t>
  </si>
  <si>
    <t>CONCURSO DE MERITOS Nº CM-001-2009</t>
  </si>
  <si>
    <t>EDGAR EDUARDO RODRIGUEZ GRANADOS Y/O INGENIERIA GEORIESGOS</t>
  </si>
  <si>
    <t>SERVICIOS DE INGENIERIA LTDA</t>
  </si>
  <si>
    <t xml:space="preserve">GEOTECNIA &amp; CIMENTACIONES S.A </t>
  </si>
  <si>
    <t>NO TIENE</t>
  </si>
  <si>
    <t>DANILO MORENO MUÑOZ</t>
  </si>
  <si>
    <t>SISTETRONICS LTDA</t>
  </si>
  <si>
    <t>WALDO JESUS ORTIZ ROMERO</t>
  </si>
  <si>
    <t>SAVIV PUBLICIDAD Y CIA LTDA</t>
  </si>
  <si>
    <t>LR CONSTRUCTORES</t>
  </si>
  <si>
    <t>CONSORCIO OMEGA</t>
  </si>
  <si>
    <t>LUIS FERNANDO GONZALEZ PAEZ</t>
  </si>
  <si>
    <t>CONSORCIO FOPAE</t>
  </si>
  <si>
    <t>LLANTAS TEUSAQUILLO LTDA</t>
  </si>
  <si>
    <t>CONSORCIO OASIS</t>
  </si>
  <si>
    <t>FIDIAS JOSE ARANGO BENITEZ</t>
  </si>
  <si>
    <t>MEGASEGURIDAD LA PROVEEDORA LTDA</t>
  </si>
  <si>
    <t>INCOLDEXT LTDA</t>
  </si>
  <si>
    <t xml:space="preserve">CONSORCIO PIN </t>
  </si>
  <si>
    <t>HECTOR JULIO CASALLAS ORDOÑEZ</t>
  </si>
  <si>
    <t>ALBERTO ALVAREZ CHAVES</t>
  </si>
  <si>
    <t>INVITACION PARA CONTRATACION DIRECTA UPES-FOPAE Nº 1225-03-98</t>
  </si>
  <si>
    <t>SOBRE 1/2 PROPUESTA TECNICA Y ECONOMICA</t>
  </si>
  <si>
    <t>E15</t>
  </si>
  <si>
    <t xml:space="preserve"> SOBRE 2/2 PROPUESTA DE CONSULTORIA</t>
  </si>
  <si>
    <t>ALVARO NIVIA Y CIA. LTDA INGENIEROS</t>
  </si>
  <si>
    <t>CONVOCATORIA Nº 1225- 06-98 PROPUESTA PARA CONSULTORIA</t>
  </si>
  <si>
    <t>ALVARO NIVIA Y CIA.LTDA INGENIEROS</t>
  </si>
  <si>
    <t>CONVOCATORIA 1225-05-98</t>
  </si>
  <si>
    <t>GEOCONSULTA LTDA</t>
  </si>
  <si>
    <t>CONVOCATORIA Nº 1225-03-98</t>
  </si>
  <si>
    <t>GEOLOGOS E INGENIEROS CONSULTORES</t>
  </si>
  <si>
    <t>GEOTECNIA Y CIMENTACIONES LTDA</t>
  </si>
  <si>
    <t>INVITACION PARA CONTRATACION DIRECTA UPES-FOPAE Nº 1225-06-98</t>
  </si>
  <si>
    <t>PONCE DE LEON Y ASOCIADOS S.A INGENIEROS CONSULTORES</t>
  </si>
  <si>
    <t>INVITACION A PROPONER FOPAE Nº 1225-04-98</t>
  </si>
  <si>
    <t>CONVOCATORIA Nº 1225 DE 1998-10-98</t>
  </si>
  <si>
    <t>LICITACION PUBLICA Nº 001 DE 2003 ENCARGO FIDUCIARIO</t>
  </si>
  <si>
    <t>CARPETA 1/3 DEL CONTRATO 122 DEL 2003</t>
  </si>
  <si>
    <t>CARPETA 2/3 DEL CONTRATO 122 DEL 2003, EVALUACIONES</t>
  </si>
  <si>
    <t>CARPETA 3/3 DEL CONTRATO 122 DEL 2003 EVALUACIONES</t>
  </si>
  <si>
    <t>CONSORCIO CONSTRUCIVILES</t>
  </si>
  <si>
    <t>LICITACION PUBLICA PARA CONTRATACION DIRECTA FOPAE Nº 7301.1-01-2003</t>
  </si>
  <si>
    <t>E16</t>
  </si>
  <si>
    <t>LUIS FERNANDO MOLINA VALENCIA</t>
  </si>
  <si>
    <t>INVITACION PUBLICA PARA CONTRATACION DIRECTA FOPAE Nº 7301.1-01-2003</t>
  </si>
  <si>
    <t>CONSORCIO RODRIGUEZ- MONTERO</t>
  </si>
  <si>
    <t>FABIAN AUGUSTO RODRIGUEZ SIERRA</t>
  </si>
  <si>
    <t>CONSORCIO ORO</t>
  </si>
  <si>
    <t>GUSTAVO ADOLFO QUINTERO</t>
  </si>
  <si>
    <t>PROPUESTA PARA CONTRATACION DIRECTA Nº 7303-07 DEL 2003</t>
  </si>
  <si>
    <t>DIANA LUCIA ROZO CHIPATECUA</t>
  </si>
  <si>
    <t>OFERTA PARA INVITACION DIRECTA Nº 7303-07 DEL 2003</t>
  </si>
  <si>
    <t>CARMEN  ALICIA ARZUZA SAYAS</t>
  </si>
  <si>
    <t>PROPUESTA PARA CONVOCATORIA PUBLICA Nº 7303-07 DEL 2003</t>
  </si>
  <si>
    <t>CARME ALICIA ARZUZA SAYAS</t>
  </si>
  <si>
    <t>ELSA PATRICIA OLMOS</t>
  </si>
  <si>
    <t>OFERTA PARA LA INVITACION DE CONTRATACION DIRECTA Nº 7303-04 -2003 DE MARZO DE 2003</t>
  </si>
  <si>
    <t>JOSE CAMILO CORTES RICO</t>
  </si>
  <si>
    <t>OFERTA PARA LA INVITACION DIRECTA Nº 7303-03-2003</t>
  </si>
  <si>
    <t>DORIS YAMIRA RODRIGUEZ HERRERA</t>
  </si>
  <si>
    <t xml:space="preserve">OFERTA PARA INVITACION DIRECTA Nº 7303-3 DE 07 DE MARZO </t>
  </si>
  <si>
    <t>ASDRUBAL RIOS MUÑOZ</t>
  </si>
  <si>
    <t>OFERTA PARA LA INVITACION DIRECTA Nº 7303-02-2003</t>
  </si>
  <si>
    <t xml:space="preserve">GUSTAVO ADOLFO CAMARGO </t>
  </si>
  <si>
    <t>CONVOCATORIA UPES-FOPAE 1221-06-98</t>
  </si>
  <si>
    <t>CONSORCIO C Y C</t>
  </si>
  <si>
    <t>INVITACION PUBLICA UPES-FOPAE Nº 1.2.2.1-07-98</t>
  </si>
  <si>
    <t>ALVARO ARGEL DURAN SUAREZ</t>
  </si>
  <si>
    <t>INVITACION PUBLICA UPES-FOPAE Nº 1221-07-98</t>
  </si>
  <si>
    <t>CONSORCIO PROCAS INGENIERIA LTDA</t>
  </si>
  <si>
    <t>E17</t>
  </si>
  <si>
    <t>LASSCO INGENIERIA LTDA</t>
  </si>
  <si>
    <t>INVITACION PUBLICA PARA CONTRATACION DIRECTA UPES-FOPAE Nº 1221-05-98</t>
  </si>
  <si>
    <t>INVITACION PUBLICA Nº 12-21-05 -98</t>
  </si>
  <si>
    <t>BARRIO EL ROCIO</t>
  </si>
  <si>
    <t>FABIO EDUARDO PATIÑO JARAMILLO</t>
  </si>
  <si>
    <t>CONVOCATORIA UPES-FOPAE Nº 1221-05-98</t>
  </si>
  <si>
    <t>CONSORCIO JOHN CASALLAS</t>
  </si>
  <si>
    <t>INVITACION PUBLICA UPES-FOPAE Nº 1221-05-98</t>
  </si>
  <si>
    <t>INVITACION PUBLICA Nº 1111-04-98</t>
  </si>
  <si>
    <t>PROPUESTA TECNICO-ECONOMICA</t>
  </si>
  <si>
    <t>INVITACION PUBLICA PARA CONTRATACION DIRECTA UPES-FOPAE Nº 1111-04-98</t>
  </si>
  <si>
    <t>INVITACION A APROPONER UPES-FOPAE Nº 1111-04-98</t>
  </si>
  <si>
    <t>CONSORCIO O.R.</t>
  </si>
  <si>
    <t>LICITACION PUBLICA Nº 005-2000</t>
  </si>
  <si>
    <t>CONSORCIO S.I.P (SERVICIOS DE INGENIERIA Y PROYECTOS)</t>
  </si>
  <si>
    <t>LICITACION PUBLICA Nº 006-2000</t>
  </si>
  <si>
    <t>ENRIQUE PLATA ULLOA Y GUSTAVO CHAVEZ CEPEDA</t>
  </si>
  <si>
    <t>OFERTA TECNICA Y ECONOMICA</t>
  </si>
  <si>
    <t>CONSORCIO MP1</t>
  </si>
  <si>
    <t xml:space="preserve">PROPUESTA TECNICA-ECONOMICA </t>
  </si>
  <si>
    <t>ENRIQUE ALVARADO MELO</t>
  </si>
  <si>
    <t>E18</t>
  </si>
  <si>
    <t>ASPECTOS FINANCIEROS</t>
  </si>
  <si>
    <t>UNION TEMPORAL O.R.</t>
  </si>
  <si>
    <t>CONSORCIO C Y C- HUNZA</t>
  </si>
  <si>
    <t xml:space="preserve">DECLARACION DE RENTA Y COMPLEMENTARIOS </t>
  </si>
  <si>
    <t>JMV INGENIEROS CONTRATISTAS LTDA</t>
  </si>
  <si>
    <t xml:space="preserve">CARLOS HERNANDO SIERRA CARRASQUILLA </t>
  </si>
  <si>
    <t>UNION TEMPORAL EQUIPOS Y CIMENTACIONES LTDA BOTERO IBAÑEZ Y CIA LTDA</t>
  </si>
  <si>
    <t>UNION TEMPORAL AREAS  ESPINOSA &amp; RESTREPO LTDA</t>
  </si>
  <si>
    <t>INVITACION PUBLICA PARA CONTRATACION DIRECTA FOPAE Nº 131-01-2000</t>
  </si>
  <si>
    <t>INGENIEROS CONSULTORES</t>
  </si>
  <si>
    <t>PROPUESTA TECNICO ECONOMICA</t>
  </si>
  <si>
    <t>ICHI BAN MOTORS S.A - MAZDA</t>
  </si>
  <si>
    <t>LICITACION 09 DE 2004</t>
  </si>
  <si>
    <t>MELTEC INC -UNION TEMPORAL MELTEC S.A.</t>
  </si>
  <si>
    <t>LICITACION  Nº 02 DE 2004</t>
  </si>
  <si>
    <t>CARPETA 1/2 GRUPO TCI LTDA-ELECTRO HIDRAULICA S.A Y COMPAÑÍA GENERAL DE TELECOMUNICACIONES LTDA</t>
  </si>
  <si>
    <t>SIEMENS S.A,1-MLDB</t>
  </si>
  <si>
    <t>CONTRATACION DIRECTA CON FORMALIDADES PLENAS Nº 276-07-2004</t>
  </si>
  <si>
    <t>E19</t>
  </si>
  <si>
    <t>SERVICONSTRUCCIONES G &amp; C LTDA</t>
  </si>
  <si>
    <t>INVITACION PUBLICA PARA CONTRATACION DIRECTA FOPAE Nº 277-04-2004 N.P</t>
  </si>
  <si>
    <t>CONSORCIO ORIENTE</t>
  </si>
  <si>
    <t>HERNAN BARRIENTOS VELASQUEZ</t>
  </si>
  <si>
    <t>PROCESO DE MENOR CUANTIA FOPAE- 7300-14-2003-CONTRATACION DIRECTA</t>
  </si>
  <si>
    <t>GIRO PUBLICIDAD &amp;MARKETING LTDA-GIRO P &amp; M</t>
  </si>
  <si>
    <t>CONVOCATORIA PUBLICA Nº 7303-22-2003</t>
  </si>
  <si>
    <t>LICITACION PUBLICA Nº 01 DE 2003</t>
  </si>
  <si>
    <t>LICITACION PUBLICA Nº 05 DE 2000</t>
  </si>
  <si>
    <t>INDESA LTDA-INGENIERIA Y DESARROLLO AMBIENTAL LTDA</t>
  </si>
  <si>
    <t>INVITACION A PROPONER UPES-FOPAE Nº 1111-03-2000</t>
  </si>
  <si>
    <t xml:space="preserve">COLPATRIA SEGUROS </t>
  </si>
  <si>
    <t xml:space="preserve">PROPUESTA SELECCIÓN COMPAÑIAS DE SEGUROS </t>
  </si>
  <si>
    <t>COLPATRIA SEGUROS</t>
  </si>
  <si>
    <t>PROPUESTA SELECCIÓN COMPAÑÍA DE SEGUROS</t>
  </si>
  <si>
    <t>LA PREVISORA S.A- COMPAÑÍA DE SEGUROS</t>
  </si>
  <si>
    <t>INVITACION A CONTRATACION PROGRAMA DE SEGUROS</t>
  </si>
  <si>
    <t>CONSORCIO P&amp;G CONSULTORIA Y CONSTRUCCIONES LTDA Y GUILLERMO ARIAS CHAUR</t>
  </si>
  <si>
    <t>CONTRATACION DIRECTA FOPAE Nº 1221-23-2000</t>
  </si>
  <si>
    <t>E20</t>
  </si>
  <si>
    <t>MAURICIO ACHURY MONTALVO</t>
  </si>
  <si>
    <t>INVITACION PUBLICA PARA CONTRATACION DIRECTA FOPAE Nº 1221-23-2000</t>
  </si>
  <si>
    <t>FERNANDO ENRIQUE LARA LOZADA</t>
  </si>
  <si>
    <t>H.R.G.INGENIERIA LTDA</t>
  </si>
  <si>
    <t>PROPUESTA DE SUMINISTROS E INSTALACION DE BOMBAS Nº 2-21413</t>
  </si>
  <si>
    <t>ANTONIO JOSE VALBUENA RUIZ</t>
  </si>
  <si>
    <t>INVITACION PUBLICA PARA CONTRATACION DIRECTA Nº 1221-23-2000</t>
  </si>
  <si>
    <t>OSWALDO MESA ORTIZ</t>
  </si>
  <si>
    <t>JORGE IGNACIO RUIZ CASTRO</t>
  </si>
  <si>
    <t>JORGE HECTOR MARTIN CORTES</t>
  </si>
  <si>
    <t xml:space="preserve">CONSORCIO METROPLAN </t>
  </si>
  <si>
    <t>ABN AMOR SEGUROS</t>
  </si>
  <si>
    <t>PROPUESTA DE SEGUROS</t>
  </si>
  <si>
    <t>TECNIINGENIERIA LTDA</t>
  </si>
  <si>
    <t>INVITACION A PRESENTAR PROPUESTA PARA EL SUMINISTRO E INSTALACION DE ELECTRO BOMBA SUMERGIBLES</t>
  </si>
  <si>
    <t>JOSE OMAR MORA DIAZ</t>
  </si>
  <si>
    <t>INVITACION PUBLICA PARA CONTRATACION DIRECTA FOPAE Nº 7301.1-03-2003</t>
  </si>
  <si>
    <t>NESTOR ROJAS SIERRA</t>
  </si>
  <si>
    <t>INVITACION DIRECTA Nº 3.1-07 DE 2003</t>
  </si>
  <si>
    <t>INVITACION DIRECTA Nº 3.1-05 DE 2003</t>
  </si>
  <si>
    <t>DISTRIBUCIONES LUDI Y/LUIS CARLOS PARRA G</t>
  </si>
  <si>
    <t>INVITACION DIRECTA Nº 470 DEL 14 DE ABRIL DEL 2003</t>
  </si>
  <si>
    <t>ACCESRIOS AMERICAN SUPPLYS LTDA</t>
  </si>
  <si>
    <t>INVITACION CONTRATACION DIRECTA Nº 3.1-5 DE 2003</t>
  </si>
  <si>
    <t>MARTHA CECILIA RODRIGUEZ DIAZ</t>
  </si>
  <si>
    <t>DISTRIBUCIONES ALIADAS Y/O JAIME BOTERO</t>
  </si>
  <si>
    <t>JESUS ALFONSO ANGARITA AVILA</t>
  </si>
  <si>
    <t>INVITACION PUBLICA CONTRTACION DIRECTA Nº 7300-06 DEL 2003</t>
  </si>
  <si>
    <t>RACHAZADA</t>
  </si>
  <si>
    <t>E21</t>
  </si>
  <si>
    <t>GEOAMERICA LTDA</t>
  </si>
  <si>
    <t xml:space="preserve">INVITACION CONTRATACION DIRECTA FOPAE Nº  7302-12-2003 </t>
  </si>
  <si>
    <t>RENE BORJA GARCIA</t>
  </si>
  <si>
    <t>MAR INGENIERIA</t>
  </si>
  <si>
    <t>MIGUEL ANGEL RABA MOYANO-INGENIERO CIVIL</t>
  </si>
  <si>
    <t>VICTOR H.KUHN N</t>
  </si>
  <si>
    <t>ORACLE COLOMBIA LTDA</t>
  </si>
  <si>
    <t>INVITACION DIRECTA Nº AVE 3.10 DEL 11 DE ABRIL DEL 2003</t>
  </si>
  <si>
    <t>INDUSTRIAS FAMASEG LTDA</t>
  </si>
  <si>
    <t>LICITACION Nº 02 DE 2003</t>
  </si>
  <si>
    <t>CONSORCIO RIPEL</t>
  </si>
  <si>
    <t>ACCSESORIOS Y SISTEMAS S.A-ACCEQUIP</t>
  </si>
  <si>
    <t>MARTHA LUCIA VANEGAS RONDON</t>
  </si>
  <si>
    <t>INVITACION DIRECTA Nº 7303-11 DE MARZO DE 2003</t>
  </si>
  <si>
    <t>GLADYS PATRICIA CONTRERAS BELLO</t>
  </si>
  <si>
    <t>INVITACION DIRECTA Nº 7303-11 DE MARZO DE 2004</t>
  </si>
  <si>
    <t>JULIAN MAURICIO HERRERA CAMACHO</t>
  </si>
  <si>
    <t>INVITACION DIRECTA Nº 7303-11 DE MARZO DE 2005</t>
  </si>
  <si>
    <t>CLAUDIA LUCIA AREVALO MIRANDA</t>
  </si>
  <si>
    <t>INVITACION DIRECTA Nº 7303-11 DE MARZO DE 2006</t>
  </si>
  <si>
    <t>FABIO ALBERTO ORTIZ GUERRERO</t>
  </si>
  <si>
    <t>INVITACION DIRECTA Nº 7301.1-7-03</t>
  </si>
  <si>
    <t>FUNDACION UNIVERSIDAD DE BOGOTA JORGE TADEO LOZANO</t>
  </si>
  <si>
    <t>PROPUESTA PARA CREAR UN PROGRAMA DE ESPECIALIZACION SOBRE PLANEACION PARA LA PREVENCION Y ATENCION DE DESASTRES</t>
  </si>
  <si>
    <t>UNIVERSIDAD DISTRITAL FRANCISCO JOSE DE CALDAS-PROGRAMA DE INGENIERIA CATASTRAL Y GEODESIA</t>
  </si>
  <si>
    <t>ESTUDIO E INVESTIGACION TECNICA DE LAS AREAS DE RIESGO PARA UNA ZONA DE CIUDAD BOLIVAR</t>
  </si>
  <si>
    <t xml:space="preserve">UNIVERSIDAD DE LOS ANDES </t>
  </si>
  <si>
    <t>PROPUESTA MICROZONIFICACION SISMICA DE SANTAFE DE BOGOTA- SUBPROYECTOS Nº 6,10,11,14,15,16</t>
  </si>
  <si>
    <t>HELIMERCANTIL LTDA</t>
  </si>
  <si>
    <t>ESTUDIO SOBRE LA OPERATIVIDA, COSTOS,APLICACIÓN Y BENEFICIO DE LA UTILIZACION DE UN HELICOPTERO AGUSTA 109 C POR PARTE DEL DISTRITO CAPITAL</t>
  </si>
  <si>
    <t>JORGE DIAZ RAMIREZ</t>
  </si>
  <si>
    <t>PROPUESTA DE CONSULTORIA</t>
  </si>
  <si>
    <t>EVALUACION Y ACTUALIZACION DEL PAD</t>
  </si>
  <si>
    <t>INGEOMINAS</t>
  </si>
  <si>
    <t>PROPUESTA PARA UNA NUEVA GESTION</t>
  </si>
  <si>
    <t>ALVARO PONCE MURIEL</t>
  </si>
  <si>
    <t>E22</t>
  </si>
  <si>
    <t>CEINCO,CIA.LTDA</t>
  </si>
  <si>
    <t>PROPUESTA ELABORACION DE UN PLAN DE PREVENCION DE EMERGENCIAS PARA VARIOS BARRIO KENNEDY</t>
  </si>
  <si>
    <t>UNIVERSIDAD SANTO TOMAS DE AQUINO</t>
  </si>
  <si>
    <t>PROPUESTA SISTEMA VIGIA DEL NIVEL PARA EL EMBALSE DE LA REGADERA</t>
  </si>
  <si>
    <t>FERNANDO GOMEZ RUIZ- NESTOR GUTIERREZ NEIRA</t>
  </si>
  <si>
    <t>ASOCIACION PARA LA DEFENSA DEL CIUDADANO</t>
  </si>
  <si>
    <t>PROPUESTA RELOCALIZACION DE LAS FAMILIAS UBICADAS EN EL MIRADOR SECTOR DE ALTO RIESGO DE LA ALCALDIA MENOR DE USAQUEN</t>
  </si>
  <si>
    <t>CONTIENE FOTOS</t>
  </si>
  <si>
    <t xml:space="preserve">UNIVERSIDAD DISTRITAL FRANCISCO JOSE DE CALDAS </t>
  </si>
  <si>
    <t>ESTUDIO E INVESTIGACION TECNICA DE LAS AREAS DE RIESGO EN LA LOCALIDAD DE ENGATIVA ZONA 10</t>
  </si>
  <si>
    <t>ESTUDIO E INVESTIGACION TECNICA DE LAS AREAS DE RIESGO PARA EL SECTOR NOR-ESTE DE USAQUEN</t>
  </si>
  <si>
    <t>IMPLEMENTACION DE UN PROGRAMA DE POSTGRADO EN LA PLANEACION PARA LA PREVENCION Y ATENCION DE DESATRES</t>
  </si>
  <si>
    <t>JULIO ESPINOSA CARO</t>
  </si>
  <si>
    <t>IMPLEMENTACION DE LA ADECUACION CURRICULAR</t>
  </si>
  <si>
    <t>FACTIBILIDAD PARA EL MEJORAMIENTO Y/O RELOCALIZACION DEL ASENTAMIENTO HUMANO UBICADO EN EL MIRADOR ALCALDIA LOCAL DE USAQUEN</t>
  </si>
  <si>
    <t>ASCENDER- ASOCIACION DE INVESTIGACION Y CONSULTORIA EDUCATIVA INTEGRAL</t>
  </si>
  <si>
    <t>IMPLEMENTACION DE LA ADECUACION CURRICULAR DE LOS PROGRAMAS OFICIALES DEL MINISTERIO DE EDUCACION NACIONAL</t>
  </si>
  <si>
    <t>FIDUCIAR-FIDUCIARIA POPULAR S.A.</t>
  </si>
  <si>
    <t>CONCURSO PUBLICO Nº 01 DE 1994</t>
  </si>
  <si>
    <t>VULNERABILIDAD AL RIESGO Y POSIBLES SOLUCIONES, EN EL MIRADOR, ALCALDIA MENOR DE USAQUEN</t>
  </si>
  <si>
    <t xml:space="preserve">FIDUCIARIA LA PREVISORA S.A. </t>
  </si>
  <si>
    <t>FIDUGAN- FIDUCIARIA GANADERA S.A.</t>
  </si>
  <si>
    <t>ASOMBRO COMUNICACIONES</t>
  </si>
  <si>
    <t>PROPUESTA PARA LA ELABORACION DE MATERIAL DIVULGATORIO EN PREVENCION DE EMERGENCIAS</t>
  </si>
  <si>
    <t>CI &amp; CON LTDA</t>
  </si>
  <si>
    <t>INVITACION PUBLICA PARA CONTRATACION DIRECTA FOPAE Nº 7301.3-03-2003</t>
  </si>
  <si>
    <t>CONSORCIO OBRAS BOGOTA</t>
  </si>
  <si>
    <t>CONSORCIO HIDROCONSULTA LTDA.- CIVILES LTDA. INGENIEROS CONSULTORES</t>
  </si>
  <si>
    <t>CONCURSO PUBLICO DE MERITOS Nº 003/97</t>
  </si>
  <si>
    <t>E23</t>
  </si>
  <si>
    <t>ESTUDIOS Y ASESORIAS INGENIEROS CONSULTORES LTDA</t>
  </si>
  <si>
    <t>HIDROGEOCOL LTDA</t>
  </si>
  <si>
    <t>CONCURSO PUBLICO DE MERITOS Nº 002/97</t>
  </si>
  <si>
    <t>ZONIFICACION DE RIESGOS POR INESTABILIDAD DEL TERRENO PARA DIFERENTES LOCALIDADES EN LA CIUDAD DE SANTAFE DE BOGOTA</t>
  </si>
  <si>
    <t>INPROTEKTO LTDA</t>
  </si>
  <si>
    <t>JHON JAIRO GONZALEZ BERNAL</t>
  </si>
  <si>
    <t>INVITACION PARA CONTRATACION DIRECTA FOPAE 7301.3-03-2003</t>
  </si>
  <si>
    <t>E24</t>
  </si>
  <si>
    <t>MARIA DE LOS ANGELES GONZALEZ PEÑUELA</t>
  </si>
  <si>
    <t>OFERTA PARA INVITACION DIRECTA Nº 7301.3-03-2003</t>
  </si>
  <si>
    <t>INTERVENTORIA PARA LA ADECUACION DE PREDIOS EN ALTO RIESGO ADQUIRIDOS POR EL FOPAE EN LAS LOCALIDADES DE SAN CRISTOBAL, RAFAEL URIBE URIBE,CIUDAD BOLIVAR, SANTA FE, USME,USAQUEN Y CHAPINERO</t>
  </si>
  <si>
    <t>UNION TEMPORAL G&amp;C</t>
  </si>
  <si>
    <t xml:space="preserve">            --</t>
  </si>
  <si>
    <t>SERVICIO INTEGRALES EN INGENIERIA DE CONSULTA Y  CONSTRUCCION LTDA- SERINGEC LTDA</t>
  </si>
  <si>
    <t>OFERTA PARA INVITACION DIRECTA FOPAE Nº 7302-24-2003</t>
  </si>
  <si>
    <t xml:space="preserve">                                                                                                            </t>
  </si>
  <si>
    <t>BIOESTUDIOS LTDA</t>
  </si>
  <si>
    <t>CARLOS HECTOR CANTILLO RUEDA</t>
  </si>
  <si>
    <t>GEOSPATIAL LTDA</t>
  </si>
  <si>
    <t>OFERTA PARA CONVOCATORIA PUBLICA FOPAE 7303-20-2003</t>
  </si>
  <si>
    <t>ROMEXPORT CI EU</t>
  </si>
  <si>
    <t>OFERTA PARA CONTRATACION DIRECTA FOPAE 7303-20-2003</t>
  </si>
  <si>
    <t>CIVILES LTDA- INGENIEROS CONSULTORES</t>
  </si>
  <si>
    <t>OFERTA PARA INVITACION DIRECTA Nº 7302-23-2003</t>
  </si>
  <si>
    <t>OFERTA PARA INVITACION DIRECTA Nº 7302-24-2003</t>
  </si>
  <si>
    <t xml:space="preserve">                    </t>
  </si>
  <si>
    <t>OFERTA PARA INVITACION DIRECTA Nº 7302-30-2003</t>
  </si>
  <si>
    <t>PSI S.A- PROSPECCION SONDEOS INSTRUMENTACION  SOCIEDAD ANONIMA</t>
  </si>
  <si>
    <t>TERMINOS DE REFERENCIA DEFINITIVOS</t>
  </si>
  <si>
    <t>INVITACION PARA CONTRATACION DIRECTA FOPAE 7302-26-2003</t>
  </si>
  <si>
    <t>LICITACION Nº 009 DE 2004</t>
  </si>
  <si>
    <t>E25</t>
  </si>
  <si>
    <t>AUTOMAYOR S.A</t>
  </si>
  <si>
    <t>PROPUESTA 2</t>
  </si>
  <si>
    <t>PROPUESTA 1</t>
  </si>
  <si>
    <t>LICITACION Nº 11 DE 2004</t>
  </si>
  <si>
    <t>PROPUESTA 3</t>
  </si>
  <si>
    <t>SOFTWARE Y ALGORITMOS S.A</t>
  </si>
  <si>
    <t>CONSORCIO INTERVIAS 1</t>
  </si>
  <si>
    <t>INVITACION PUBLICA PARA CONTRATACION DIRECTA FOPAE Nº 7301-40-2004</t>
  </si>
  <si>
    <t>E26</t>
  </si>
  <si>
    <t xml:space="preserve">CONSORCIO OBRAS CIVILES </t>
  </si>
  <si>
    <t>CONSORCIO ALVARO PLATA</t>
  </si>
  <si>
    <t>CONSORCIO VISION</t>
  </si>
  <si>
    <t>CONSORCIO RUGELES</t>
  </si>
  <si>
    <t>CONSORCIO HC INGENIEROS</t>
  </si>
  <si>
    <t>CIARQUELET LTDA</t>
  </si>
  <si>
    <t>CAMPO Y CIUDAD LTDA</t>
  </si>
  <si>
    <t>INVITACION PUBLICA PARA CONTRATACION DIRECTA FOPAE Nº 7300-08-2004 N.P</t>
  </si>
  <si>
    <t>KOSEMPO LTDA</t>
  </si>
  <si>
    <t>UNION TEMPORAL JAM INGENIERIA Y MEDIO AMBIENTE EU Y JORGE EMILIO MONTOYA GOYENECHE</t>
  </si>
  <si>
    <t>LICITACION Nº 04 DE 2004</t>
  </si>
  <si>
    <t>FERRESEG INDUSTRIAL-INVERSIONES CAICEDO RIOS &amp;CIA S EN C</t>
  </si>
  <si>
    <t>E27</t>
  </si>
  <si>
    <t>FERRETERIA HERRAMIENTAS Y LAMINAS LTDA</t>
  </si>
  <si>
    <t>CAPCITACION DE LOS COMITES LOCALES DE EMERGENCIAS PARA EL MANEJO DE EMERGENCIAS</t>
  </si>
  <si>
    <t xml:space="preserve"> INVITACION A PROPONER Nº1 PROYECTO DE INVERSION 2012</t>
  </si>
  <si>
    <t>UNION TEMPORAL MHASSSINGENIERIA CIA LTDA Y J.T.H.</t>
  </si>
  <si>
    <t>INVITACION PUBLICA PARA CONTRATACION DIRECTA FOPAE Nº 1214-01-99</t>
  </si>
  <si>
    <t>GLORIA LETICIAMOGOLLON NAVARRETE</t>
  </si>
  <si>
    <t>HECTOR VICENTE RODRIGUEZ ROMERO</t>
  </si>
  <si>
    <t>ARMANDO GONZALEZ DIAZ</t>
  </si>
  <si>
    <t>CONSORCIO INTERDICO</t>
  </si>
  <si>
    <t>CONSORCIO G Y G</t>
  </si>
  <si>
    <t>HIDROGEOLOGIA Y GEOTECNIA AMBIENTAL LTDA</t>
  </si>
  <si>
    <t>INVITACION A PROPONER Nº 1111-02-99</t>
  </si>
  <si>
    <t xml:space="preserve">INGENIERIA Y GEOTECNIA LTDA </t>
  </si>
  <si>
    <t>INVITACION A PROPONER Nº 1111-02-99 PROYECTO 7026-SUBPROYECTO 1.1.1.1</t>
  </si>
  <si>
    <t>E28</t>
  </si>
  <si>
    <t>UNION TEMPORAL INDESA LTDA-INGENIERIA -FALLA CHAMORRO Y CIA. S EN C</t>
  </si>
  <si>
    <t>INVITACION A PROPONER UPES-FOPAE Nº 1225-08-99</t>
  </si>
  <si>
    <t>IEH GRUCON LTDA</t>
  </si>
  <si>
    <t>INVITACION A PROPONER Nº 1225-08-99</t>
  </si>
  <si>
    <t>INVITACION A PROPONER UPES-FOPAE Nº 1111-02-99-99</t>
  </si>
  <si>
    <t>HIDROTEC LTDA-INGENIEROS CONSULTORES</t>
  </si>
  <si>
    <t>CONCURSO PUBLICO DE MERITOS Nº 004-97</t>
  </si>
  <si>
    <t>SOBRE 1/2</t>
  </si>
  <si>
    <t>SOBRE 2/2</t>
  </si>
  <si>
    <t>CONSORCIO GEOTECNIA Y CIMENTACIONES LTDA. PONCE LEON Y ASOCIADOS,S.A.INGENIEROS CONSULTORES</t>
  </si>
  <si>
    <t>ARGOLLADO 1/3 ORIGINAL TOMO I</t>
  </si>
  <si>
    <t>ARGOLLADO 2/3 ORIGINAL TOMO II</t>
  </si>
  <si>
    <t>E33</t>
  </si>
  <si>
    <t>ARGOLLADO 3/3 ORIGINAL TOMO III</t>
  </si>
  <si>
    <t>LEMOINE RIVERA INGENIEROS ASOCIADOS LTDA</t>
  </si>
  <si>
    <t>LUIS FERNANDO OROZCO ROJAS Y CIA LTDA. Y SALAZAR FERRO INGENIEROS S.A.</t>
  </si>
  <si>
    <t>CARTA DE PRESENTACION</t>
  </si>
  <si>
    <t>INVITACION PUBLICA PARA CONTRATACION DIRECTA FOPAE Nº 7301-16-2003</t>
  </si>
  <si>
    <t>PROSPECCION SONDEOS INSTRUMENTACION SOCIEDAD ANONIMA P.S.I. S.A</t>
  </si>
  <si>
    <t>INVITACION PUBLICA PARA CONTRATACION DIRECTA FOPAE Nº 7302-26-2003</t>
  </si>
  <si>
    <t>INGENIERIA DE LAS CIENCIAS DE LA TIERRA S.A INGECIENCIAS S.A.</t>
  </si>
  <si>
    <t>INVITACION PUBLICA PARA CONTRATACION DIRECTA FOPAE Nº 7302-31-2003</t>
  </si>
  <si>
    <t>E34</t>
  </si>
  <si>
    <t>UNION TEMPORAL OBRAS CIUDAD BOLIVAR</t>
  </si>
  <si>
    <t>INVITACION PUBLICA PARA CONTRATACION DIRECTA FOPAE Nº 7301.1-15-2003</t>
  </si>
  <si>
    <t>JUAN MANUEL BUELVAS TOVIO</t>
  </si>
  <si>
    <t>INVITACION PUBLICA PARA CONTRATACION DIRECTA FOPAE Nº 7301.1-16-2003</t>
  </si>
  <si>
    <t>DESARROLLO EN INGENIERIA DIN LTDA</t>
  </si>
  <si>
    <t>E35</t>
  </si>
  <si>
    <t>CONSORCIO LUIS CARLOS SANABRIA FERREIRA</t>
  </si>
  <si>
    <t>INVITACION PUBLICA PARA CONTRATACION DIRECTA FOPAE Nº 7301-10-2004</t>
  </si>
  <si>
    <t>JUAN CARLOS ZAPATA TRUJILLO</t>
  </si>
  <si>
    <t>GELVER ALONSO AYALA RODRIGUEZ</t>
  </si>
  <si>
    <t>UNION TEMPORAL DIEGO ALONSO MOSQUERA MATIZ</t>
  </si>
  <si>
    <t>ORGANIZACIÓN COLOMBIANA DE INGENIEROS CONTRATISTAS ASOCIADOS LTDA-  OCICA LTDA</t>
  </si>
  <si>
    <t>MERY TERESA GAITAN CARDENAS</t>
  </si>
  <si>
    <t>CONSORCIO CI</t>
  </si>
  <si>
    <t>ALVARO FONSECA SOLANO</t>
  </si>
  <si>
    <t>INVITACION PUBLICA PARA CONTRATACION DIRECTA FOPAE Nº 7301-12-2004</t>
  </si>
  <si>
    <t>CONSORCIO CIVILES</t>
  </si>
  <si>
    <t>INGENIERIA GEORIESGOS</t>
  </si>
  <si>
    <t>INVITACION PUBLICA PARA CONTRATACION DIRECTA FOPAE Nº 7302-17-2004</t>
  </si>
  <si>
    <t>EDGAR EDUARDO RODRIGUEZ GRANADOS</t>
  </si>
  <si>
    <t>E39</t>
  </si>
  <si>
    <t>UNION TEMPORAL NBM</t>
  </si>
  <si>
    <t>UNION TEMPORAL SAMUEL GEIRINGER ORTEGA</t>
  </si>
  <si>
    <t>E43</t>
  </si>
  <si>
    <t>JAIRO LOPEZ RODRIGUEZ</t>
  </si>
  <si>
    <t>INVICON S.A</t>
  </si>
  <si>
    <t>JORGE EMILIO MONTOYA GOYENECHE</t>
  </si>
  <si>
    <t>UNION TEMPORAL GEOCING LTDA</t>
  </si>
  <si>
    <t>CONTRATACION DIRECTA UPES-FOPAE Nº 1225-09-99</t>
  </si>
  <si>
    <t>UNION TEMPORAL GEOCING LTDA- BATEMAN INGENIERIA LTDA</t>
  </si>
  <si>
    <t>CONTRATACION DIRECTA UPES-FOPAE Nº 1225-08-99</t>
  </si>
  <si>
    <t>INGECIENCIAS S.A.</t>
  </si>
  <si>
    <t>GEOMETRICA LTDA</t>
  </si>
  <si>
    <t>INVITACION Nº 1225-08-99</t>
  </si>
  <si>
    <t>INVITACION A PROPONER Nº 1225-09-99</t>
  </si>
  <si>
    <t>E44</t>
  </si>
  <si>
    <t>CONVOCATORIA Nº 1225-08-99</t>
  </si>
  <si>
    <t>ROCAS Y MINERALES LTDA-  INGENIEROS CONSULTORES</t>
  </si>
  <si>
    <t>INVITACION A APROPONER 1225-08-99</t>
  </si>
  <si>
    <t>UNION TEMPORAL S Y M</t>
  </si>
  <si>
    <t>LICITACION Nº 06 DE 2004</t>
  </si>
  <si>
    <t>CARPETA 1/3 PLIEGO DE CONDICIONES -GERARDO GALEANO, JORGE ELVECIO BAQUERO DIAZ,JUAN CARLOS ZAPATA TRUJILLO,CONSOCIO LIMAS I, CONSORCIO LIMAS II, JAIRO ERNESTO PINZON LOPEZ ANEXAN DISQUET</t>
  </si>
  <si>
    <t>CARPETA 2/3 PLIEGO DE CONDICIONES -GERARDO GALEANO, JORGE ELVECIO BAQUERO DIAZ,JUAN CARLOS ZAPATA TRUJILLO,CONSOCIO LIMAS I, CONSORCIO LIMAS II, JAIRO ERNESTO PINZON LOPEZ</t>
  </si>
  <si>
    <t>CARPETA 3/3 PLIEGO DE CONDICIONES -GERARDO GALEANO, JORGE ELVECIO BAQUERO DIAZ,JUAN CARLOS ZAPATA TRUJILLO,CONSOCIO LIMAS I, CONSORCIO LIMAS II, JAIRO ERNESTO PINZON LOPEZ</t>
  </si>
  <si>
    <t>ANGEL COMUNICACIONES</t>
  </si>
  <si>
    <t>INVITACION A PRESENTAR PROPUESTA PARA EL MANTENIMIENTO CORRECTIVO Y PREVENTIVO DE EQUIPOS ELECTROMECANICOS DEL FOPAE</t>
  </si>
  <si>
    <t xml:space="preserve">ASOINGENIERIA LTDA </t>
  </si>
  <si>
    <t>INVITACION PUBLICA PARA CONTRATACION DIRECTA FOPAE 7302-58-2004</t>
  </si>
  <si>
    <t>PERSONAL MA SU SERVICIO PAS LTDA</t>
  </si>
  <si>
    <t>INVITACION PARA CONTRATACION DIRECTA FOPAE Nº 3.1.1.02.08.01-01-2004</t>
  </si>
  <si>
    <t>E45</t>
  </si>
  <si>
    <t>CONSERJES INMOBILIARIOS LTDA</t>
  </si>
  <si>
    <t>SERVIASEO S.A</t>
  </si>
  <si>
    <t>FIDUCIARIA DE OCCIDENTE S.A</t>
  </si>
  <si>
    <t>LICITACION PUBLICA Nº 001 DEL 2004</t>
  </si>
  <si>
    <t>INVITACION PARA CONTRATACION DIRECTA FOPAE Nº 3.1.1.02.10-02-2004</t>
  </si>
  <si>
    <t>CITIPAPERS S.A</t>
  </si>
  <si>
    <t>SURTISUMICOMPUTO LTDA</t>
  </si>
  <si>
    <t>CONTRATACION DIRECTA CON FORMALIDADES PLENAS Nº 3.1.1.02.10-02-2004</t>
  </si>
  <si>
    <t>OFIXPRES S.A</t>
  </si>
  <si>
    <t>CONTRATACION DIRECTA Nº 3.1.1.02.10-02-2004</t>
  </si>
  <si>
    <t>DISTRI OSVA</t>
  </si>
  <si>
    <t>CONTRATACION DIRECTA Nº 3.1.1.02.03-03-2004</t>
  </si>
  <si>
    <t>ACCESORIOS AMERICAN SUPPLYS LTDA</t>
  </si>
  <si>
    <t>CONTRATACION DIRECTA CON FORMALIDAES PLENAS Nº 3.1.1.02.03-03-2004</t>
  </si>
  <si>
    <t>SINGETEL LTDA</t>
  </si>
  <si>
    <t>PAPELERIA DISPAL LTDA</t>
  </si>
  <si>
    <t>OROMAX LTDA</t>
  </si>
  <si>
    <t xml:space="preserve">COMPAÑÍA CENTRAL DE SEGUROS S.A </t>
  </si>
  <si>
    <t>CONTRATACION DIRECTA Nº 7300-02-2004</t>
  </si>
  <si>
    <t>INBVITACION PUBLICA PARA CONTRATACION DIRECTA FOPAE Nº 7302-71-2004</t>
  </si>
  <si>
    <t>E46</t>
  </si>
  <si>
    <t>CONSORCIO BOGOTA EN CAMBIO</t>
  </si>
  <si>
    <t>INBVITACION PUBLICA PARA CONTRATACION DIRECTA FOPAE Nº 7302-72-2004</t>
  </si>
  <si>
    <t>INVITACION PUBLICA PARA CONTRATACION DIRECTA FOPAE Nº 7302-72-2004</t>
  </si>
  <si>
    <t>CONSORCIO PI-LAMBDA</t>
  </si>
  <si>
    <t>CONSORCIO FABIO URREA-BIL</t>
  </si>
  <si>
    <t>LA PREVISORA S.A</t>
  </si>
  <si>
    <t>OFERTA PARA CONTRATACION DIRECTA Nº 7300-02-2004</t>
  </si>
  <si>
    <t>HEATH LAMBERT S.A - CORREDORES DE SEGUROS S.A.</t>
  </si>
  <si>
    <t>CONTRATACION DIRECTA Nº 7300-03-2004</t>
  </si>
  <si>
    <t>E47</t>
  </si>
  <si>
    <t>INVITACION PUBLICA PARA LA CONTRATACION DIRECTA FOPAE Nº 7302-17-2004</t>
  </si>
  <si>
    <t>CONSORCIO DE INGENIEROS CONSTRUCTORES</t>
  </si>
  <si>
    <t>LICITACION PUBLICA Nº 008-2000</t>
  </si>
  <si>
    <t>CONTRATACION CONSTRUCCION OBRASS DE MITIGACION BARRIO VILLAS DEL RECUERDO, LOCALIDAD RAAFAEL URIBE URIBE EN SANTA FE DE BOGOTA</t>
  </si>
  <si>
    <t>CONSORCIO INGESUELOS-RZ-JCZ</t>
  </si>
  <si>
    <t xml:space="preserve">GISAICO LTDA - GIRALDO SANCHEZ INGENIEROS CONTRATISTAS LTDA </t>
  </si>
  <si>
    <t>CONSORCIO DAIRO ALBERTO GARCIA TRUJILLO- MARIO NIGRINIS SANCHEZ</t>
  </si>
  <si>
    <t>CONSORCIO CABRERA GOMEZ &amp; ORTIZ</t>
  </si>
  <si>
    <t>E48</t>
  </si>
  <si>
    <t>CONSORCIO C Y C - VILLAS</t>
  </si>
  <si>
    <t xml:space="preserve">CONSORCIO J.A.G. </t>
  </si>
  <si>
    <t>UNION TEMPORAL SIMA-G.P.</t>
  </si>
  <si>
    <t>CONSTRUCTORES CIVILES INGENIEROS LTDA - C.C.I. LTDA</t>
  </si>
  <si>
    <t>CONSORCIO MITIGACION VILLAS DEL RECUERDO</t>
  </si>
  <si>
    <t xml:space="preserve">CONSORCIO VILLAS DEL RECUERDO </t>
  </si>
  <si>
    <t>INVITACION A PROPONER Nº 1111-01-99 PROYECTO 7026 SUBPROYECTO 1.1.1.1</t>
  </si>
  <si>
    <t xml:space="preserve">INVITACION A PROPONER Nº 1111-01-99 </t>
  </si>
  <si>
    <t>INGETEC S.A.</t>
  </si>
  <si>
    <t xml:space="preserve">INVITACION A PROPONER Nº 1111-02-99 </t>
  </si>
  <si>
    <t>E49</t>
  </si>
  <si>
    <t>UNION TEMPORAL INDESA LTDA-FALLA CHAMORRO Y CIA. S EN C</t>
  </si>
  <si>
    <t>INVITACION A PROPONER UPES-FOPAE Nº 1225-07-99</t>
  </si>
  <si>
    <t>INVITACION A PROPONER UPES-FOPAE Nº 1111-01-99</t>
  </si>
  <si>
    <t>INVITACION A PROPONER UPES-FOPAE Nº1225-07-99</t>
  </si>
  <si>
    <t>INGENIERIA DE CONSULTA E INTERVENTORIA INGECONSULTA LTDA</t>
  </si>
  <si>
    <t>CONSORCIO PROJEKTA LTDA INGENIEROS CONSULTORES-CIVILES LTDA.- HIDROCONSULTA LTDA</t>
  </si>
  <si>
    <t>E50</t>
  </si>
  <si>
    <t>CONSORCIO SODEIC LTDA-CONSULTTPLAN LTDA</t>
  </si>
  <si>
    <t>FIDUAGRARIA S.A</t>
  </si>
  <si>
    <t xml:space="preserve">INGEMETRICA LTDA </t>
  </si>
  <si>
    <t>INVITACION PUBLICA PARA CONTRTACION DIRECTA FOPAE 7302-48-2003</t>
  </si>
  <si>
    <t>E51</t>
  </si>
  <si>
    <t>JAM INGENIERIA Y MEDIO AMBIENTE EU.</t>
  </si>
  <si>
    <t>GEOTECNIA &amp; CIMENTACIONES S.A.</t>
  </si>
  <si>
    <t>NORBER AUGUSTO CARDENAS MAHECHA</t>
  </si>
  <si>
    <t>INVITACION PUBLICA PARA CONTRTACION DIRECTA FOPAE 7301-1-24-03</t>
  </si>
  <si>
    <t>SISTEMAS DE INFORMACION GEOGRAFICA LTDA</t>
  </si>
  <si>
    <t>INVITACION PUBLICA PARA CONTRTACION DIRECTA FOPAE 7303-23-2003</t>
  </si>
  <si>
    <t xml:space="preserve">COPIA  </t>
  </si>
  <si>
    <t>MAPAS Y DATOS S.A</t>
  </si>
  <si>
    <t>E52</t>
  </si>
  <si>
    <t xml:space="preserve">GEOSPATIAL </t>
  </si>
  <si>
    <t>INVITACION PUBLICA PARA CONTRTACION DIRECTA FOPAE 7301.1-05-2001</t>
  </si>
  <si>
    <t>INVITACION PUBLICA PARA CONTRTACION DIRECTA FOPAE 7301.0-04-2001</t>
  </si>
  <si>
    <t>ALVARO A. DURAN SUAREZ</t>
  </si>
  <si>
    <t>AURELIO JESUS MONROY NIÑO</t>
  </si>
  <si>
    <t>PROPUESTA PARA INVITACION PUBLICA PARA CONTRATACION DIRECTA FOPAE Nº 7301.1-05-2001</t>
  </si>
  <si>
    <t>RICARDO MESA ORTIZ</t>
  </si>
  <si>
    <t>INVITACION PUBLICA PARA CONTRATACION DIRECTA FOPAE Nº 7301.1-05-2001</t>
  </si>
  <si>
    <t>CONSORCIO C.P</t>
  </si>
  <si>
    <t>FABIO ROMERO VALERO</t>
  </si>
  <si>
    <t>INVITACION PUBLICA PARA CONTRATACION DIRECTA FOPAE Nº 7301.1-04-2001</t>
  </si>
  <si>
    <t>INVITACION A PROPONER Nº 1225-03-99</t>
  </si>
  <si>
    <t>ARMANDO ESPAÑA ACOSTA</t>
  </si>
  <si>
    <t>INVITACION PUBLICA CONTRTACION DIRECTA Nº 7301.1-05-2001</t>
  </si>
  <si>
    <t>INVITACION PUBLICA CONTRTACION DIRECTA Nº 7301.1-04-2001</t>
  </si>
  <si>
    <t>SERINC E.U.</t>
  </si>
  <si>
    <t>JOSE IGNACIO RUIZ CASTRO</t>
  </si>
  <si>
    <t>OSCAR HERNAN CARDONA GARCIA</t>
  </si>
  <si>
    <t>INVITACION CONTRATACION DIRECTA FOPAE 7301.1-12-2002</t>
  </si>
  <si>
    <t>FOLIOS SUELTOS</t>
  </si>
  <si>
    <t>E53</t>
  </si>
  <si>
    <t>INVITACION A PROPONER PROYECTO 7240 DEL 2002</t>
  </si>
  <si>
    <t>CONSORCIO MALAGON LOPEZ</t>
  </si>
  <si>
    <t>INVITACION PUBLICA PARA CONTRTACION DIRECTA FOPAE Nº 7240.1-01-2002</t>
  </si>
  <si>
    <t>RICARDO ANTONIO BERDUGO PAEZ</t>
  </si>
  <si>
    <t xml:space="preserve">ANTONIO JOSE RODRIGUEZ MORALES </t>
  </si>
  <si>
    <t>INVITACION PARA CONTRATACION DIRECTA FOPAE Nº 7301.1-05-2002</t>
  </si>
  <si>
    <t>COMERCIALIZADORA EL PORVENIR LTDA</t>
  </si>
  <si>
    <t>INVITACION 2-814 DE FEBRERO 21 DE 2002</t>
  </si>
  <si>
    <t>WILLIAM HUMBERTO FRASSER LOZANO</t>
  </si>
  <si>
    <t>CONTRATACION DIRECTA FOPAE Nº 7301.3-04-2002</t>
  </si>
  <si>
    <t>JAIME ORJUELA MELO</t>
  </si>
  <si>
    <t>INVITACION PARA CONTRATACION DIRECTA FOPAE Nº 7301.1-10-2002-07-23</t>
  </si>
  <si>
    <t>INVITACION PUBLICA PARA CONTRATACION DIRECTA FOPAE Nº 7240.1-01-2002</t>
  </si>
  <si>
    <t>PROYECTOS ZARATE COTRINO</t>
  </si>
  <si>
    <t>INVITACION Nº 2/3937 DE 25 DE JULIO DE 2002</t>
  </si>
  <si>
    <t>ANDRES RIVEROS TURRIAGO</t>
  </si>
  <si>
    <t>CONTRATACION DIRECTA FOPAE Nº 7301.3-06-2002</t>
  </si>
  <si>
    <t>CONTRATACION DIRECTA FOPAE Nº 7240-2002</t>
  </si>
  <si>
    <t>LEONARDO ZAMBRANO ENDARA</t>
  </si>
  <si>
    <t>INVITACION A PROPONER Nº 7302.2.3.1-01-2002</t>
  </si>
  <si>
    <t>LUIS ALVARO ALDANA GUTIERREZ</t>
  </si>
  <si>
    <t>INVITACIO PARA CONTRATACION DIRECTA FOPAE Nº 7301.1-09-2002</t>
  </si>
  <si>
    <t>RAUL ANDRES APARICIO CORDOBA</t>
  </si>
  <si>
    <t>CONTRATACION DIRECTA FOPAE Nº 7301.1-07-2002</t>
  </si>
  <si>
    <t>INVITACION A PROPONER Nº 7302-2.1.4-01-2002</t>
  </si>
  <si>
    <t>A.C.T. COMPUTADORES LTDA</t>
  </si>
  <si>
    <t>OFERTA PARA CONVOCATORIA PUBLICA FOPAE 7303-14 DEL 21-03 DEL 2003</t>
  </si>
  <si>
    <t>BERTHA LIDIA CHAVEZ TALERO</t>
  </si>
  <si>
    <t>INVITACION PARA CONTRATACION DIRECTA FOPAE</t>
  </si>
  <si>
    <t>PROPUESTA DE CONSTRUCCION</t>
  </si>
  <si>
    <t>MELTEC S.A.</t>
  </si>
  <si>
    <t>OFERTA ECONOMICA PARA EL SUMINISRTRO, INSTALACION Y PUESTA EN FUNCIONAMIENTO DE RADIOS TRONCALIZADOS</t>
  </si>
  <si>
    <t>SERVI REPUESTOS DEL OCCIDENTE LTDA</t>
  </si>
  <si>
    <t>PRESENTACION DE PROPUESTA PARA EL SERVICIO DE MANTENIMIENTO CORRECTIVO Y PREVENTIVO EN EL PARQUE AUTOMOTOR DE LA DIRECCION DE  FOPAE</t>
  </si>
  <si>
    <t>DELMA MARSH</t>
  </si>
  <si>
    <t>INVITACION SELECCIÓN INTERMEDIARIO DE SEGUROS</t>
  </si>
  <si>
    <t>ORIOL RUIZ LOPEZ</t>
  </si>
  <si>
    <t>COTIZACION 7240-02</t>
  </si>
  <si>
    <t xml:space="preserve">CITED-CORPORACION INTEGRAL TECNO DIGITAL </t>
  </si>
  <si>
    <t xml:space="preserve">INVITACION CONTRATACION </t>
  </si>
  <si>
    <t>DISMACOL-DISTRIBUIDORES DE MANTENIMIENTO Y ASEO DE COLOMBI</t>
  </si>
  <si>
    <t>PROPUESTA PARA LA PRESTACION DEL SERVICIO DE ASEO Y CAFETERIA</t>
  </si>
  <si>
    <t xml:space="preserve">PROPUESTA TERMINOS DE REFERENCIA PARA CONTRATACION DEL SERVICIO INTEGRAL DE ASEO Y CAFETERIA </t>
  </si>
  <si>
    <t>OMAR RODRIGUEZ JAUREGUI</t>
  </si>
  <si>
    <t>CONTRATACION DIRECTA FOPAE</t>
  </si>
  <si>
    <t>FORMULARIO PROPUESTA</t>
  </si>
  <si>
    <t>PROVEE SISTEMAS</t>
  </si>
  <si>
    <t>COTIZACION PARA CONTRATACION DEL SUMINISTRO DE ELEMENTOS DE COMPUTADOR</t>
  </si>
  <si>
    <t>RAFAEL NOVOA ROJAS</t>
  </si>
  <si>
    <t>PROPUESTA PARA EL SUMINISTRO DE UTILES DE PAPELERIA</t>
  </si>
  <si>
    <t>J G M LTDA -DISTRIBUIDORA Y COMERCIALIZADORA</t>
  </si>
  <si>
    <t>INVITACION PARA LA CONTRATACION DIRECTA DE SUMINISTROS DE COMPUTADOR</t>
  </si>
  <si>
    <t>E54</t>
  </si>
  <si>
    <t>PROSPECCION , SONDEOS, INSTRUMENTACION SOCIEDAD ANONIMA. P.S.I. S.A.</t>
  </si>
  <si>
    <t>FIDUCIARIA DE OCCIDENTE S.A.</t>
  </si>
  <si>
    <t>LICITACION PUBLICA Nº 1 DE 2004</t>
  </si>
  <si>
    <t>FIDUCIARIA TEQUENDAMA</t>
  </si>
  <si>
    <t>LICITACION PUBLICA Nº 01 DE 2004</t>
  </si>
  <si>
    <t>FIDDUCOLDEX</t>
  </si>
  <si>
    <t>FIDUCIARIA PETROLERA S.A.-FIDUPETROL</t>
  </si>
  <si>
    <t>HELM TRUST S.A.</t>
  </si>
  <si>
    <t>E55</t>
  </si>
  <si>
    <t>CONSORCIO PI - LAMBDA</t>
  </si>
  <si>
    <t>INVITACION PUBLICA PARA CONTRATACION DIRECTA FOPAE Nº 7302-40-2003</t>
  </si>
  <si>
    <t>JAM INGENIERIA Y MEDIO AMBIENTE</t>
  </si>
  <si>
    <t>INVITACION PUBLICA PARA CONTRATACION DIRECTA FOPAE Nº 7302-39-2003</t>
  </si>
  <si>
    <t>G.ING.LTDA-GARZON INGENIEROS Y ASOCIADOS LTDA</t>
  </si>
  <si>
    <t>INVITACION PUBLICA PARA CONTRATACION DIRECTA FOPAE Nº 7302-39-2003 DE 5 DE SEPTIEMBRE DE 2003</t>
  </si>
  <si>
    <t>E56</t>
  </si>
  <si>
    <t>GEOURBANA LTDA</t>
  </si>
  <si>
    <t>INGENIERIA Y GEORIESGOS Y/O EDGAR EDUARDO RODRIGUEZ GRANADOS</t>
  </si>
  <si>
    <t>PROSPECCION SONDEOS, INSTRUMENTACION SOCIEDAD ANONIMA P.S.I. S.A-</t>
  </si>
  <si>
    <t>CONSORCIO CONSULTORIA CONSTRUHERCA LTDA-CONSTRUCTORA ARINGE ORLANDO SEPULVEDA CELY</t>
  </si>
  <si>
    <t>INVITACION A PROPONER Nº 1225-04-2000</t>
  </si>
  <si>
    <t>UNION TEMPORAL INGEMETRICA LTDA.- CONSULCONS LTDA</t>
  </si>
  <si>
    <t>E78</t>
  </si>
  <si>
    <t>INVITACION PUBLICA PARA CONTRATACION DIRECTA Nº 1225-04-2000</t>
  </si>
  <si>
    <t>INVITACION A PROPONER FOPAE Nº 1225-04-2000</t>
  </si>
  <si>
    <t>INDESA LTDA INGENIERIA Y DESARROLLO AMBIENTAL LTDA</t>
  </si>
  <si>
    <t>INVITACION A PROPONER Nº 1111-01-2000</t>
  </si>
  <si>
    <t>IMPLESEG LTDA</t>
  </si>
  <si>
    <t>CONTRATACION 7300-21-2004</t>
  </si>
  <si>
    <t xml:space="preserve">GENERAL FIRE CONTROL LTDA </t>
  </si>
  <si>
    <t>CONTRATACION 7300-21-2004 N.P.</t>
  </si>
  <si>
    <t>INVITACION PUBLICA PARA CONTRATACION DIRECTA Nº 7300-21-2004 N.P</t>
  </si>
  <si>
    <t>ACCESORIOS Y SISTEMAS S.A. ACCEQUIP</t>
  </si>
  <si>
    <t>CONTRATACION DIRECTA FOPAE Nº 7300-21-2004 N.P.</t>
  </si>
  <si>
    <t>CONTRATACION DIRECTA FOPAE Nº 7300-23-2004 N.P.</t>
  </si>
  <si>
    <t xml:space="preserve">PASS-PREVENCIONISTAS EN AMBIENTE SALUD Y SEGURIDAD LTDA </t>
  </si>
  <si>
    <t>CONTRATACION DIRECTA Nº 7300-25-2004</t>
  </si>
  <si>
    <t>CONVOCATORIA</t>
  </si>
  <si>
    <t>E79</t>
  </si>
  <si>
    <t>CONTRATACION DIRECTA Nº 7300-26-2004 N.P.</t>
  </si>
  <si>
    <t>CONTRTACION PUBLICA PARA CONTRATACION DIRECTA FOPAE Nº 7300-27-2004 N.P.</t>
  </si>
  <si>
    <t>DINAMICA GRAFICA LTDA</t>
  </si>
  <si>
    <t>CONTRTACION DIRECTA Nº 7300-21-2004 N.P.</t>
  </si>
  <si>
    <t>EL ESPSCIO J. ARDILA CIA S.C.A</t>
  </si>
  <si>
    <t>CONTRTACION DIRECTA Nº 7300-24 DE 2004</t>
  </si>
  <si>
    <t>LADIPRINT EDITORIAL LTDA</t>
  </si>
  <si>
    <t>SOFTWARE Y ALGORITMOS S.A.</t>
  </si>
  <si>
    <t>LICITACION PUBLICA Nº 11 DE 2004</t>
  </si>
  <si>
    <t>ADRIANA CRISTINA AGUIRRE SANDOVAL</t>
  </si>
  <si>
    <t>MARCO ANTONIO DIAZ</t>
  </si>
  <si>
    <t>CONTRATACION DIRECTA FOPAE 1221-07-99</t>
  </si>
  <si>
    <t>UNION TEMPORAL JORRGE DIAZ Y CIA LTDA MARGARITA BORDA</t>
  </si>
  <si>
    <t>INVITACION PUBLICA PARA LA CONTRATACION DIRECTA FOPAE 1221-07-99</t>
  </si>
  <si>
    <t>INCOCIVIL S.A.</t>
  </si>
  <si>
    <t>JORGE EDUARDO DIAB QUIMBAYO</t>
  </si>
  <si>
    <t>CONTRATACION NDIRECTA FOPAE-1221-10-99</t>
  </si>
  <si>
    <t>CONSORCIO PROYECTOS HUMANOS</t>
  </si>
  <si>
    <t>CONTRATACION NDIRECTA FOPAE-1221-07-99</t>
  </si>
  <si>
    <t>MANUEL GUILLERMO QUINTANA NARANJO</t>
  </si>
  <si>
    <t>CONTRATACION DIRECTA FOPAE-1221-09-99</t>
  </si>
  <si>
    <t>INVITACION PARA CONTRATACION DIRECTA FOPAE Nº 214-01-99</t>
  </si>
  <si>
    <t>E80</t>
  </si>
  <si>
    <t>INVITACION PARA CONTRATACION DIRECTA FOPAE Nº 1221-07-99</t>
  </si>
  <si>
    <t>CONSORCIO INNOVA INGENIERIA LTDA-ENRIQUE EDUARDO CUESTA RODRIGUEZ</t>
  </si>
  <si>
    <t>UNION TEMPORAL JORGE E. PARRA SALINAS-AGAPITOSIERRA-R.S.INGENIERIA LTDA</t>
  </si>
  <si>
    <t xml:space="preserve">UNION TEMPORAL MAYORGA MOJICA </t>
  </si>
  <si>
    <t>MAURICIO HERNAN CAMARGO CHAVEZ</t>
  </si>
  <si>
    <t>LICITACION PUBLICA Nº 003-99</t>
  </si>
  <si>
    <t>JOSE LUIS REYES GOMEZ</t>
  </si>
  <si>
    <t>CONTRATACION DIRECTA 219-02-99</t>
  </si>
  <si>
    <t>HAROLD EDUARDO SANMIGUEL AHUMADA</t>
  </si>
  <si>
    <t>CONCURSO PUBLICO DE MERITOS Nº004-97</t>
  </si>
  <si>
    <t>SOBRE 1/2 GRUPO 4- SAN CRISTOBAL, USME- ESTUTUDIOS Y DISEÑOS DE ESTABILIDAD DE TALUDES, CONTROL DE EROSION Y MANEJO DE AGUAS PARA LA ESTABILIZACION DE DIFERENTES SITIOS EN SANTA FE DE BOGOTA</t>
  </si>
  <si>
    <t>SOBRE 2/2 GRUPO 4- SAN CRISTOBAL, USME- ESTUTUDIOS Y DISEÑOS DE ESTABILIDAD DE TALUDES, CONTROL DE EROSION Y MANEJO DE AGUAS PARA LA ESTABILIZACION DE DIFERENTES SITIOS EN SANTA FE DE BOGOTA</t>
  </si>
  <si>
    <t>CONCURSO PUBLICO DE MERITOS Nº003-97</t>
  </si>
  <si>
    <t>TERMINOS DE REFERENCIA ZONIFICACION DE RIESGOS POR INUNDACION EN DIFERENTES SECTORES EN LA CIUDAD DE SANTAFE DE BOGOTA</t>
  </si>
  <si>
    <t>SOBRE 1/2 GRUPO 3- SAN CRISTOBAL, USME- ESTUTUDIOS Y DISEÑOS DE ESTABILIDAD DE TALUDES, CONTROL DE EROSION Y MANEJO DE AGUAS PARA LA ESTABILIZACION DE DIFERENTES SITIOS EN SANTA FE DE BOGOTA</t>
  </si>
  <si>
    <t>E81</t>
  </si>
  <si>
    <t>SOBRE 2/2 GRUPO 3- SAN CRISTOBAL, USME- ESTUTUDIOS Y DISEÑOS DE ESTABILIDAD DE TALUDES, CONTROL DE EROSION Y MANEJO DE AGUAS PARA LA ESTABILIZACION DE DIFERENTES SITIOS EN SANTA FE DE BOGOTA</t>
  </si>
  <si>
    <t>ANTECEDENTES DEL CONCURSO MERITOS  003-97</t>
  </si>
  <si>
    <t>PROPONENTES INGETEC S.A.-INGEOCIM LTDA-HIDROTEC LTDA INGENIEROS CONSULTORES-CONSORCIO PROJEKTA CIVILES LTDA HIDROCONSULTA</t>
  </si>
  <si>
    <t>ESTUDIOS Y DISEÑOS DE ESTABILIDAD DE TALUDES, CONTROL DE EROSION Y MANEJO DE AGUAS PARA LA ESTABILIZACION DE DIFERENTES SITIOS EN SANTA FE DE BOGOTA</t>
  </si>
  <si>
    <t>EVALUACION DE LAS OFERTAS</t>
  </si>
  <si>
    <t>GEOTECNIA &amp;CIMENTACIONES S.A.</t>
  </si>
  <si>
    <t>OFERTA PARA INVITACION PUBLICA PARA CONTRATACION DIRECTA FOPAE Nº 7302-40-2003</t>
  </si>
  <si>
    <t>OFERTA PARA INVITACION PUBLICA PARA CONTRATACION DIRECTA FOPAE Nº 7302-40-2003 DEL 5 DE SEPTIEMBRE DE 2003</t>
  </si>
  <si>
    <t>E82</t>
  </si>
  <si>
    <t>UNION TEMPORAL GIA CONSULTORES LTDA - ATG LTDA</t>
  </si>
  <si>
    <t>CONSORCIO LEVANTAMIENTO TOPOGRAFICO</t>
  </si>
  <si>
    <t>OFERTA PARA INVITACION DIRECTA Nº 7303.3-6-2003</t>
  </si>
  <si>
    <t>UNION TEMPORAL KANYU</t>
  </si>
  <si>
    <t>INVITACION PUBLICA PARA CONTRATACION DIRECTA FOPAE Nº 7303.3-06-2003</t>
  </si>
  <si>
    <t>JORGE IVAN ORTIZ ARISTIZABAL</t>
  </si>
  <si>
    <t>CONSORCIO LANCHEROS-FOPAE</t>
  </si>
  <si>
    <t xml:space="preserve">UNION TEMPORAL CIUDAD BOLIVAR </t>
  </si>
  <si>
    <t>INVITACION PUBLICA PARA CONTRATACION DIRECTA FOPAE Nº 7302-20-2003</t>
  </si>
  <si>
    <t>E83</t>
  </si>
  <si>
    <t>U.T.BONANZA SUR</t>
  </si>
  <si>
    <t xml:space="preserve">CONSORCIO H.J. INGENIEROS </t>
  </si>
  <si>
    <t>OFERTA PARA INVITACION DIRECTA Nº FOPAE 7301-3-01-2003</t>
  </si>
  <si>
    <t>J.V. BERNAL INGENIEROS ARQUITECTOS LTDA</t>
  </si>
  <si>
    <t>LUIS FERNANDO SEVERICHE HERNANDEZ</t>
  </si>
  <si>
    <t>OFERTA PARA INVITACION CONTRATACION DIRECTA Nº FOPAE 7301-3-01-2003</t>
  </si>
  <si>
    <t>GILBERTO MORA LOPEZ</t>
  </si>
  <si>
    <t>CONSORCIO M.R.</t>
  </si>
  <si>
    <t>CONSORCIO O Y M</t>
  </si>
  <si>
    <t>OFERTA PARA INVITACION PUBLICA PARA CONTRATACION DIRECTA FOPAE 7301.3-01-2003</t>
  </si>
  <si>
    <t>LUIS ARMANDO PAIPA AMAYA</t>
  </si>
  <si>
    <t>OFERTA PARA INVITACION DIRECTA Nº FOPAE-7301.3.01-2003</t>
  </si>
  <si>
    <t>YASSHIR SAID YAYA GARZON</t>
  </si>
  <si>
    <t>INVITACION PUBLICA PARA CONTRATACION DIRECTA Nº FOPAE-7301.3.01-2003</t>
  </si>
  <si>
    <t>GERMAN ANDRES MONROY SANCHEZ</t>
  </si>
  <si>
    <t>OFERTA PARA INVITACION DIRECTA Nº 7301.3-01-2003</t>
  </si>
  <si>
    <t>INVITACION PUBLICA PARA CONTRATACION DIRECTA FOPAE Nº 7301.3-01-2003</t>
  </si>
  <si>
    <t>E84</t>
  </si>
  <si>
    <t>CONSORCIO RR</t>
  </si>
  <si>
    <t>CONSORCIO CS-JS</t>
  </si>
  <si>
    <t>CONSORCIO PREDIOS FOPAE</t>
  </si>
  <si>
    <t>OSCAR PEDRAZA MANRIQUE</t>
  </si>
  <si>
    <t>RAFAEL BERNARDO GOMEZ LOPEZ</t>
  </si>
  <si>
    <t>FOLDER</t>
  </si>
  <si>
    <t>JAIME BATEMAN DURAN</t>
  </si>
  <si>
    <t>INVITACION PUBLICA 1224-01-99</t>
  </si>
  <si>
    <t>E36</t>
  </si>
  <si>
    <t>AGORA ARQUITECTOS E INGENIEROS LTDA</t>
  </si>
  <si>
    <t>GERARDO RUBIO DEVIA</t>
  </si>
  <si>
    <t>GERMAN ISIDRO QUINTANA RODRIGUEZ</t>
  </si>
  <si>
    <t>FIRMA CALCODI LTDA</t>
  </si>
  <si>
    <t>FABIO MORENO JIMENEZ Y HERNANDO FORERO</t>
  </si>
  <si>
    <t>RAUL MESA ORTIZ</t>
  </si>
  <si>
    <t>B &amp; C ARQUITECTOS LTDA</t>
  </si>
  <si>
    <t>WILSON JAVIER CARDENAS</t>
  </si>
  <si>
    <t>LUIS DOMINGO PORRAS AYALA</t>
  </si>
  <si>
    <t>CONSTRUCCIONES SAGA S.A.</t>
  </si>
  <si>
    <t>CARLOS JULIO GARCIA MORA</t>
  </si>
  <si>
    <t>UNION TEMPORAL IGL LTDA - REDICON LTDA</t>
  </si>
  <si>
    <t>CARLOS GUEVARA DELGADO</t>
  </si>
  <si>
    <t>DISPLAYMA LTDA</t>
  </si>
  <si>
    <t>GUILLERMO PLAZAS</t>
  </si>
  <si>
    <t>PROMOSEGUROS LTDA ADMINISTRADORES DE SEGUROS</t>
  </si>
  <si>
    <t>CONTRATACION DEL INTERMEDIARIO DE SEGUROS</t>
  </si>
  <si>
    <t>ALVARO LOZADA VILLABONA</t>
  </si>
  <si>
    <t>INVITACION PUBLICA 7302.1-02/2002</t>
  </si>
  <si>
    <t>FELIX MARIA ORTIZ VASQUEZ</t>
  </si>
  <si>
    <t>E37</t>
  </si>
  <si>
    <t>GUSTAVO ARTURO LARA CAMARGO</t>
  </si>
  <si>
    <t>INVITACION PUBLICA 7302.1-03/2002</t>
  </si>
  <si>
    <t>PROPUESTA TECNICA Y ECONOMICA</t>
  </si>
  <si>
    <t>MOYA Y GARCIA LTDA INGENIEROS CONSULTORES</t>
  </si>
  <si>
    <t>UNION TEMPORAL IGR - GIA CONSULTORES LTDA</t>
  </si>
  <si>
    <t>EDGAR OSWALDO VALDERRAMA RODRIGUEZ</t>
  </si>
  <si>
    <t>INVITACION PUBLICA 7302.1-04/2002</t>
  </si>
  <si>
    <t>EDGAR FORERO BELTRAN</t>
  </si>
  <si>
    <t>MIGUEL ANGEL RABA MOYANO</t>
  </si>
  <si>
    <t>INVITACION PUBLICA 7302.3-05/2002</t>
  </si>
  <si>
    <t>MAXIMINO ROJAS TORRES</t>
  </si>
  <si>
    <t>CONTRATACION DIRECTA 2/2914 DEL 13 DE JUNIO DE 2002</t>
  </si>
  <si>
    <t>SERINC EU</t>
  </si>
  <si>
    <t>INVITACION PUBLICA 7240.1-01-2002</t>
  </si>
  <si>
    <t>FABIO RICARDO SANCHEZ GUAYACAN</t>
  </si>
  <si>
    <t>ANDCOM LTDA</t>
  </si>
  <si>
    <t>INVITACION A PRESENTAR OFERTA ECONOMICA PARA SUMINISTRAR BATERIAS Y CARGADORES PARA RADIOS PORTATILES MARCA MOTOROLA</t>
  </si>
  <si>
    <t>MARCO TULIO RODRIGUEZ</t>
  </si>
  <si>
    <t>INVITACION DIRECTA OBRAS DE EMERGENCIA</t>
  </si>
  <si>
    <t>CONSORCIO INGENIERIA Y GEOTECNIA LTDA - SILVA CARREÑO Y ASOCIADOS S.A.</t>
  </si>
  <si>
    <t>CONCURSO PUBLICO DE MERITOS 004-97</t>
  </si>
  <si>
    <t>GRUPO DE CONSULTORIA 1 OFERTA TECNICA Y ECONOMICA</t>
  </si>
  <si>
    <t>E38</t>
  </si>
  <si>
    <t>GRUPO DE CONSULTORIA 2 OFERTA TECNICA Y ECONOMICA</t>
  </si>
  <si>
    <t>GRUPO DE CONSULTORIA 3 OFERTA TECNICA Y ECONOMICA</t>
  </si>
  <si>
    <t>GRUPO DE CONSULTORIA 4 OFERTA TECNICA Y ECONOMICA</t>
  </si>
  <si>
    <t>GRUPO DE CONSULTORIA 5 OFERTA TECNICA Y ECONOMICA</t>
  </si>
  <si>
    <t>CONSORCIO INGECIENCIAS S.A. - INTERPROYECTOS LTDA</t>
  </si>
  <si>
    <t>INVTERVENTORIA A LOS GRUPOS 4 Y 5 CONCURSO PUBLICO DE MERITOS 004-97</t>
  </si>
  <si>
    <t>INVTERVENTORIA A LOS GRUPOS 2 Y 3 CONCURSO PUBLICO DE MERITOS 004-97</t>
  </si>
  <si>
    <t>INVITACION PUBLICA PARA CONTRATACION DIRECTA 1221-34-99</t>
  </si>
  <si>
    <t>CONSORCIO RIVERA NARVAEZ</t>
  </si>
  <si>
    <t>CARLOS JULIO RIVERA CORREAL</t>
  </si>
  <si>
    <t>LUIS ORLANDO VELASQUEZ NIÑO</t>
  </si>
  <si>
    <t>INVITACION PUBLICA PARA CONTRATACION DIRECTA 1221-35-99</t>
  </si>
  <si>
    <t>JAIRO MANZANO NEIRA</t>
  </si>
  <si>
    <t>INVITACION PUBLICA PARA CONTRATACION DIRECTA 1221-36-99</t>
  </si>
  <si>
    <t>JUAN FRANCISCO ROSERO MONCAYO</t>
  </si>
  <si>
    <t>INVITACION PUBLICA PARA CONTRATACION DIRECTA 1221-40-99</t>
  </si>
  <si>
    <t>ALVARO SEPULVEDA HERRERA</t>
  </si>
  <si>
    <t>INVITACION PUBLICA PARA CONTRATACION DIRECTA 1221-37-99</t>
  </si>
  <si>
    <t>GLORIA INES FORERO CASTAÑEDA</t>
  </si>
  <si>
    <t>CONSORCIO P Y P</t>
  </si>
  <si>
    <t>ALVARO HUMBERTO PEÑALOZA RENGIFO</t>
  </si>
  <si>
    <t>CARLOS SIERRA CARRASQUILLA</t>
  </si>
  <si>
    <t>TUNELES, PRESAS E INGENIERIA LTDA</t>
  </si>
  <si>
    <t>UNION TEMPORAL CONSTRUCCIONES MACHING E.U. - FML INGENIERIA LTDA</t>
  </si>
  <si>
    <t>CONSORCIO PONCE DE LEON Y ASOCIADOS SA INGENIEROS CONSULTORES GEOTECNIA Y CIMENTACIONES LTDA</t>
  </si>
  <si>
    <t>INVITACION PUBLICA A PROPONER UPES - FOPAE 115-01-98</t>
  </si>
  <si>
    <t>ANTONIO JOSE RODRIGUEZ JARAMILLO</t>
  </si>
  <si>
    <t>E40</t>
  </si>
  <si>
    <t>CONSORCIO USCAT</t>
  </si>
  <si>
    <t>INVITACION PUBLICA PARA CONTRATACION DIRECTA UPES - FOPAE 4375-02-98</t>
  </si>
  <si>
    <t>HERNANDO ALFONSO GOMEZ LOPEZ</t>
  </si>
  <si>
    <t>CONSTRUCCIONES N Y N LTDA</t>
  </si>
  <si>
    <t>RICARDO LEON NIÑO ROJAS</t>
  </si>
  <si>
    <t>UNION TEMPORAL CARLOS MOJICA - CARLOS MONTERO - ALVARO PEREZ - JAIRO ENRIQUE ALFEREZ</t>
  </si>
  <si>
    <t>CONSORCIO CIBER</t>
  </si>
  <si>
    <t>GUILLERMO ESTUPIÑAN VILLAREAL</t>
  </si>
  <si>
    <t>POST MILENIUM LTDA</t>
  </si>
  <si>
    <t>MIGUEL OSPINO RODRIGUEZ</t>
  </si>
  <si>
    <t>JOHN WILLIAM CASALLAS JURADO</t>
  </si>
  <si>
    <t>MARIO CASTRO MEDINA</t>
  </si>
  <si>
    <t>INVITACION PUBLICA PARA CONTRATACION DIRECTA UPES - FOPAE 1221-05-98</t>
  </si>
  <si>
    <t>INVITACION PUBLICA UPES - FOPAE 05 DE 1998</t>
  </si>
  <si>
    <t>E41</t>
  </si>
  <si>
    <t>CONTRATACION DIRECTA 7300-7</t>
  </si>
  <si>
    <t>JAIME NORBERTO ESCANDON</t>
  </si>
  <si>
    <t>TERMINOS DE REFERENCIA, COMUNICACIONES INTERNAS, OFERTA</t>
  </si>
  <si>
    <t>INVITACION DIRECTA 31-02</t>
  </si>
  <si>
    <t>CONTRATACION DIRECTA 7303-12</t>
  </si>
  <si>
    <t>OSCAR DIAZ GAVIRIA</t>
  </si>
  <si>
    <t>CONTRATACION DIRECTA 7301.1-02-2003</t>
  </si>
  <si>
    <t>UNION TEMPORAL EL VATICANO</t>
  </si>
  <si>
    <t>AUGUSTO RODRIGUEZ PARDO</t>
  </si>
  <si>
    <t>ALBERTO TOVAR CUELLAR</t>
  </si>
  <si>
    <t>UNION TEMPORAL BIOESTUDIOS-CALLEJAS</t>
  </si>
  <si>
    <t>CARLOS JAVIER CALLEJAS CAMACHO</t>
  </si>
  <si>
    <t>ALBA LUZ RINCON GARRIDO</t>
  </si>
  <si>
    <t>CONVOCATORIA PUBLICA 7300-08</t>
  </si>
  <si>
    <t>CONSORCIO B &amp; V</t>
  </si>
  <si>
    <t>CONTRATACION DIRECTA 7301.1-01-2003</t>
  </si>
  <si>
    <t>CARLOS ORLANDO BECERRA CASTILLO</t>
  </si>
  <si>
    <t>CONSORCIO 2R</t>
  </si>
  <si>
    <t>DANIEL ENRIQUE RODRIGUEZ</t>
  </si>
  <si>
    <t>JAIRO ISMAEL RODRIGUEZ SARMIENTO</t>
  </si>
  <si>
    <t>PROSPECCION SONDEOS INSTRUMENTACION SOCIEDAD ANONIMA PSI S.A.</t>
  </si>
  <si>
    <t>LUIS FELIPE SALAZAR FERROQ</t>
  </si>
  <si>
    <t>INVITACION PUBLICA PARA CONTRATACION DIRECTA FOPAE 7240-2004</t>
  </si>
  <si>
    <t>CESAR AUGUSTO RAMIREZ</t>
  </si>
  <si>
    <t>E42</t>
  </si>
  <si>
    <t>ACCESORIOS Y SISTEMAS S.A.  ACCEQUIP</t>
  </si>
  <si>
    <t>INVITACION PUBLICA PARA CONTRATACION DIRECTA FOPAE 7300-16-2004</t>
  </si>
  <si>
    <t>RAFAEL BERNANDO GOMEZ LOPEZ</t>
  </si>
  <si>
    <t>PREVENCIONISTAS EN AMBIENTE SALUD Y SEGURIDAD PASS LTDA</t>
  </si>
  <si>
    <t>JULIO CESAR GONZALEZ ARENAS</t>
  </si>
  <si>
    <t>PROTECTOR LTDA</t>
  </si>
  <si>
    <t>CONTRATACION DIRECTA 7300-19-2004</t>
  </si>
  <si>
    <t>HERNANDO MEJIA PALOMINO</t>
  </si>
  <si>
    <t>CESAR AUGUSTO PEREZ</t>
  </si>
  <si>
    <t>O Y P INGENIERIA LTDA</t>
  </si>
  <si>
    <t>CARLOS HERNANDO GALEANO RIOS</t>
  </si>
  <si>
    <t>PASS LTDA</t>
  </si>
  <si>
    <t>HECTOR VICENTE RODRIGUEZ</t>
  </si>
  <si>
    <t>CONSTRUCTORA SIGNUM LTDA</t>
  </si>
  <si>
    <t>DIMAS ROBLES ROBLES</t>
  </si>
  <si>
    <t>NOHORA ANGELA CASTILLO</t>
  </si>
  <si>
    <t>INES PEÑA GUZMAN</t>
  </si>
  <si>
    <t>GUILLERMO BURGOS GRILLO</t>
  </si>
  <si>
    <t>.1/2</t>
  </si>
  <si>
    <t>.2/2</t>
  </si>
  <si>
    <t>HERNANDO MONTEALEGRE BOBADILLA</t>
  </si>
  <si>
    <t>RAFAEL ANGEL CEPEDA CORONADO</t>
  </si>
  <si>
    <t>CARLOS EDUARDO LOPEZ CASTELLANOS</t>
  </si>
  <si>
    <t>GUSTAVO ANDRES SANCHEZ</t>
  </si>
  <si>
    <t>,1/2</t>
  </si>
  <si>
    <t>,2/2</t>
  </si>
  <si>
    <t>JUAN CARLOS BRICEÑO CHAVES</t>
  </si>
  <si>
    <t>GILDARDO CASTILLO SANCHEZ</t>
  </si>
  <si>
    <t>VALENTINA TCHEMODANOVA</t>
  </si>
  <si>
    <t>MIGUEL EFRAIN ROSERO</t>
  </si>
  <si>
    <t>JAIME D BATEMAN</t>
  </si>
  <si>
    <t>INVITACION PUBLICA PARA CONTRATACION DIRECTA 1221-29-99</t>
  </si>
  <si>
    <t>E92</t>
  </si>
  <si>
    <t>U.T. LA AVISPA</t>
  </si>
  <si>
    <t>MARYHURY AIQUEL ORTEGA RUBIO</t>
  </si>
  <si>
    <t>PROPUESTA PARA LA INVITACION PUBLICA 1221-34-99</t>
  </si>
  <si>
    <t>JORGE H MARTIN CORTES</t>
  </si>
  <si>
    <t>CONTRATACION DIRECTA 1221-34-99</t>
  </si>
  <si>
    <t>INVITACION OUBLICA CONTRATACION DIRECTA 1221-34-99</t>
  </si>
  <si>
    <t>MARIA VICTORIA MOSQUERA DE MOSQUERA</t>
  </si>
  <si>
    <t>U.T. JMV INGENIEROS CONTRATISTAS LTDA</t>
  </si>
  <si>
    <t>IVITACION PUBLICA CONTRATACION DIRECTA 1221-29-99</t>
  </si>
  <si>
    <t>INVITACION PUBLICA PARA CONTRATACION DIRECTA 12221-29-99</t>
  </si>
  <si>
    <t>CARLOS H SIERRA C</t>
  </si>
  <si>
    <t>CONTRATACION DIRECTA 1221-29-99</t>
  </si>
  <si>
    <t>INVITACION PUBLICA PARA CONTARTACION DIRECTA 1221-29-99</t>
  </si>
  <si>
    <t>ALVARO A DURAN SUAREZ</t>
  </si>
  <si>
    <t>U.T. JUAN HERNANDO MOJICA RODRIGUEZ Y ALVARO MAYORGA NIÑO</t>
  </si>
  <si>
    <t>INVITACION PUBLICA 1221-29-99</t>
  </si>
  <si>
    <t>JUAN HERNANDO MOJICA RODRIGUEZ</t>
  </si>
  <si>
    <t>CONSORCIO BETA</t>
  </si>
  <si>
    <t>U.T LA GAVIOTA</t>
  </si>
  <si>
    <t>MARIA VICTORIA HERNANDEZ GOMEZ</t>
  </si>
  <si>
    <t>INVITACION PARA CONTRATACION DIRECTA 1221-33-99</t>
  </si>
  <si>
    <t>HECTOR V RODRIGUEZ ROMERO</t>
  </si>
  <si>
    <t>U.T CONSTRUCCIONES MACHING EU-FML INGENIERIA LTDA</t>
  </si>
  <si>
    <t>INVITACION PUBLICA PARA CONTRATACION 1221-29-99</t>
  </si>
  <si>
    <t>CONSORCIO JES</t>
  </si>
  <si>
    <t>LICITACIION PUBLICA 004-99</t>
  </si>
  <si>
    <t>E93</t>
  </si>
  <si>
    <t>PLICITACION PUBLICA 004 DE 1999</t>
  </si>
  <si>
    <t>HECTOR JULIO CASALLAS</t>
  </si>
  <si>
    <t>CONSORCIO INGENIERIA ZAR LTDA</t>
  </si>
  <si>
    <t>LICITACION PUBLICA 004-99</t>
  </si>
  <si>
    <t>JAIME ALFONSO CORTAZAR GARCIA</t>
  </si>
  <si>
    <t>U.T CINGENIEROS CONSTRUCTORES</t>
  </si>
  <si>
    <t>CARLOS HERNANDO SIERRA Y ENRIQUE ALVARADO</t>
  </si>
  <si>
    <t>DARIO VARGAS SANZ</t>
  </si>
  <si>
    <t>CONSORCIO GRACIAS GOMEZ</t>
  </si>
  <si>
    <t>JUAN DE JESUS GRACIA CLAVIJO</t>
  </si>
  <si>
    <t>U.T PLAYON PLAYITA</t>
  </si>
  <si>
    <t>LUIS FERNANDO JIMENEZ AREVALO</t>
  </si>
  <si>
    <t>E Y R ESPINOSA Y RESTREPO Y CIA LTDA</t>
  </si>
  <si>
    <t>INVITACION PUBLICA PARA CONTRATACION DIRECTA 131-01-99</t>
  </si>
  <si>
    <t>CARLOS RESTREPO</t>
  </si>
  <si>
    <t>E94</t>
  </si>
  <si>
    <t>CAMILO A NAGED R</t>
  </si>
  <si>
    <t>CONSORCIO LUIS FERNANDO OROZCO ROJAS Y CIA LTDA-SALAZAR FERRO INGENIEROS SA</t>
  </si>
  <si>
    <t>ANDRES SALAZAR FERRO</t>
  </si>
  <si>
    <t>MANUEL GARCIA LOPEZ</t>
  </si>
  <si>
    <t>U.T MULTIOBRAS</t>
  </si>
  <si>
    <t>LICITACION PUBLICA 012/99</t>
  </si>
  <si>
    <t>MARTHA SOFIA GARAVITO LOZANO</t>
  </si>
  <si>
    <t>GEOTECNIA Y CIMENTACIONES SA</t>
  </si>
  <si>
    <t>JUAN CARLOS AFANADOR CAYCEDO</t>
  </si>
  <si>
    <t>INVITACION PUBLICA PARA CONTRATACION DIRECTA 131-02-99</t>
  </si>
  <si>
    <t xml:space="preserve"> CONSORCIOLUIS FERNANDO OROZCO ROJAS Y CIA LTDA-SALAZAR FERRO INGENIEROS SA</t>
  </si>
  <si>
    <t>DANIEL SALAZAR FERRO</t>
  </si>
  <si>
    <t>U.T GETCING LTDA Y BATEMAN INGENIERIA LTDA</t>
  </si>
  <si>
    <t>INVITACION A PROPONER 131-02-99</t>
  </si>
  <si>
    <t>CONSORCIO IR</t>
  </si>
  <si>
    <t>INVITACION 1221-24-99</t>
  </si>
  <si>
    <t>SERGIO BARON GOMEZ</t>
  </si>
  <si>
    <t>E95</t>
  </si>
  <si>
    <t>UNIO TEMPORAL OIS</t>
  </si>
  <si>
    <t>LICITACION PUBLICA 014-99</t>
  </si>
  <si>
    <t>INVITACION PULICA PARA CONTRATACION DIRECTA 1221-24-99</t>
  </si>
  <si>
    <t>LICITACION 014-99</t>
  </si>
  <si>
    <t>CARLOS ORLANDO RODRIGUEZ LESMES</t>
  </si>
  <si>
    <t>MCI INGENIEROS CONTRATISTAS LTDA</t>
  </si>
  <si>
    <t>GILBERTO AMADO BERNAL</t>
  </si>
  <si>
    <t>UT OBRAS ESPECIALES</t>
  </si>
  <si>
    <t>LICITACION PUBLICA 015-99</t>
  </si>
  <si>
    <t>CONTRATACION DIRECTA 1221-24-99</t>
  </si>
  <si>
    <t>CONSORCIO CORDOBA-GOMEZ</t>
  </si>
  <si>
    <t>CARLOS FERNANDO CORDOBA AVILES</t>
  </si>
  <si>
    <t>YILBERT GARCIA BERNAL</t>
  </si>
  <si>
    <t>EVALUACION INVITACION PUBLICA PARA CONTRATACION DIRECTA1221-24-99</t>
  </si>
  <si>
    <t>UT ENRIQUE ALVARADO MELO-CARLOS H SIERRA</t>
  </si>
  <si>
    <t>UT ALVARO DURAN-GERMAN SUAREZ</t>
  </si>
  <si>
    <t>JP INGENIEROS LTDA-SAID ARTURO SANABRIA UT</t>
  </si>
  <si>
    <t>MARCO FIDEL BULLA R- SAID ARTURO SANABRIA</t>
  </si>
  <si>
    <t>CONSORCIO CIMELEC CABRERA Y GOMEZ</t>
  </si>
  <si>
    <t>JAIME SALAS ROJAS</t>
  </si>
  <si>
    <t>RICARDO RAFAEL ALI HERRERA</t>
  </si>
  <si>
    <t>INVITACION PUBLICA PARA CONTRATACION DIRECTA 2.1.9-99</t>
  </si>
  <si>
    <t>INGELCI LTDA</t>
  </si>
  <si>
    <t>JAIME RAMIREZ GOMEZ</t>
  </si>
  <si>
    <t>CONSORCIO PSI-CEB</t>
  </si>
  <si>
    <t>LUIS FELIPE SALAZAR FERRO</t>
  </si>
  <si>
    <t>CARDENAS MEDINA ASOCIADOS LTDA</t>
  </si>
  <si>
    <t>GILBERTO CARDENAS RAMIREZ</t>
  </si>
  <si>
    <t>CONSORCIO CABRERA-CIMELEC-GOMEZ</t>
  </si>
  <si>
    <t>LICITACION PUBLICA 009-99</t>
  </si>
  <si>
    <t>EDUARDO CABRERA DUSSAN</t>
  </si>
  <si>
    <t>E96</t>
  </si>
  <si>
    <t>JMW INGENIEROS CONTRATISTAS LTDA</t>
  </si>
  <si>
    <t>LICITACION PUBLICA 008-99</t>
  </si>
  <si>
    <t>ARISTAS LTDA</t>
  </si>
  <si>
    <t>EDGAR CUBILLOS CARREÑO</t>
  </si>
  <si>
    <t>UT GR</t>
  </si>
  <si>
    <t>UT INGENIEROS CONSTRUCTORES</t>
  </si>
  <si>
    <t>CARLOS HERNANDO SIERRA</t>
  </si>
  <si>
    <t>ALFONSO SUAREZ ARIAS</t>
  </si>
  <si>
    <t xml:space="preserve">CONSORCIO OB  </t>
  </si>
  <si>
    <t>CONSORCIO PEDRO JUAN NAVARRO R-GMC INGENIEROS LTDA</t>
  </si>
  <si>
    <t>PEDRO JUAN NAVARRO</t>
  </si>
  <si>
    <t>UT OIS</t>
  </si>
  <si>
    <t>FAHESA ASESORAR Y CONSTRUIR LTDA</t>
  </si>
  <si>
    <t>JOSE CLIMACO SALGADO OROZCO</t>
  </si>
  <si>
    <t>CONSORCIO USAQUEN</t>
  </si>
  <si>
    <t>JOAQIN QUIROGA PARRA</t>
  </si>
  <si>
    <t>FML INGENIERIA LTDA</t>
  </si>
  <si>
    <t>FABIO MORENO JIMENEZ</t>
  </si>
  <si>
    <t>CONSTRUCCIONES MACHING EU</t>
  </si>
  <si>
    <t>JOSE FERNANDO MACHUCA SIERRA</t>
  </si>
  <si>
    <t>ASECONES</t>
  </si>
  <si>
    <t>LICITACION PUBLICA 017799</t>
  </si>
  <si>
    <t>BENJAMIN BURSZTYN VAINBERG</t>
  </si>
  <si>
    <t>E97</t>
  </si>
  <si>
    <t>LUIS CARLOS VASQUEZ L</t>
  </si>
  <si>
    <t>INVITACION 1225-14-99</t>
  </si>
  <si>
    <t>LICITACION PUBLICA 017-99</t>
  </si>
  <si>
    <t>CARLOS ARTURO CAMELO CALDAS</t>
  </si>
  <si>
    <t>UT CONSTRUCCIONES MACHING EU-FML INGENIERIA LTDA</t>
  </si>
  <si>
    <t>INVITACION PUBLICA PARA CONTRATACION DIRECTA 1224-20-99</t>
  </si>
  <si>
    <t>INVESTIGACIONES GEOTECNIAS LTDA</t>
  </si>
  <si>
    <t>CONVOCATORIA 1225-04-99</t>
  </si>
  <si>
    <t>UT INGENIERIA Y DESARROLLO AMBIENTAL INDESA LTDA QUINTERO Y RIAÑO LTDA</t>
  </si>
  <si>
    <t>MANUEL RICARDO ROZO CONTRERAS</t>
  </si>
  <si>
    <t>TEAL LTDA CONSULTORIAS</t>
  </si>
  <si>
    <t>ALBERTO BARAJAS NOVA</t>
  </si>
  <si>
    <t>LUIS ERNESTO RIVERA PEREA</t>
  </si>
  <si>
    <t>SEGUROS DEL ESTADO SA</t>
  </si>
  <si>
    <t>SELECCIÓN COMPAÑÍA DE SEGUROS</t>
  </si>
  <si>
    <t>CARLOS ARTURO IRAGORRI RODRIGUEZ</t>
  </si>
  <si>
    <t>E98</t>
  </si>
  <si>
    <t>COMPAÑÍA CENTRAL DE SEGUROS SA</t>
  </si>
  <si>
    <t>SELECCON COMPAÑÍA DE SEGUROS</t>
  </si>
  <si>
    <t>MARIA MARGARITA DELGADO</t>
  </si>
  <si>
    <t>GECOLSA</t>
  </si>
  <si>
    <t>OFERTA PLANTA ELECTRICA CATERPILLAR LINEA OLYPIAN MODELO GEP-30</t>
  </si>
  <si>
    <t>GONZALO PULIDO</t>
  </si>
  <si>
    <t>HAROL EDUARDO SANMIGUEL AHUMADA</t>
  </si>
  <si>
    <t>PROPUESTA TECNICA Y ECONOMICA PARA CONTRATACION DIRECTA 131-06-2000</t>
  </si>
  <si>
    <t>UT CONDOR</t>
  </si>
  <si>
    <t>CONTRATACION DIRECTA 1221-03-2000</t>
  </si>
  <si>
    <t>CONSORCIO CECON</t>
  </si>
  <si>
    <t>INVITACION PUBLICA PARA CONTRATACION DIRECTA 1221-03-2000</t>
  </si>
  <si>
    <t>ATLAS SEGURIDAD</t>
  </si>
  <si>
    <t>PORTAFOLIO DE SERVICIOS</t>
  </si>
  <si>
    <t xml:space="preserve">LUIS ALBERTO ACOSTA GONZALEZ </t>
  </si>
  <si>
    <t>JUNTA DC URBANIZACION SAN AMRTIN</t>
  </si>
  <si>
    <t>PROGRAMA DE CAPACITACION</t>
  </si>
  <si>
    <t>SANDRA FIORELLA SOTO</t>
  </si>
  <si>
    <t>COGENERAR EU</t>
  </si>
  <si>
    <t>COTIZACION PLANTA ELECTRICA</t>
  </si>
  <si>
    <t>MIGUEL ANTONIO MORA MORA</t>
  </si>
  <si>
    <t>JUNTA DE DEFENSA CIVIL DIANA TURBAY</t>
  </si>
  <si>
    <t>INSTRUCCIÓN DE ATENCION Y PREVENCION DE DESASTRES</t>
  </si>
  <si>
    <t>DONELIA CARDONA</t>
  </si>
  <si>
    <t>FORHUM</t>
  </si>
  <si>
    <t>RAFAEL A MARTINZ</t>
  </si>
  <si>
    <t>FUNDACION NACIONAL DE SOCORISTAS</t>
  </si>
  <si>
    <t>FRED GONZALEZ A</t>
  </si>
  <si>
    <t>REVISION DEL PLIEGO DE CONDICIONES</t>
  </si>
  <si>
    <t>LICITACION ENCARGO FIDUCIARIA AÑO 2000</t>
  </si>
  <si>
    <t>GLORIA MEDINA ABONDANO</t>
  </si>
  <si>
    <t>CONSORCIO MVM 2000</t>
  </si>
  <si>
    <t>LICITACION PUBLICA 008-2000</t>
  </si>
  <si>
    <t>JORGE H MARTIN ORTES</t>
  </si>
  <si>
    <t>LUIS EDUARDO GOMEZ R</t>
  </si>
  <si>
    <t>ALCLADIA MAYOR DE BOGOTA</t>
  </si>
  <si>
    <t>LICITACION PUBLICA 017/99</t>
  </si>
  <si>
    <t>GABRIEL MARQUEZ C</t>
  </si>
  <si>
    <t>LICITACION PUBLICA 019-99</t>
  </si>
  <si>
    <t>INVITACION PUBLICA PAR CONTRATACION DIRECTA 1224-20-99</t>
  </si>
  <si>
    <t>LUIS HERNAN LOPEZ ALBA Y LUIS ALVARO ALDANA GUTIERREZ</t>
  </si>
  <si>
    <t>CONTRATACION DIRECTA 1224-20-99</t>
  </si>
  <si>
    <t>E113</t>
  </si>
  <si>
    <t>INGOCIVIL SA</t>
  </si>
  <si>
    <t>RICARDO GAONA SALAZAR</t>
  </si>
  <si>
    <t>UT ARMANDO ESPAÑA ACOSTA Y ALVARO PEREZ</t>
  </si>
  <si>
    <t>ARMANDO ESPAÑA Y ALVARO PEEZ</t>
  </si>
  <si>
    <t>V Y S LTDA</t>
  </si>
  <si>
    <t>JOSE VICTOR STERLING NRANJO</t>
  </si>
  <si>
    <t>LA VIALIDAD LTDA</t>
  </si>
  <si>
    <t>PABLO YEZID CASTILLO PINZON</t>
  </si>
  <si>
    <t>UT GEOCING LTDA-BATEMAN INGENIERIA LTDA</t>
  </si>
  <si>
    <t>INVITACION A PROPONER 1225-04-99</t>
  </si>
  <si>
    <t>GUSTAVO LEMUS REINTERIA</t>
  </si>
  <si>
    <t>SERVICONSTRUCCIONES G Y C LTDA</t>
  </si>
  <si>
    <t>CONTRATACION DIRECTA 277-04-2004</t>
  </si>
  <si>
    <t>CALIXTO PEDRAZA MURILLO</t>
  </si>
  <si>
    <t>ACCEQUIP</t>
  </si>
  <si>
    <t>CONTRATACION DIRECTA 7300-29-2004</t>
  </si>
  <si>
    <t>CONTRATACION PUBLICA 7300-28-2004</t>
  </si>
  <si>
    <t>OCICA LTDA</t>
  </si>
  <si>
    <t>PROPUESTA DE INVITACION PUBLICA CONTRATACION DIRECTA 277-04-2004</t>
  </si>
  <si>
    <t xml:space="preserve">MYRIAM ARIAS BUSTOS </t>
  </si>
  <si>
    <t>CONTRATACION PUBLICA 7300-29-2004</t>
  </si>
  <si>
    <t>1 CATALOGO</t>
  </si>
  <si>
    <t>E114</t>
  </si>
  <si>
    <t xml:space="preserve"> IPI Y FIRE GAS LTDA</t>
  </si>
  <si>
    <t>CONTRATACION DIRECTA 7300-28-2004</t>
  </si>
  <si>
    <t>LUIS ENRIQUE ACOSTA CHAVARRIA</t>
  </si>
  <si>
    <t>INVITACION PUBLICA PARA CONTRATACION DIRECTA 7300-30-2004</t>
  </si>
  <si>
    <t>RODRIGO ESCOBAR MEJIA</t>
  </si>
  <si>
    <t>GENERAL FIRE CONTROL LTDA</t>
  </si>
  <si>
    <t>HECTOR GUTIERREZ PULIDO</t>
  </si>
  <si>
    <t>UT Y2K INGENIERIA</t>
  </si>
  <si>
    <t>INVITACION PUBLICA PARA CONTRATACION DIRECTA 277-04-2004</t>
  </si>
  <si>
    <t>MARCO FREDY PARROQUIANO ROJAS</t>
  </si>
  <si>
    <t>INGENIERIA Y PROYECTOS REGIONALES</t>
  </si>
  <si>
    <t>CONVOCATORIA 1121-01-99</t>
  </si>
  <si>
    <t>REYNALDO PRIETO MENDOZA</t>
  </si>
  <si>
    <t>CONSORCIO COIMCIEL -GETCIN LTDA</t>
  </si>
  <si>
    <t>INVITACION A PROPONER 1121-01-99</t>
  </si>
  <si>
    <t>EUGENIO PEÑA Y MONICA SOLER</t>
  </si>
  <si>
    <t>PONCE DE LEON Y ASOCIADOS SA INGENIEROS CONSULTORES</t>
  </si>
  <si>
    <t>ANTONIO JOSE RODRIGUEZ</t>
  </si>
  <si>
    <t>UT INDESA LTD A INVESTIGACIONES GEOTECNIAS LTDA</t>
  </si>
  <si>
    <t>E115</t>
  </si>
  <si>
    <t>UT INDESA LTDA-FALLA CHAMORRO Y CIA S EN C</t>
  </si>
  <si>
    <t>CONVOCATORIA 1111-03-99</t>
  </si>
  <si>
    <t>UT GEOAMERICA LTDA-HIDROCERON LTDA</t>
  </si>
  <si>
    <t>INVITACION A PROPONER 1111-03-99</t>
  </si>
  <si>
    <t>JAIRO DIAZ-CESAR RODRIGUEZ</t>
  </si>
  <si>
    <t>ALVARO NIVIA QUIROGA</t>
  </si>
  <si>
    <t>PROPUESTA 1225-10</t>
  </si>
  <si>
    <t>HIDROGEOLOGIA Y GEOTECNIA AMBIENTAL LTDA- ALEJANDRO DURAN</t>
  </si>
  <si>
    <t>GUSTAVO ARTURO LARA CAMARGO Y ALEJANDRO DURAN</t>
  </si>
  <si>
    <t>UT INDESA LTDA-INVESTIGACINES GEOTECNIAS LTDA</t>
  </si>
  <si>
    <t>CONSORCIO ECOCIVIL-HERNANDO LANCHEROS</t>
  </si>
  <si>
    <t>LICITACION PUBLICA 006 DEL 2000</t>
  </si>
  <si>
    <t>HERNANDO LANCHEROS IBAÑEZ</t>
  </si>
  <si>
    <t>CONSTRUCTORES CIVILES INGENIEROS LTDA</t>
  </si>
  <si>
    <t>JOSE ISAAC MATALLANA</t>
  </si>
  <si>
    <t>CONSORCIO GUILLERMO BURGOS-DOMINGO PORRAS</t>
  </si>
  <si>
    <t>LUIS DOMINGO PORRAS</t>
  </si>
  <si>
    <t>CONSORCIO DORADO</t>
  </si>
  <si>
    <t>ANTONIO VALBUENA RUIZ</t>
  </si>
  <si>
    <t>CADSA GESTIONES Y PROYECTOS SA</t>
  </si>
  <si>
    <t>EDWIN ANTONIO MORENO SHETT</t>
  </si>
  <si>
    <t>E116</t>
  </si>
  <si>
    <t>CONSORCIO LH</t>
  </si>
  <si>
    <t>CARLOS GUILLERMO ROLDAN</t>
  </si>
  <si>
    <t>HIDROGEOLOGIA Y GEOTECNA AMBIENTAL LTDA</t>
  </si>
  <si>
    <t>INVITACION A PROPONER 1225-03-99</t>
  </si>
  <si>
    <t>CONSORCIO RAFAEL URIBE</t>
  </si>
  <si>
    <t>UT ALVARO NIVIA Y CIA LTDA INGENIEROS Y DESARROLLO EN INGENIERIA DIN LTDA</t>
  </si>
  <si>
    <t>CONVOCATORIA 1225-03-99</t>
  </si>
  <si>
    <t>INCONA LTDA</t>
  </si>
  <si>
    <t>JAIME ULLOA NIÑO</t>
  </si>
  <si>
    <t>CONSULTORES DE INGENIERIA Y CIMENTACIONES LTDA</t>
  </si>
  <si>
    <t>LUIS EDUARDO ESCOBAR BOTERO</t>
  </si>
  <si>
    <t>LICITACION 004-99</t>
  </si>
  <si>
    <t>SALGADO, MELENDEZ Y ASOCIADOS</t>
  </si>
  <si>
    <t>CARLOS EDURADO BERNAL LA TORRE</t>
  </si>
  <si>
    <t>E117</t>
  </si>
  <si>
    <t>CIVILES LTDA</t>
  </si>
  <si>
    <t>GONZALO ALBERTO CASTILLO MEJIA</t>
  </si>
  <si>
    <t>HORACIO RINCON VELANDIA</t>
  </si>
  <si>
    <t>TEA LTDA</t>
  </si>
  <si>
    <t>UT DOMINGO PORRAS AYALA-GERMAN SUAREZ</t>
  </si>
  <si>
    <t>CONVOCATORIA 1221-01-99</t>
  </si>
  <si>
    <t>HECTOR J CASALLAS O</t>
  </si>
  <si>
    <t>CONSORCIO PROEZA CONSULTORES LTDA</t>
  </si>
  <si>
    <t>CONTRATACION DIRECTA 1221-02-99</t>
  </si>
  <si>
    <t>JULIO MARIO VILLAMIZAR</t>
  </si>
  <si>
    <t>CALIPSO OFFICE LTDA</t>
  </si>
  <si>
    <t>CONVOCATORIA FOPAE DE1999</t>
  </si>
  <si>
    <t>JAIRO DUARTE CASTIBLANCO</t>
  </si>
  <si>
    <t>MEXUS LTDA</t>
  </si>
  <si>
    <t>COTIZACION MUEBLES</t>
  </si>
  <si>
    <t>JAIME BERNAL MORALES</t>
  </si>
  <si>
    <t>AVS LTDA</t>
  </si>
  <si>
    <t>CONVOVATORIA 4,3,7,5,01-99</t>
  </si>
  <si>
    <t>LUIS FERNANDO VALLEJO</t>
  </si>
  <si>
    <t>INDUSTRIAL DE MADERAS</t>
  </si>
  <si>
    <t>JACOBO BAYONA MOZO</t>
  </si>
  <si>
    <t>INDUMUEBLES HERNANDEZ LTDA</t>
  </si>
  <si>
    <t>CONVOCATORIA 1 DE 1999</t>
  </si>
  <si>
    <t>MANUEL ALBERTO HERNANDEZ</t>
  </si>
  <si>
    <t>SERVIOFICINA LTDA</t>
  </si>
  <si>
    <t>NOHELIA CRUZ OSORIO</t>
  </si>
  <si>
    <t>JUAN CARLOS AGUADO VANEGAS</t>
  </si>
  <si>
    <t>COMPUMUEBLES LTDA</t>
  </si>
  <si>
    <t>DOFICCE CONSORCIO COMERCIAL SA</t>
  </si>
  <si>
    <t>ROSA MARIA RINCON</t>
  </si>
  <si>
    <t>CONSORCIO MUR PROYECTOS LTDA-CONSTRUHERCA LTDA</t>
  </si>
  <si>
    <t>SAMUEL HERNANDEZ</t>
  </si>
  <si>
    <t>E118</t>
  </si>
  <si>
    <t>CONSORCIO INNOVA INGENIERIA LTDA EUROESTUDIOS SA</t>
  </si>
  <si>
    <t>LUIS ALBERTO ACUÑA DUARTE</t>
  </si>
  <si>
    <t>UT CONVIALES</t>
  </si>
  <si>
    <t>ALVARO ENRIQUE FONTALVO</t>
  </si>
  <si>
    <t>TEA LTDA CONSULTORIAS-HIDROTEC LTDA INGENIEROS CONSULTORES</t>
  </si>
  <si>
    <t>CONTRATACION DIRECTA 1221-01-99</t>
  </si>
  <si>
    <t>FIDUCOLOMBIA SA</t>
  </si>
  <si>
    <t>PROPUESTA PAEA EL CONCURSO PUBLICO DE MERITOS 001-97</t>
  </si>
  <si>
    <t>ARTURO BOADA BENAVIDES</t>
  </si>
  <si>
    <t>FIDUCREDITO SA</t>
  </si>
  <si>
    <t>CONCURSO PUBLICO DE MERITOS 001-97</t>
  </si>
  <si>
    <t>LUIS ERNESTO TORRES RODRIGUEZ</t>
  </si>
  <si>
    <t>CONCURSO PUBLICO DE MERITOS 003-97</t>
  </si>
  <si>
    <t>CAMILO ADOLFO NAGED</t>
  </si>
  <si>
    <t>CONSORCIO CEI-ESSERE</t>
  </si>
  <si>
    <t>ENRIQUE MARÑO ESGUERRA</t>
  </si>
  <si>
    <t>SIERVO CASTAÑEDA</t>
  </si>
  <si>
    <t>E119</t>
  </si>
  <si>
    <t>UT ALVARO A DURAN- GERMAN SUAREZ</t>
  </si>
  <si>
    <t>CONSORCIO RIVERA-NARVAEZ</t>
  </si>
  <si>
    <t>CONSORCIO C.A.L</t>
  </si>
  <si>
    <t>FERNANDO LARA LOZADA</t>
  </si>
  <si>
    <t>CONSORCIO OBRAS DE MIITIGACION</t>
  </si>
  <si>
    <t>UT MOGOLLON Y TORRES</t>
  </si>
  <si>
    <t>GLORIA LETICIA MOGOLLON NAVARRETE</t>
  </si>
  <si>
    <t>UT ECOCIVIL</t>
  </si>
  <si>
    <t>FERNANDO LANCHEROS IBAÑEZ</t>
  </si>
  <si>
    <t>JO INGENIEROS LTDA-SAID ARTURO SANABRIA, UT</t>
  </si>
  <si>
    <t>SAID ARTURO SANABRIA-MARCO FIDEL BULLA</t>
  </si>
  <si>
    <t>RAFAEL BORRAS SIERRA</t>
  </si>
  <si>
    <t>VICTOR MANUEL GIL MUÑOZ</t>
  </si>
  <si>
    <t>ECOCIVIL LTDA</t>
  </si>
  <si>
    <t>E120</t>
  </si>
  <si>
    <t>PEDRO JULIO FARIAS GUTIERREZ</t>
  </si>
  <si>
    <t>CONSORCIO B Y P</t>
  </si>
  <si>
    <t>CONSORCIO TECNICAS 2000</t>
  </si>
  <si>
    <t>EQUIPOS Y CONSTRUCCIONES VAREGO LTDA</t>
  </si>
  <si>
    <t>DAVID ENRIQUE VARELA MALAGON</t>
  </si>
  <si>
    <t>UT INGENIEROS CIVILES</t>
  </si>
  <si>
    <t>JUSTO FERNANDO VESGA GONZALEZ</t>
  </si>
  <si>
    <t>ENRIQUE ALVARO MELO</t>
  </si>
  <si>
    <t>CONSORCIO INGAR FRANCO</t>
  </si>
  <si>
    <t>INVITACION PUBLICA PARA CONTRATACION DIRECTA 1224-01-99</t>
  </si>
  <si>
    <t>SERGIO VARON GOMEZ</t>
  </si>
  <si>
    <t>RUBEN DARIO HERRERA F</t>
  </si>
  <si>
    <t>CONVOCATORIA 1225-08-98</t>
  </si>
  <si>
    <t>JORGE ENRIQUE PUERTO GARZON</t>
  </si>
  <si>
    <t>E121</t>
  </si>
  <si>
    <t>INVITACION PUBLICA 1225-10-98</t>
  </si>
  <si>
    <t>GEOTECNIA Y CIMIENTOS INGEOMIC LTDA</t>
  </si>
  <si>
    <t>CONSORCIO CY C</t>
  </si>
  <si>
    <t>CONVOCATORIA 1225-06-98</t>
  </si>
  <si>
    <t>GUILLERMO ESTUPIÑAN VILLARREAL</t>
  </si>
  <si>
    <t>INGECIENCIAS SA</t>
  </si>
  <si>
    <t>HECTOR PARRA FERRO</t>
  </si>
  <si>
    <t>CONSORCIO CIVILES LTDA-HIDROCONSULTA LRDA</t>
  </si>
  <si>
    <t>CONVOCATORIA 1225-07-98</t>
  </si>
  <si>
    <t>ARGELINO JOSE DURAN ARIZA</t>
  </si>
  <si>
    <t>CONSORCIO INNOVA INGENIERIA LTDA-PROYECTOS E INTERVENTORIAS LTDA</t>
  </si>
  <si>
    <t>INVITACION PUBLICA 1225-09-98</t>
  </si>
  <si>
    <t>CONVOCATORIA 1225-10-98</t>
  </si>
  <si>
    <t>ZONIFICACION DE RIESGOS POR MOVIMIENTOS DE REMOCION EN MASA</t>
  </si>
  <si>
    <t>E122</t>
  </si>
  <si>
    <t>REVISION DE ESTUDIOS EXISTENTES</t>
  </si>
  <si>
    <t>ZONIFICACION DE RIESGO XON FENOMENO DE INUNDACION</t>
  </si>
  <si>
    <t>JAIME IVAN ORDOÑEZ</t>
  </si>
  <si>
    <t>MALDONADO INGENIERIA SA</t>
  </si>
  <si>
    <t>MIGUEL CUERVO REINALES</t>
  </si>
  <si>
    <t>CARLOS H MANRIQUE UMBACIA</t>
  </si>
  <si>
    <t>URBANIZACION CERROS DEL SUR</t>
  </si>
  <si>
    <t>CRISTOBAL OROZCO BECERRA</t>
  </si>
  <si>
    <t>INTERVENTORIA DE LAS OBRAS EN DEMOLICION Y RECONSTRUCCION</t>
  </si>
  <si>
    <t xml:space="preserve"> MIGUEL ANGEL CASTRO MUNAR</t>
  </si>
  <si>
    <t>DEMOLICION Y RECONSTRUCCION DE CASAS</t>
  </si>
  <si>
    <t>ROSALBA ROMERO ROJAS</t>
  </si>
  <si>
    <t>INTERVENTORIA DE OBRAS EN URBANIZACION CERROS DEL SUR</t>
  </si>
  <si>
    <t>FRANCISCO ORLANDO RUBIO PARADA</t>
  </si>
  <si>
    <t>ZONIFICACION DE RIESGO POR MOVIMIENTOS DE REMOCION EN MASA</t>
  </si>
  <si>
    <t>CONTRATACION DIRECTA 1221-23-2000</t>
  </si>
  <si>
    <t>CONTRATACION DIRECTA 1221-21-2000</t>
  </si>
  <si>
    <t>CARLOS ENRIQUE VELEZ</t>
  </si>
  <si>
    <t>FABIO SANCHEZ GUAYACAN</t>
  </si>
  <si>
    <t>TUNELES PRESAS E INGENIEROA LTDA</t>
  </si>
  <si>
    <t>INVITACION A PROPONER 1225-05-2000</t>
  </si>
  <si>
    <t>E123</t>
  </si>
  <si>
    <t xml:space="preserve">GUSTAVO ARTURO LARA CAMARGO </t>
  </si>
  <si>
    <t>P Y P LTDA</t>
  </si>
  <si>
    <t>JAIMER CARRIZOSA LORA</t>
  </si>
  <si>
    <t>CONSORCIO PEREIRA Y GOMEZ</t>
  </si>
  <si>
    <t>OSACR ANDRES PEREIRA GARZON</t>
  </si>
  <si>
    <t>FERNANDO ENRIQUE LARA</t>
  </si>
  <si>
    <t>CONVOCATORIA 1111-03-00</t>
  </si>
  <si>
    <t>CONSORCIO ECOCIVIL</t>
  </si>
  <si>
    <t>PLINIO ALARCON Y CIA LTDA</t>
  </si>
  <si>
    <t>LICITACION PUBLICA 002-99</t>
  </si>
  <si>
    <t xml:space="preserve">PLINIO ALARCON </t>
  </si>
  <si>
    <t>INVITACION A PROPONER 1225-01-99</t>
  </si>
  <si>
    <t>JULIO E MOYA BARRIOS</t>
  </si>
  <si>
    <t>ANTECEDENTES</t>
  </si>
  <si>
    <t>CONCURSO DE MERITOS 001 DE1997</t>
  </si>
  <si>
    <t>E124</t>
  </si>
  <si>
    <t>JORGE ENTIQUE PUERTO GARZON</t>
  </si>
  <si>
    <t>INGENIERIA Y DESARROLLO AMBIENTAL INDESA LTDA</t>
  </si>
  <si>
    <t>TEA LTDA-HIDROTEC LTDA</t>
  </si>
  <si>
    <t>INGENIERIA Y GEOSINTETICOS LTDA</t>
  </si>
  <si>
    <t>ALFREDO MALAGON BOLAÑOS</t>
  </si>
  <si>
    <t>CALCODI LTDA</t>
  </si>
  <si>
    <t>E125</t>
  </si>
  <si>
    <t xml:space="preserve">CONSORCIO TB </t>
  </si>
  <si>
    <t>LICITACION PUBLICA 11-99</t>
  </si>
  <si>
    <t>MAURICIO LOPEZ RUIZ</t>
  </si>
  <si>
    <t>ORLANDO JOSE NOVOA LELION</t>
  </si>
  <si>
    <t>INVITACION PARA CONTRATACION DIRECTA 1221-17-99</t>
  </si>
  <si>
    <t>CONSORCIO B.R.H.</t>
  </si>
  <si>
    <t>CONSORCIO AGENOR GARCIA G Y HERNANDO OCHOA</t>
  </si>
  <si>
    <t>AGENOR GARCIA GUTIERREZ</t>
  </si>
  <si>
    <t>UNION TEMPORAL M Y T</t>
  </si>
  <si>
    <t>UT GERMAN SUAREZ BERNAL-ALVARO DURAN SUAREZ</t>
  </si>
  <si>
    <t>GERNAM SUAREZ Y ALVARO DURAN</t>
  </si>
  <si>
    <t>MARIA CLAUDIA ARANGO CARDINAL</t>
  </si>
  <si>
    <t>INVITACION A PROPONER 01-10-99</t>
  </si>
  <si>
    <t>UT LA CODORNIZ</t>
  </si>
  <si>
    <t>CARLOS H GALEANO RIOS</t>
  </si>
  <si>
    <t>CINE TAPE LTDA</t>
  </si>
  <si>
    <t>JUAN CARLOS CARVAJAL</t>
  </si>
  <si>
    <t>ESTUDIOS CIVILES Y SANITARIOS ESSERE LTDA</t>
  </si>
  <si>
    <t xml:space="preserve">CONCURSO DE MERITOS </t>
  </si>
  <si>
    <t>PEDRO ESCOBAR QUINTERO</t>
  </si>
  <si>
    <t>E126</t>
  </si>
  <si>
    <t>GUENTER THOMSEN</t>
  </si>
  <si>
    <t>COLREGION</t>
  </si>
  <si>
    <t>PROGRAMA GENERAL E INTEGRAL PARA LA PREVENCION Y ATENCION DE DESASTRES</t>
  </si>
  <si>
    <t>MARIO ERNESTO ROMERO FORERO</t>
  </si>
  <si>
    <t>GUILLERMO ALBERTO GARZON</t>
  </si>
  <si>
    <t>ESTUDIO E INVESTIGACION TECNICA DE LAS AREAS DE RIESGO</t>
  </si>
  <si>
    <t>SALAZAR FERRO INGENIEROS SA</t>
  </si>
  <si>
    <t>CONCURSO DE MERITOS</t>
  </si>
  <si>
    <t xml:space="preserve">PROPUESTA TECNICA </t>
  </si>
  <si>
    <t>PROYECTARLTDA</t>
  </si>
  <si>
    <t>PROPUESTA DE CONSULTORIA PARA LA IDENTIDICACION DE RUTAS CRITICAS</t>
  </si>
  <si>
    <t>DOLLY DURAN TORRES</t>
  </si>
  <si>
    <t>DISEÑO Y ESTRUCTURACION DEL PROCESO DE SENSIBILIZACION</t>
  </si>
  <si>
    <t>CONCURSO DE MERITOS PARA DISEÑOS DE OBRAS</t>
  </si>
  <si>
    <t>CARMEN PATRICIA PACHON BULLA</t>
  </si>
  <si>
    <t>ASESORIA TECNICA EN ESTUDIOS DE SUELOS</t>
  </si>
  <si>
    <t>PROPUESTA PARA ZONIFICACION DE LA URBANIZACION CERROS DEL SUR</t>
  </si>
  <si>
    <t>CONSULTORES REGIONALES ASOCIADOS</t>
  </si>
  <si>
    <t>JULIO CESAR ALVAREZ TORO</t>
  </si>
  <si>
    <t>FIDUCIARIA LA PREVISORA</t>
  </si>
  <si>
    <t>CONCURSO PUBLICO 1-95</t>
  </si>
  <si>
    <t>LUCIA VILLATE PARIS</t>
  </si>
  <si>
    <t>LIGIA VALDES TEJADA</t>
  </si>
  <si>
    <t>UT BERNARDO SERRANO- EDGAR FRANCISCO PINTO</t>
  </si>
  <si>
    <t>LICITACION PUBLICA 01 DE2000</t>
  </si>
  <si>
    <t>JUAN CARLOS MAHECHA CAÑON</t>
  </si>
  <si>
    <t>E127</t>
  </si>
  <si>
    <t>SOCIEDAD FIDUCIARIA DE DESARROLLO AGROPECUARIA SA-FIDUAGRARIA SA</t>
  </si>
  <si>
    <t>EDGAR MARTINEZ ROMERO</t>
  </si>
  <si>
    <t>FIDUCIARIA BOGOTA</t>
  </si>
  <si>
    <t>MARTHA JULIANA SILVA DE RICAURTE</t>
  </si>
  <si>
    <t>SAMUEL TOBON LONDOÑO</t>
  </si>
  <si>
    <t>FIDUCIARIA DE OCCIDENTE SA</t>
  </si>
  <si>
    <t>ADRIANA PINZON ARANGUREN</t>
  </si>
  <si>
    <t>BURNS DE COLOMBIA SA</t>
  </si>
  <si>
    <t>COTIZACION DE SERVICIOS DE PROTECCION Y VIGILANCIA</t>
  </si>
  <si>
    <t>GERMAN ROBERTO GOMEZ</t>
  </si>
  <si>
    <t>RESPONSABLE DEL PROYECTO</t>
  </si>
  <si>
    <t>PROPUESTA PARA EL PROYECTO DE GESTION Y PLANEACION ESTRATEGICA PARA EL COBS</t>
  </si>
  <si>
    <t>INVITACION PUBLICA PARA CONTRATACION DIRECTA 214-01-99</t>
  </si>
  <si>
    <t>HIDROTEC LTDA-INGENIEROS CONSULTORES Y TEA LTDA</t>
  </si>
  <si>
    <t>ALVARO PARDO SANCHEZ Y ALBERTO BARAJAS</t>
  </si>
  <si>
    <t>E128</t>
  </si>
  <si>
    <t>INGETEC SA</t>
  </si>
  <si>
    <t>ZONIFICACION DE RIESGOS POR INUNDACION</t>
  </si>
  <si>
    <t>ALFONSO ACOSTA LLERAS</t>
  </si>
  <si>
    <t>IEH-GRUCON LTDA</t>
  </si>
  <si>
    <t>CONCURSO PUBLICO 003-97</t>
  </si>
  <si>
    <t>ANTONIO FACCINI FREYMOND</t>
  </si>
  <si>
    <t>CONSORCIO PROYECTOS URBANOS</t>
  </si>
  <si>
    <t>LICITACION PUBLICA 007-99</t>
  </si>
  <si>
    <t>UT GEOCING LTDA-EDGAR FONSECA Y CIA LTDA INGENIEROS</t>
  </si>
  <si>
    <t>EDGAR FONSECA-INGRID CARRILLO</t>
  </si>
  <si>
    <t>E129</t>
  </si>
  <si>
    <t>ESTRUCTURAS DE HORMIGON LTDA</t>
  </si>
  <si>
    <t>HORACIO OSPINA REYES</t>
  </si>
  <si>
    <t>CONSORCIO INCOCIVIL-ALBERTO CARDENAS</t>
  </si>
  <si>
    <t>UT LUIS OYOLA-EMERSON TOLOSA</t>
  </si>
  <si>
    <t>LUIS E OYOLA QUINTERO</t>
  </si>
  <si>
    <t>SANTA ESTUPIÑAN LTDA</t>
  </si>
  <si>
    <t>ISMAEL SANTANA SANTANA</t>
  </si>
  <si>
    <t>CODIPRO INGENIERIA Y ARQUITECTURA LTDA</t>
  </si>
  <si>
    <t>JESUS MARIA BERDUGO</t>
  </si>
  <si>
    <t>CONTRATACION DIRECTA 1224-07-99</t>
  </si>
  <si>
    <t>ANALISIS DE RIESGO POR FENOMENOS DE INUNDACION</t>
  </si>
  <si>
    <t>,1/3</t>
  </si>
  <si>
    <t>,2/3</t>
  </si>
  <si>
    <t>,3/3</t>
  </si>
  <si>
    <t>E130</t>
  </si>
  <si>
    <t>ZONIFICACION DE RIESGO CON FENOMENO DE INUNDACION</t>
  </si>
  <si>
    <t>CONSORCIO CORTAZAR Y DIAZ</t>
  </si>
  <si>
    <t>LICITACION 6-2004</t>
  </si>
  <si>
    <t>FABIAN MAURICIO DIAZ</t>
  </si>
  <si>
    <t>MILTON EDUARDO RIVERA RINCON</t>
  </si>
  <si>
    <t>UT MUNDO NUEVO</t>
  </si>
  <si>
    <t>CONSORCIO MARTINEZ</t>
  </si>
  <si>
    <t>JUAN CARLOS SANABROA</t>
  </si>
  <si>
    <t>E131</t>
  </si>
  <si>
    <t>CONSORCIO MAYA</t>
  </si>
  <si>
    <t>JAIME MORA</t>
  </si>
  <si>
    <t>JAIME ERNESTO PINZON LOPEZ</t>
  </si>
  <si>
    <t>INGENIERIA Y AGUAS SA</t>
  </si>
  <si>
    <t>ARMANDO ORTIZ REY</t>
  </si>
  <si>
    <t>UT REYCO-ARCINIEGAS</t>
  </si>
  <si>
    <t>LICITACION 5-2004</t>
  </si>
  <si>
    <t>FERNANDO ARISTIZABAL BUITRAGO</t>
  </si>
  <si>
    <t>CONSORCIO MP INGENIEROS</t>
  </si>
  <si>
    <t>CONTIENE UN DISKETT</t>
  </si>
  <si>
    <t>INGENIERIA PUNTUAL</t>
  </si>
  <si>
    <t>SANDRA JULIA BOLAÑOS</t>
  </si>
  <si>
    <t>CONSORCIO HO</t>
  </si>
  <si>
    <t>E132</t>
  </si>
  <si>
    <t>SEGURIDAD ORION CUNDINAMARCA</t>
  </si>
  <si>
    <t>INVITACION DIRECTA 2-0601-2003</t>
  </si>
  <si>
    <t>NATIONAL SECURITY LTDA</t>
  </si>
  <si>
    <t xml:space="preserve">CARLOS MANUEL RODRIGUEZ </t>
  </si>
  <si>
    <t>MAROA DE LOS ANGELES VARGAS</t>
  </si>
  <si>
    <t>INVITACION DIRECTA 08-2003</t>
  </si>
  <si>
    <t>CARLOS ARCENIO BALLESTEROS</t>
  </si>
  <si>
    <t>PROPUESTA DIRECTA 7302-03</t>
  </si>
  <si>
    <t>CARLOS VASQUEZ</t>
  </si>
  <si>
    <t>INVITACION DIRECTA 7300-2,1,1-2003</t>
  </si>
  <si>
    <t>MOBIL CRA 50 LTDA</t>
  </si>
  <si>
    <t>INVITACION DIRECTA 7300-01-2003</t>
  </si>
  <si>
    <t>MARTHA OLANDA SIERRA</t>
  </si>
  <si>
    <t>OMAR GUILLERMO MORENO</t>
  </si>
  <si>
    <t>PROPUESTA DIRECTA 7303-08-2003-03</t>
  </si>
  <si>
    <t>CONTRATACION DIRECTA 7302,2,1,4,08-2002</t>
  </si>
  <si>
    <t>CONTRATACION DIRECTA 7390-11-12-2002</t>
  </si>
  <si>
    <t>GRANADINA DE VIGILANCIA LTDA</t>
  </si>
  <si>
    <t>ABEL ARIAS CEDEÑO</t>
  </si>
  <si>
    <t>EXPERTOS SEGURIDAD LTDA</t>
  </si>
  <si>
    <t>JUAN GUILLERMO PEREZ</t>
  </si>
  <si>
    <t xml:space="preserve">CONSORCIO GV </t>
  </si>
  <si>
    <t>OTTO HARRY GARCIA</t>
  </si>
  <si>
    <t>CONSORCIO EMOBE</t>
  </si>
  <si>
    <t>GELVER AYALA</t>
  </si>
  <si>
    <t>INFOAGRO LTDA</t>
  </si>
  <si>
    <t>CONTRATACION DIRECTA 1240-17-2002</t>
  </si>
  <si>
    <t>JAIRO HERRERA LEON</t>
  </si>
  <si>
    <t>DIMAS DUITAMA SALAZAR</t>
  </si>
  <si>
    <t>ALIRIO ANIBAL BERNAL</t>
  </si>
  <si>
    <t>CONTRATACION DIRECTA 7302,2,1,4,07-2002</t>
  </si>
  <si>
    <t>CARLOS IVAN GUTIERREZ</t>
  </si>
  <si>
    <t>E133</t>
  </si>
  <si>
    <t>FABIO ALBERTO ORTIZ G</t>
  </si>
  <si>
    <t>COTIZACION PARA ADECUACION DE ZONAS DESALOJADAS</t>
  </si>
  <si>
    <t>UNION TEMPORAL IGR.GIA CONSULTORES LTDA</t>
  </si>
  <si>
    <t>EDGAR OSWALDO VALDERRAMA</t>
  </si>
  <si>
    <t>LICITACION PUBLICA 001-2002</t>
  </si>
  <si>
    <t>CAROLINA LOZANO COSTOS</t>
  </si>
  <si>
    <t>DAVID PUENTES</t>
  </si>
  <si>
    <t>PROPUESTA PARA SUMINISTRO DE 207 AVISOS METALICOS</t>
  </si>
  <si>
    <t>MOBIL GRANADOS Y VASQUEZ</t>
  </si>
  <si>
    <t>COTIZACION DE COMBUSTIBLE</t>
  </si>
  <si>
    <t>GABRIEL VASQUEZ R</t>
  </si>
  <si>
    <t>M.S.T.V Y VIDEO Y CIA LTDA</t>
  </si>
  <si>
    <t>INVITACION A PROPONER PLAN DE DESARROLLO</t>
  </si>
  <si>
    <t>MARTHA SANTA CRUZ</t>
  </si>
  <si>
    <t>CONCURSO PUBLICO CM 004</t>
  </si>
  <si>
    <t>UT A.I.M.-A.C.P</t>
  </si>
  <si>
    <t>RODRIGO CANO GALLEGO</t>
  </si>
  <si>
    <t>EXPLORACIONES Y ENSAYOS LTDA-GEOCONSILTA LTDA</t>
  </si>
  <si>
    <t>ESTUDIO Y DISEÑO DE ESTABILIDAD DE TALUDES</t>
  </si>
  <si>
    <t>JORGE LUIS CORREDOR RIVERA</t>
  </si>
  <si>
    <t>SILVIA FAJARDO Y CIA LTDA</t>
  </si>
  <si>
    <t>ALVARO SILVA FAJARDO</t>
  </si>
  <si>
    <t>E134</t>
  </si>
  <si>
    <t>SALAZAR FERRO INGENIEROS SA Y PROSPECCION SONDEOS INSTRUMENTACION SOCIEDAD ANONIMA PSI SA</t>
  </si>
  <si>
    <t>CONSORCIO INGECIENCIAS SA-INTERPROYECTOS LTDA</t>
  </si>
  <si>
    <t xml:space="preserve">CARLOS PARRA </t>
  </si>
  <si>
    <t>COMERCIALIZADORA FERLAG LTDA</t>
  </si>
  <si>
    <t xml:space="preserve">OFERTA PARA CONVOCATORIA PUBLICA 7303-14-2003 </t>
  </si>
  <si>
    <t xml:space="preserve">CESAR FERNANDO LAGUNA </t>
  </si>
  <si>
    <t>PC MICROS LTDA</t>
  </si>
  <si>
    <t>PROPUESTA DIRECTA 7303-14-2003</t>
  </si>
  <si>
    <t>JAIME SANTAMARIA SANCHEZ</t>
  </si>
  <si>
    <t>PROSIS SA</t>
  </si>
  <si>
    <t>PROPUESTA DIRECTA 7303-16-2003</t>
  </si>
  <si>
    <t>HELENA GUTIERREZ GARCIA</t>
  </si>
  <si>
    <t>DELL COMPUTER DE COLOMBIA</t>
  </si>
  <si>
    <t>CONVOCATORIA PUBLICA 7303-14</t>
  </si>
  <si>
    <t>LUCAS BRUNO</t>
  </si>
  <si>
    <t xml:space="preserve">DELIMA MARSH SA </t>
  </si>
  <si>
    <t>CONTRATACION DIRECTA 3,1-04</t>
  </si>
  <si>
    <t>GUILLERMO GONZALEZ LECAROS</t>
  </si>
  <si>
    <t>E135</t>
  </si>
  <si>
    <t>CIC CONSULTORES DE INGENIERIA Y CIMENTACIONES LTDA</t>
  </si>
  <si>
    <t>CONCURSO PUBLICO CM 004-97</t>
  </si>
  <si>
    <t>VENTAS Y SISTEMAS LTDA</t>
  </si>
  <si>
    <t>CONVOCATORIA 276-05-04</t>
  </si>
  <si>
    <t>JOSE RAUL DIAZ</t>
  </si>
  <si>
    <t>E136</t>
  </si>
  <si>
    <t>GETEL LTDA</t>
  </si>
  <si>
    <t>CONTRATACION DIRECTA 7300-15-2004</t>
  </si>
  <si>
    <t>PABLO F PERILLA</t>
  </si>
  <si>
    <t>INDUSTRIAL COLOMBIA ELECTRONICA LTDA</t>
  </si>
  <si>
    <t>MARIA CRISTINA LEUBRO</t>
  </si>
  <si>
    <t>LINALCA SA</t>
  </si>
  <si>
    <t>CONTRATACION DIRECTA 276-05-2004</t>
  </si>
  <si>
    <t>SERGIO SERRANO ESCALLON</t>
  </si>
  <si>
    <t>ACCESORIOS Y SISTEMAS SA</t>
  </si>
  <si>
    <t>LICITACION PUBLICA 10 DE 2004</t>
  </si>
  <si>
    <t>AJC IT SOLUCIONES INFORMATICAS SA</t>
  </si>
  <si>
    <t>CONTRATACION DIRECTA 7303-14-2003</t>
  </si>
  <si>
    <t>ANTONIO JOSE COPELLO</t>
  </si>
  <si>
    <t>COLSOF</t>
  </si>
  <si>
    <t>JORGE LUIS OVIEDO</t>
  </si>
  <si>
    <t>JAIME ALFONSO ARIAS</t>
  </si>
  <si>
    <t>CONTRATACION DIRECTA 7302-66-2004</t>
  </si>
  <si>
    <t>CONSORCIO COLECTIVO DE INGENIEROS</t>
  </si>
  <si>
    <t>MUIGUEL EFRAIN ROSERO</t>
  </si>
  <si>
    <t>CONSORCIO LATINO</t>
  </si>
  <si>
    <t>NURY CRISTINA SANCHEZ</t>
  </si>
  <si>
    <t>INGEPROYECT LTDA</t>
  </si>
  <si>
    <t>DANNY ORLANDO NARANJO</t>
  </si>
  <si>
    <t>UT RESTAURAR</t>
  </si>
  <si>
    <t>HUMBERTO JOSE SOLER</t>
  </si>
  <si>
    <t>CONSORCIO EDC</t>
  </si>
  <si>
    <t>CONTRATACION DIRECTA 7301-50-2004</t>
  </si>
  <si>
    <t>JHON JAIRO GONZALEZ</t>
  </si>
  <si>
    <t>E137</t>
  </si>
  <si>
    <t>CONSORCIO AGU</t>
  </si>
  <si>
    <t>LUIS FELIPE HERRERA</t>
  </si>
  <si>
    <t>CONSORCIO HH INGENIEROS</t>
  </si>
  <si>
    <t>CONTRATACION DIRECTA 7301-52-2004</t>
  </si>
  <si>
    <t>CAMILO JULIAN CASTILLO</t>
  </si>
  <si>
    <t>CONSORCIO BOGOTA PARA TODOS</t>
  </si>
  <si>
    <t>HERNANDO TELLEZ</t>
  </si>
  <si>
    <t>JHON NIKOLAI PIEDRAHITA</t>
  </si>
  <si>
    <t>INCAR PAS</t>
  </si>
  <si>
    <t>CONTRATACION DIRECTA 7300-20-2004</t>
  </si>
  <si>
    <t>JULIAN SANCHEZ AYA</t>
  </si>
  <si>
    <t>CONTRATACION DIRECTA 7302-65-2004</t>
  </si>
  <si>
    <t>YIMING UT</t>
  </si>
  <si>
    <t>ANIBAL FRANCO GOMEZ</t>
  </si>
  <si>
    <t>UT ACH INGENIERIA</t>
  </si>
  <si>
    <t>ANEXOS A PROPUESTA</t>
  </si>
  <si>
    <t>CONTRATACION DIRECTA 7301-42-2004</t>
  </si>
  <si>
    <t>E138</t>
  </si>
  <si>
    <t>INTERCONSULTA LTDA</t>
  </si>
  <si>
    <t>MIGUEL ANGEL CASTRO</t>
  </si>
  <si>
    <t>FERNANDO AUGUSTO RAMIREZ</t>
  </si>
  <si>
    <t>CONSORCIO HJ INGENIEROS</t>
  </si>
  <si>
    <t>CONTRATACION DIRECTA 7301-43-2004</t>
  </si>
  <si>
    <t>YAMILL MONTENEGRO CALDERON</t>
  </si>
  <si>
    <t>CONSORCIO CIVILES COLOMBIANOS</t>
  </si>
  <si>
    <t>DANIEL RUIZ VALBUENA</t>
  </si>
  <si>
    <t>RAYCO LTDA- RODRIGO ARISTIZABAL Y CIA LTDA</t>
  </si>
  <si>
    <t>LICITACION PUBLICA 02 DE2004</t>
  </si>
  <si>
    <t>GENERAL DE TELECOMUNICACIONES LTDA</t>
  </si>
  <si>
    <t>NELSON REYES RODRIGUEZ</t>
  </si>
  <si>
    <t>GRUPO TCI LTDA</t>
  </si>
  <si>
    <t>GABRIEL BARRAGAN TOBAR</t>
  </si>
  <si>
    <t>INVITACION DIRECTA 7302-2003</t>
  </si>
  <si>
    <t>E139</t>
  </si>
  <si>
    <t>INVITACION DIRECTA 7302-25-2003</t>
  </si>
  <si>
    <t>JAM INGENIERIA Y MEDIO AMBIENTE EU</t>
  </si>
  <si>
    <t>INVITACION DIRECTA 7302-26-2003</t>
  </si>
  <si>
    <t>JAVIER ANTONIO MILLAN</t>
  </si>
  <si>
    <t>WALDO CLAVIJO</t>
  </si>
  <si>
    <t>CONSORCIO ANT</t>
  </si>
  <si>
    <t>GONZALO ZAMBRANO NARVAEZ</t>
  </si>
  <si>
    <t>JOSE IGNACIO RUIZ</t>
  </si>
  <si>
    <t>GRADEX INGENIERIA</t>
  </si>
  <si>
    <t>CARLOS ORTEGON ECHEVERRY</t>
  </si>
  <si>
    <t>JAIME TORRES DUARTE</t>
  </si>
  <si>
    <t>JAVIER EDUARDO CORTES</t>
  </si>
  <si>
    <t xml:space="preserve">UT GEOAMERICA LTDA   </t>
  </si>
  <si>
    <t>JAIRO DARIO DIAZ</t>
  </si>
  <si>
    <t>UT GIA</t>
  </si>
  <si>
    <t>UT KANYU</t>
  </si>
  <si>
    <t>INVITACION DIRECTA 7302-50-2004</t>
  </si>
  <si>
    <t>FLAVIO FEDERICO SOLER</t>
  </si>
  <si>
    <t>E140</t>
  </si>
  <si>
    <t>BATEMAN INGENIERIA LTDA</t>
  </si>
  <si>
    <t>CAFAM</t>
  </si>
  <si>
    <t>INVITACION DIRECTA 7300-03-2004</t>
  </si>
  <si>
    <t>JORGE E GOMEZ</t>
  </si>
  <si>
    <t>UNION TEMPORAL FRM</t>
  </si>
  <si>
    <t>GERMAN DARIO TAPIA</t>
  </si>
  <si>
    <t>JULIO EDUARDO MOYA</t>
  </si>
  <si>
    <t>JUAN CARLOS AFANADOR CAICEDO</t>
  </si>
  <si>
    <t>FERRETERIA LA ESCUADRA LTDA</t>
  </si>
  <si>
    <t>INVITACION DIRECTA 7300-04-2004</t>
  </si>
  <si>
    <t>GERMAN CAMILO CARDENAS</t>
  </si>
  <si>
    <t>JOHN ALEXANDER FORERO</t>
  </si>
  <si>
    <t>INVITACION DIRECTA 7300-06-2004</t>
  </si>
  <si>
    <t>E141</t>
  </si>
  <si>
    <t>INDUSTRIA DEL CALZADO TENERIFE LTDA</t>
  </si>
  <si>
    <t>ERNESTO LOPEZ</t>
  </si>
  <si>
    <t>FERRELAM LTDA</t>
  </si>
  <si>
    <t>PEDRO EDUARDO VELASQUEZ</t>
  </si>
  <si>
    <t>CONVOCATORIA 277-02-04</t>
  </si>
  <si>
    <t>HERMO GRUESSO ROMERO</t>
  </si>
  <si>
    <t>IMPORTADORA MEGAREPUESTOS LTDA</t>
  </si>
  <si>
    <t>ABIMAEL MARIN MEJIA</t>
  </si>
  <si>
    <t>INVITACION DIRECTA 7300-09-2004</t>
  </si>
  <si>
    <t>IMACORP C.I LTDA</t>
  </si>
  <si>
    <t>MAURICIO ARGUELLO MATEUS</t>
  </si>
  <si>
    <t>DISTRIBUCIONES INDUSTRIALES NACIONALES LTDA</t>
  </si>
  <si>
    <t>EDGAR L GARCIA</t>
  </si>
  <si>
    <t xml:space="preserve">INVERSIONES CAICEDO RIOS Y CIA </t>
  </si>
  <si>
    <t>ANA TILBE RIOS</t>
  </si>
  <si>
    <t>DOTACIONES MODATEX LTDA</t>
  </si>
  <si>
    <t>VICTOR HERNANDO ORTIZ</t>
  </si>
  <si>
    <t>ALMACENES SURTIHULES CALZANDO</t>
  </si>
  <si>
    <t>OSCAR ALBERTO MONCADA</t>
  </si>
  <si>
    <t>INVITACION DIRECTA 7300-07-2004</t>
  </si>
  <si>
    <t xml:space="preserve"> ALMACENES SURTIHULES CALZANDO</t>
  </si>
  <si>
    <t>ASESORIAS REPRESENTACIONES Y COMERCIALIZACION INTERNACIONAL LTDA -ACERCI LTDA</t>
  </si>
  <si>
    <t>OSWALDO MEDINA RAMON</t>
  </si>
  <si>
    <t>PROCIBERNETICA S.A</t>
  </si>
  <si>
    <t>CONVOCATORIA 276-03-04</t>
  </si>
  <si>
    <t>GILDARDO GONZALEZ</t>
  </si>
  <si>
    <t>PLANEACION</t>
  </si>
  <si>
    <t>ESTUDIO DE SUELOS PARA TORRE DE TELECOMUNICACIONES</t>
  </si>
  <si>
    <t>LUIS FELIPE CORTES</t>
  </si>
  <si>
    <t>CONSORCIO VANEGAS Y GARZON LTDA-CONSULTORIA CONSTRUHERCA LTDA</t>
  </si>
  <si>
    <t>INVITACION PUBLICA 112-02-98</t>
  </si>
  <si>
    <t>OSCAR DANIEL GARZON</t>
  </si>
  <si>
    <t>E142</t>
  </si>
  <si>
    <t>CONTRATACION DIRECTA 1225-05-98</t>
  </si>
  <si>
    <t>FELIX MARIA ORTIZ</t>
  </si>
  <si>
    <t>RASGO Y COLOR LTDA</t>
  </si>
  <si>
    <t>CONTRATACION DIRECTA 451-03-98</t>
  </si>
  <si>
    <t>YOLANDA RENDON</t>
  </si>
  <si>
    <t>GUILLERMO GONZALEZ ZULETA Y CIA LTDA</t>
  </si>
  <si>
    <t>ESTUDIO DE VULNERABILIDAD SISMICA</t>
  </si>
  <si>
    <t>JORGE GONZALEZ</t>
  </si>
  <si>
    <t>CONTRATACION DIRECTA 1225-03-98</t>
  </si>
  <si>
    <t>COJARGO LTDA</t>
  </si>
  <si>
    <t>HELIDORO GOMEZ REYES</t>
  </si>
  <si>
    <t>TURBINOBOMBAS LTDA</t>
  </si>
  <si>
    <t>CONVOCATORIA 451-02-98</t>
  </si>
  <si>
    <t>CARLOS J ORJUELA</t>
  </si>
  <si>
    <t>ALOMEDIC</t>
  </si>
  <si>
    <t>ANDRES CURREA J</t>
  </si>
  <si>
    <t>R Y M CONSTRUCCIONES E INTERVENTORIAS LTDA</t>
  </si>
  <si>
    <t>CONSTRUCCION DE OBRAS DE MITIGACION</t>
  </si>
  <si>
    <t>MARGARITA GOMEZ GOMEZ</t>
  </si>
  <si>
    <t>HMS INGENIEROS ARQUITECTOS LTDA</t>
  </si>
  <si>
    <t>HERNAN EDUARDO MORALES</t>
  </si>
  <si>
    <t>CONSULTORIA CONSTRUHERCA LTDA</t>
  </si>
  <si>
    <t>CARVAJAL GARCIA EDITORES</t>
  </si>
  <si>
    <t>CONVOCATORIA 451-03-98</t>
  </si>
  <si>
    <t>EMMA VICTORIA GARCIA</t>
  </si>
  <si>
    <t>ABELARDO DUARTE LOZANO</t>
  </si>
  <si>
    <t>ABELARDO DUARTE</t>
  </si>
  <si>
    <t>INVITACION PUBLICA 1221-03-2000</t>
  </si>
  <si>
    <t>E144</t>
  </si>
  <si>
    <t>IGL INVESTIGACIONES GEOTECNIAS LTDA</t>
  </si>
  <si>
    <t>INVITACION A PROPONER 219-01-00</t>
  </si>
  <si>
    <t>UT GENERAL FIRE CONTROL LTDA-PRODESEG INDUSTRIAL LTDA</t>
  </si>
  <si>
    <t>ADQUISICION DE EQUIPOS Y ELEMENTOS DE RESCATE</t>
  </si>
  <si>
    <t>FERNANDO AUGUSTO GARCIA</t>
  </si>
  <si>
    <t>CONVOCATORIA 219-01-00</t>
  </si>
  <si>
    <t>UT GETCING LTDA-BATEMAN INGNIERIA LTDA</t>
  </si>
  <si>
    <t>IMCOA LTDA</t>
  </si>
  <si>
    <t>RAFAEL NARANJO BELTRAN</t>
  </si>
  <si>
    <t>JUAN CARLOS SANABRIA RODRIGUEZ</t>
  </si>
  <si>
    <t>JAIRO DARIO DIAZ DIAZ</t>
  </si>
  <si>
    <t>NIDIA YOLANDA PABON TRIANA</t>
  </si>
  <si>
    <t>DISQUET</t>
  </si>
  <si>
    <t>GILMAR IVAN PATIÑO BARRERA</t>
  </si>
  <si>
    <t>CARLOS MAURICIO BOTON GOMEZ</t>
  </si>
  <si>
    <t>LUIS CARLOS TOVAR MORENO</t>
  </si>
  <si>
    <t>JAIME HERRERA OSORIO</t>
  </si>
  <si>
    <t>OSCAR ANDRES PEREIRA GARZON</t>
  </si>
  <si>
    <t>MICROHARD LTDA</t>
  </si>
  <si>
    <t>JORGE URIEL NOVA MONTAÑO</t>
  </si>
  <si>
    <t>OTTO HARRY GARCIA ZAMUDIO</t>
  </si>
  <si>
    <t>ALBERTO SANCHEZ LONDOÑO</t>
  </si>
  <si>
    <t xml:space="preserve">CONSORCIO OBRAS DE MITIGACION </t>
  </si>
  <si>
    <t xml:space="preserve">HECTOR VICENTE RODRIGUEZ ROMERO </t>
  </si>
  <si>
    <t xml:space="preserve">FABIO EDUARDO PATIÑO JARAMILLO </t>
  </si>
  <si>
    <t>CARLOS ARTURO CELIS GOMEZ</t>
  </si>
  <si>
    <t>MARGARITA BORDA AVILA</t>
  </si>
  <si>
    <t xml:space="preserve">SOBRE </t>
  </si>
  <si>
    <t>INGETEC S.A - INGENIEROS Y CONSULTORES CIVILES Y ELECTRICOS</t>
  </si>
  <si>
    <t>CONCURSO PUBLICO DE MERITOS CM Nº004/1997</t>
  </si>
  <si>
    <t>E1</t>
  </si>
  <si>
    <t>CONSORCIO CRA LTDA - MALDONADO INGENIERIA SA</t>
  </si>
  <si>
    <t>CONCURSO PUBLICO DE MERITOS Nº004/1997 GRUPOS 1,2,3,4 Y 5</t>
  </si>
  <si>
    <t>PEDRO LEON ROJAS CASTRO</t>
  </si>
  <si>
    <t>CONSORCIO CRA LTDA - MALDONADO INGENIERIA</t>
  </si>
  <si>
    <t>CONCURSO PUBLICO DE MERITOS Nº 004/97</t>
  </si>
  <si>
    <t>CAMILO ADOLFO NAGED RODRIGUEZ</t>
  </si>
  <si>
    <t>INVITACION PUBLICA PARA CONTRATACION DIRECTA FOPAE Nº 7301-16-2004</t>
  </si>
  <si>
    <t>E2</t>
  </si>
  <si>
    <t>ARQUITECTO CARLOS ALBERTO PEDRAZA AVILA</t>
  </si>
  <si>
    <t>LICITACION PUBLICA PARA CONTRATACION DIRECTA FOPAE Nº 7301-16-2004</t>
  </si>
  <si>
    <t>COSORCIO MG</t>
  </si>
  <si>
    <t>ARISTIDES MORENO GALINDO</t>
  </si>
  <si>
    <t>GERMAN ADOLFO PERDOMO PACHON</t>
  </si>
  <si>
    <t>LICITACION PUBLICA PARA CONTRATACION DIRECTA FOPAE Nº 7301-17-2004</t>
  </si>
  <si>
    <t>INVITACION PUBLICA Nº 7301-17-2004</t>
  </si>
  <si>
    <t>CONSORCIO OBRAS AC</t>
  </si>
  <si>
    <t>INVITACION PUBLICA PARA CONTRATACION DIRECTA FOPAE Nº 7301-17-2004</t>
  </si>
  <si>
    <t xml:space="preserve">SANDRA LILIANA ORDOÑEZ OVALLE </t>
  </si>
  <si>
    <t>WIN UT - CI&amp;CON LTDA BIL INGENIERIA LTDA</t>
  </si>
  <si>
    <t xml:space="preserve">INVITACION PUBLICA PARA CONTRATACION DIRECTA FOPAE Nº 7302 - 25 - 2004 </t>
  </si>
  <si>
    <t>U.T SIGMA</t>
  </si>
  <si>
    <t>GERMAN DARIO TAPIA MUÑOZ</t>
  </si>
  <si>
    <t>ZIGURAT INGENIERIA LTDA</t>
  </si>
  <si>
    <t>INVITACION DIRECTA Nº 7302-25-2004</t>
  </si>
  <si>
    <t>CESAR ORLANDO BURGOS GRILLO</t>
  </si>
  <si>
    <t xml:space="preserve">CONSORCIO CONSTRUCTORES </t>
  </si>
  <si>
    <t>IVAN GUILLERMO VEGA BELTRAN</t>
  </si>
  <si>
    <t>INVITACION PARA LA CONTRATACION DIRECTA FOPAE Nº 7301 - 20 - 2004</t>
  </si>
  <si>
    <t>CONSORCIO GEOTECNIA Y CIMENTACIONES S.A 
PONCE DE LEON Y ASOCIADOS S.A INGENIEROS CONSULTORES</t>
  </si>
  <si>
    <t>INVITACION PUBLICA PARA CONTRATACION DIRECTA UPES-FOPAE Nº.1.3.1.01.98</t>
  </si>
  <si>
    <t>E3</t>
  </si>
  <si>
    <t>TEA LTDA. CONSULTORIAS</t>
  </si>
  <si>
    <t>INVITACION PUBLICA PARA CONTRATACION DIRECTA UPES-FOPAE Nº.1121-01-98</t>
  </si>
  <si>
    <t>CONSORCIO CIVILES LTDA INGENIEROS CONSULTORES - HIDROCONSULTA LTDA</t>
  </si>
  <si>
    <t>INVITACION PUBLICA PARA CONTRATACION DIRECTA UPES-FOPAE Nº.1121-02-98</t>
  </si>
  <si>
    <t>GEOCING LIMITADA</t>
  </si>
  <si>
    <t>CONTRATACION DIRECTA Nº 116-01-98</t>
  </si>
  <si>
    <t>INGRID CARRILLO</t>
  </si>
  <si>
    <t>PONCE DE LEON Y ASOCIADOS S.A. INGENIEROS CONSULTORES GEOTECNIA Y CIMENTACIONES S.A</t>
  </si>
  <si>
    <t>INVITACION PUBLICA PARA CONTRATACION DIRECTA UPES - FOPAE Nº 1225-10-98</t>
  </si>
  <si>
    <t>INVITACION PUBLICA PARA CONTRATACION DIRECTA UPES-FOPAE Nº.131-01-98</t>
  </si>
  <si>
    <t>ESPINOSA &amp; RESTREPO INGENIERIA DE SUELOS</t>
  </si>
  <si>
    <t>CARLOS RESTREPO GARCIA</t>
  </si>
  <si>
    <t xml:space="preserve">ALBERTO CARBONELL DELGADO </t>
  </si>
  <si>
    <t>UNION TEMPORAL SYM</t>
  </si>
  <si>
    <t>INVITACION 1225 - 22 - 99</t>
  </si>
  <si>
    <t>E4</t>
  </si>
  <si>
    <t>GEOCONSULTA LTDA GEOLOGOS E INGENIEROS CONSULTORES</t>
  </si>
  <si>
    <t>INVITACION A PROPONER Nº1225-21/99</t>
  </si>
  <si>
    <t>LUIS CARLOS VASQUEZ LARA</t>
  </si>
  <si>
    <t>INVITACION A PROPONER Nº1225-23-99</t>
  </si>
  <si>
    <t xml:space="preserve">INGENIERO JUAN CARLOS MORALES ALBA </t>
  </si>
  <si>
    <t>INVITACION A PROPONER FOPAE Nº1111-06-99</t>
  </si>
  <si>
    <t>INVITACION A PROPONER Nº 1225-18-99</t>
  </si>
  <si>
    <t>INVITACION A PROPONER Nº 1225-17-99</t>
  </si>
  <si>
    <t>TERMINOS DE REFERENCIA 1999</t>
  </si>
  <si>
    <t>UNION TEMPORAL INGENIEROS CONSULTORES CONSTRUCTORES (INGECIENCIAS S.A.-INTERPROYECTOS LTDA</t>
  </si>
  <si>
    <t>INVITACION A PROPONER Nº 1225-02-99</t>
  </si>
  <si>
    <t>UNION TEMPORAL GEOCING LTDA  BATEMAN INGENIERIA LTDA</t>
  </si>
  <si>
    <t>INVITACION A PROPONER Nº1225-01-99</t>
  </si>
  <si>
    <t>INVITACION A PROPONER Nº 1225-13-99</t>
  </si>
  <si>
    <t>INVITACION CONTRATACION DIRECTA FOPAE Nº 1221-03-2000</t>
  </si>
  <si>
    <t>E5</t>
  </si>
  <si>
    <t xml:space="preserve">CARLOS CORDOBA AVILES </t>
  </si>
  <si>
    <t>INVITACION PUBLICA PARA CONTRATACION DIRECTA FOPAE 1221-03-2000</t>
  </si>
  <si>
    <t>CONSORCIO R.S.Q</t>
  </si>
  <si>
    <t>RODRIGO SUAREZ QUIÑONEZ</t>
  </si>
  <si>
    <t xml:space="preserve">FABIO ROMERO VALERO </t>
  </si>
  <si>
    <t xml:space="preserve">GERMAN SUAREZ BERNAL </t>
  </si>
  <si>
    <t xml:space="preserve">FABIO RICARDO SANCHEZ GUAYACAN </t>
  </si>
  <si>
    <t>UT LA INGENIERIA</t>
  </si>
  <si>
    <t>CONVOCATORIA PUBLICA CONTRATACION DIRECTA 1221-03-2000</t>
  </si>
  <si>
    <t xml:space="preserve">MARYHURY AIQUEL ORTEGA RUBIO </t>
  </si>
  <si>
    <t>BERMAN MOLINA BRIÑEZ</t>
  </si>
  <si>
    <t>LICITACION PUBLICA Nº 005 DEL 2000</t>
  </si>
  <si>
    <t>CONSORCIO ECOCIVIL  HERNANDO LANCHEROS</t>
  </si>
  <si>
    <t xml:space="preserve">HERNANDO LANCHEROS </t>
  </si>
  <si>
    <t>LUIS EDUARDO ROJAS BOTIA</t>
  </si>
  <si>
    <t>INVITACION PUBLICA Nº 1221-03-2000</t>
  </si>
  <si>
    <t xml:space="preserve">CONSORCIO P.S.I-PROYECTOS Y SERVICIOS DE INGENIERIA </t>
  </si>
  <si>
    <t>PROPUESTA PARA LICITACION PUBLICA 005 DEL 2000</t>
  </si>
  <si>
    <t>GUSTAVO CHAVEZ CEPEDA</t>
  </si>
  <si>
    <t>TOMO 1 CARPETA 1/2</t>
  </si>
  <si>
    <t>CONSORCIO P.S.I-PROYECTOS Y SERVICIOS DE INGENIERIA</t>
  </si>
  <si>
    <t>TOMO 2 CARPETA 2/2</t>
  </si>
  <si>
    <t>JORGE ELIECER PARRA SALINAS</t>
  </si>
  <si>
    <t>INVITACION PUBLICA PARA CONTRATACION DIRECTA FOPAE Nº 7301.1-19-2003</t>
  </si>
  <si>
    <t>E6</t>
  </si>
  <si>
    <t>CARLOS JULIO ARIAS LOPEZ</t>
  </si>
  <si>
    <t>CAMILO CHIVATA ALVARADO</t>
  </si>
  <si>
    <t>FRANCISCO SARMIENTO PATARROYO</t>
  </si>
  <si>
    <t>CONSORCIO CARSA</t>
  </si>
  <si>
    <t>JHON WILLIAM CASALLAS JURADO</t>
  </si>
  <si>
    <t>HILDEBRANDO CIENDUA CIENDUA</t>
  </si>
  <si>
    <t>INVITACION PUBLICA PARA CONTRATACION DIRECTA FOPAE Nº 7302-35-2003</t>
  </si>
  <si>
    <t xml:space="preserve">U.T. RIESGOS BOGOTANOS </t>
  </si>
  <si>
    <t>GRADEX INGENIERIA SA</t>
  </si>
  <si>
    <t>MOYA Y GARCIA LTDA 
INGENIEROS CONSULTORES</t>
  </si>
  <si>
    <t>INVITACION PUBLICA PARA CONTRATACION DIRECTA FOPAE Nº 7302-15-2003</t>
  </si>
  <si>
    <t>E7</t>
  </si>
  <si>
    <t>GEOTECNIA &amp; CIMENTACIONES COMPAÑÍA DE DISEÑO Y CONSULTORIA</t>
  </si>
  <si>
    <t>OFERTA PARA INVITACION DIRECTA Nº FOPAE - 7301-1-11-2003</t>
  </si>
  <si>
    <t>HERNANDO DAZA BERRIO</t>
  </si>
  <si>
    <t>CONSORCIO C Y M</t>
  </si>
  <si>
    <t>SANDRA MONICA CARDOZO ROJAS</t>
  </si>
  <si>
    <t>CONSTRUCCIONES Y PROYECTOS CIVILES LTDA</t>
  </si>
  <si>
    <t>JOHN JAIRO MONROY SUAREZ</t>
  </si>
  <si>
    <t>JOSE WILSON JIMENEZ VELASQUEZ</t>
  </si>
  <si>
    <t>CARLOS FRANCISCO DIAZ GONZALEZ</t>
  </si>
  <si>
    <t>OFERTA PARA INVITACION DIRECTA Nº FOPAE - 7301-1-12-2003</t>
  </si>
  <si>
    <t>CONSORCIO ALTOS DEL PINO 12</t>
  </si>
  <si>
    <t>JAIRO ERNESTO PINZON LOPEZ</t>
  </si>
  <si>
    <t>ALVARO JOSE OROZCO QUIROZ</t>
  </si>
  <si>
    <t>T &amp; T LTDA INVERSIONES Y ADMINISTRACIONES TORRES Y TORRES LTDA</t>
  </si>
  <si>
    <t>ALFONSO TORRES DE LA HOZ</t>
  </si>
  <si>
    <t xml:space="preserve">ALVARO FONSECA SOLANO </t>
  </si>
  <si>
    <t xml:space="preserve"> UNION TEMPORAL CARLOS HECTOR CANTILLO - GEOCING LTDA </t>
  </si>
  <si>
    <t>CONVOCATORIA PROYECTO Nº 2012 - SUBPROYECTO UPES  - FOPAE Nº 1.1.4.2 DE 1998</t>
  </si>
  <si>
    <t>INGRID CARRILLO ORTEGA</t>
  </si>
  <si>
    <t>E8</t>
  </si>
  <si>
    <t>INCOLDEXT SEGURIDAD INDUSTRIAL INGENIERIA CONTRA INCENDIO</t>
  </si>
  <si>
    <t>COTIZACIONES PROYECTO 2012</t>
  </si>
  <si>
    <t>LEONARDO SUAREZ RUIZ</t>
  </si>
  <si>
    <t>SUB-PROYECTO UPES-FOPAE:2.1.7.2 DESARROLLO RED CENTROS DE RESERVA</t>
  </si>
  <si>
    <t>CIVALCO LTDA</t>
  </si>
  <si>
    <t>NESTOR LUGO ASENCIO</t>
  </si>
  <si>
    <t>A Y R UNIVERSAL LTDA</t>
  </si>
  <si>
    <t>COTIZACION MANDIBULAS DE LA VIDA PROYECTO 2012</t>
  </si>
  <si>
    <t>GABRIEL HERNANDEZ</t>
  </si>
  <si>
    <t>INVITACION A PROPONER UPES - FOPAE Nº. 1111 - 06 - 98</t>
  </si>
  <si>
    <t>INNOVA INGENIERIA LTDA</t>
  </si>
  <si>
    <t>UNION TEMPORAL BATEMAN INGENIERIA LTDA.-GEOCING LTDA</t>
  </si>
  <si>
    <t>INVITACION A PROPONER UPES - FOPAE Nº. 1111 - 02 - 98</t>
  </si>
  <si>
    <t>JAIME BATEMAN DURAN - INGRID CARRILLO</t>
  </si>
  <si>
    <t>INVITACION A PROPONER UPES - FOPAE Nº. 1111 - 07 - 98</t>
  </si>
  <si>
    <t>MARCELO ARBELAEZ</t>
  </si>
  <si>
    <t>INFOMAP LTDA</t>
  </si>
  <si>
    <t>PROPUESTA TECNICO-ECONOMICA PARA EL ESTUDIO HISTORICO DE DESASTRES EN BOGOTA 1994 - 1998</t>
  </si>
  <si>
    <t>WILSON RENE LEON RIVEROS</t>
  </si>
  <si>
    <t>COTIZACION JUEGO COJINES NEUMATICOS PROYECTO 2012</t>
  </si>
  <si>
    <t>CAPUR LTDA</t>
  </si>
  <si>
    <t>CONVOCATORIA PUBLICA PARA CONTRATAR LOS TRABAJOS DE CONSULTORIA PARA LA IDENTIFICACION DE RIESGOS Y PLANES DE EMERGENCIA PARA EVENTOS MASIVOS</t>
  </si>
  <si>
    <t>ESPERANZA BURGOS PEREZ</t>
  </si>
  <si>
    <t>PROYECTAR Y SEÑALIZAR LTDA</t>
  </si>
  <si>
    <t>PROYECTO 2012- ADQUISICION DE- EQUIPOS DE PROTECCION PERSONAL</t>
  </si>
  <si>
    <t xml:space="preserve">MIGUEL ANGEL CABALLERO </t>
  </si>
  <si>
    <t>PRODESEG INDUSTRIAL LTDA</t>
  </si>
  <si>
    <t>OFERTA PARA EL PROYECTO 2012 - SUB-PROYECTO UPES/FOPAE 2.1.7.2</t>
  </si>
  <si>
    <t xml:space="preserve">ANTONIO SAAVEDRA </t>
  </si>
  <si>
    <t>COTIZACION EQUIPOS RS 10 EXTRICATOR- PROYECTO 2012</t>
  </si>
  <si>
    <t>ANTONIO SAAVEDRA</t>
  </si>
  <si>
    <t>INVITACION A PROPONER UPES-FOPAE Nº 4.6.01-98</t>
  </si>
  <si>
    <t>CONSORCIO - CIVILES LTDA INGENIEROS CONSULTORES 
HIDROCONSULTA LTDA</t>
  </si>
  <si>
    <t>INVITACION PUBLICA PARA CONTRATACION DIRECTA UPES - FOPAE Nº 1111 - 01 - 98</t>
  </si>
  <si>
    <t>E9</t>
  </si>
  <si>
    <t>U T HIDROGEOLOGIA Y GEOTECNIA AMBIENTAL LTDA Y GEOSPATIAL LTDA</t>
  </si>
  <si>
    <t>INBIECOL S.A - CONSULTORIA AMBIENTAL</t>
  </si>
  <si>
    <t>INVITACION A PROPONER UPES - FOPAE Nº 1111 - 05 - 98</t>
  </si>
  <si>
    <t>BEATRIZ AMANDA GONZALEZ</t>
  </si>
  <si>
    <t>UNION TEMPORAL INNOVA INGENIERIA LTDA - GEOAMERICA LTDA</t>
  </si>
  <si>
    <t>INVITACION UPES - FOPAE Nº 1111-02-98</t>
  </si>
  <si>
    <t>INVITACION PUBLICA UPES - FOPAE Nº 1121 - 02 - 98</t>
  </si>
  <si>
    <t>INVITACION PUBLICA PARA CONTRATACION DIRECTA UPES - FOPAE Nº 1111 - 02 - 98</t>
  </si>
  <si>
    <t>INVITACION A PROPONER UPES - FOPAE Nº 1111 - 02 - 98</t>
  </si>
  <si>
    <t>CONVOCATORIA Nº 1111-03-98</t>
  </si>
  <si>
    <t>E10</t>
  </si>
  <si>
    <t>JADRAN SUSANJ POSCIC</t>
  </si>
  <si>
    <t>INVITACION 1221-09-98</t>
  </si>
  <si>
    <t>CONSORCIO EQUIPOS &amp; CIMENTACIONES CONCAY SA</t>
  </si>
  <si>
    <t>CONVOCATORIA UPES - FOPAE NO 1221-10-98</t>
  </si>
  <si>
    <t>JOSE HELDER MARTINEZ NARANJO</t>
  </si>
  <si>
    <t>INVITACION PUBLICA UPES - FOPAE Nº 1221 - 03 - 1998</t>
  </si>
  <si>
    <t>LASSCO INGENIERIA</t>
  </si>
  <si>
    <t>JORGE ARMANDO SANCHEZ ALAVA</t>
  </si>
  <si>
    <t>ERNESTO GARCIA VALDERRAMA</t>
  </si>
  <si>
    <t>U T BATEMAN INGENIERIA LTDA GEOCING LIMITADA</t>
  </si>
  <si>
    <t>INVITACION PUBLICA PARA CONTRATACION DIRECTA UPES - FOPAE Nº. 1111-04-98</t>
  </si>
  <si>
    <t>PROSPECCION SONDEOS INSTRUMENTACION S.A PSI</t>
  </si>
  <si>
    <t>JEAN PAUL VERGNAUD NARANJO</t>
  </si>
  <si>
    <t>UNION TEMPORAL INNOVA INGENIERIA LTDA Y GEOAMERICA LTDA</t>
  </si>
  <si>
    <t>INVITACION PUBLICA PARA CONTRATACION DIRECTA UPES - FOPAE Nº. 1111-01-98</t>
  </si>
  <si>
    <t>CARLOS GEVARA DELGADO</t>
  </si>
  <si>
    <t>CONSORCIO C &amp; C</t>
  </si>
  <si>
    <t>LICITACION PUBLICA Nº 004-2004</t>
  </si>
  <si>
    <t>E11</t>
  </si>
  <si>
    <t>JOSE DOMINGO GAITAN NAVARRETE</t>
  </si>
  <si>
    <t xml:space="preserve">JUAN CARLOS ZAPATA TRUJILLO </t>
  </si>
  <si>
    <t>AS INGENIERIA PUNTUAL SA</t>
  </si>
  <si>
    <t>SANDRA JULIA BOLAÑOS CALDERON</t>
  </si>
  <si>
    <t xml:space="preserve">JOSE VICTOR STERLING NARANJO </t>
  </si>
  <si>
    <t xml:space="preserve">AUGUSTO MORENO MURCIA </t>
  </si>
  <si>
    <t>UNION TEMPORAL RAYCO-ARCINIEGAS</t>
  </si>
  <si>
    <t xml:space="preserve">FERNANDO ARISTIZABAL BUITRAGO </t>
  </si>
  <si>
    <t xml:space="preserve">CONSORCIO JP INGENIEROS </t>
  </si>
  <si>
    <t>ING MARIO ALFONSO GALEANO ROJAS</t>
  </si>
  <si>
    <t>CONSORCIO CIM</t>
  </si>
  <si>
    <t>LUIS ENRIQUE SUAREZ NIÑO</t>
  </si>
  <si>
    <t>CONSORCIO PSI ORLANDO SAAVEDRA</t>
  </si>
  <si>
    <t>INVITACION PUBLICA PARA CONTRATACION DIRECTA FOPAE Nº 7301.1-01-2002</t>
  </si>
  <si>
    <t>CARLOS GALEANO RIOS</t>
  </si>
  <si>
    <t>E12</t>
  </si>
  <si>
    <t>UNION TEMPORAL C-F</t>
  </si>
  <si>
    <t>CONSORCIO ENRIQUE ALVARADO MELO - ALINCO LTDA</t>
  </si>
  <si>
    <t>JORGE ALFONSO MEDRANO BERMUDEZ</t>
  </si>
  <si>
    <t>JORGE ELVECIO BAQUERO DIAZ</t>
  </si>
  <si>
    <t>ATLANTA CIA. DE VIGILANCIA PRIVADA LTDA</t>
  </si>
  <si>
    <t xml:space="preserve">COTIZACION </t>
  </si>
  <si>
    <t>JUVENAL DELGADO ZULUAGA</t>
  </si>
  <si>
    <t>EXPERTOS SEGURIDAD</t>
  </si>
  <si>
    <t>CARLOS ALBERTO PALACIO</t>
  </si>
  <si>
    <t>ANGELA MILENA BONILLA RIVERA</t>
  </si>
  <si>
    <t>INVITACION PUBLICA PARA CONTRATACION DIRECTA FOPAE Nº 7301.3-02-2002</t>
  </si>
  <si>
    <t>SEGUROS DEL ESTADO S.A</t>
  </si>
  <si>
    <t>CONTRATACION DIRECTA Nº 277/03/2004</t>
  </si>
  <si>
    <t>E13</t>
  </si>
  <si>
    <t>MELVA GONZALEZ RODRIGUEZ</t>
  </si>
  <si>
    <t>INGECONSULTA LTDA</t>
  </si>
  <si>
    <t>INVITACION PUBLICA PARA CONTRATACION DIRECTA FOPAE Nº 7302-60-2004</t>
  </si>
  <si>
    <t>MANUEL CELIS NIÑO</t>
  </si>
  <si>
    <t>JAM INGENIERIA Y MEDIO AMBIENTE E.U</t>
  </si>
  <si>
    <t xml:space="preserve">CONSORCIO GEOESTUDIOS </t>
  </si>
  <si>
    <t xml:space="preserve">CARLOS ALFONSO CORTES BAUTISTA </t>
  </si>
  <si>
    <t>UT PROGRESO</t>
  </si>
  <si>
    <t>INVITACION PUBLICA PARA CONTRATACION DIRECTA FOPAE Nº 7302-59-2004</t>
  </si>
  <si>
    <t>INVITACION PUBLICA PARA CONTRATACION DIRECTA Nº 7301-44-2004</t>
  </si>
  <si>
    <t>AMARCOL LTDA SISTEMAS INTEGRALES</t>
  </si>
  <si>
    <t>INVITACION A COTIZAR Nº 7303-01 - 2004</t>
  </si>
  <si>
    <t>ALBERTO AMAR COLMENARES</t>
  </si>
  <si>
    <t>E14</t>
  </si>
  <si>
    <t>MACRO.ADD LTDA</t>
  </si>
  <si>
    <t>CONTRATACION DIRECTA Nº FOPAE 7300-06-2004</t>
  </si>
  <si>
    <t>JOSE ERNESTO SOLER</t>
  </si>
  <si>
    <t>CONTRATACION DIRECTA Nº FOPAE Nº 7303-01-2004</t>
  </si>
  <si>
    <t>CONTROL SISTEMAS COMUNICACIONES CSC LTDA</t>
  </si>
  <si>
    <t>CONTRATACION DIRECTA FOPAE Nº 7300-05-2004</t>
  </si>
  <si>
    <t>MARIA ALELI SANCHEZ</t>
  </si>
  <si>
    <t>PROYECTOS ANCORA HABITAT LTDA</t>
  </si>
  <si>
    <t>INVITACION PUBLICA PARA CONTRATACION DIRECTA FOPAE 7301-19-2004</t>
  </si>
  <si>
    <t>ARMANDO SANDOVAL RODRIGUEZ</t>
  </si>
  <si>
    <t>G-SUBER CONSTRUCCIONES LTDA</t>
  </si>
  <si>
    <t>INVITACION PUBLICA PARA CONTRATACION DIRECTA FOPAE 7301-20-2004</t>
  </si>
  <si>
    <t>CONTRATACION DIRECTA 277-01-04</t>
  </si>
  <si>
    <t xml:space="preserve">HERMO GRUESSO GUERRERO </t>
  </si>
  <si>
    <t>IMPORTADORA MEGARESPUESTOS LTDA</t>
  </si>
  <si>
    <t>AGRO DEL FONCE LTDA</t>
  </si>
  <si>
    <t>CONVOCATORIA Nº 7300-01-2004 NP</t>
  </si>
  <si>
    <t>SANTIAGO ROJAS AMAYA</t>
  </si>
  <si>
    <t>INVITACION PUBLICA PARA CONTRATACION DIRECTA FOPAE Nº 7300-02-2004 NP</t>
  </si>
  <si>
    <t>PEDRO EDUARDO VELASQUEZ MANCERA</t>
  </si>
  <si>
    <t>UNION TEMPORAL SECURITY SIGNAL-INCOLDEXT</t>
  </si>
  <si>
    <t>E64</t>
  </si>
  <si>
    <t>ANEXAN PLANOS</t>
  </si>
  <si>
    <t>CONSORCIO INNOVA INGENIERIA LTDA JOSE MANUEL ALVAREZ LUGO</t>
  </si>
  <si>
    <t>CIVILES LTDA INGENIEROS CONSULTORES</t>
  </si>
  <si>
    <t>CARLOS IVAN GUTIERREZ GUEVARA</t>
  </si>
  <si>
    <t>AUDITORIA AMBIENTAL LTDA</t>
  </si>
  <si>
    <t>JULIAN RAMIREZ LOPEZ</t>
  </si>
  <si>
    <t>JULIO MOYA BARRIOS</t>
  </si>
  <si>
    <t>INVITACION PUBLICA PARA CONTRATACION DIRECTA FOPAE Nº 1224-01-99</t>
  </si>
  <si>
    <t>UNION TEMPORAL ALVARO PEREZ - CARLOS MOJICA - JAIRO ALFEREZ</t>
  </si>
  <si>
    <t>ALVARO PEREZ GUEVARA</t>
  </si>
  <si>
    <t>UNION TEMPORAL MARTIN-VALBUENA</t>
  </si>
  <si>
    <t>INVITACION PUBLICA PARA CONTRATACION DIRECTA FOPAE Nº 7301-14-2004</t>
  </si>
  <si>
    <t>E65</t>
  </si>
  <si>
    <t>HERNANDO ALEJANDRO ORJUELA GUTIERREZ</t>
  </si>
  <si>
    <t>CONSORCIO SER-LAC</t>
  </si>
  <si>
    <t>EZEQUIAS VIANCHA ESPITIA</t>
  </si>
  <si>
    <t>CAMPO ELIAS ALOMIA</t>
  </si>
  <si>
    <t>SEGURIDAD CENTRAL LTDA</t>
  </si>
  <si>
    <t>CONTRATACION DIRECTA 3.1.1.02.08.01.04-2004</t>
  </si>
  <si>
    <t>JOSE AGUILAR</t>
  </si>
  <si>
    <t>INVITACION PARA CONTRATACION DIRECTA-FOPAE-Nº. 3.1.1.02.08.01-04-2004</t>
  </si>
  <si>
    <t>MIGUEL ANTONIO PARADA ORTEGA</t>
  </si>
  <si>
    <t>BUHO SEGURIDAD LTDA</t>
  </si>
  <si>
    <t>CONTRATACION DIRECTA 3.1.1.02.08.01.04.2004</t>
  </si>
  <si>
    <t>DANIEL ROJAS FRANCO</t>
  </si>
  <si>
    <t>SEGURIDAD PRIVADA CASTELL &amp; CIA LTDA</t>
  </si>
  <si>
    <t>DANIEL ORLANDO DEL RIO</t>
  </si>
  <si>
    <t>SINSERCOL LTDA</t>
  </si>
  <si>
    <t>CONTRATACION DIRECTA 3.1.1.02.08.04.2004</t>
  </si>
  <si>
    <t>NANCY ELENA CORAL CASTANEDA</t>
  </si>
  <si>
    <t>RODRIGO ANTONIO ARIAS CHAUSTRE</t>
  </si>
  <si>
    <t>INVITACION DIRECTA Nº 7301-14-2004</t>
  </si>
  <si>
    <t>FIDUCIARIA BOGOTA SA</t>
  </si>
  <si>
    <t>LICITACION PUBLICA 001/99</t>
  </si>
  <si>
    <t>MARTA JULIANA SILVA DE RICAURTE</t>
  </si>
  <si>
    <t>E66</t>
  </si>
  <si>
    <t>FIDUCAFE</t>
  </si>
  <si>
    <t>GONZALO BOTERO SALAZAR</t>
  </si>
  <si>
    <t>SOCIEDAD FIDUCIARIA DE DESARROLLO AGROPECUARIO S.A
FIDUAGRARIA S.A</t>
  </si>
  <si>
    <t>ROBERTO CASTILLO ANDRADE</t>
  </si>
  <si>
    <t>FIDUCIARIA UNION S.A</t>
  </si>
  <si>
    <t>ERNESTO VILLAMIZAR MALLARINO</t>
  </si>
  <si>
    <t>LUIS EDUARDO ARBELAEZ SARMIENTO</t>
  </si>
  <si>
    <t>FIDUCIARIA DE CREDITO SA FIDUCREDITO SA</t>
  </si>
  <si>
    <t>SOCIEDAD FIDUCIARIA SUDAMERIS S.A FIDUAMERIS SA</t>
  </si>
  <si>
    <t>GUSTAVO RAMIREZ VALDERRAMA</t>
  </si>
  <si>
    <t>LICITACION PUBLICA Nº 012/99</t>
  </si>
  <si>
    <t>E67</t>
  </si>
  <si>
    <t>CONSORCIO A - T</t>
  </si>
  <si>
    <t xml:space="preserve">JAIRO CAMACHO RUBIANO </t>
  </si>
  <si>
    <t>UNION TEMPORAL PINZON NIETO</t>
  </si>
  <si>
    <t>CONSORCIO PSI - CEB PROSPECCION SONDEOS INSTRUMENTACION SA Y CARLOS EDUARDO BOCANEGRA</t>
  </si>
  <si>
    <t>UNION TEMPORAL SUBSUELOS S.A INVERSIONES SETEMA LTDA</t>
  </si>
  <si>
    <t xml:space="preserve">GUSTAVO GOMEZ AGUDELO </t>
  </si>
  <si>
    <t>UNION TEMPORAL RAFAEL EDUARDO ZAMBRANO CASAS - RICARDO RAFAEL ALI HERRERA</t>
  </si>
  <si>
    <t>CONSORCIO J.C.A.</t>
  </si>
  <si>
    <t>UNION TEMPORAL INCOEX</t>
  </si>
  <si>
    <t>CONSORCIO TB</t>
  </si>
  <si>
    <t>VALDERRAMA &amp; CIA LTDA</t>
  </si>
  <si>
    <t>INVITACION PUBLICA PARA CONTRATACION DIRECTA FOPAE Nº 1137-03-99</t>
  </si>
  <si>
    <t xml:space="preserve">HUMBERTO VALDERRAMA FUQUEN </t>
  </si>
  <si>
    <t>E68</t>
  </si>
  <si>
    <t>CARLOS CASTRO SILVA</t>
  </si>
  <si>
    <t>UNION TEMPORAL PROYECTOS Y DISEÑOS LTDA OMAR DARIO CARDONA ARBOLEDA</t>
  </si>
  <si>
    <t>ALEJANDRO PEREZ SILVA</t>
  </si>
  <si>
    <t>CONSORCIO FRANCO-BAQUERIZO</t>
  </si>
  <si>
    <t>ANTONIO JOSE FRANCO ESPINEL E IVAN BAQUERIZO BONILLA</t>
  </si>
  <si>
    <t>P.C.A PROYECTISTAS CIVILES ASOCIADOS LTDA.</t>
  </si>
  <si>
    <t>LUIS GUILLERMO AYCARDI BARRERO</t>
  </si>
  <si>
    <t xml:space="preserve">CONSORCIO SAN CRISTOBAL </t>
  </si>
  <si>
    <t>TULIO IVAN VELEZ HOYOS</t>
  </si>
  <si>
    <t>UNION TEMPORAL ALVARO DURAN SUAREZ - GERMAN SUAREZ BERNAL</t>
  </si>
  <si>
    <t xml:space="preserve">JAIME ALFONSO CORTAZAR GARCIA </t>
  </si>
  <si>
    <t>INGENIEROS Y ARQUITECTOS CONSTRUCTORES &amp; CIA LTDA - INGAR CONSTRUCTORES</t>
  </si>
  <si>
    <t>HERNAN GONZALEZ PEÑA</t>
  </si>
  <si>
    <t>CONSORCIO PROYECTOS URBANOS - ESPAÑA</t>
  </si>
  <si>
    <t>BERNARDO JARAMILLO GOMEZ</t>
  </si>
  <si>
    <t>UNION TEMPORAL E.H. Y OTROS</t>
  </si>
  <si>
    <t xml:space="preserve">RICARDO MOLINA GARCIA </t>
  </si>
  <si>
    <r>
      <t xml:space="preserve">CONSORCIO </t>
    </r>
    <r>
      <rPr>
        <sz val="10"/>
        <rFont val="Arial"/>
        <family val="2"/>
      </rPr>
      <t>B.R.H.</t>
    </r>
  </si>
  <si>
    <t xml:space="preserve">BERTHA LIDIA CHAVEZ TALERO </t>
  </si>
  <si>
    <t xml:space="preserve">ESTUDIO JURIDICO Y PLIEGOS DE CONDICIONES </t>
  </si>
  <si>
    <t>LICITACION Nº 003 DE 2004</t>
  </si>
  <si>
    <t>CARPETA 1/2 ANEXAN PLANO</t>
  </si>
  <si>
    <t>E69</t>
  </si>
  <si>
    <t>CONSORCIO LIMAS VILLAS DEL DIAMANTE</t>
  </si>
  <si>
    <t>CONSORCIO INCOMAE</t>
  </si>
  <si>
    <t xml:space="preserve">GELVER ALONSO AYALA RODRIGUEZ </t>
  </si>
  <si>
    <t>CONSORCIO ARSA</t>
  </si>
  <si>
    <t>ARMANDO SANCHEZ ALARCON</t>
  </si>
  <si>
    <t>CONSORCIO M Y S</t>
  </si>
  <si>
    <t>ARTURO EDUARDO MARTINEZ CORREA</t>
  </si>
  <si>
    <t>CONSORCIO DIAMANTE</t>
  </si>
  <si>
    <t>BENITO OSWALDO CORTES PARADA</t>
  </si>
  <si>
    <t>CONSORCIO JF</t>
  </si>
  <si>
    <t>CONSORCIO LIMAS 41</t>
  </si>
  <si>
    <t>CONTRATACION DIRECTA 7301-41-2004</t>
  </si>
  <si>
    <t>E70</t>
  </si>
  <si>
    <t>GLORIA ELVIRA CEDIEL ECHEVERRY</t>
  </si>
  <si>
    <t xml:space="preserve">JUAN CARLOS RUIZ ARIAS </t>
  </si>
  <si>
    <t>HENRY JARAMILLO ZULUAGA</t>
  </si>
  <si>
    <t>EDGAR HERNANDO OLIVEROS CORDOBA</t>
  </si>
  <si>
    <t>LICITACION 05 DEL 2004</t>
  </si>
  <si>
    <t>DOS PROPUESTAS EN LA MISMA CARPETA</t>
  </si>
  <si>
    <t>CONSORCIO SAN FRANCISCO</t>
  </si>
  <si>
    <t>LICITACION 005 DEL 2004</t>
  </si>
  <si>
    <t>CONSORCIO SP</t>
  </si>
  <si>
    <t>INVITACION PUBLICA PARA CONTRATACION DIRECTA FOPAE Nº 7301-41-2004</t>
  </si>
  <si>
    <t>TECHNOPIA NET LTDA</t>
  </si>
  <si>
    <t>CONTRATACION DIRECTA Nº 276-02-2004</t>
  </si>
  <si>
    <t>JEE HYUN UM</t>
  </si>
  <si>
    <t>E71</t>
  </si>
  <si>
    <t>CONTRATACION DIRECTA Nº 277-02-2004</t>
  </si>
  <si>
    <t>GUILLERMO ARTURO WILLS BONILLA</t>
  </si>
  <si>
    <t>LICITACION Nº 03 DE 2004</t>
  </si>
  <si>
    <t xml:space="preserve">CONSORCIO PSI - ORLANDO SAAVEDRA </t>
  </si>
  <si>
    <t>LICITACION Nº03 DE 2004</t>
  </si>
  <si>
    <t>CONSORCIO MITIGACION</t>
  </si>
  <si>
    <t>JOSE FERNANDO ANGULO CORTES</t>
  </si>
  <si>
    <t>LICITACION Nº 3 DE 2004</t>
  </si>
  <si>
    <t>COMPAÑÍA DE VIGILANCIA PRIVADA VER LTDA</t>
  </si>
  <si>
    <t>INVITACION PARA CONTRATACION DIRECTA FOPAE Nº 3.1.1.02.08.01-04-2004</t>
  </si>
  <si>
    <t xml:space="preserve">ENRIQUE RODRIGUEZ FONTECHA </t>
  </si>
  <si>
    <t>E72</t>
  </si>
  <si>
    <t>INVITACION PARA CONTRATACION DIRECTA FOPAE Nº 3.1.1.02.08.04-2004</t>
  </si>
  <si>
    <t xml:space="preserve">FRANKLIN MORENO CARVAJAL </t>
  </si>
  <si>
    <t>CARLOS ARTURO VELANDIA DIAZ</t>
  </si>
  <si>
    <t>UNION TEMPORAL HO INGENIERIA EU &amp; OTRO</t>
  </si>
  <si>
    <t>INVITACION PUBLICA PARA CONTRATACION DIRECTA FOPAE Nº 7302-24-2004</t>
  </si>
  <si>
    <t xml:space="preserve">ALEJANDRO ORJUELA </t>
  </si>
  <si>
    <t xml:space="preserve">HORACIO RINCON VELANDIA </t>
  </si>
  <si>
    <t xml:space="preserve">ATLANTA CONSORCIO </t>
  </si>
  <si>
    <t>LICITACION PUBLICA Nº 7 DE 2004</t>
  </si>
  <si>
    <t>E73</t>
  </si>
  <si>
    <t xml:space="preserve">ACCEQUIP ACCESORIOS Y SISTEMAS SA </t>
  </si>
  <si>
    <t>REGISTRO PLIEGO DE CONDICIONES Y OBSERVACIONES</t>
  </si>
  <si>
    <t xml:space="preserve">INCOLDEXT SEGURIDAD INDUSTRIAL INGENIERIA CONTRA INCENDIO </t>
  </si>
  <si>
    <t>LICITACION PUBLICA Nº 007 DE 2004</t>
  </si>
  <si>
    <t>MIR MERCANTIL Y CIA S EN C</t>
  </si>
  <si>
    <t>LEONARDO CARRILLO ARDILA</t>
  </si>
  <si>
    <t>HERRAMIENTAS Y COMPLEMENTOS LTDA</t>
  </si>
  <si>
    <t>RAUL ALEJANDRO AVELLANEDA TORRES</t>
  </si>
  <si>
    <t>EMPAQUETADURAS Y EMPAQUES S.A</t>
  </si>
  <si>
    <t>MANUEL JARAMILLO HENAO</t>
  </si>
  <si>
    <t>LICITACION Nº 004 DE 1999</t>
  </si>
  <si>
    <t>E74</t>
  </si>
  <si>
    <t>CONSORCIO JUAN SANTOS SOTO - UNIVERSAL DE CONSTRUCCIONES</t>
  </si>
  <si>
    <t>LICITACION PUBLICA Nº 003/99</t>
  </si>
  <si>
    <t>JULIO CESAR OSPINA CUEVAS</t>
  </si>
  <si>
    <t>CONSORCIO HERRAGO LTDA-RODRIGUEZ - RUIZ</t>
  </si>
  <si>
    <t>MIGUEL HERNANDO RAMIREZ GOMEZ</t>
  </si>
  <si>
    <t>CONSORCIO B Y A</t>
  </si>
  <si>
    <t>CONSORCIO INCOCIVIL - ALBERTO CARDENAS PAEZ</t>
  </si>
  <si>
    <t>UNION TEMPORAL TECHECA LTDA RAFAEL BORRAS SIERRA</t>
  </si>
  <si>
    <t>LICITACION PUBLICA Nº 004/99</t>
  </si>
  <si>
    <t>LR ARQUITECTOS E INGENIEROS CONSTRUCTORES LTDA</t>
  </si>
  <si>
    <t>CONTRATACION DIRECTA 7301.1-22-2003</t>
  </si>
  <si>
    <t>RAFAEL ARTURO SANDOVAL RODRIGUEZ</t>
  </si>
  <si>
    <t>E75</t>
  </si>
  <si>
    <t>CONTRATACION DIRECTA 7301,1-22-2003</t>
  </si>
  <si>
    <t>VICTOR MENDEZ PINZON</t>
  </si>
  <si>
    <t>VICTOR HUGO JAIME GONZALEZ</t>
  </si>
  <si>
    <t>J.J CARDOZO INGENIEROS ASOCIADOS LTDA</t>
  </si>
  <si>
    <t>JOSE JOAQUIN CARDOZO MARTINEZ</t>
  </si>
  <si>
    <t>OFERTA PARA INVITACION DIRECTA Nº - 7301-23-2003</t>
  </si>
  <si>
    <t>OFERTA PARA INVITACION DIRECTA Nº - 7301-1-23-2003</t>
  </si>
  <si>
    <t>JORGE ROJAS TORRES</t>
  </si>
  <si>
    <t>CONTRATACION DIRECTA FOPAE - 7301.1-24-2003</t>
  </si>
  <si>
    <t xml:space="preserve">LUIS ROBERTO PARRA TELLEZ </t>
  </si>
  <si>
    <t xml:space="preserve">ALBERTO ARCINIEGAS LOZANO </t>
  </si>
  <si>
    <t>CONSTRUIR LTDA</t>
  </si>
  <si>
    <t xml:space="preserve">CONSORCIO DE INGENIEROS </t>
  </si>
  <si>
    <t>INVITACION PUBLICA PARA CONTRATACION DIRECTA FOPAE Nº 7301.1-12-2003</t>
  </si>
  <si>
    <t>FERNANDO JOSE GOMEZ ROJAS</t>
  </si>
  <si>
    <t>E76</t>
  </si>
  <si>
    <t>CONSORCIO ANDRADE CARDOZO</t>
  </si>
  <si>
    <t>OFERTA PARA INVITACION DIRECTA Nº 7301-1-12-2003</t>
  </si>
  <si>
    <t xml:space="preserve">CONSORCIO CR </t>
  </si>
  <si>
    <t>EOBALDO JOSE DIAZ MARTINEZ</t>
  </si>
  <si>
    <t>OFERTA PARA INVITACION DIRECTA  Nº_FOPAE 7301.1- 12 - 2003</t>
  </si>
  <si>
    <t>OCIEQUIPOS LTDA OBRAS CIVILES Y EQUIPOS LTDA</t>
  </si>
  <si>
    <t>OMAR AYALA CELY</t>
  </si>
  <si>
    <t>INVITACION PUBLICA PARA CONTRATACION DIRECTA FOPAE 7302.19-2003</t>
  </si>
  <si>
    <t>CONSORCIO ESTUDIOS FOPAE</t>
  </si>
  <si>
    <t>UNION TEMPORAL GEOAMERICA LTDA - INGEMETRICA LTDA</t>
  </si>
  <si>
    <t xml:space="preserve">CONSORCIO SIGNUM - AYALA </t>
  </si>
  <si>
    <t>INVITACION PUBLICA PARA CONTRATACION DIRECTA FOPAE 7302.20-2003</t>
  </si>
  <si>
    <t>UNION TEMPORAL BATEMAN INGENIERIA LTDA - CAD SERVICES</t>
  </si>
  <si>
    <t>HERNAN GONGORA SEGURA</t>
  </si>
  <si>
    <t>ANALISIS Y DISMINUCION DE RIESGO POR DESLIZAMIENTO E INUNDACIONES</t>
  </si>
  <si>
    <t>E77</t>
  </si>
  <si>
    <t>PRODEA LTDA</t>
  </si>
  <si>
    <t>PROPUESTA PUNTOS CRITICOS DEL BARRIO SORATAMA</t>
  </si>
  <si>
    <t>LUIS ANTONIO VALLALBA</t>
  </si>
  <si>
    <t>ANEXAN FOTOS PLANOS</t>
  </si>
  <si>
    <t>ECOFOREST LTDA</t>
  </si>
  <si>
    <t>PROPUESTA PLAN INTEGRAL PARA LA PREVENCION Y ATENCION DE EMERGENCIAS EN CHAPINERO</t>
  </si>
  <si>
    <t>POMPILIO CASASFRANCO</t>
  </si>
  <si>
    <t xml:space="preserve">CONSUELO MEDINA VARGAS </t>
  </si>
  <si>
    <t>PROYECTO DE COORDINACION PARA EL FORTALECIMIENTO DEL COMITÉ LOCAL DE EMERGENCIAS USME</t>
  </si>
  <si>
    <t>OSCAR OMAR NAVARRO RODRIGUEZ</t>
  </si>
  <si>
    <t>RECOPILACION , ACTUALIZACION Y LOCALIZACION DEL INVENTARIO INSTITUCIONAL LOCALIDAD SAN CRISTOBAL</t>
  </si>
  <si>
    <t>LUZ PILAR TORRES FONSECA</t>
  </si>
  <si>
    <t>RECOPILACION DE LA INFORMACION SOCIOECONOMICA Y USOS DEL SUELO ENGATIVA</t>
  </si>
  <si>
    <t>OLGA VARGAS</t>
  </si>
  <si>
    <t>ESTUDIO E INVESTIGACION TECNICA DE LAS ZONAS DE RIESGO  DE RAFAEL URIBE URIBE</t>
  </si>
  <si>
    <t>MERY MOLINA 
AURELIO AMAYA
OSCAR QUINTERO J
ANDRES SANABRIA</t>
  </si>
  <si>
    <t>PROPUESTA REALIZADA POR LA UNIVERSIDAD DISTRITAL " FRANCISCO JOSE DE CALDAS "</t>
  </si>
  <si>
    <t xml:space="preserve">FABIO  PACHON CASTAÑEDA </t>
  </si>
  <si>
    <t>ACTUALIZACION CARTOGRAFICA DE LOS DESARROLLOS URBANISTICOS Y SISTEMAS HIDRICOS EXISTENTES LOCALIDAD SAN CRISTOBAL</t>
  </si>
  <si>
    <t>FRANCISCO JAVIER ROJAS RODRIGUEZ</t>
  </si>
  <si>
    <t>RECOPILACION DE LA INFORMACION SOCIOECONOMICA Y USOS DEL SUELO - SAN CRISTOBAL</t>
  </si>
  <si>
    <t>EDITH VARGAS MORALES</t>
  </si>
  <si>
    <t>RECOPILACION DE LA GEOLOGIA, GEOMORFOLOGIA Y DEMAS CARACTERISTICAS FISICAS - SUBA</t>
  </si>
  <si>
    <t>ALBERTO MIYAKE SANTANDER</t>
  </si>
  <si>
    <t xml:space="preserve">ESTUDIO DE IDENTIFICACION DE RUTAS CRITICAS Y VIAS ALTERNAS PARA MEJORAR LA CAPACIDAD DE RESPUESTA EN  EMERGENCIAS </t>
  </si>
  <si>
    <t>PLAN INTEGRAL PARA LA PREVENCION MANEJO Y MITIGACION DE INCENDIOS FORESTALES</t>
  </si>
  <si>
    <t>CARLOS ENRIQUE OCAMPO MARIN</t>
  </si>
  <si>
    <t>PLAN INTEGRAL PARA LA PREVENCION Y ATENCION DE EMERGENCIAS - EN LA CANDELARIA</t>
  </si>
  <si>
    <t>LUIS JAVIER CARRASCAL QUIN</t>
  </si>
  <si>
    <t>ANALISIS Y DISMINUCION DE RIESGO POR DESLIZAMIENTO E INUNDACIONES - USAQUEN CHAPINERO ENGATIVA SUBA</t>
  </si>
  <si>
    <t>GEMMAC LTDA INVESTIGACIONES EN GEOCIENCIAS, MINERIA Y MEDIO AMBIENTE DE COLOMBIA</t>
  </si>
  <si>
    <t>ANALISIS Y DISMINUCION DE RIESGO POR DESLIZAMIENTO E INUNDACIONES - SAN CRISTOBAL RAFAEL URIBE URIBE SANTA FE</t>
  </si>
  <si>
    <t>JAMER ZUÑIGA</t>
  </si>
  <si>
    <t>MANUEL EDUARDO PIÑEROS ARIAS</t>
  </si>
  <si>
    <t>PROYECTOS PARA LA MITIGACION DE RIESGOS POR INUNDACION Y/O DESLIZAMIENTO ENGATIVA SAN CRISTOBAL CIUDAD BOLIVAR RAFAEL URIBE URIBE</t>
  </si>
  <si>
    <t xml:space="preserve">LILIANA LOPEZ OROZCO </t>
  </si>
  <si>
    <t>PLAN INTEGRAL PARA LA PREVENCION Y ATENCION DE EMERGENCIAS CHAPINERO</t>
  </si>
  <si>
    <t>RESCATE AMBIENTAL LTDA</t>
  </si>
  <si>
    <t>MAX HENRIQUEZ DAZA</t>
  </si>
  <si>
    <t>CONCURSO PARA LA ELABORACION DEL TRABAJO CARACTERIZACION CLIMATICA DE SANTAFE DE BOGOTA</t>
  </si>
  <si>
    <t>ORDENAGRO LTDA</t>
  </si>
  <si>
    <t>PLAN INTEGRAL PARA LA PREVENCION Y ATENCION DE EMERGENCIAS CANDELARIA</t>
  </si>
  <si>
    <t>WILLIAM EDUARDO JAIME ACOSTA</t>
  </si>
  <si>
    <t>CENASEL - CENTRO EDUCATIVO NACIONAL DE ASESORIAS SOCIO ECONOMICAS Y LABORALES</t>
  </si>
  <si>
    <t>PLAN INTEGRAL PARA LA PREVENCION Y ATENCION DE EMERGENCIAS SUBA</t>
  </si>
  <si>
    <t xml:space="preserve">NELSON CIFUENTES LUJAN </t>
  </si>
  <si>
    <t>ING CLAUDIA ROJAS 
ING OSCAR PEDRAZA</t>
  </si>
  <si>
    <t>CARACTERIZACION CLIMATOLOGIA PARA SANTAFE DE BOGOTA</t>
  </si>
  <si>
    <t>YOLANDA TERESA HERNANDEZ PEÑA</t>
  </si>
  <si>
    <t>PROPUESTA PARA FORTALECIMIENTO DEL CLE EN LA LOCALIDAD DE FONTIBON</t>
  </si>
  <si>
    <t>CONSULTORES EN INGENIERIA Y PLANEACION</t>
  </si>
  <si>
    <t>PROYECTO DE PLAN INTEGRAL PARA LA PREVENCION Y ATENCION DE EMERGENCIAS EN LA LOCALIDAD DE SUBA</t>
  </si>
  <si>
    <t>ALFONSO CORREDOS RIOS</t>
  </si>
  <si>
    <t>UNION TEMPORAL JULIO CESAR LOSADA CUEVAS Y ALVARO GUACANEME ROJAS</t>
  </si>
  <si>
    <t>PLAN CONTINGENCIA CANTERA SANTA CECILIA</t>
  </si>
  <si>
    <t>JULIO CESAR VARGAS</t>
  </si>
  <si>
    <t>RECOPILACION DE LA GEOLOGIA, GEOMORFOLOGIA Y DEMAS CARACTERISTICAS FISICAS - LOS MARTIRES</t>
  </si>
  <si>
    <t xml:space="preserve">CONTRATAR EL SERVICIO INTEGRAL DE ASEO Y CAFETERIA </t>
  </si>
  <si>
    <t>PIERRE CHARLES QUIÑONES CARDENAS</t>
  </si>
  <si>
    <t>COMERCIAL PIRMON DE COLOMBIA LTDA</t>
  </si>
  <si>
    <t xml:space="preserve">SOLICITUD DE COTIZACION UTILES DE PAPELERIA </t>
  </si>
  <si>
    <t>CONTRATACION DIRECTA Nº 1221-28-99</t>
  </si>
  <si>
    <t>E85</t>
  </si>
  <si>
    <t>U T JMV INGENIEROS CONTRATISTAS LTDA HELBERT OBANDO</t>
  </si>
  <si>
    <t>UNION TEMPORAL CONSTRUCCIONES MACHING E.U.-FML INGENIERIA LTDA</t>
  </si>
  <si>
    <t>JOSE FERNANDO MACHUCA SIERRA - FABIO MORENO JIMENEZ</t>
  </si>
  <si>
    <t>CONTRATACION DIRECTA Nº 1224-20-99</t>
  </si>
  <si>
    <t xml:space="preserve">U.T. LA LIBELULA </t>
  </si>
  <si>
    <t>JORGE  MARTIN CORTES</t>
  </si>
  <si>
    <t>ROCAS Y MINERIAS LTDA
INGENIEROS CONSULTORES</t>
  </si>
  <si>
    <t>INVITACION A PROPONER Nº 1225-16-99</t>
  </si>
  <si>
    <t>PEDRO HERNANDEZ BORDA</t>
  </si>
  <si>
    <t>INVITACION A PROPONER Nº 1225-19-99</t>
  </si>
  <si>
    <t>LICITACION PUBLICA Nº 007/99</t>
  </si>
  <si>
    <t>E86</t>
  </si>
  <si>
    <t>LICITACION PUBLICA Nº 006 DE 1999</t>
  </si>
  <si>
    <t>INGENIERO - JAIME CORTAZAR</t>
  </si>
  <si>
    <t>CONSORCIO PROALI PROINTECH LTDA - RICARDO RAFAEL ALI HERRERA</t>
  </si>
  <si>
    <t>OSCAR ROBAYO AMADO</t>
  </si>
  <si>
    <t xml:space="preserve">UNION TEMPORAL MR </t>
  </si>
  <si>
    <t>CONSORCIO H &amp; H</t>
  </si>
  <si>
    <t>LUIS CARLOS HANI PIRA</t>
  </si>
  <si>
    <t>GUSTAVO ALBERTO ARIAS CASTELBLANCO</t>
  </si>
  <si>
    <t>JOGAMALLAS E.U.</t>
  </si>
  <si>
    <t>JORGE GARZON ORJUELA</t>
  </si>
  <si>
    <t>UNION TEMPORAL LUIS MARINO ARTEAGA Y CLIMACO ALFONSO SANCHEZ</t>
  </si>
  <si>
    <t>LUIS MARINO ARTEAGA Y CLIMACO ALFONSO SANCHEZ</t>
  </si>
  <si>
    <t>UNION TEMPORAL MARGARITA BORDA - JAIRO NIETO</t>
  </si>
  <si>
    <t xml:space="preserve"> MARGARITA LEONOR BORDA</t>
  </si>
  <si>
    <t>TECHECA LTDA</t>
  </si>
  <si>
    <t>PEDRO JUAN NAVARRO RODRIGUEZ</t>
  </si>
  <si>
    <t>INVITACION PUBLICA 7240-02</t>
  </si>
  <si>
    <t>E87</t>
  </si>
  <si>
    <t>MANUEL EDUARDO PAEZ CRUZ</t>
  </si>
  <si>
    <t>INVITACION A PROPONER FOPAE Nº 7302.2.1.4-05/02</t>
  </si>
  <si>
    <t xml:space="preserve">EDGAR FORERO BELTRAN </t>
  </si>
  <si>
    <t xml:space="preserve">CIVILES LTDA </t>
  </si>
  <si>
    <t>INVITACION A PROPONER Nº 7302.2.1.4-03/02</t>
  </si>
  <si>
    <t>HIDROCONSULTA LTDA</t>
  </si>
  <si>
    <t>INVITACION A PROPONER 7302.1-01-02</t>
  </si>
  <si>
    <t xml:space="preserve">CARLOS RODRIGUEZ AMAYA </t>
  </si>
  <si>
    <t>INVITACION A PROPONER FOPAE Nº 7302.3.04/02</t>
  </si>
  <si>
    <t>INVITACION PUBLICA DE CONTRATACION DIRECTA FOPAE Nº 7240.1-01-2002</t>
  </si>
  <si>
    <t>CONSORCIO P &amp; F INGENIEROS LTDA  MAURICIO DIAZ CIFUENTES</t>
  </si>
  <si>
    <t xml:space="preserve">MAURICIO DIAZ CIFUENTES </t>
  </si>
  <si>
    <t xml:space="preserve">GEOCONSULTA LTDA </t>
  </si>
  <si>
    <t>INVITACION A PROPONER - FOPAE 7302.2.1.4-04/02</t>
  </si>
  <si>
    <t>ALFONSO URIBE S. Y CIA LTDA 
ESTUDIOS DE SUELOS</t>
  </si>
  <si>
    <t>INVITACION A PROPONER - FOPAE 7302.2.1.4-02/02</t>
  </si>
  <si>
    <t>ALFONSO URIBE SARDIÑA</t>
  </si>
  <si>
    <t>NESTOR POY VALENTIERRA JARAMILLO</t>
  </si>
  <si>
    <t>CONTRATACION DIRECTA FOPAE 212365</t>
  </si>
  <si>
    <t>WILLIAM LOPEZ BECERRA</t>
  </si>
  <si>
    <t>COTIZACION OBRAS DE EMERGENCIA BARRIO PROVIDENCIA ALTA - RAFAEL URIBE URIBE</t>
  </si>
  <si>
    <t>INVITACION A PROPONER FOPAE Nº 7302.2.1.3.01/02</t>
  </si>
  <si>
    <t>FERNANDO MORENO RODRIGUEZ</t>
  </si>
  <si>
    <t>CONTRATAION DIRECTA FOPAE Nº 7301,3-10-2002</t>
  </si>
  <si>
    <t xml:space="preserve">ALFREDO ENGATIVA MEDINA </t>
  </si>
  <si>
    <t>INVITACION A PROPONER FOPAE Nº 7302.2.1.4-06/02</t>
  </si>
  <si>
    <t>LUIS ENRIQUE SANCHEZ RUIZ</t>
  </si>
  <si>
    <t>INVITACION FOPAE 7302.3-02/02</t>
  </si>
  <si>
    <t>CONSORCIO G &amp; B</t>
  </si>
  <si>
    <t>LICITACION Nº 007 DEL 2000</t>
  </si>
  <si>
    <t>E88</t>
  </si>
  <si>
    <t>CONSORCIO GUILLERMO BURGOS GRILLO - LUIS DOMINGO PORRAS AYALA</t>
  </si>
  <si>
    <t>FERNANDO VESGA Y CIA LTDA</t>
  </si>
  <si>
    <t>JUSTO FERNANDO VESGA FERNANDEZ</t>
  </si>
  <si>
    <t>CONSTRUCTORES CIVILES INGENIEROS LTDA., C.C.I.LTDA</t>
  </si>
  <si>
    <t>JOSE ISAAC MATALLANA RUIZ</t>
  </si>
  <si>
    <t>LICITACION PUBLICA Nº 006 DEL 2000</t>
  </si>
  <si>
    <t xml:space="preserve">CONCORCIO CYC - EL DORADO </t>
  </si>
  <si>
    <t>JAYDY MILENA SALAZAR SANDOVAL</t>
  </si>
  <si>
    <t>CONTRATACION DIRECTA FOPAE 7301.1-15-2003</t>
  </si>
  <si>
    <t>E89</t>
  </si>
  <si>
    <t>J.G.C CONSTRUCCIONES DE COLOMBIA Y CIA LTDA</t>
  </si>
  <si>
    <t>ALEXANDER VANOY CAMARGO</t>
  </si>
  <si>
    <t>PABLO ELIAS LUCIO GILEDE</t>
  </si>
  <si>
    <t>FOPAE-7302-30-2003</t>
  </si>
  <si>
    <t>INVITACION PUBLICA PARA CONTRATACION DIRECTA FOPAE-7302-30-2003</t>
  </si>
  <si>
    <t>INVITACION PUBLICA PARA CONTRATACION DIRECTA FOPAE 7301.1-15-2003</t>
  </si>
  <si>
    <t>INCOCIVIL LTDA</t>
  </si>
  <si>
    <t>NELSON ALFONSO CASAS ALFONSO</t>
  </si>
  <si>
    <t>CONSORCIO CIVING LTDA Y CAD SERVICES</t>
  </si>
  <si>
    <t>INVITACION PUBLICA PARA CONTRATACION DIRECTA FOPAE 7301.3-01-2003</t>
  </si>
  <si>
    <t>FABIAN OMAR VALLEGO OBANDO</t>
  </si>
  <si>
    <t>A.B. SEÑALIZACION LTDA</t>
  </si>
  <si>
    <t>INVITACION PUBLICA PARA CONTRATACION DIRECTA FOPAE 7301.3-04-2003</t>
  </si>
  <si>
    <t>JAIME RICARDO FORERO CHIQUIZA</t>
  </si>
  <si>
    <t>JOSE BASILIO PRIETO ALVAREZ</t>
  </si>
  <si>
    <t>SEÑALES LTDA</t>
  </si>
  <si>
    <t xml:space="preserve">ALVARO DEL CASTILLO CALDERON </t>
  </si>
  <si>
    <t>EUSEBIO SALAMANCA CASTIBLANCO</t>
  </si>
  <si>
    <t>PUBLISEÑALES LTDA</t>
  </si>
  <si>
    <t>JAIME LUIS BAZZANI</t>
  </si>
  <si>
    <t>MANGUARE E U</t>
  </si>
  <si>
    <t xml:space="preserve">JAVIER HERRERA ZUÑIGA </t>
  </si>
  <si>
    <t>RUTAS Y SEÑALES LTDA</t>
  </si>
  <si>
    <t xml:space="preserve">ALBERTO ESCOBAR MALAVER </t>
  </si>
  <si>
    <t>CROMING LTDA</t>
  </si>
  <si>
    <t xml:space="preserve">MAURICIO SALGADO BAQUERO </t>
  </si>
  <si>
    <t>LICITACION PUBLICA Nº 013 DE 1999</t>
  </si>
  <si>
    <t>E90</t>
  </si>
  <si>
    <t>CONSORCIO CORDOBA - GOMEZ</t>
  </si>
  <si>
    <t>UNION TEMPORAL INGENIEROS CONSTRUCTORES</t>
  </si>
  <si>
    <t>WILLIAM DELGADILLO PEÑA</t>
  </si>
  <si>
    <t>CONTRATACION DIRECTA FOPAE-1221-22-99</t>
  </si>
  <si>
    <t>MILCIADES ALBERTO MARIÑO SIERRA</t>
  </si>
  <si>
    <t>CONTRATACION DIRECTA FOPAE Nº 1221-23-99</t>
  </si>
  <si>
    <t>CONSTRUCCIONES SAGA S.A</t>
  </si>
  <si>
    <t>ISRAEL ILBERTO VILLALOBOS LOZANO</t>
  </si>
  <si>
    <t>PSI - CEB PROSPECCION SONDEOS INSTRUMENTACION SA Y CARLOS EDUARDO BOCANEGRA</t>
  </si>
  <si>
    <t>UNION TEMPORAL LA ALONDRA</t>
  </si>
  <si>
    <t xml:space="preserve">GLORIA INES FORERO CASTAÑEDA </t>
  </si>
  <si>
    <t>INVITACION A PROPONER Nº 1225-07-99</t>
  </si>
  <si>
    <t>E91</t>
  </si>
  <si>
    <t>INGETEC S.A - INGENIEROS Y CONSULTORES</t>
  </si>
  <si>
    <t>INVITACION PUBLICA PARA CONTRATACION DIRECTA FOPAE Nº 1137-01-99</t>
  </si>
  <si>
    <t>CONSORCIO GEOGRAL LTDA - INNOVA INGENIERIA LTDA</t>
  </si>
  <si>
    <t>HUGO ORLANDO LUQUE CONTRERAS</t>
  </si>
  <si>
    <t xml:space="preserve">HIDROGEOLOGIA Y GEOTECNIA AMBIENTAL LTDA </t>
  </si>
  <si>
    <t>CONSORCIO A Y G</t>
  </si>
  <si>
    <t>JAIRO ARTURO GALVIS MEDINA</t>
  </si>
  <si>
    <t>LICITACION PUBLICA Nº 009/99</t>
  </si>
  <si>
    <t>UNION TEMPORAL PROYECTOS Y DISEÑOS LTDA Y OMAR DARIO CARDONA ARBOLEDA</t>
  </si>
  <si>
    <t>CONTRATACION Nº 1137-01-99</t>
  </si>
  <si>
    <t>INVITACION 1225-07-99</t>
  </si>
  <si>
    <t>PCA PROYECTISTAS CIVILES ASOCIADOS LTDA</t>
  </si>
  <si>
    <t>INVITACION PUBLICA FOPAE Nº 1137-01-99</t>
  </si>
  <si>
    <t>ANTONIO JOSE FRANCO ESPINEL</t>
  </si>
  <si>
    <t>CONSORCIO C.I.C - GEOAMERICA</t>
  </si>
  <si>
    <t xml:space="preserve">LUIS EDUARDO ESCOBAR BOTERO </t>
  </si>
  <si>
    <t>E99</t>
  </si>
  <si>
    <t>CONSORCIO INGECIENCIAS S.A - INTERPROYECTOS LTDA</t>
  </si>
  <si>
    <t>INTERVENTORIA AL CONCURSO DE MERITOS 002/97</t>
  </si>
  <si>
    <t>CONSORCIO GEOCONSULTA LTDA - EXPLORACIONES Y ENSAYOS</t>
  </si>
  <si>
    <t>CONSORCIO PROJEKTA LTDA. INGENIEROS CONSULTORES-CIVILES LTDA- HIDROCONSULTA LTDA</t>
  </si>
  <si>
    <t>SERGIO RAFAEL PABON LOZANO</t>
  </si>
  <si>
    <t xml:space="preserve">RAYCO </t>
  </si>
  <si>
    <t xml:space="preserve">OFERTA PARA SUMINISTRO DE BATERIAS Y CARGADORES </t>
  </si>
  <si>
    <t>E100</t>
  </si>
  <si>
    <t xml:space="preserve">INVITACION PUBLICA DE CONTRATACION DIRECTA FOPAE Nº 7240.1-02-2002                                                                                                                                                                                                                                                                                                                                                                                                                                                                                                                                                                                                                                                                                                                                                                                                                                                                                                                                                                                                                                                                                                                                                                                                                                                                                                                                  </t>
  </si>
  <si>
    <t>CONSORCIO V Y D</t>
  </si>
  <si>
    <t xml:space="preserve">JOSE HERNAN VIANCHA </t>
  </si>
  <si>
    <t>GUSTAVO GALINDO PEÑALOSA</t>
  </si>
  <si>
    <t>JOSE MARIA SIERRA CARRASQUILLA</t>
  </si>
  <si>
    <t xml:space="preserve">UNION TEMPORAL CONSULTORES EN RIESGOS </t>
  </si>
  <si>
    <t>INVITACION PUBLICA PARA CONTRATACION DIRECTA Nº 7302.2.1.4-07/2002</t>
  </si>
  <si>
    <t>U T GEOAMERICA LTDA Y GERMAN VARGAS CUERO</t>
  </si>
  <si>
    <t xml:space="preserve">INVITACION A PRESENTAR PROPUESTA PARA EL SUMINISTRO DE ELEMENTOS PARA BUSQUEDA Y RESCATE </t>
  </si>
  <si>
    <t>JESUS ANTONIO SAAVEDRA ARGUELLES</t>
  </si>
  <si>
    <t>OCCUPATIONAL SAFETY AND HEALTH LTDA-OS&amp;H LTDA</t>
  </si>
  <si>
    <t>CAMILO HERNANDO POLANCO RINCON</t>
  </si>
  <si>
    <t>INVITACION PUBLICA FOPAE 7302.2.1.4-07/02</t>
  </si>
  <si>
    <t>IGL - INVESTIGACIONES GEOTECNICAS LTDA</t>
  </si>
  <si>
    <t>INVITACION PUBLICA PARA CONTRATACION DIRECTA FOPAE Nº 7240-1.02-2002</t>
  </si>
  <si>
    <t>SERINC E U</t>
  </si>
  <si>
    <t xml:space="preserve">OSWALDO MESA ORTIZ </t>
  </si>
  <si>
    <t>MIGUEL ISAAC NIETO SUA</t>
  </si>
  <si>
    <t>OFERTA PARA SUMINISTRO DE BATERIAS Y CARGADORES PARA RADIOS PORTATILES</t>
  </si>
  <si>
    <t>ARNULFO ROA GARCIA</t>
  </si>
  <si>
    <t>CONSTRUCCION DE OBRAS DE EMERGENCIA CIUDAD BOLIVAR</t>
  </si>
  <si>
    <t xml:space="preserve">LUIS MANUEL JOAQUIN PLATA ANGEL </t>
  </si>
  <si>
    <t>CONTRATACION DIRECTA FOPAE Nº 7240-02</t>
  </si>
  <si>
    <t>INVITACION A PROPONER Nº 1225-15-99</t>
  </si>
  <si>
    <t>E101</t>
  </si>
  <si>
    <t>U T GEOCING LTDA Y BATEMAN INGENIERIA LTDA</t>
  </si>
  <si>
    <t>GUSTAVO LARA CAMARGO</t>
  </si>
  <si>
    <t>C.I.C CONSULTORES DE INGENIERIA Y CIMENTACIONES LTDA</t>
  </si>
  <si>
    <t xml:space="preserve">JAIRO ALBERTO LOZANO </t>
  </si>
  <si>
    <t>CONVOCATORIA Nº 1225-12-99</t>
  </si>
  <si>
    <t>INGEOCIM LTDA INGENIEROS CONSULTORES</t>
  </si>
  <si>
    <t>SALUD Y SEGURIDAD LTDA</t>
  </si>
  <si>
    <t>ADQUISICION DE DOS EQUIPOS RS 10 EXTRICATOR</t>
  </si>
  <si>
    <t>ANTONIO PACHECO</t>
  </si>
  <si>
    <t>E102</t>
  </si>
  <si>
    <t>TB TURBINOBOMBAS LTDA</t>
  </si>
  <si>
    <t>INVITACION A LICITAR DOS MANDIBULAS DE LA VIDA</t>
  </si>
  <si>
    <t xml:space="preserve">INVITACION A LICITAR DOS COJINES NEUMATICOS </t>
  </si>
  <si>
    <t>BOMBAS Y MAQUINARIA LTDA</t>
  </si>
  <si>
    <t xml:space="preserve">LICITACION MOTOBOMBAS PARA EL FORTALECIMIENTO DEL PLAN DE EMERGENCIAS PARA INCENDIO </t>
  </si>
  <si>
    <t>JAIRO DURAN LEON</t>
  </si>
  <si>
    <t>C.Q. COLQUIMPEX LTDA</t>
  </si>
  <si>
    <t>INVITACION PUBLICA PARA CONTRATACION DIRECTA ADQUISICION DE DOS MOTOBOMBAS</t>
  </si>
  <si>
    <t>FERNANDO QUIJANO MARTINEZ</t>
  </si>
  <si>
    <t xml:space="preserve">ADQUISICION DE DOS MOTOBOMBAS DE EMERGENCIAS PARA INCENDIOS </t>
  </si>
  <si>
    <t>INVITACION A LICITAR DOS EQUIPOS RS 10 EXTRICATOR</t>
  </si>
  <si>
    <t>ECA LTDA ESCOBAR CONSULTORES ASOCIADOS</t>
  </si>
  <si>
    <t>PROPUESTA PARA LEVANTAMIENTO DE INVENTARIOS FISICOS, VALORIZADOS, INDIVIDUALIZADOS Y PERSONALIZADOS</t>
  </si>
  <si>
    <t>JAIRO DIEGO ESCOBAR CUERVO</t>
  </si>
  <si>
    <t>PEVIMAR LTDA</t>
  </si>
  <si>
    <t xml:space="preserve">PRESTACION DE SERVICIOS PROFESIONALES INDEPENDIENTES PARA EL LEVANTAMIENTO DE INVENTARIOS FISICOS, VALORIZADOS, INDIVIDUALIZADOS Y PERSONALIZADOS </t>
  </si>
  <si>
    <t xml:space="preserve">ARNULFO MARULANDA </t>
  </si>
  <si>
    <t>SIG ECOSISTEMAS LTDA</t>
  </si>
  <si>
    <t>INVITACION A PROPONER ESTUDIO HISTORICO DE DESASTRES EN SANTA FE DE BOGOTA 1994 - 1998</t>
  </si>
  <si>
    <t>ELKIN JOSE GIL</t>
  </si>
  <si>
    <t>TELEBIPER</t>
  </si>
  <si>
    <t xml:space="preserve">PROPUESTAS PARA EQUIPOS DE COMUNICACIÓN </t>
  </si>
  <si>
    <t>DARIO EDUARDO MUÑOZ</t>
  </si>
  <si>
    <t>FERRETERIA CLESUS LTDA DISTRIBUIDORES P.V.C</t>
  </si>
  <si>
    <t>INVITACION PUBLICA PARA CONTRATACION DIRECTA HERRAMIENTAS PARA PENETRACION PROYECTO 2012</t>
  </si>
  <si>
    <t>JOHNNIE OSWALDO SUAREZ GARZON</t>
  </si>
  <si>
    <t>RAFAEL MARTINEZ &amp; ASOCIADOS INGENIEROS CONSULTORES</t>
  </si>
  <si>
    <t>PROYECTO 70272012</t>
  </si>
  <si>
    <t>RAFAEL MARTINEZ B</t>
  </si>
  <si>
    <t>PASS PREVENCIONISTAS EN AMBIENTE SALUD Y SEGURIDAD</t>
  </si>
  <si>
    <t xml:space="preserve">PROPUESTA PARA LA COMPRA DE EQUIPOS DE RESCATE VEHICULAR </t>
  </si>
  <si>
    <t>CAMILO POLANCO R</t>
  </si>
  <si>
    <t>MODERTEC LTDA</t>
  </si>
  <si>
    <t>INVITACION PUBLICA PARA CONTRATACION DIRECTA UPES - FOPAE Nº 4.3.7.5-01-98</t>
  </si>
  <si>
    <t>TERMINOS DE REFERENCIA</t>
  </si>
  <si>
    <t>RELACION DE ENTREGA DE TERMINOS DE REFERENCIA</t>
  </si>
  <si>
    <t>INVITACION PUBLICA 1.2.2.1-04-98</t>
  </si>
  <si>
    <t>INVITACION PRIVADA 001/98</t>
  </si>
  <si>
    <t>SOLICITUD DE COTIZACIONES PARA SU PROYECTO 2012 PREVENCION, MITIGACION Y REHANILITACION FRENTE A RIESGOS NATURALES Y ANTROPICOS</t>
  </si>
  <si>
    <t>TERMINOS DE REFERENCIA Y ADENDOS</t>
  </si>
  <si>
    <t>INVITACION PUBLICA PARA CONTRATACION DIRECTA UPES-FOPAE Nº 131-01-98</t>
  </si>
  <si>
    <t>DECLARATORIA DESIERTA</t>
  </si>
  <si>
    <t>INVITACION A CONTRATAR Nº 451-01-98</t>
  </si>
  <si>
    <t>OFERTA - PROYECTO 2012 - ADQUISICION - EQUIPOS DE PROTECCION PERSONAL Nº.D4E</t>
  </si>
  <si>
    <t>MANUFACTURAS MUÑOZ SA</t>
  </si>
  <si>
    <t>CONVOCATORIA UPES - FOPAE Nº 4.3.7.5-01 DE 1998</t>
  </si>
  <si>
    <t xml:space="preserve">HERNANDO ARIAS GARCIA </t>
  </si>
  <si>
    <t>COMUNICACIONES, CRP</t>
  </si>
  <si>
    <t>NELSON CRUZ</t>
  </si>
  <si>
    <t>COTIZACION ASESORIA Y PRODUCCION DEL MATERIAL DIVULGATIVO Y PEDAGOJICO</t>
  </si>
  <si>
    <t xml:space="preserve">ALVARO MONTENEGRO SANTANA </t>
  </si>
  <si>
    <t xml:space="preserve">CONSTRUCCION DE OBRAS DE MITIGACION DE RIESGOS PROYECTADA EN EL BARRIO PLAYON-PLAYITA - LOCALIDAD RAFAEL URIBE </t>
  </si>
  <si>
    <t xml:space="preserve">DOCUMENTOS DE TRABAJO JUNTA DIRECTIVA </t>
  </si>
  <si>
    <t>PROPUESTAS DE ESTRUCTURACION ADMINISTRATIVA Y FINANCIERA</t>
  </si>
  <si>
    <t xml:space="preserve">COTIZACION SOBRE GALONES DE ESPUMA </t>
  </si>
  <si>
    <t xml:space="preserve">MIGUELANGEL CABALLERO </t>
  </si>
  <si>
    <t>FERRETERIA Y MAQUINARIA LTDA</t>
  </si>
  <si>
    <t>OFERTA PROYECTO 2012, SUB PROYECTO UPES - FOPAE 2.1.4 DE LA INVITACION PUBLICA</t>
  </si>
  <si>
    <t xml:space="preserve">JAIRO CORONEL </t>
  </si>
  <si>
    <t>ARDISEL ARQUITECTURA Y DISEÑO</t>
  </si>
  <si>
    <t xml:space="preserve">CONVOCATORIA UPES-FOPAE Nº 4.3.7.5 - 01 - 98 </t>
  </si>
  <si>
    <t>JOSE JOAQUIN DIAZ</t>
  </si>
  <si>
    <t xml:space="preserve">COMPUMUEBLES LTDA </t>
  </si>
  <si>
    <t>PROPUESTA PARA EL AMOBLAMIENTO DE OFICINAS</t>
  </si>
  <si>
    <t xml:space="preserve">HUGO FERNANDO GARCIA </t>
  </si>
  <si>
    <t>MADERTEC LTDA</t>
  </si>
  <si>
    <t>CONVOCATORIA UPES-FOPAE Nº 4.3.7.5 - 01 - 98 DE 1998</t>
  </si>
  <si>
    <t xml:space="preserve">LUIS DANILO PAEZ </t>
  </si>
  <si>
    <t>CONSTRUCCION OBRAS DE ADECUACION AREA MULTIFUNCIONAL</t>
  </si>
  <si>
    <t>CONSORCIO UNISEÑAL LTDA MUEBLES PARA OFICINA NEXUS LTDA Y MUEBLES</t>
  </si>
  <si>
    <t>CONVOCATORIA 4.3.7.5-01-98</t>
  </si>
  <si>
    <t xml:space="preserve">LUIS ALEJANDRO SANCHEZ </t>
  </si>
  <si>
    <t xml:space="preserve">OFERTA PARA PROYECTO 2012 - EQUIPOS PARA RESCATE VEHICULAR </t>
  </si>
  <si>
    <t>FIREFREEZE DE COLOMBIA LTDA</t>
  </si>
  <si>
    <t>ADQUISICION DE ESPUMA RETARDANTE PARA EXTINGUIR INCENDIOS FORESTALES</t>
  </si>
  <si>
    <t>EDGAR  SALINAS CASTRO</t>
  </si>
  <si>
    <t>OFERTA PARA PROYECTO 2012 - SUB-PROYECTO UPES/FOPAE 2.1.7.2</t>
  </si>
  <si>
    <t>HACER DE COLOMBIA LTDA</t>
  </si>
  <si>
    <t xml:space="preserve">LUIS FERNANDO TAMAYO PERALTA </t>
  </si>
  <si>
    <t>C.R.C COMUNICACIONES LTDA</t>
  </si>
  <si>
    <t>PROPUESTA PARA LA COMPRA DE EQUIPOS DE COMUNICACIÓN, ACCESORIOS Y ANTENAS SUBPROYECTO 2,1,7,1</t>
  </si>
  <si>
    <t>LEONARDO BOLIVAR PALACIOS</t>
  </si>
  <si>
    <t>MUEBLES FERPABBY &amp; CIA. LTDA</t>
  </si>
  <si>
    <t>MIGUEL PEREZ JIMENEZ</t>
  </si>
  <si>
    <t xml:space="preserve">UNION TEMPORAL LA CALANDRIA </t>
  </si>
  <si>
    <t>CONTRATACION DIRECTA FOPAE Nº 1221-24-99</t>
  </si>
  <si>
    <t>E103</t>
  </si>
  <si>
    <t>MELTEC SA</t>
  </si>
  <si>
    <t>LICITACION PUBLICA Nº 017/99</t>
  </si>
  <si>
    <t xml:space="preserve">RUBEN DARIO HERRERA </t>
  </si>
  <si>
    <t>INVITACION PUBLICA PARA CONTRATACION DIRECTA FOPAE Nº. 1221.24-99</t>
  </si>
  <si>
    <t xml:space="preserve">CONSORCIO CESAR MORENO Y JOSE VARGAS </t>
  </si>
  <si>
    <t>LICITACION PUBLICA Nº 016/99</t>
  </si>
  <si>
    <t>JOSE VARGAS CRUZ</t>
  </si>
  <si>
    <t xml:space="preserve">ALVARO ARGEL DURAN SUAREZ </t>
  </si>
  <si>
    <t>PROSPECCION SONDEOS INSTRUMENTACION S.A Y CARLOS EDUARDO BOCANEGRA</t>
  </si>
  <si>
    <t>LUZ STELLA RODRIGUEZ DE TORRES - PROMOCION DE LA ESPUMA</t>
  </si>
  <si>
    <t>INVITACION PUBLICA PARA CONTRATACION DIRECTA Nº 7300-12-2004 N.P</t>
  </si>
  <si>
    <t>E104</t>
  </si>
  <si>
    <t>ARQUINET LTDA</t>
  </si>
  <si>
    <t>INVITACION PUBLICA PARA CONTRATACION DIRECTA FOPAE Nº 7301-45-2004</t>
  </si>
  <si>
    <t>GUILLERMO FORERO APONTE</t>
  </si>
  <si>
    <t xml:space="preserve">CONSORCIO INGET </t>
  </si>
  <si>
    <t>PAOLA BEATRIZ BUITRAGO LEAL</t>
  </si>
  <si>
    <t xml:space="preserve">EDUARDO CABRERA DUSSAN </t>
  </si>
  <si>
    <t>INVITACION Nº 7301-046-2004</t>
  </si>
  <si>
    <t>J.V BERNAL INGENIEROS ARQUITECTOS LTDA</t>
  </si>
  <si>
    <t>INVITACION Nº 7301-43-2004</t>
  </si>
  <si>
    <t>JOSE VICENTE BERNAL TORRES</t>
  </si>
  <si>
    <t>CARLOS GUILLERMO SANCHEZ ALTAMAR</t>
  </si>
  <si>
    <t xml:space="preserve">VLA ALIANZA UNION TEMPORAL </t>
  </si>
  <si>
    <t>EFRAIN ALEXANDER USCATEGUI H</t>
  </si>
  <si>
    <t>LUZ MARIA CALLE CORREA</t>
  </si>
  <si>
    <t>CONSORCIO CONSTRUC</t>
  </si>
  <si>
    <t>AGROAGUAS Y MOTORES LTDA</t>
  </si>
  <si>
    <t>CONTRATACION DIRECTA 7300-18-2004</t>
  </si>
  <si>
    <t>HUMBERTO ROA LEGUIZAMON</t>
  </si>
  <si>
    <t xml:space="preserve">HT CONSTRUCCIONES E U </t>
  </si>
  <si>
    <t>CONTRATACION DIRECTA 7301-46-2002</t>
  </si>
  <si>
    <t>HERIBERTO TELLEZ SANCHEZ</t>
  </si>
  <si>
    <t>INVITACION PUBLICA PARA CONTRATACION DIRECTA Nº 7300-18-2004 N.P</t>
  </si>
  <si>
    <t>CONSORCIO NOVAR - M.T.V</t>
  </si>
  <si>
    <t>CONTRATACION DIRECTA 7301-46-2004</t>
  </si>
  <si>
    <t>SEGUNDO PLINIO NOVA RIVERA</t>
  </si>
  <si>
    <t>ICHI BAN MOTORS S.A</t>
  </si>
  <si>
    <t>CONTRATACION DIRECTA Nº 7300-17-2004 NP</t>
  </si>
  <si>
    <t>DANIEL ROBLEDO URIBE</t>
  </si>
  <si>
    <t>INVITACION PUBLICA FOPAE Nº 7302 - 67 - 2004</t>
  </si>
  <si>
    <t>E105</t>
  </si>
  <si>
    <t>INVITACION DIRECTA Nº 7302 - 67 - 2004</t>
  </si>
  <si>
    <t>CARLOS  GUEVARA DELGADO</t>
  </si>
  <si>
    <t xml:space="preserve">TMA CONSTRUCCION EN UNION TEMPORAL </t>
  </si>
  <si>
    <t>INVITACION DIRECTA Nº 7302 - 68 - 2004</t>
  </si>
  <si>
    <t xml:space="preserve">GEOCING LTDA </t>
  </si>
  <si>
    <t>UNION TEMPORAL NP</t>
  </si>
  <si>
    <t>PROCESO DECLARADO DESIERTO</t>
  </si>
  <si>
    <t>INVITACION PUBLICA 277 - 01 - 2004</t>
  </si>
  <si>
    <t>PROYECTO 7302-68-2004</t>
  </si>
  <si>
    <t>RUBEN EDUARDO HERNANDEZ BEJARANO</t>
  </si>
  <si>
    <t>CONTRATACION DIRECTA FOPA Nº 7301.1-05-2001</t>
  </si>
  <si>
    <t>E108</t>
  </si>
  <si>
    <t>INVITACION PUBLICA PARA CONTRATACION DIRECTA 7301.1-04-2001</t>
  </si>
  <si>
    <t>INVITACION PUBLICA PARA CONTRATACION DIRECTA 7301.1-05-2001</t>
  </si>
  <si>
    <t>JUAN CARLOS FLOREZ</t>
  </si>
  <si>
    <t>INVITACION PARA CONTRATACION DIRECTA FOPAE Nº 7301.1-06-2001</t>
  </si>
  <si>
    <t>HECTOR VASCO HERNANDEZ</t>
  </si>
  <si>
    <t>INVITACION PARA CONTRATACION DIRECTA FOPAE Nº 7301.1-07-2001</t>
  </si>
  <si>
    <t>JOSE EDUARDO CELY PINEDA</t>
  </si>
  <si>
    <t>INVITACION PARA CONTRATACION DIRECTA FOPAE Nº 7301.3-03-2001</t>
  </si>
  <si>
    <t>INVITACION A PROPONER FOPAE 213-01-2001</t>
  </si>
  <si>
    <t>MGL MOYA Y GARCIA LTDA</t>
  </si>
  <si>
    <t>CONTRATACION DIRECTA FOPAE Nº 7302.3.3.3-02-2001</t>
  </si>
  <si>
    <t>INVITACION A PROPONER FOPAE 7240.1.1-01/01</t>
  </si>
  <si>
    <t>UNIVERSIDAD DE LOS ANDES CIMOC</t>
  </si>
  <si>
    <t>INVITACION A PROPONER FOPAE Nº 7302.3.3.3-01/01</t>
  </si>
  <si>
    <t>ARCESIO LIZCANO</t>
  </si>
  <si>
    <t>CARLOS ALBERTO MURCIA CAÑON</t>
  </si>
  <si>
    <t>INVITACION A PROPONER FOPAE Nº 7302.3.3.3-02/2001</t>
  </si>
  <si>
    <t>INVITACION PARA CONTRATACION DIRECTA FOPAE Nº 7301.1-13-2001-12-08</t>
  </si>
  <si>
    <t>MIRIAM ARIAS BUSTOS</t>
  </si>
  <si>
    <t>INVITACION A PROPONER FOPAE 7240.1.1-02/01</t>
  </si>
  <si>
    <t>LUIS GUILLERMO BARRETO BOTERO</t>
  </si>
  <si>
    <t>INVITACION A PROPONER FOPAE 7240-2001</t>
  </si>
  <si>
    <t xml:space="preserve">HUMBERTO RIVEROS QUEVEDO </t>
  </si>
  <si>
    <t>INVITACION PUBLICA PARA CONTRATACION DIRECTA Nº 7302.3.3.3-03/01</t>
  </si>
  <si>
    <t>ASECONES SA</t>
  </si>
  <si>
    <t>OFERTA PARA EL SUMINISTRO DE RADIO MOVIL</t>
  </si>
  <si>
    <t>GABRIEL BARRAGAN TOVAR</t>
  </si>
  <si>
    <t>SORECOL LTDA</t>
  </si>
  <si>
    <t xml:space="preserve">COTIZACIONES Y PROPUESTAS EDUCATIVAS </t>
  </si>
  <si>
    <t>FABIO CESAR MARIN HERRERA</t>
  </si>
  <si>
    <t>CIRCULO COLOMBIANO DE ARTISTAS Y O.P.E.N LOGISTICA</t>
  </si>
  <si>
    <t>HERNANDO RODRIGUEZ</t>
  </si>
  <si>
    <t>FABIAN PUERTO ARTE Y DISEÑO PUBLICITARIO</t>
  </si>
  <si>
    <t>RAFAEL A MARTINEZ S</t>
  </si>
  <si>
    <t>PROYECTO EDUCATIVO PARA LA FACILITACION DE APRENDIZAJE DE GESTION DE RIESGOS</t>
  </si>
  <si>
    <t>SIN FIRMA</t>
  </si>
  <si>
    <t>INSTITUTO RI LTDA</t>
  </si>
  <si>
    <t>MARIA CLAUDIA GIRALDO</t>
  </si>
  <si>
    <t xml:space="preserve">CAPACITACION ELABORACION DEL PLAN ESCOLAR PARA LA GESTION DE RIESGOS </t>
  </si>
  <si>
    <t>CEINPRED</t>
  </si>
  <si>
    <t>WOLFRAM ARMANDO RIAÑO BERNAL</t>
  </si>
  <si>
    <t xml:space="preserve">JUNTA D. C. URBANIZACION SAN MARTIN </t>
  </si>
  <si>
    <t>SANDRA FLORELLA SOTO</t>
  </si>
  <si>
    <t xml:space="preserve">INTESEG </t>
  </si>
  <si>
    <t>JUAN CARLOS FERNANDEZ DIAZ</t>
  </si>
  <si>
    <t>PREVENCION Y ATENCION DE RIESGOS ESCOLARES</t>
  </si>
  <si>
    <t>LILIANA RODRIGUEZ GALVIS</t>
  </si>
  <si>
    <t>ENGELS GERMAN CORTES TRUJILLO</t>
  </si>
  <si>
    <t>FERNANDO RAMIREZ GOMEZ</t>
  </si>
  <si>
    <t>CAPACITACION A CLES</t>
  </si>
  <si>
    <t>JOSE BALTAZAR AMAYA GARZON</t>
  </si>
  <si>
    <t>DEFENSA CIVIL COLOMBIANA</t>
  </si>
  <si>
    <t>LISTA DE INSTRUCTORES CAPACITADOS</t>
  </si>
  <si>
    <t>GUSTAVO ALFREDO CARDOZO CHAPARRO</t>
  </si>
  <si>
    <t>FOPAE Nº 7301.1-05-2001</t>
  </si>
  <si>
    <t>PLIEGO DE CONDICIONES ENCARGO FIDUCIARIO</t>
  </si>
  <si>
    <t>LICITACION PUBLICA Nº 1 DEL 2001</t>
  </si>
  <si>
    <t>A.L. TELECOMUNICACIONES DE COLOMBIA LTDA</t>
  </si>
  <si>
    <t>INVITACION A PROPONER TRASLADO DE ANTENAS</t>
  </si>
  <si>
    <t>ALBERTO LOZANO DURAN</t>
  </si>
  <si>
    <t>CEIC LTDA</t>
  </si>
  <si>
    <t>INVITACION A PROPONER FOPAE 7302.3.3.2</t>
  </si>
  <si>
    <t>JANETH SPADAFORA GARRIDO</t>
  </si>
  <si>
    <t>INVITACION A PROPONER FOPAE 1225-01-2001</t>
  </si>
  <si>
    <t>RAYCO RODRIGO ARISTIZABAL &amp; CIA LTDA</t>
  </si>
  <si>
    <t>INVITACION A PROPONER AL TRASLADO DE ANTENAS</t>
  </si>
  <si>
    <t>FIDUCIARIA LA PREVISORA S.A</t>
  </si>
  <si>
    <t>CONCURSO PUBLICO DE MERITOS Nº 001/97</t>
  </si>
  <si>
    <t>JUAN MANUEL ALVAREZ CASTELLANOS</t>
  </si>
  <si>
    <t>E109</t>
  </si>
  <si>
    <t>CARPETA 3/3 DOCUMENTOS SUELTOS FALTAN FOLIOS 426 A LA 459</t>
  </si>
  <si>
    <t>U T UNIVERSIDAD DE LOS ANDES - CONSULTORIA COLOMBIANA S.A</t>
  </si>
  <si>
    <t>HENRRY SANCHEZ ARENAS</t>
  </si>
  <si>
    <t xml:space="preserve">TERMINOS DE REFERENCIA </t>
  </si>
  <si>
    <t>SELECCIÓN DE ENTIDAD FIDUCIARIA PARA ENCARGO FIDUCIARIO</t>
  </si>
  <si>
    <t>SOCIEDAD FIDUAGRARIA S.A</t>
  </si>
  <si>
    <t>OMAR FERIS CHADID</t>
  </si>
  <si>
    <t>CONTRATACION DIRECTA FOPAE-1221-02-99</t>
  </si>
  <si>
    <t>E110</t>
  </si>
  <si>
    <t>U T GEOAMERICA LTDA HIDROCERON LTDA</t>
  </si>
  <si>
    <t>UNION TEMPORAL ALVARO ARGEL DURAN SUAREZ Y GERMAN SUAREZ BERNAL</t>
  </si>
  <si>
    <t>LICITACION PUBLICA Nº 013/99</t>
  </si>
  <si>
    <t>UNION TEMPORAL INDESA LTDA - FALLA CHAMORRO Y CIA. S EN C</t>
  </si>
  <si>
    <t>INVITACION A PROPONER UPES - FOPAE Nº 1225-15-99</t>
  </si>
  <si>
    <t>INVITACION A PROPONER Nº 1111-04-99</t>
  </si>
  <si>
    <t>ANA PATRICIA ORTIZ MONCADA</t>
  </si>
  <si>
    <t>JOSE RAFAEL GOMEZ ARAMBULA</t>
  </si>
  <si>
    <t xml:space="preserve">UNION TEMPORAL MOPT </t>
  </si>
  <si>
    <t>EL CONSORCIO I.R.</t>
  </si>
  <si>
    <t>CONSORCIO C.G.I</t>
  </si>
  <si>
    <t>ANDRES AVELINO HERNANDEZ DIAZ</t>
  </si>
  <si>
    <t xml:space="preserve">CONSORCIO RIVERA - NARVAEZ </t>
  </si>
  <si>
    <t>FIDUCIARIA CAFETERIA S.A - FIDUCAFE</t>
  </si>
  <si>
    <t>LICITACION PUBLICA Nº 001 DE 2002</t>
  </si>
  <si>
    <t>RAFAEL EDUARDO CORREAL TALERO</t>
  </si>
  <si>
    <t>E111</t>
  </si>
  <si>
    <t>INVITACION FOPAE 7301.1-02-2002</t>
  </si>
  <si>
    <t>CARLOS JULIO HURTADO MUÑOZ</t>
  </si>
  <si>
    <t>INVITACION PUBLICA PARA CONTRATACION DIRECTA FOPAE Nº 7301.1-03.2002</t>
  </si>
  <si>
    <t xml:space="preserve">BOANERGES HUMBERTO RIVEROS QUEVEDO </t>
  </si>
  <si>
    <t>ALFREDO ARDILA ARIZA</t>
  </si>
  <si>
    <t>CONTRATACION DIRECTA FOPAE Nº 7301.1-04-2002</t>
  </si>
  <si>
    <t>CONSORCIO A.V.J.B</t>
  </si>
  <si>
    <t>LICITACION PUBLICA Nº 01 DE 2002</t>
  </si>
  <si>
    <t xml:space="preserve">ADRIANA PINZON ARANGUREN </t>
  </si>
  <si>
    <t>LA VIALIDAD LIMITADA</t>
  </si>
  <si>
    <t>INVITACION A PROPONER Nº 1225-06-99</t>
  </si>
  <si>
    <t>E112</t>
  </si>
  <si>
    <t>INVITACION PUBLICA PARA CONTRATACION DIRECTA FOPAE Nº 1224-07-99</t>
  </si>
  <si>
    <t>INVITACION PUBLICA PARA CONTRATACION DIRECTA Nº 1225-06-99 1225-02-99</t>
  </si>
  <si>
    <t>UNION TEMPORAL CONSTRUCCIONES MACHING E.U.- FML INGENIERIA LTDA</t>
  </si>
  <si>
    <t>MANUEL BELTRAN LEON</t>
  </si>
  <si>
    <t>CARLOS AUGUSTO CASANOVA NAVAS</t>
  </si>
  <si>
    <t>CONSORCIO J Y F SAENZ CIA LTDA - ARNULFO HOYOS RAMIREZ</t>
  </si>
  <si>
    <t>JOSE LUIS SAENZ OLAVE</t>
  </si>
  <si>
    <t>RUBEN DARIO HERRERA FIRAVITOVA</t>
  </si>
  <si>
    <t xml:space="preserve">UNION TEMPORAL CONDOR </t>
  </si>
  <si>
    <t>SIERVO CASTAÑEDA MARTINEZ</t>
  </si>
  <si>
    <t xml:space="preserve">MARIO SANCHEZ CARREÑO PROYECTOS CIVILES E U </t>
  </si>
  <si>
    <t>MARIO SANCHEZ CARREÑO</t>
  </si>
  <si>
    <t>DAIRO ALBERTO GARCIA TRUJILLO</t>
  </si>
  <si>
    <t>LICITACION PUBLICA Nº 007/2000</t>
  </si>
  <si>
    <t>E106</t>
  </si>
  <si>
    <t>GIRALDO SANCHEZ INGENIEROS Y CONTRATISTAS LTDA GISAICO LTDA</t>
  </si>
  <si>
    <t>EDUARDO RINCON CASTAÑO</t>
  </si>
  <si>
    <t>CONTIENE COPIA DECLARACION DE IMPUESTOS</t>
  </si>
  <si>
    <t>UNION TEMPORAL LH</t>
  </si>
  <si>
    <t>DAVID ENRIQUE VARELA</t>
  </si>
  <si>
    <t xml:space="preserve">CONSORCIO C Y C - ZARAZOTA </t>
  </si>
  <si>
    <t>CONSORCIO M.V.M. - 2000</t>
  </si>
  <si>
    <t>SOLETANCHE BACHY CIMAS S.A</t>
  </si>
  <si>
    <t>JUAN FERNANDO URIBE ARISTIZABAL</t>
  </si>
  <si>
    <t>CONSORCIO PROSPECCION SONDEOS IINSTRUMENTACION SA  - EDIVIAL E U</t>
  </si>
  <si>
    <t>CONSORCIO PROTECCION</t>
  </si>
  <si>
    <t>LICITACION 04 DE 2004</t>
  </si>
  <si>
    <t>OFICINA ASESORA JURIDICA</t>
  </si>
  <si>
    <t>E107</t>
  </si>
  <si>
    <t>CONSORCIO COLOMBIA INGENIERIA</t>
  </si>
  <si>
    <t>LUIS GUILLERMO CARDENAS SANDOVAL</t>
  </si>
  <si>
    <t>CONSORCIO GV</t>
  </si>
  <si>
    <t>UNION TEMPORAL H Y M</t>
  </si>
  <si>
    <t>CHELMAN HIGUERA MARTINEZ</t>
  </si>
  <si>
    <t>INVITACION PUBLICA PARA CONTRATACION DIRECTA FOPAE 7302-25-2004</t>
  </si>
  <si>
    <t>JAROPOLIS LTDA</t>
  </si>
  <si>
    <t>INVITACION PUBLICA PARA CONTRATACION DIRECTA FOPAE 7301-18-2004</t>
  </si>
  <si>
    <t>JULIO ALBERTO RODRIGUEZ PRIETO</t>
  </si>
  <si>
    <t>LUIS SUAREZ NIÑO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</si>
</sst>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sz val="10"/>
      <name val="Arial"/>
      <family val="2"/>
    </font>
    <font>
      <sz val="7"/>
      <name val="Arial Narrow"/>
      <family val="2"/>
    </font>
    <font>
      <sz val="10"/>
      <name val="Arial"/>
      <family val="2"/>
    </font>
    <font>
      <b/>
      <sz val="10"/>
      <name val="Arial"/>
      <family val="2"/>
    </font>
    <font>
      <b/>
      <sz val="10"/>
      <color theme="1"/>
      <name val="Arial"/>
      <family val="2"/>
    </font>
    <font>
      <sz val="9"/>
      <name val="Arial"/>
      <family val="2"/>
    </font>
    <font>
      <b/>
      <sz val="8"/>
      <name val="Arial"/>
      <family val="2"/>
    </font>
    <font>
      <sz val="8"/>
      <name val="Arial"/>
      <family val="2"/>
    </font>
  </fonts>
  <fills count="6">
    <fill>
      <patternFill patternType="none"/>
    </fill>
    <fill>
      <patternFill patternType="gray125"/>
    </fill>
    <fill>
      <patternFill patternType="solid">
        <fgColor rgb="FFC0C0C0"/>
        <bgColor rgb="FFC0C0C0"/>
      </patternFill>
    </fill>
    <fill>
      <patternFill patternType="solid">
        <fgColor rgb="FFFF0000"/>
        <bgColor rgb="FFC0C0C0"/>
      </patternFill>
    </fill>
    <fill>
      <patternFill patternType="solid">
        <fgColor rgb="FFFF000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theme="4" tint="0.3999755851924192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0" fontId="3" fillId="0" borderId="0"/>
    <xf numFmtId="0" fontId="3" fillId="0" borderId="0"/>
  </cellStyleXfs>
  <cellXfs count="61">
    <xf numFmtId="0" fontId="0" fillId="0" borderId="0" xfId="0"/>
    <xf numFmtId="0" fontId="2" fillId="0" borderId="0" xfId="0" applyFont="1" applyFill="1" applyBorder="1"/>
    <xf numFmtId="0" fontId="0" fillId="0" borderId="1" xfId="0" applyBorder="1"/>
    <xf numFmtId="0" fontId="4" fillId="0" borderId="1" xfId="0" applyFont="1" applyBorder="1"/>
    <xf numFmtId="0" fontId="3" fillId="0" borderId="1" xfId="0" applyFont="1" applyBorder="1"/>
    <xf numFmtId="0" fontId="4" fillId="5" borderId="1" xfId="0" applyFont="1" applyFill="1" applyBorder="1"/>
    <xf numFmtId="0" fontId="3" fillId="0" borderId="1" xfId="0" applyFont="1" applyFill="1" applyBorder="1"/>
    <xf numFmtId="0" fontId="0" fillId="0" borderId="1" xfId="0" applyFill="1" applyBorder="1"/>
    <xf numFmtId="0" fontId="0" fillId="0" borderId="1" xfId="0" applyBorder="1"/>
    <xf numFmtId="0" fontId="0" fillId="0" borderId="0" xfId="0" pivotButton="1"/>
    <xf numFmtId="0" fontId="0" fillId="0" borderId="0" xfId="0" applyAlignment="1">
      <alignment horizontal="left"/>
    </xf>
    <xf numFmtId="0" fontId="5" fillId="0" borderId="0" xfId="0" applyFont="1"/>
    <xf numFmtId="0" fontId="5" fillId="0" borderId="7" xfId="0" applyFont="1" applyBorder="1"/>
    <xf numFmtId="0" fontId="3" fillId="0" borderId="0" xfId="0" applyFont="1" applyAlignment="1">
      <alignment horizontal="left"/>
    </xf>
    <xf numFmtId="0" fontId="3" fillId="0" borderId="0" xfId="0" applyFont="1"/>
    <xf numFmtId="0" fontId="5" fillId="0" borderId="0" xfId="0" applyFont="1" applyFill="1" applyBorder="1"/>
    <xf numFmtId="14" fontId="0" fillId="0" borderId="0" xfId="0" applyNumberFormat="1"/>
    <xf numFmtId="0" fontId="0" fillId="0" borderId="0" xfId="0" applyAlignment="1">
      <alignment horizontal="center"/>
    </xf>
    <xf numFmtId="0" fontId="0" fillId="0" borderId="0" xfId="0" applyAlignment="1">
      <alignment horizontal="center" vertical="center"/>
    </xf>
    <xf numFmtId="49" fontId="0" fillId="0" borderId="0" xfId="0" applyNumberFormat="1" applyAlignment="1">
      <alignment horizontal="right"/>
    </xf>
    <xf numFmtId="0" fontId="0" fillId="0" borderId="1" xfId="0" applyBorder="1"/>
    <xf numFmtId="0" fontId="0" fillId="0" borderId="1" xfId="0" applyBorder="1"/>
    <xf numFmtId="0" fontId="6" fillId="0" borderId="1" xfId="0" applyFont="1" applyBorder="1"/>
    <xf numFmtId="14" fontId="6" fillId="0" borderId="1" xfId="0" applyNumberFormat="1" applyFont="1" applyBorder="1"/>
    <xf numFmtId="0" fontId="6" fillId="0" borderId="1" xfId="0" applyFont="1" applyBorder="1" applyAlignment="1">
      <alignment wrapText="1"/>
    </xf>
    <xf numFmtId="0" fontId="6" fillId="0" borderId="1" xfId="0" applyFont="1" applyBorder="1" applyAlignment="1">
      <alignment horizontal="center"/>
    </xf>
    <xf numFmtId="0" fontId="6" fillId="0" borderId="1" xfId="0" applyFont="1" applyBorder="1" applyAlignment="1">
      <alignment horizontal="left" wrapText="1"/>
    </xf>
    <xf numFmtId="14" fontId="0" fillId="0" borderId="1" xfId="0" applyNumberFormat="1" applyBorder="1"/>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0" fontId="0" fillId="0" borderId="1" xfId="0" applyBorder="1"/>
    <xf numFmtId="0" fontId="0" fillId="0" borderId="1" xfId="0" applyBorder="1"/>
    <xf numFmtId="0" fontId="0" fillId="0" borderId="1" xfId="0" applyBorder="1"/>
    <xf numFmtId="14" fontId="7" fillId="2" borderId="1" xfId="0" applyNumberFormat="1" applyFont="1" applyFill="1" applyBorder="1" applyAlignment="1">
      <alignment horizontal="center" vertical="center"/>
    </xf>
    <xf numFmtId="0" fontId="7" fillId="2" borderId="2" xfId="0" applyFont="1" applyFill="1" applyBorder="1" applyAlignment="1">
      <alignment vertical="center" wrapText="1"/>
    </xf>
    <xf numFmtId="0" fontId="7" fillId="2" borderId="2" xfId="0" applyFont="1" applyFill="1" applyBorder="1" applyAlignment="1" applyProtection="1">
      <alignment vertical="center" wrapText="1"/>
      <protection locked="0"/>
    </xf>
    <xf numFmtId="0" fontId="7" fillId="2" borderId="2"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xf>
    <xf numFmtId="49" fontId="7" fillId="2" borderId="2" xfId="0" applyNumberFormat="1" applyFont="1" applyFill="1" applyBorder="1" applyAlignment="1">
      <alignment horizontal="right" vertical="center" wrapText="1"/>
    </xf>
    <xf numFmtId="49" fontId="8" fillId="0" borderId="1" xfId="0" applyNumberFormat="1" applyFont="1" applyBorder="1" applyAlignment="1">
      <alignment horizontal="right"/>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1" xfId="0" applyFont="1" applyBorder="1"/>
    <xf numFmtId="0" fontId="7" fillId="3" borderId="2" xfId="0" applyFont="1" applyFill="1" applyBorder="1" applyAlignment="1">
      <alignment horizontal="center" vertical="center" wrapText="1"/>
    </xf>
    <xf numFmtId="0" fontId="8" fillId="4" borderId="1" xfId="0" applyFont="1" applyFill="1" applyBorder="1" applyAlignment="1">
      <alignment horizontal="center"/>
    </xf>
    <xf numFmtId="0" fontId="8" fillId="0" borderId="2" xfId="0" applyFont="1" applyBorder="1"/>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14" fontId="8" fillId="0" borderId="2" xfId="0" applyNumberFormat="1" applyFont="1" applyBorder="1"/>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14" fontId="7" fillId="2" borderId="11" xfId="0" applyNumberFormat="1"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8" fillId="4" borderId="1" xfId="0" applyFont="1" applyFill="1" applyBorder="1"/>
    <xf numFmtId="0" fontId="8" fillId="4" borderId="1" xfId="0" applyFont="1" applyFill="1" applyBorder="1" applyAlignment="1">
      <alignment horizontal="center" vertical="center"/>
    </xf>
  </cellXfs>
  <cellStyles count="4">
    <cellStyle name="Normal" xfId="0" builtinId="0"/>
    <cellStyle name="Normal 2" xfId="1"/>
    <cellStyle name="Normal 2 2" xfId="2"/>
    <cellStyle name="Normal 3" xfId="3"/>
  </cellStyles>
  <dxfs count="3">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ppdc.local\Documents%20and%20Settings\amgalvis\Mis%20documentos\Ana%20Mar&#237;a\Contrato%2080%20de%202014\INVENTARIOS%20ARCHIVO%20CENTRAL\INV%20CONSOLIDADOS\39.%20T&#201;CNICA%20Y%20GESTI&#211;N%20(27-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1\JBUITR~1\CONFIG~1\Temp\Xl000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RCHIVO%20CENTRAL\INTERVENCI&#211;N%20MEMORY\PROPUESTAS\Marzo%2026\Lad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alvis\Documents\Contrato%2015%20de%202015\PAGOS\Marzo%202015\Anexo%201\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TECNICA Y GESTION"/>
      <sheetName val="Series - Asuntos"/>
      <sheetName val="Hoja2"/>
    </sheetNames>
    <sheetDataSet>
      <sheetData sheetId="0" refreshError="1"/>
      <sheetData sheetId="1" refreshError="1"/>
      <sheetData sheetId="2" refreshError="1"/>
      <sheetData sheetId="3">
        <row r="1">
          <cell r="A1" t="str">
            <v>ACCIONES CONSTITUCIONALES</v>
          </cell>
          <cell r="B1" t="str">
            <v>ACCIONES DE TUTELA</v>
          </cell>
        </row>
        <row r="2">
          <cell r="A2" t="str">
            <v>ACTAS</v>
          </cell>
          <cell r="B2" t="str">
            <v>ACCIONES DE GRUPO</v>
          </cell>
        </row>
        <row r="3">
          <cell r="A3" t="str">
            <v>ATENCIÓN DE EMERGENCIAS</v>
          </cell>
          <cell r="B3" t="str">
            <v>ACCIONES POPULARES</v>
          </cell>
        </row>
        <row r="4">
          <cell r="A4" t="str">
            <v>ATENCIÓN DE EMERGENCIAS DOÑA JUANA</v>
          </cell>
          <cell r="B4" t="str">
            <v>ACTAS COMITÉ TÉCNICO OPERATIVO</v>
          </cell>
        </row>
        <row r="5">
          <cell r="A5" t="str">
            <v>ATENTADOS TERRORISTAS</v>
          </cell>
          <cell r="B5" t="str">
            <v>ACTAS DE AUDITORIA</v>
          </cell>
        </row>
        <row r="6">
          <cell r="A6" t="str">
            <v>AYUDAS HUMANITARIAS</v>
          </cell>
          <cell r="B6" t="str">
            <v>ACTAS DE COMITÉ DE CONCILIACIÓN</v>
          </cell>
        </row>
        <row r="7">
          <cell r="A7" t="str">
            <v>BITACORAS</v>
          </cell>
          <cell r="B7" t="str">
            <v>ACTAS DE COMITÉ DE CONTRATOS</v>
          </cell>
        </row>
        <row r="8">
          <cell r="A8" t="str">
            <v>BRIGADAS DE EMERGENCIA</v>
          </cell>
          <cell r="B8" t="str">
            <v>ACTAS DE COMITÉ DE DIRECCIÓN</v>
          </cell>
        </row>
        <row r="9">
          <cell r="A9" t="str">
            <v>CAJA MENOR</v>
          </cell>
          <cell r="B9" t="str">
            <v>ACTAS DE COMITÉ DE INVENTARIOS</v>
          </cell>
        </row>
        <row r="10">
          <cell r="A10" t="str">
            <v>CAMPAÑAS DE DIVULGACIÓN</v>
          </cell>
          <cell r="B10" t="str">
            <v>ACTAS DE COMITÉ DE REASENTAMIENTO</v>
          </cell>
        </row>
        <row r="11">
          <cell r="A11" t="str">
            <v>CERTIFICADOS DE DISPONIBILIDAD PRESUPUESTAL</v>
          </cell>
          <cell r="B11" t="str">
            <v>ACTAS DE COMITÉ DE SANEAMIENTO CONTABLE</v>
          </cell>
        </row>
        <row r="12">
          <cell r="A12" t="str">
            <v>CERTIFICADOS DE REGISTRO PRESUPUESTAL</v>
          </cell>
          <cell r="B12" t="str">
            <v>ACTAS DE COMITÉ LOCAL DE EMERGENCIAS</v>
          </cell>
        </row>
        <row r="13">
          <cell r="A13" t="str">
            <v>COMPROBANTES DE CONTABILIDAD</v>
          </cell>
          <cell r="B13" t="str">
            <v>ACTAS DE COMITÉ OPERATIVO DISTRITAL</v>
          </cell>
        </row>
        <row r="14">
          <cell r="A14" t="str">
            <v>COMUNICACIONES INTERNAS</v>
          </cell>
          <cell r="B14" t="str">
            <v>ACTAS DE CONTROL INTERNO</v>
          </cell>
        </row>
        <row r="15">
          <cell r="A15" t="str">
            <v>CONCILIACIONES BANCARIAS</v>
          </cell>
          <cell r="B15" t="str">
            <v>ACTAS DE EVACUACIÓN</v>
          </cell>
        </row>
        <row r="16">
          <cell r="A16" t="str">
            <v>CONTRATOS</v>
          </cell>
          <cell r="B16" t="str">
            <v>ACTAS DE INSPECCIÓN</v>
          </cell>
        </row>
        <row r="17">
          <cell r="A17" t="str">
            <v>CONVENIOS</v>
          </cell>
          <cell r="B17" t="str">
            <v>ACTAS DE JUNTA DE COMPRAS</v>
          </cell>
        </row>
        <row r="18">
          <cell r="A18" t="str">
            <v>CORRESPONDENCIA ENVIADA Y RECIBIDA</v>
          </cell>
          <cell r="B18" t="str">
            <v>ACTAS DE JUNTA DIRECTIVA</v>
          </cell>
        </row>
        <row r="19">
          <cell r="A19" t="str">
            <v xml:space="preserve">CUENTAS POR PAGAR </v>
          </cell>
          <cell r="B19" t="str">
            <v>BALANCES</v>
          </cell>
        </row>
        <row r="20">
          <cell r="A20" t="str">
            <v>DECLARACIONES TRIBUTARIAS</v>
          </cell>
          <cell r="B20" t="str">
            <v>INFORMES CONTABLES</v>
          </cell>
        </row>
        <row r="21">
          <cell r="A21" t="str">
            <v>DEMANDAS DE REPARACION DIRECTA</v>
          </cell>
          <cell r="B21" t="str">
            <v>INFORMES A ENTES DE CONTROL</v>
          </cell>
        </row>
        <row r="22">
          <cell r="A22" t="str">
            <v>DOCUMENTOS DE APOYO</v>
          </cell>
          <cell r="B22" t="str">
            <v>INFORMES DE AUDITORIA</v>
          </cell>
        </row>
        <row r="23">
          <cell r="A23" t="str">
            <v>ESTADOS CONTABLES</v>
          </cell>
          <cell r="B23" t="str">
            <v>INFORMES DE EJECUCIÓN PRESUPUESTAL</v>
          </cell>
        </row>
        <row r="24">
          <cell r="A24" t="str">
            <v>ESTRUCTURACION DE LA GEOINFORMACION</v>
          </cell>
          <cell r="B24" t="str">
            <v>INFORMES DE GESTIÓN</v>
          </cell>
        </row>
        <row r="25">
          <cell r="A25" t="str">
            <v>EVENTOS MASIVOS</v>
          </cell>
          <cell r="B25" t="str">
            <v>INFORMES OBRAS DE MITIGACIÓN</v>
          </cell>
        </row>
        <row r="26">
          <cell r="A26" t="str">
            <v>FICHAS TÉCNICAS DE INGRESO</v>
          </cell>
          <cell r="B26" t="str">
            <v>PLAN ANUAL DE CAJA</v>
          </cell>
        </row>
        <row r="27">
          <cell r="A27" t="str">
            <v>HISTORIAS DE VEHICULOS</v>
          </cell>
          <cell r="B27" t="str">
            <v>PLAN DE COMPRAS</v>
          </cell>
        </row>
        <row r="28">
          <cell r="A28" t="str">
            <v>INFORMES</v>
          </cell>
          <cell r="B28" t="str">
            <v>PLAN INSTITUCIONAL DE GESTION AMBIENTAL</v>
          </cell>
        </row>
        <row r="29">
          <cell r="A29" t="str">
            <v>INSTRUCTIVOS PARA LA ATENCIÓN EMERGENCIAS</v>
          </cell>
          <cell r="B29" t="str">
            <v xml:space="preserve">PLANES DE ACCIÓN </v>
          </cell>
        </row>
        <row r="30">
          <cell r="A30" t="str">
            <v>LIBROS CONTABLES</v>
          </cell>
          <cell r="B30" t="str">
            <v>PLANES DE CONTRATACION</v>
          </cell>
        </row>
        <row r="31">
          <cell r="A31" t="str">
            <v>LICITACIONES</v>
          </cell>
          <cell r="B31" t="str">
            <v>PLANES DE EMERGENCIA Y CONTINGENCIA</v>
          </cell>
        </row>
        <row r="32">
          <cell r="A32" t="str">
            <v>MANTENIMIENTOS DE BIENES MUEBLES E INMUEBLES</v>
          </cell>
          <cell r="B32" t="str">
            <v>PROCESOS DISCIPLINARIOS</v>
          </cell>
        </row>
        <row r="33">
          <cell r="A33" t="str">
            <v>MODIFICACIONES PRESUPUESTALES</v>
          </cell>
          <cell r="B33" t="str">
            <v>PROCESOS EJECUTIVOS</v>
          </cell>
        </row>
        <row r="34">
          <cell r="A34" t="str">
            <v>MONITOREOS DE AMENAZA</v>
          </cell>
          <cell r="B34" t="str">
            <v>PROGRAMA DE LAS NACIONES UNIDAS PARA EL DESARROLLO</v>
          </cell>
        </row>
        <row r="35">
          <cell r="A35" t="str">
            <v>MOVIMIENTOS DE ALMACEN</v>
          </cell>
          <cell r="B35" t="str">
            <v>PROGRAMA DE REASENTAMIENTO DE FAMILIAS</v>
          </cell>
        </row>
        <row r="36">
          <cell r="A36" t="str">
            <v>NUMERO UNICO DE SEGURIDAD Y EMERGENCIA</v>
          </cell>
          <cell r="B36" t="str">
            <v>PROGRAMA DE RECONVERSIÓN LABORAL POLVOREROS</v>
          </cell>
        </row>
        <row r="37">
          <cell r="A37" t="str">
            <v>ORDENES DE PAGO</v>
          </cell>
        </row>
        <row r="38">
          <cell r="A38" t="str">
            <v>PAPELES DE TRABAJO</v>
          </cell>
        </row>
        <row r="39">
          <cell r="A39" t="str">
            <v>PETICIONES, QUEJAS, RECLAMOS Y SOLICITUDES</v>
          </cell>
        </row>
        <row r="40">
          <cell r="A40" t="str">
            <v>PLANES</v>
          </cell>
        </row>
        <row r="41">
          <cell r="A41" t="str">
            <v>POLIZAS</v>
          </cell>
        </row>
        <row r="42">
          <cell r="A42" t="str">
            <v>PROCESOS JUDICIALES</v>
          </cell>
        </row>
        <row r="43">
          <cell r="A43" t="str">
            <v>PROGRAMAS</v>
          </cell>
        </row>
        <row r="44">
          <cell r="A44" t="str">
            <v>PROYECTOS DE INVERSIÓN PLANES DE DESARROLLO</v>
          </cell>
        </row>
        <row r="45">
          <cell r="A45" t="str">
            <v>QUERELLAS</v>
          </cell>
        </row>
        <row r="46">
          <cell r="A46" t="str">
            <v>RECUPERACIÓN CANTERAS</v>
          </cell>
        </row>
        <row r="47">
          <cell r="A47" t="str">
            <v>RECUPERACIÓN CUENCA RIO TUNJUELO</v>
          </cell>
        </row>
        <row r="48">
          <cell r="A48" t="str">
            <v>RESERVAS PRESUPUESTALES</v>
          </cell>
        </row>
        <row r="49">
          <cell r="A49" t="str">
            <v>RESOLUCIONES</v>
          </cell>
        </row>
        <row r="50">
          <cell r="A50" t="str">
            <v>SEGUIMIENTO Y EVALUACIÓN A PLANES ESCOLARES</v>
          </cell>
        </row>
        <row r="51">
          <cell r="A51" t="str">
            <v>SERVICIOS PÚBLICOS</v>
          </cell>
        </row>
        <row r="52">
          <cell r="A52" t="str">
            <v>SIMULACROS</v>
          </cell>
        </row>
        <row r="53">
          <cell r="A53" t="str">
            <v>SINIESTROS</v>
          </cell>
        </row>
        <row r="54">
          <cell r="A54" t="str">
            <v>SISTEMA DE GESTION DE CALIDAD</v>
          </cell>
        </row>
        <row r="55">
          <cell r="A55" t="str">
            <v>SISTEMA DE INFORMACIÓN DE RESPUESTA A EMERGENCIAS</v>
          </cell>
        </row>
        <row r="56">
          <cell r="A56" t="str">
            <v>SOLICITUD DE SOPORTE A USUARIOS EN SISTEMAS DE INFORMACIÓN</v>
          </cell>
        </row>
        <row r="57">
          <cell r="A57" t="str">
            <v>TRANSFERENCIAS DOCUMENTALES</v>
          </cell>
        </row>
        <row r="58">
          <cell r="A58" t="str">
            <v xml:space="preserve">URGENCIA MANIFIESTA </v>
          </cell>
        </row>
        <row r="59">
          <cell r="A59" t="str">
            <v>VALIDACION DE PRODUCTOS DE INFORMACION</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sheetName val="Eliminación"/>
      <sheetName val="RETENCIÓN"/>
      <sheetName val="Hoja1"/>
      <sheetName val="SERIES"/>
      <sheetName val="Hoja2"/>
      <sheetName val="Hoja3"/>
    </sheetNames>
    <sheetDataSet>
      <sheetData sheetId="0" refreshError="1"/>
      <sheetData sheetId="1" refreshError="1"/>
      <sheetData sheetId="2" refreshError="1"/>
      <sheetData sheetId="3" refreshError="1"/>
      <sheetData sheetId="4" refreshError="1"/>
      <sheetData sheetId="5" refreshError="1">
        <row r="1">
          <cell r="A1" t="str">
            <v>Series</v>
          </cell>
        </row>
        <row r="2">
          <cell r="A2" t="str">
            <v>ACCIONES CONSTITUCIONALES</v>
          </cell>
          <cell r="B2" t="str">
            <v>SERIE001</v>
          </cell>
        </row>
        <row r="3">
          <cell r="A3" t="str">
            <v>ACTAS</v>
          </cell>
          <cell r="B3" t="str">
            <v>SERIE002</v>
          </cell>
        </row>
        <row r="4">
          <cell r="A4" t="str">
            <v>ATENCION DE EMERGENCIAS</v>
          </cell>
          <cell r="B4" t="str">
            <v>SERIE003</v>
          </cell>
        </row>
        <row r="5">
          <cell r="A5" t="str">
            <v>ATENCION DE EMERGENCIAS DOÑA JUANA</v>
          </cell>
          <cell r="B5" t="str">
            <v>SERIE004</v>
          </cell>
        </row>
        <row r="6">
          <cell r="A6" t="str">
            <v>ATENTADOS TERRORISTAS</v>
          </cell>
          <cell r="B6" t="str">
            <v>SERIE005</v>
          </cell>
        </row>
        <row r="7">
          <cell r="A7" t="str">
            <v>AYUDAS HUMANITARIAS</v>
          </cell>
          <cell r="B7" t="str">
            <v>SERIE006</v>
          </cell>
        </row>
        <row r="8">
          <cell r="A8" t="str">
            <v>BITACORAS</v>
          </cell>
          <cell r="B8" t="str">
            <v>SERIE007</v>
          </cell>
        </row>
        <row r="9">
          <cell r="A9" t="str">
            <v>BRIGADAS DE EMERGENCIA</v>
          </cell>
          <cell r="B9" t="str">
            <v>SERIE008</v>
          </cell>
        </row>
        <row r="10">
          <cell r="A10" t="str">
            <v>CAJA MENOR</v>
          </cell>
          <cell r="B10" t="str">
            <v>SERIE009</v>
          </cell>
        </row>
        <row r="11">
          <cell r="A11" t="str">
            <v>CAMPAÑAS DE DIVULGACION</v>
          </cell>
          <cell r="B11" t="str">
            <v>SERIE010</v>
          </cell>
        </row>
        <row r="12">
          <cell r="A12" t="str">
            <v>CERTIFICADOS DE DISPONIBILIDAD PRESUPUESTAL</v>
          </cell>
          <cell r="B12" t="str">
            <v>SERIE011</v>
          </cell>
        </row>
        <row r="13">
          <cell r="A13" t="str">
            <v>CERTIFICADOS DE REGISTRO PRESUPUESTAL</v>
          </cell>
          <cell r="B13" t="str">
            <v>SERIE012</v>
          </cell>
        </row>
        <row r="14">
          <cell r="A14" t="str">
            <v>COMPROBANTES DE CONTABILIDAD</v>
          </cell>
          <cell r="B14" t="str">
            <v>SERIE013</v>
          </cell>
        </row>
        <row r="15">
          <cell r="A15" t="str">
            <v>COMUNICACIONES INTERNAS</v>
          </cell>
          <cell r="B15" t="str">
            <v>SERIE014</v>
          </cell>
        </row>
        <row r="16">
          <cell r="A16" t="str">
            <v>CONCILIACIONES BANCARIAS</v>
          </cell>
          <cell r="B16" t="str">
            <v>SERIE015</v>
          </cell>
        </row>
        <row r="17">
          <cell r="A17" t="str">
            <v>CONTRATOS</v>
          </cell>
          <cell r="B17" t="str">
            <v>SERIE016</v>
          </cell>
        </row>
        <row r="18">
          <cell r="A18" t="str">
            <v>CONVENIOS</v>
          </cell>
          <cell r="B18" t="str">
            <v>SERIE017</v>
          </cell>
        </row>
        <row r="19">
          <cell r="A19" t="str">
            <v>CORRESPONDENCIA ENVIADA Y RECIBIDA</v>
          </cell>
          <cell r="B19" t="str">
            <v>SERIE018</v>
          </cell>
        </row>
        <row r="20">
          <cell r="A20" t="str">
            <v>CUENTAS POR PAGAR</v>
          </cell>
          <cell r="B20" t="str">
            <v>SERIE019</v>
          </cell>
        </row>
        <row r="21">
          <cell r="A21" t="str">
            <v>DECLARACIONES TRIBUTARIAS</v>
          </cell>
          <cell r="B21" t="str">
            <v>SERIE020</v>
          </cell>
        </row>
        <row r="22">
          <cell r="A22" t="str">
            <v>DEMANDAS DE REPARACION DIRECTA</v>
          </cell>
          <cell r="B22" t="str">
            <v>SERIE021</v>
          </cell>
        </row>
        <row r="23">
          <cell r="A23" t="str">
            <v>ESTADOS CONTABLES</v>
          </cell>
          <cell r="B23" t="str">
            <v>SERIE022</v>
          </cell>
        </row>
        <row r="24">
          <cell r="A24" t="str">
            <v>ESTRUCTURACION DE LA GEOINFORMACION</v>
          </cell>
          <cell r="B24" t="str">
            <v>SERIE023</v>
          </cell>
        </row>
        <row r="25">
          <cell r="A25" t="str">
            <v>FICHAS TECNICAS DE INGRESO</v>
          </cell>
          <cell r="B25" t="str">
            <v>SERIE024</v>
          </cell>
        </row>
        <row r="26">
          <cell r="A26" t="str">
            <v>HISTORIAS DE VEHICULOS</v>
          </cell>
          <cell r="B26" t="str">
            <v>SERIE025</v>
          </cell>
        </row>
        <row r="27">
          <cell r="A27" t="str">
            <v>INFORMES</v>
          </cell>
          <cell r="B27" t="str">
            <v>SERIE026</v>
          </cell>
        </row>
        <row r="28">
          <cell r="A28" t="str">
            <v>INSTRUCTIVOS PARA LA ATENCION DE EMERGENCIAS</v>
          </cell>
          <cell r="B28" t="str">
            <v>SERIE027</v>
          </cell>
        </row>
        <row r="29">
          <cell r="A29" t="str">
            <v>LIBROS CONTABLES</v>
          </cell>
          <cell r="B29" t="str">
            <v>SERIE028</v>
          </cell>
        </row>
        <row r="30">
          <cell r="A30" t="str">
            <v>LICITACIONES</v>
          </cell>
          <cell r="B30" t="str">
            <v>SERIE029</v>
          </cell>
        </row>
        <row r="31">
          <cell r="A31" t="str">
            <v>MANTENIMIENTOS BIENES MUEBLES E INMUEBLES</v>
          </cell>
          <cell r="B31" t="str">
            <v>SERIE030</v>
          </cell>
        </row>
        <row r="32">
          <cell r="A32" t="str">
            <v>MONITOREOS DE AMENAZA</v>
          </cell>
          <cell r="B32" t="str">
            <v>SERIE031</v>
          </cell>
        </row>
        <row r="33">
          <cell r="A33" t="str">
            <v>MOVIMIENTOS DE ALMACEN</v>
          </cell>
          <cell r="B33" t="str">
            <v>SERIE032</v>
          </cell>
        </row>
        <row r="34">
          <cell r="A34" t="str">
            <v>NÚMERO ÚNICO DE SEGURIDAD Y EMERGENCIA</v>
          </cell>
          <cell r="B34" t="str">
            <v>SERIE033</v>
          </cell>
        </row>
        <row r="35">
          <cell r="A35" t="str">
            <v>ORDENES DE PAGO</v>
          </cell>
          <cell r="B35" t="str">
            <v>SERIE034</v>
          </cell>
        </row>
        <row r="36">
          <cell r="A36" t="str">
            <v>PETICIONES, QUEJAS, RECLAMOS Y SOLICITUDES</v>
          </cell>
          <cell r="B36" t="str">
            <v>SERIE035</v>
          </cell>
        </row>
        <row r="37">
          <cell r="A37" t="str">
            <v>PLANES</v>
          </cell>
          <cell r="B37" t="str">
            <v>SERIE036</v>
          </cell>
        </row>
        <row r="38">
          <cell r="A38" t="str">
            <v>POLIZAS</v>
          </cell>
          <cell r="B38" t="str">
            <v>SERIE037</v>
          </cell>
        </row>
        <row r="39">
          <cell r="A39" t="str">
            <v>PROCESOS JUDICIALES</v>
          </cell>
          <cell r="B39" t="str">
            <v>SERIE038</v>
          </cell>
        </row>
        <row r="40">
          <cell r="A40" t="str">
            <v>PROGRAMAS</v>
          </cell>
          <cell r="B40" t="str">
            <v>SERIE039</v>
          </cell>
        </row>
        <row r="41">
          <cell r="A41" t="str">
            <v>PROYECTOS DE INVERSION PLANES DE DESARROLLO</v>
          </cell>
          <cell r="B41" t="str">
            <v>SERIE040</v>
          </cell>
        </row>
        <row r="42">
          <cell r="A42" t="str">
            <v>RECUPERACIÓN CANTERAS</v>
          </cell>
          <cell r="B42" t="str">
            <v>SERIE041</v>
          </cell>
        </row>
        <row r="43">
          <cell r="A43" t="str">
            <v>RESERVAS PRESUPUESTALES</v>
          </cell>
          <cell r="B43" t="str">
            <v>SERIE042</v>
          </cell>
        </row>
        <row r="44">
          <cell r="A44" t="str">
            <v>RESOLUCIONES</v>
          </cell>
          <cell r="B44" t="str">
            <v>SERIE043</v>
          </cell>
        </row>
        <row r="45">
          <cell r="A45" t="str">
            <v>SEGUIMIENTO Y EVALUACIÓN A PLANES ESCOLARES</v>
          </cell>
          <cell r="B45" t="str">
            <v>SERIE044</v>
          </cell>
        </row>
        <row r="46">
          <cell r="A46" t="str">
            <v>SIMULACROS</v>
          </cell>
          <cell r="B46" t="str">
            <v>SERIE045</v>
          </cell>
        </row>
        <row r="47">
          <cell r="A47" t="str">
            <v>SINIESTROS</v>
          </cell>
          <cell r="B47" t="str">
            <v>SERIE046</v>
          </cell>
        </row>
        <row r="48">
          <cell r="A48" t="str">
            <v>SISTEMA DE GESTIÓN DE CALIDAD</v>
          </cell>
          <cell r="B48" t="str">
            <v>SERIE047</v>
          </cell>
        </row>
        <row r="49">
          <cell r="A49" t="str">
            <v>SISTEMA DE INFORMACIÓN DE RESPUESTA A EMERGENCIAS</v>
          </cell>
          <cell r="B49" t="str">
            <v>SERIE048</v>
          </cell>
        </row>
        <row r="50">
          <cell r="A50" t="str">
            <v>SOLICITUD DE SOPORTE A USUARIOS EN SISTEMAS DE INFORMACIÓN</v>
          </cell>
          <cell r="B50" t="str">
            <v>SERIE049</v>
          </cell>
        </row>
        <row r="51">
          <cell r="A51" t="str">
            <v>TRANSFERENCIAS DOCUMENTALES</v>
          </cell>
          <cell r="B51" t="str">
            <v>SERIE050</v>
          </cell>
        </row>
        <row r="52">
          <cell r="A52" t="str">
            <v>URGENCIA MANIFIESTA</v>
          </cell>
          <cell r="B52" t="str">
            <v>SERIE051</v>
          </cell>
        </row>
        <row r="53">
          <cell r="A53" t="str">
            <v>VALIDACIÓN DE PRODUCTOS DE INFORMACIÓN</v>
          </cell>
          <cell r="B53" t="str">
            <v>SERIE052</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sheetName val="Eliminación"/>
      <sheetName val="RETENCIÓN"/>
      <sheetName val="Hoja1"/>
      <sheetName val="SERIES"/>
      <sheetName val="Hoja2"/>
      <sheetName val="Hoja3"/>
    </sheetNames>
    <sheetDataSet>
      <sheetData sheetId="0"/>
      <sheetData sheetId="1"/>
      <sheetData sheetId="2">
        <row r="1">
          <cell r="A1" t="str">
            <v>SERIES</v>
          </cell>
          <cell r="B1" t="str">
            <v>OPES</v>
          </cell>
          <cell r="C1" t="str">
            <v>UPES</v>
          </cell>
          <cell r="D1" t="str">
            <v>DPAE</v>
          </cell>
          <cell r="E1" t="str">
            <v>DISPOSICION FINAL</v>
          </cell>
        </row>
        <row r="2">
          <cell r="A2" t="str">
            <v>ACCIONES DE GRUPO</v>
          </cell>
          <cell r="B2">
            <v>0</v>
          </cell>
          <cell r="C2">
            <v>0</v>
          </cell>
          <cell r="D2">
            <v>1</v>
          </cell>
          <cell r="E2" t="str">
            <v>S</v>
          </cell>
        </row>
        <row r="3">
          <cell r="A3" t="str">
            <v>ACCIONES DE TUTELA</v>
          </cell>
          <cell r="B3">
            <v>13</v>
          </cell>
          <cell r="C3">
            <v>13</v>
          </cell>
          <cell r="D3">
            <v>13</v>
          </cell>
          <cell r="E3" t="str">
            <v>S</v>
          </cell>
        </row>
        <row r="4">
          <cell r="A4" t="str">
            <v>ACTAS DE COMITÉ DE CONCILIACIÓN</v>
          </cell>
          <cell r="B4">
            <v>0</v>
          </cell>
          <cell r="C4">
            <v>0</v>
          </cell>
          <cell r="D4">
            <v>13</v>
          </cell>
          <cell r="E4" t="str">
            <v>E</v>
          </cell>
        </row>
        <row r="5">
          <cell r="A5" t="str">
            <v>ACTAS DE COMITÉ DE CONTRATOS</v>
          </cell>
          <cell r="B5">
            <v>0</v>
          </cell>
          <cell r="C5">
            <v>0</v>
          </cell>
          <cell r="D5">
            <v>12</v>
          </cell>
          <cell r="E5" t="str">
            <v>CT</v>
          </cell>
        </row>
        <row r="6">
          <cell r="A6" t="str">
            <v xml:space="preserve">ACTAS DE COMITÉ DE DIRECCIÓN </v>
          </cell>
          <cell r="B6">
            <v>0</v>
          </cell>
          <cell r="C6">
            <v>0</v>
          </cell>
          <cell r="D6">
            <v>12</v>
          </cell>
          <cell r="E6" t="str">
            <v>CT</v>
          </cell>
        </row>
        <row r="7">
          <cell r="A7" t="str">
            <v>ACTAS DE COMITÉ DE INVENTARIOS</v>
          </cell>
          <cell r="B7">
            <v>0</v>
          </cell>
          <cell r="C7">
            <v>0</v>
          </cell>
          <cell r="D7">
            <v>2</v>
          </cell>
          <cell r="E7" t="str">
            <v>CT</v>
          </cell>
        </row>
        <row r="8">
          <cell r="A8" t="str">
            <v>ACTAS DE COMITÉ DE REASENTAMIENTO</v>
          </cell>
          <cell r="B8">
            <v>0</v>
          </cell>
          <cell r="C8">
            <v>0</v>
          </cell>
          <cell r="D8">
            <v>10</v>
          </cell>
          <cell r="E8" t="str">
            <v>CT</v>
          </cell>
        </row>
        <row r="9">
          <cell r="A9" t="str">
            <v>ACTAS DE COMITÉ DE SANEAMIENTO CONTABLE</v>
          </cell>
          <cell r="B9">
            <v>0</v>
          </cell>
          <cell r="C9">
            <v>0</v>
          </cell>
          <cell r="D9">
            <v>10</v>
          </cell>
          <cell r="E9" t="str">
            <v>E</v>
          </cell>
        </row>
        <row r="10">
          <cell r="A10" t="str">
            <v>ACTAS DE COMITÉ LOCAL DE EMERGENCIAS</v>
          </cell>
          <cell r="B10">
            <v>0</v>
          </cell>
          <cell r="C10">
            <v>0</v>
          </cell>
          <cell r="D10">
            <v>11</v>
          </cell>
          <cell r="E10" t="str">
            <v>CT</v>
          </cell>
        </row>
        <row r="11">
          <cell r="A11" t="str">
            <v>ACTAS DE COMITÉ OPERATIVO DISTRITAL</v>
          </cell>
          <cell r="B11">
            <v>0</v>
          </cell>
          <cell r="C11">
            <v>0</v>
          </cell>
          <cell r="D11">
            <v>5</v>
          </cell>
          <cell r="E11" t="str">
            <v>CT</v>
          </cell>
        </row>
        <row r="12">
          <cell r="A12" t="str">
            <v>ACTAS DE COMITÉ TÉCNICO OPERATIVO</v>
          </cell>
          <cell r="B12">
            <v>0</v>
          </cell>
          <cell r="C12">
            <v>5</v>
          </cell>
          <cell r="D12">
            <v>0</v>
          </cell>
          <cell r="E12" t="str">
            <v>E</v>
          </cell>
        </row>
        <row r="13">
          <cell r="A13" t="str">
            <v>ACTAS DE EVACUACION</v>
          </cell>
          <cell r="B13">
            <v>0</v>
          </cell>
          <cell r="C13">
            <v>0</v>
          </cell>
          <cell r="D13">
            <v>12</v>
          </cell>
          <cell r="E13" t="str">
            <v>CT</v>
          </cell>
        </row>
        <row r="14">
          <cell r="A14" t="str">
            <v>ACTAS DE INSPECCIÓN</v>
          </cell>
          <cell r="B14">
            <v>0</v>
          </cell>
          <cell r="C14">
            <v>1</v>
          </cell>
          <cell r="D14">
            <v>0</v>
          </cell>
          <cell r="E14" t="str">
            <v>E</v>
          </cell>
        </row>
        <row r="15">
          <cell r="A15" t="str">
            <v>ACTAS DE JUNTA DE COMPRAS</v>
          </cell>
          <cell r="B15">
            <v>5</v>
          </cell>
          <cell r="C15">
            <v>0</v>
          </cell>
          <cell r="D15">
            <v>0</v>
          </cell>
          <cell r="E15" t="str">
            <v>E</v>
          </cell>
        </row>
        <row r="16">
          <cell r="A16" t="str">
            <v>ACTAS DE JUNTA DIRECTIVA</v>
          </cell>
          <cell r="B16">
            <v>13</v>
          </cell>
          <cell r="C16">
            <v>13</v>
          </cell>
          <cell r="D16">
            <v>13</v>
          </cell>
          <cell r="E16" t="str">
            <v>CT</v>
          </cell>
        </row>
        <row r="17">
          <cell r="A17" t="str">
            <v>ACTAS DE VISITAS ADMINISTRATIVAS</v>
          </cell>
          <cell r="B17">
            <v>5</v>
          </cell>
          <cell r="C17">
            <v>5</v>
          </cell>
          <cell r="D17">
            <v>5</v>
          </cell>
          <cell r="E17" t="str">
            <v>E</v>
          </cell>
        </row>
        <row r="18">
          <cell r="A18" t="str">
            <v>ATENCION DE EMERGENCIAS</v>
          </cell>
          <cell r="B18">
            <v>13</v>
          </cell>
          <cell r="C18">
            <v>13</v>
          </cell>
          <cell r="D18">
            <v>0</v>
          </cell>
          <cell r="E18" t="str">
            <v>CT</v>
          </cell>
        </row>
        <row r="19">
          <cell r="A19" t="str">
            <v>ATENCION DE EMERGENCIAS DOÑA JUANA</v>
          </cell>
          <cell r="B19">
            <v>0</v>
          </cell>
          <cell r="C19">
            <v>6</v>
          </cell>
          <cell r="D19">
            <v>0</v>
          </cell>
          <cell r="E19" t="str">
            <v>CT</v>
          </cell>
        </row>
        <row r="20">
          <cell r="A20" t="str">
            <v>ATENTADOS TERRORISTAS</v>
          </cell>
          <cell r="B20">
            <v>12</v>
          </cell>
          <cell r="C20">
            <v>12</v>
          </cell>
          <cell r="D20">
            <v>0</v>
          </cell>
          <cell r="E20" t="str">
            <v>CT</v>
          </cell>
        </row>
        <row r="21">
          <cell r="A21" t="str">
            <v>AYUDAS HUMANITARIAS</v>
          </cell>
          <cell r="B21">
            <v>0</v>
          </cell>
          <cell r="C21">
            <v>0</v>
          </cell>
          <cell r="D21">
            <v>12</v>
          </cell>
          <cell r="E21" t="str">
            <v>CT</v>
          </cell>
        </row>
        <row r="22">
          <cell r="A22" t="str">
            <v>BALANCES</v>
          </cell>
          <cell r="B22">
            <v>2</v>
          </cell>
          <cell r="C22">
            <v>2</v>
          </cell>
          <cell r="D22">
            <v>2</v>
          </cell>
          <cell r="E22" t="str">
            <v>E</v>
          </cell>
        </row>
        <row r="23">
          <cell r="A23" t="str">
            <v>BITACORAS</v>
          </cell>
          <cell r="B23">
            <v>0</v>
          </cell>
          <cell r="C23">
            <v>0</v>
          </cell>
          <cell r="D23">
            <v>7</v>
          </cell>
          <cell r="E23" t="str">
            <v>E</v>
          </cell>
        </row>
        <row r="24">
          <cell r="A24" t="str">
            <v>BRIGADAS DE EMERGENCIA</v>
          </cell>
          <cell r="B24">
            <v>0</v>
          </cell>
          <cell r="C24">
            <v>0</v>
          </cell>
          <cell r="D24">
            <v>5</v>
          </cell>
          <cell r="E24" t="str">
            <v>E</v>
          </cell>
        </row>
        <row r="25">
          <cell r="A25" t="str">
            <v>CAJA MENOR</v>
          </cell>
          <cell r="B25">
            <v>1</v>
          </cell>
          <cell r="C25">
            <v>1</v>
          </cell>
          <cell r="D25">
            <v>1</v>
          </cell>
          <cell r="E25" t="str">
            <v>E</v>
          </cell>
        </row>
        <row r="26">
          <cell r="A26" t="str">
            <v>CAMPAÑAS DE DIVULGACION</v>
          </cell>
          <cell r="B26">
            <v>5</v>
          </cell>
          <cell r="C26">
            <v>5</v>
          </cell>
          <cell r="D26">
            <v>5</v>
          </cell>
          <cell r="E26" t="str">
            <v>E</v>
          </cell>
        </row>
        <row r="27">
          <cell r="A27" t="str">
            <v>CERTIFICADOS DE DISPONIBILIDAD PRESUPUESTAL</v>
          </cell>
          <cell r="B27">
            <v>3</v>
          </cell>
          <cell r="C27">
            <v>3</v>
          </cell>
          <cell r="D27">
            <v>3</v>
          </cell>
          <cell r="E27" t="str">
            <v>E</v>
          </cell>
        </row>
        <row r="28">
          <cell r="A28" t="str">
            <v>CERTIFICADOS DE REGISTRO PRESUPUESTAL</v>
          </cell>
          <cell r="B28">
            <v>3</v>
          </cell>
          <cell r="C28">
            <v>3</v>
          </cell>
          <cell r="D28">
            <v>3</v>
          </cell>
          <cell r="E28" t="str">
            <v>E</v>
          </cell>
        </row>
        <row r="29">
          <cell r="A29" t="str">
            <v>COMPROBANTES DE CONTABILIDAD</v>
          </cell>
          <cell r="B29">
            <v>4</v>
          </cell>
          <cell r="C29">
            <v>4</v>
          </cell>
          <cell r="D29">
            <v>4</v>
          </cell>
          <cell r="E29" t="str">
            <v>E</v>
          </cell>
        </row>
        <row r="30">
          <cell r="A30" t="str">
            <v>COMUNICACIONES INTERNAS</v>
          </cell>
          <cell r="B30">
            <v>5</v>
          </cell>
          <cell r="C30">
            <v>5</v>
          </cell>
          <cell r="D30">
            <v>5</v>
          </cell>
          <cell r="E30" t="str">
            <v>E</v>
          </cell>
        </row>
        <row r="31">
          <cell r="A31" t="str">
            <v>CONCILIACIONES BANCARIAS</v>
          </cell>
          <cell r="B31">
            <v>0</v>
          </cell>
          <cell r="C31">
            <v>10</v>
          </cell>
          <cell r="D31">
            <v>0</v>
          </cell>
          <cell r="E31" t="str">
            <v>E</v>
          </cell>
        </row>
        <row r="32">
          <cell r="A32" t="str">
            <v>CONTRATOS</v>
          </cell>
          <cell r="B32">
            <v>13</v>
          </cell>
          <cell r="C32">
            <v>13</v>
          </cell>
          <cell r="D32">
            <v>13</v>
          </cell>
          <cell r="E32" t="str">
            <v>S</v>
          </cell>
        </row>
        <row r="33">
          <cell r="A33" t="str">
            <v>CONVENIOS</v>
          </cell>
          <cell r="B33">
            <v>0</v>
          </cell>
          <cell r="C33">
            <v>14</v>
          </cell>
          <cell r="D33">
            <v>14</v>
          </cell>
          <cell r="E33" t="str">
            <v>S</v>
          </cell>
        </row>
        <row r="34">
          <cell r="A34" t="str">
            <v>CORRESPONDENCIA ENVIADA Y RECIBIDA</v>
          </cell>
          <cell r="B34">
            <v>5</v>
          </cell>
          <cell r="C34">
            <v>5</v>
          </cell>
          <cell r="D34">
            <v>5</v>
          </cell>
          <cell r="E34" t="str">
            <v>E</v>
          </cell>
        </row>
        <row r="35">
          <cell r="A35" t="str">
            <v>CUENTAS POR PAGAR</v>
          </cell>
          <cell r="B35">
            <v>0</v>
          </cell>
          <cell r="C35">
            <v>0</v>
          </cell>
          <cell r="D35">
            <v>4</v>
          </cell>
          <cell r="E35" t="str">
            <v>E</v>
          </cell>
        </row>
        <row r="36">
          <cell r="A36" t="str">
            <v>DECLARACIONES TRIBUTARIAS</v>
          </cell>
          <cell r="B36">
            <v>0</v>
          </cell>
          <cell r="C36">
            <v>0</v>
          </cell>
          <cell r="D36">
            <v>4</v>
          </cell>
          <cell r="E36" t="str">
            <v>CT</v>
          </cell>
        </row>
        <row r="37">
          <cell r="A37" t="str">
            <v>DEMANDAS DE REPARACION DIRECTA</v>
          </cell>
          <cell r="B37">
            <v>0</v>
          </cell>
          <cell r="C37">
            <v>0</v>
          </cell>
          <cell r="D37">
            <v>10</v>
          </cell>
          <cell r="E37" t="str">
            <v>S</v>
          </cell>
        </row>
        <row r="38">
          <cell r="A38" t="str">
            <v>ESTRUCTURACION DE LA GEOINFORMACION</v>
          </cell>
          <cell r="B38">
            <v>0</v>
          </cell>
          <cell r="C38">
            <v>0</v>
          </cell>
          <cell r="D38">
            <v>5</v>
          </cell>
          <cell r="E38" t="str">
            <v>CT</v>
          </cell>
        </row>
        <row r="39">
          <cell r="A39" t="str">
            <v>FICHAS TECNICAS DE INGRESO</v>
          </cell>
          <cell r="B39">
            <v>0</v>
          </cell>
          <cell r="C39">
            <v>0</v>
          </cell>
          <cell r="D39">
            <v>14</v>
          </cell>
          <cell r="E39" t="str">
            <v>CT</v>
          </cell>
        </row>
        <row r="40">
          <cell r="A40" t="str">
            <v>HISTORIAS DE VEHICULOS</v>
          </cell>
          <cell r="B40">
            <v>0</v>
          </cell>
          <cell r="C40">
            <v>0</v>
          </cell>
          <cell r="D40">
            <v>1</v>
          </cell>
          <cell r="E40" t="str">
            <v>E</v>
          </cell>
        </row>
        <row r="41">
          <cell r="A41" t="str">
            <v>INFORMES A ENTES DE CONTROL</v>
          </cell>
          <cell r="B41">
            <v>5</v>
          </cell>
          <cell r="C41">
            <v>5</v>
          </cell>
          <cell r="D41">
            <v>5</v>
          </cell>
          <cell r="E41" t="str">
            <v>CT</v>
          </cell>
        </row>
        <row r="42">
          <cell r="A42" t="str">
            <v>INFORMES CONTABLES</v>
          </cell>
          <cell r="B42">
            <v>3</v>
          </cell>
          <cell r="C42">
            <v>3</v>
          </cell>
          <cell r="D42">
            <v>3</v>
          </cell>
          <cell r="E42" t="str">
            <v>S</v>
          </cell>
        </row>
        <row r="43">
          <cell r="A43" t="str">
            <v>INFORMES DE AUDITORIA</v>
          </cell>
          <cell r="B43">
            <v>0</v>
          </cell>
          <cell r="C43">
            <v>5</v>
          </cell>
          <cell r="D43">
            <v>5</v>
          </cell>
          <cell r="E43" t="str">
            <v>S</v>
          </cell>
        </row>
        <row r="44">
          <cell r="A44" t="str">
            <v>INFORMES DE EJECUCION PRESUPUESTAL</v>
          </cell>
          <cell r="B44">
            <v>2</v>
          </cell>
          <cell r="C44">
            <v>2</v>
          </cell>
          <cell r="D44">
            <v>2</v>
          </cell>
          <cell r="E44" t="str">
            <v>S</v>
          </cell>
        </row>
        <row r="45">
          <cell r="A45" t="str">
            <v>INFORMES OBRAS DE MITIGACIÓN</v>
          </cell>
          <cell r="B45">
            <v>0</v>
          </cell>
          <cell r="C45">
            <v>4</v>
          </cell>
          <cell r="D45">
            <v>0</v>
          </cell>
          <cell r="E45" t="str">
            <v>CT</v>
          </cell>
        </row>
        <row r="46">
          <cell r="A46" t="str">
            <v>INSTRUCTIVOS PARA LA ATENCION DE EMERGENCIAS</v>
          </cell>
          <cell r="B46">
            <v>0</v>
          </cell>
          <cell r="C46">
            <v>0</v>
          </cell>
          <cell r="D46">
            <v>5</v>
          </cell>
          <cell r="E46" t="str">
            <v>E</v>
          </cell>
        </row>
        <row r="47">
          <cell r="A47" t="str">
            <v>LIBROS CONTABLES</v>
          </cell>
          <cell r="B47">
            <v>2</v>
          </cell>
          <cell r="C47">
            <v>2</v>
          </cell>
          <cell r="D47">
            <v>2</v>
          </cell>
          <cell r="E47" t="str">
            <v>E</v>
          </cell>
        </row>
        <row r="48">
          <cell r="A48" t="str">
            <v>LICITACIONES</v>
          </cell>
          <cell r="B48">
            <v>10</v>
          </cell>
          <cell r="C48">
            <v>10</v>
          </cell>
          <cell r="D48">
            <v>10</v>
          </cell>
          <cell r="E48" t="str">
            <v>E</v>
          </cell>
        </row>
        <row r="49">
          <cell r="A49" t="str">
            <v>MANTENIMIENTOS BIENES MUEBLES E INMUEBLES</v>
          </cell>
          <cell r="B49">
            <v>5</v>
          </cell>
          <cell r="C49">
            <v>0</v>
          </cell>
          <cell r="D49">
            <v>5</v>
          </cell>
          <cell r="E49" t="str">
            <v>E</v>
          </cell>
        </row>
        <row r="50">
          <cell r="A50" t="str">
            <v>MONITOREOS DE AMENAZA</v>
          </cell>
          <cell r="B50">
            <v>0</v>
          </cell>
          <cell r="C50">
            <v>0</v>
          </cell>
          <cell r="D50">
            <v>5</v>
          </cell>
          <cell r="E50" t="str">
            <v>CT</v>
          </cell>
        </row>
        <row r="51">
          <cell r="A51" t="str">
            <v>MOVIMIENTOS DE ALMACEN</v>
          </cell>
          <cell r="B51">
            <v>2</v>
          </cell>
          <cell r="C51">
            <v>2</v>
          </cell>
          <cell r="D51">
            <v>2</v>
          </cell>
          <cell r="E51" t="str">
            <v>E</v>
          </cell>
        </row>
        <row r="52">
          <cell r="A52" t="str">
            <v>NÚMERO ÚNICO DE SEGURIDAD Y EMERGENCIA</v>
          </cell>
          <cell r="B52">
            <v>0</v>
          </cell>
          <cell r="C52">
            <v>0</v>
          </cell>
          <cell r="D52">
            <v>5</v>
          </cell>
          <cell r="E52" t="str">
            <v>CT</v>
          </cell>
        </row>
        <row r="53">
          <cell r="A53" t="str">
            <v>ORDENES DE PAGO</v>
          </cell>
          <cell r="B53">
            <v>3</v>
          </cell>
          <cell r="C53">
            <v>3</v>
          </cell>
          <cell r="D53">
            <v>3</v>
          </cell>
          <cell r="E53" t="str">
            <v>E</v>
          </cell>
        </row>
        <row r="54">
          <cell r="A54" t="str">
            <v>PETICIONES, QUEJAS, RECLAMOS Y SOLICITUDES</v>
          </cell>
          <cell r="B54">
            <v>5</v>
          </cell>
          <cell r="C54">
            <v>5</v>
          </cell>
          <cell r="D54">
            <v>5</v>
          </cell>
          <cell r="E54" t="str">
            <v>S</v>
          </cell>
        </row>
        <row r="55">
          <cell r="A55" t="str">
            <v>PLAN ANUAL DE CAJA</v>
          </cell>
          <cell r="B55">
            <v>3</v>
          </cell>
          <cell r="C55">
            <v>3</v>
          </cell>
          <cell r="D55">
            <v>0</v>
          </cell>
          <cell r="E55" t="str">
            <v>E</v>
          </cell>
        </row>
        <row r="56">
          <cell r="A56" t="str">
            <v>PLAN DE COMPRAS</v>
          </cell>
          <cell r="B56">
            <v>0</v>
          </cell>
          <cell r="C56">
            <v>0</v>
          </cell>
          <cell r="D56">
            <v>5</v>
          </cell>
          <cell r="E56" t="str">
            <v>E</v>
          </cell>
        </row>
        <row r="57">
          <cell r="A57" t="str">
            <v>PLAN INSTITUCIONAL DE GESTIÓN AMBIENTAL</v>
          </cell>
          <cell r="B57">
            <v>0</v>
          </cell>
          <cell r="C57">
            <v>0</v>
          </cell>
          <cell r="D57">
            <v>2</v>
          </cell>
          <cell r="E57" t="str">
            <v>E</v>
          </cell>
        </row>
        <row r="58">
          <cell r="A58" t="str">
            <v>PLANES DE ACCIÓN</v>
          </cell>
          <cell r="B58">
            <v>0</v>
          </cell>
          <cell r="C58">
            <v>0</v>
          </cell>
          <cell r="D58">
            <v>5</v>
          </cell>
          <cell r="E58" t="str">
            <v>E</v>
          </cell>
        </row>
        <row r="59">
          <cell r="A59" t="str">
            <v>PLANES DE CONTRATACIÓN</v>
          </cell>
          <cell r="B59">
            <v>0</v>
          </cell>
          <cell r="C59">
            <v>0</v>
          </cell>
          <cell r="D59">
            <v>12</v>
          </cell>
          <cell r="E59" t="str">
            <v>S</v>
          </cell>
        </row>
        <row r="60">
          <cell r="A60" t="str">
            <v>PLANES DE EMERGENCIA Y CONTINGENCIA</v>
          </cell>
          <cell r="B60">
            <v>5</v>
          </cell>
          <cell r="C60">
            <v>5</v>
          </cell>
          <cell r="D60">
            <v>5</v>
          </cell>
          <cell r="E60" t="str">
            <v>S</v>
          </cell>
        </row>
        <row r="61">
          <cell r="A61" t="str">
            <v>POLIZAS</v>
          </cell>
          <cell r="B61">
            <v>0</v>
          </cell>
          <cell r="C61">
            <v>0</v>
          </cell>
          <cell r="D61">
            <v>13</v>
          </cell>
          <cell r="E61" t="str">
            <v>E</v>
          </cell>
        </row>
        <row r="62">
          <cell r="A62" t="str">
            <v>PROCESOS EJECUTIVOS</v>
          </cell>
          <cell r="B62">
            <v>6</v>
          </cell>
          <cell r="C62">
            <v>0</v>
          </cell>
          <cell r="D62">
            <v>6</v>
          </cell>
          <cell r="E62" t="str">
            <v>S</v>
          </cell>
        </row>
        <row r="63">
          <cell r="A63" t="str">
            <v>PROGRAMA DE LAS NACIONES UNIDAS PARA EL DESARROLLO</v>
          </cell>
          <cell r="B63">
            <v>0</v>
          </cell>
          <cell r="C63">
            <v>0</v>
          </cell>
          <cell r="D63">
            <v>13</v>
          </cell>
          <cell r="E63" t="str">
            <v>CT</v>
          </cell>
        </row>
        <row r="64">
          <cell r="A64" t="str">
            <v>PROGRAMA DE REASENTAMIENTO DE FAMILIAS</v>
          </cell>
          <cell r="B64">
            <v>13</v>
          </cell>
          <cell r="C64">
            <v>13</v>
          </cell>
          <cell r="D64">
            <v>0</v>
          </cell>
          <cell r="E64" t="str">
            <v>CT</v>
          </cell>
        </row>
        <row r="65">
          <cell r="A65" t="str">
            <v>PROGRAMA DE RECONVERSION LABORAL POLVOREROS</v>
          </cell>
          <cell r="B65">
            <v>6</v>
          </cell>
          <cell r="C65">
            <v>6</v>
          </cell>
          <cell r="D65">
            <v>0</v>
          </cell>
          <cell r="E65" t="str">
            <v>CT</v>
          </cell>
        </row>
        <row r="66">
          <cell r="A66" t="str">
            <v>PROYECTOS DE INVERSION PLANES DE DESARROLLO</v>
          </cell>
          <cell r="B66">
            <v>2</v>
          </cell>
          <cell r="C66">
            <v>2</v>
          </cell>
          <cell r="D66">
            <v>2</v>
          </cell>
          <cell r="E66" t="str">
            <v>S</v>
          </cell>
        </row>
        <row r="67">
          <cell r="A67" t="str">
            <v>RECUPERACIÓN CANTERAS</v>
          </cell>
          <cell r="B67">
            <v>0</v>
          </cell>
          <cell r="C67">
            <v>0</v>
          </cell>
          <cell r="D67">
            <v>8</v>
          </cell>
          <cell r="E67" t="str">
            <v>CT</v>
          </cell>
        </row>
        <row r="68">
          <cell r="A68" t="str">
            <v>RESERVAS PRESUPUESTALES</v>
          </cell>
          <cell r="B68">
            <v>0</v>
          </cell>
          <cell r="C68">
            <v>5</v>
          </cell>
          <cell r="D68">
            <v>5</v>
          </cell>
          <cell r="E68" t="str">
            <v>E</v>
          </cell>
        </row>
        <row r="69">
          <cell r="A69" t="str">
            <v>RESOLUCIONES</v>
          </cell>
          <cell r="B69">
            <v>12</v>
          </cell>
          <cell r="C69">
            <v>12</v>
          </cell>
          <cell r="D69">
            <v>13</v>
          </cell>
          <cell r="E69" t="str">
            <v>CT</v>
          </cell>
        </row>
        <row r="70">
          <cell r="A70" t="str">
            <v>SEGUIMIENTO Y EVALUACIÓN A PLANES ESCOLARES</v>
          </cell>
          <cell r="B70">
            <v>0</v>
          </cell>
          <cell r="C70">
            <v>5</v>
          </cell>
          <cell r="D70">
            <v>5</v>
          </cell>
          <cell r="E70" t="str">
            <v>E</v>
          </cell>
        </row>
        <row r="71">
          <cell r="A71" t="str">
            <v>SIMULACROS</v>
          </cell>
          <cell r="B71">
            <v>0</v>
          </cell>
          <cell r="C71">
            <v>0</v>
          </cell>
          <cell r="D71">
            <v>12</v>
          </cell>
          <cell r="E71" t="str">
            <v>CT</v>
          </cell>
        </row>
        <row r="72">
          <cell r="A72" t="str">
            <v>SINIESTROS</v>
          </cell>
          <cell r="B72">
            <v>0</v>
          </cell>
          <cell r="C72">
            <v>0</v>
          </cell>
          <cell r="D72">
            <v>5</v>
          </cell>
          <cell r="E72" t="str">
            <v>CT</v>
          </cell>
        </row>
        <row r="73">
          <cell r="A73" t="str">
            <v>SISTEMA DE GESTIÓN DE CALIDAD</v>
          </cell>
          <cell r="B73">
            <v>0</v>
          </cell>
          <cell r="C73">
            <v>0</v>
          </cell>
          <cell r="D73">
            <v>5</v>
          </cell>
          <cell r="E73" t="str">
            <v>E</v>
          </cell>
        </row>
        <row r="74">
          <cell r="A74" t="str">
            <v>SISTEMA DE INFORMACIÓN DE RESPUESTA A EMERGENCIAS</v>
          </cell>
          <cell r="B74">
            <v>0</v>
          </cell>
          <cell r="C74">
            <v>0</v>
          </cell>
          <cell r="D74">
            <v>5</v>
          </cell>
          <cell r="E74" t="str">
            <v>CT</v>
          </cell>
        </row>
        <row r="75">
          <cell r="A75" t="str">
            <v>SOLICITUD DE SOPORTE A USUARIOS EN SISTEMAS DE INFORMACIÓN</v>
          </cell>
          <cell r="B75">
            <v>0</v>
          </cell>
          <cell r="C75">
            <v>0</v>
          </cell>
          <cell r="D75">
            <v>5</v>
          </cell>
          <cell r="E75" t="str">
            <v>E</v>
          </cell>
        </row>
        <row r="76">
          <cell r="A76" t="str">
            <v>TRANSFERENCIAS DOCUMENTALES</v>
          </cell>
          <cell r="B76">
            <v>0</v>
          </cell>
          <cell r="C76">
            <v>0</v>
          </cell>
          <cell r="D76">
            <v>5</v>
          </cell>
          <cell r="E76" t="str">
            <v>E</v>
          </cell>
        </row>
        <row r="77">
          <cell r="A77" t="str">
            <v>URGENCIA MANIFIESTA</v>
          </cell>
          <cell r="B77">
            <v>0</v>
          </cell>
          <cell r="C77">
            <v>0</v>
          </cell>
          <cell r="D77">
            <v>12</v>
          </cell>
          <cell r="E77" t="str">
            <v>CT</v>
          </cell>
        </row>
        <row r="78">
          <cell r="A78" t="str">
            <v>VALIDACIÓN DE PRODUCTOS DE INFORMACIÓN</v>
          </cell>
          <cell r="B78">
            <v>0</v>
          </cell>
          <cell r="C78">
            <v>0</v>
          </cell>
          <cell r="D78">
            <v>5</v>
          </cell>
          <cell r="E78" t="str">
            <v>E</v>
          </cell>
        </row>
      </sheetData>
      <sheetData sheetId="3"/>
      <sheetData sheetId="4"/>
      <sheetData sheetId="5">
        <row r="1">
          <cell r="A1" t="str">
            <v>Series</v>
          </cell>
        </row>
        <row r="2">
          <cell r="A2" t="str">
            <v>ACCIONES CONSTITUCIONALES</v>
          </cell>
          <cell r="B2" t="str">
            <v>SERIE001</v>
          </cell>
        </row>
        <row r="3">
          <cell r="A3" t="str">
            <v>ACTAS</v>
          </cell>
          <cell r="B3" t="str">
            <v>SERIE002</v>
          </cell>
        </row>
        <row r="4">
          <cell r="A4" t="str">
            <v>ATENCION DE EMERGENCIAS</v>
          </cell>
          <cell r="B4" t="str">
            <v>SERIE003</v>
          </cell>
        </row>
        <row r="5">
          <cell r="A5" t="str">
            <v>ATENCION DE EMERGENCIAS DOÑA JUANA</v>
          </cell>
          <cell r="B5" t="str">
            <v>SERIE004</v>
          </cell>
        </row>
        <row r="6">
          <cell r="A6" t="str">
            <v>ATENTADOS TERRORISTAS</v>
          </cell>
          <cell r="B6" t="str">
            <v>SERIE005</v>
          </cell>
        </row>
        <row r="7">
          <cell r="A7" t="str">
            <v>AYUDAS HUMANITARIAS</v>
          </cell>
          <cell r="B7" t="str">
            <v>SERIE006</v>
          </cell>
        </row>
        <row r="8">
          <cell r="A8" t="str">
            <v>BITACORAS</v>
          </cell>
          <cell r="B8" t="str">
            <v>SERIE007</v>
          </cell>
        </row>
        <row r="9">
          <cell r="A9" t="str">
            <v>BRIGADAS DE EMERGENCIA</v>
          </cell>
          <cell r="B9" t="str">
            <v>SERIE008</v>
          </cell>
        </row>
        <row r="10">
          <cell r="A10" t="str">
            <v>CAJA MENOR</v>
          </cell>
          <cell r="B10" t="str">
            <v>SERIE009</v>
          </cell>
        </row>
        <row r="11">
          <cell r="A11" t="str">
            <v>CAMPAÑAS DE DIVULGACION</v>
          </cell>
          <cell r="B11" t="str">
            <v>SERIE010</v>
          </cell>
        </row>
        <row r="12">
          <cell r="A12" t="str">
            <v>CERTIFICADOS DE DISPONIBILIDAD PRESUPUESTAL</v>
          </cell>
          <cell r="B12" t="str">
            <v>SERIE011</v>
          </cell>
        </row>
        <row r="13">
          <cell r="A13" t="str">
            <v>CERTIFICADOS DE REGISTRO PRESUPUESTAL</v>
          </cell>
          <cell r="B13" t="str">
            <v>SERIE012</v>
          </cell>
        </row>
        <row r="14">
          <cell r="A14" t="str">
            <v>COMPROBANTES DE CONTABILIDAD</v>
          </cell>
          <cell r="B14" t="str">
            <v>SERIE013</v>
          </cell>
        </row>
        <row r="15">
          <cell r="A15" t="str">
            <v>COMUNICACIONES INTERNAS</v>
          </cell>
          <cell r="B15" t="str">
            <v>SERIE014</v>
          </cell>
        </row>
        <row r="16">
          <cell r="A16" t="str">
            <v>CONCILIACIONES BANCARIAS</v>
          </cell>
          <cell r="B16" t="str">
            <v>SERIE015</v>
          </cell>
        </row>
        <row r="17">
          <cell r="A17" t="str">
            <v>CONTRATOS</v>
          </cell>
          <cell r="B17" t="str">
            <v>SERIE016</v>
          </cell>
        </row>
        <row r="18">
          <cell r="A18" t="str">
            <v>CONVENIOS</v>
          </cell>
          <cell r="B18" t="str">
            <v>SERIE017</v>
          </cell>
        </row>
        <row r="19">
          <cell r="A19" t="str">
            <v>CORRESPONDENCIA ENVIADA Y RECIBIDA</v>
          </cell>
          <cell r="B19" t="str">
            <v>SERIE018</v>
          </cell>
        </row>
        <row r="20">
          <cell r="A20" t="str">
            <v>CUENTAS POR PAGAR</v>
          </cell>
          <cell r="B20" t="str">
            <v>SERIE019</v>
          </cell>
        </row>
        <row r="21">
          <cell r="A21" t="str">
            <v>DECLARACIONES TRIBUTARIAS</v>
          </cell>
          <cell r="B21" t="str">
            <v>SERIE020</v>
          </cell>
        </row>
        <row r="22">
          <cell r="A22" t="str">
            <v>DEMANDAS DE REPARACION DIRECTA</v>
          </cell>
          <cell r="B22" t="str">
            <v>SERIE021</v>
          </cell>
        </row>
        <row r="23">
          <cell r="A23" t="str">
            <v>ESTADOS CONTABLES</v>
          </cell>
          <cell r="B23" t="str">
            <v>SERIE022</v>
          </cell>
        </row>
        <row r="24">
          <cell r="A24" t="str">
            <v>ESTRUCTURACION DE LA GEOINFORMACION</v>
          </cell>
          <cell r="B24" t="str">
            <v>SERIE023</v>
          </cell>
        </row>
        <row r="25">
          <cell r="A25" t="str">
            <v>FICHAS TECNICAS DE INGRESO</v>
          </cell>
          <cell r="B25" t="str">
            <v>SERIE024</v>
          </cell>
        </row>
        <row r="26">
          <cell r="A26" t="str">
            <v>HISTORIAS DE VEHICULOS</v>
          </cell>
          <cell r="B26" t="str">
            <v>SERIE025</v>
          </cell>
        </row>
        <row r="27">
          <cell r="A27" t="str">
            <v>INFORMES</v>
          </cell>
          <cell r="B27" t="str">
            <v>SERIE026</v>
          </cell>
        </row>
        <row r="28">
          <cell r="A28" t="str">
            <v>INSTRUCTIVOS PARA LA ATENCION DE EMERGENCIAS</v>
          </cell>
          <cell r="B28" t="str">
            <v>SERIE027</v>
          </cell>
        </row>
        <row r="29">
          <cell r="A29" t="str">
            <v>LIBROS CONTABLES</v>
          </cell>
          <cell r="B29" t="str">
            <v>SERIE028</v>
          </cell>
        </row>
        <row r="30">
          <cell r="A30" t="str">
            <v>LICITACIONES</v>
          </cell>
          <cell r="B30" t="str">
            <v>SERIE029</v>
          </cell>
        </row>
        <row r="31">
          <cell r="A31" t="str">
            <v>MANTENIMIENTOS BIENES MUEBLES E INMUEBLES</v>
          </cell>
          <cell r="B31" t="str">
            <v>SERIE030</v>
          </cell>
        </row>
        <row r="32">
          <cell r="A32" t="str">
            <v>MONITOREOS DE AMENAZA</v>
          </cell>
          <cell r="B32" t="str">
            <v>SERIE031</v>
          </cell>
        </row>
        <row r="33">
          <cell r="A33" t="str">
            <v>MOVIMIENTOS DE ALMACEN</v>
          </cell>
          <cell r="B33" t="str">
            <v>SERIE032</v>
          </cell>
        </row>
        <row r="34">
          <cell r="A34" t="str">
            <v>NÚMERO ÚNICO DE SEGURIDAD Y EMERGENCIA</v>
          </cell>
          <cell r="B34" t="str">
            <v>SERIE033</v>
          </cell>
        </row>
        <row r="35">
          <cell r="A35" t="str">
            <v>ORDENES DE PAGO</v>
          </cell>
          <cell r="B35" t="str">
            <v>SERIE034</v>
          </cell>
        </row>
        <row r="36">
          <cell r="A36" t="str">
            <v>PETICIONES, QUEJAS, RECLAMOS Y SOLICITUDES</v>
          </cell>
          <cell r="B36" t="str">
            <v>SERIE035</v>
          </cell>
        </row>
        <row r="37">
          <cell r="A37" t="str">
            <v>PLANES</v>
          </cell>
          <cell r="B37" t="str">
            <v>SERIE036</v>
          </cell>
        </row>
        <row r="38">
          <cell r="A38" t="str">
            <v>POLIZAS</v>
          </cell>
          <cell r="B38" t="str">
            <v>SERIE037</v>
          </cell>
        </row>
        <row r="39">
          <cell r="A39" t="str">
            <v>PROCESOS JUDICIALES</v>
          </cell>
          <cell r="B39" t="str">
            <v>SERIE038</v>
          </cell>
        </row>
        <row r="40">
          <cell r="A40" t="str">
            <v>PROGRAMAS</v>
          </cell>
          <cell r="B40" t="str">
            <v>SERIE039</v>
          </cell>
        </row>
        <row r="41">
          <cell r="A41" t="str">
            <v>PROYECTOS DE INVERSION PLANES DE DESARROLLO</v>
          </cell>
          <cell r="B41" t="str">
            <v>SERIE040</v>
          </cell>
        </row>
        <row r="42">
          <cell r="A42" t="str">
            <v>RECUPERACIÓN CANTERAS</v>
          </cell>
          <cell r="B42" t="str">
            <v>SERIE041</v>
          </cell>
        </row>
        <row r="43">
          <cell r="A43" t="str">
            <v>RESERVAS PRESUPUESTALES</v>
          </cell>
          <cell r="B43" t="str">
            <v>SERIE042</v>
          </cell>
        </row>
        <row r="44">
          <cell r="A44" t="str">
            <v>RESOLUCIONES</v>
          </cell>
          <cell r="B44" t="str">
            <v>SERIE043</v>
          </cell>
        </row>
        <row r="45">
          <cell r="A45" t="str">
            <v>SEGUIMIENTO Y EVALUACIÓN A PLANES ESCOLARES</v>
          </cell>
          <cell r="B45" t="str">
            <v>SERIE044</v>
          </cell>
        </row>
        <row r="46">
          <cell r="A46" t="str">
            <v>SIMULACROS</v>
          </cell>
          <cell r="B46" t="str">
            <v>SERIE045</v>
          </cell>
        </row>
        <row r="47">
          <cell r="A47" t="str">
            <v>SINIESTROS</v>
          </cell>
          <cell r="B47" t="str">
            <v>SERIE046</v>
          </cell>
        </row>
        <row r="48">
          <cell r="A48" t="str">
            <v>SISTEMA DE GESTIÓN DE CALIDAD</v>
          </cell>
          <cell r="B48" t="str">
            <v>SERIE047</v>
          </cell>
        </row>
        <row r="49">
          <cell r="A49" t="str">
            <v>SISTEMA DE INFORMACIÓN DE RESPUESTA A EMERGENCIAS</v>
          </cell>
          <cell r="B49" t="str">
            <v>SERIE048</v>
          </cell>
        </row>
        <row r="50">
          <cell r="A50" t="str">
            <v>SOLICITUD DE SOPORTE A USUARIOS EN SISTEMAS DE INFORMACIÓN</v>
          </cell>
          <cell r="B50" t="str">
            <v>SERIE049</v>
          </cell>
        </row>
        <row r="51">
          <cell r="A51" t="str">
            <v>TRANSFERENCIAS DOCUMENTALES</v>
          </cell>
          <cell r="B51" t="str">
            <v>SERIE050</v>
          </cell>
        </row>
        <row r="52">
          <cell r="A52" t="str">
            <v>URGENCIA MANIFIESTA</v>
          </cell>
          <cell r="B52" t="str">
            <v>SERIE051</v>
          </cell>
        </row>
        <row r="53">
          <cell r="A53" t="str">
            <v>VALIDACIÓN DE PRODUCTOS DE INFORMACIÓN</v>
          </cell>
          <cell r="B53" t="str">
            <v>SERIE052</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sheetName val="Eliminación"/>
      <sheetName val="RETENCIÓN"/>
      <sheetName val="Hoja1"/>
      <sheetName val="SERIES"/>
      <sheetName val="Hoja2"/>
      <sheetName val="Hoja3"/>
    </sheetNames>
    <sheetDataSet>
      <sheetData sheetId="0"/>
      <sheetData sheetId="1" refreshError="1"/>
      <sheetData sheetId="2">
        <row r="1">
          <cell r="A1" t="str">
            <v>SERIES</v>
          </cell>
          <cell r="B1" t="str">
            <v>OPES</v>
          </cell>
          <cell r="C1" t="str">
            <v>UPES</v>
          </cell>
          <cell r="D1" t="str">
            <v>DPAE</v>
          </cell>
          <cell r="E1" t="str">
            <v>DISPOSICION FINAL</v>
          </cell>
        </row>
        <row r="2">
          <cell r="A2" t="str">
            <v>ACCIONES DE GRUPO</v>
          </cell>
          <cell r="D2">
            <v>1</v>
          </cell>
          <cell r="E2" t="str">
            <v>S</v>
          </cell>
        </row>
        <row r="3">
          <cell r="A3" t="str">
            <v>ACCIONES DE TUTELA</v>
          </cell>
          <cell r="B3">
            <v>13</v>
          </cell>
          <cell r="C3">
            <v>13</v>
          </cell>
          <cell r="D3">
            <v>13</v>
          </cell>
          <cell r="E3" t="str">
            <v>S</v>
          </cell>
        </row>
        <row r="4">
          <cell r="A4" t="str">
            <v>ACTAS DE COMITÉ DE CONCILIACIÓN</v>
          </cell>
          <cell r="D4">
            <v>13</v>
          </cell>
          <cell r="E4" t="str">
            <v>E</v>
          </cell>
        </row>
        <row r="5">
          <cell r="A5" t="str">
            <v>ACTAS DE COMITÉ DE CONTRATOS</v>
          </cell>
          <cell r="D5">
            <v>12</v>
          </cell>
          <cell r="E5" t="str">
            <v>CT</v>
          </cell>
        </row>
        <row r="6">
          <cell r="A6" t="str">
            <v xml:space="preserve">ACTAS DE COMITÉ DE DIRECCIÓN </v>
          </cell>
          <cell r="D6">
            <v>12</v>
          </cell>
          <cell r="E6" t="str">
            <v>CT</v>
          </cell>
        </row>
        <row r="7">
          <cell r="A7" t="str">
            <v>ACTAS DE COMITÉ DE INVENTARIOS</v>
          </cell>
          <cell r="D7">
            <v>2</v>
          </cell>
          <cell r="E7" t="str">
            <v>CT</v>
          </cell>
        </row>
        <row r="8">
          <cell r="A8" t="str">
            <v>ACTAS DE COMITÉ DE REASENTAMIENTO</v>
          </cell>
          <cell r="D8">
            <v>10</v>
          </cell>
          <cell r="E8" t="str">
            <v>CT</v>
          </cell>
        </row>
        <row r="9">
          <cell r="A9" t="str">
            <v>ACTAS DE COMITÉ DE SANEAMIENTO CONTABLE</v>
          </cell>
          <cell r="D9">
            <v>10</v>
          </cell>
          <cell r="E9" t="str">
            <v>E</v>
          </cell>
        </row>
        <row r="10">
          <cell r="A10" t="str">
            <v>ACTAS DE COMITÉ LOCAL DE EMERGENCIAS</v>
          </cell>
          <cell r="D10">
            <v>11</v>
          </cell>
          <cell r="E10" t="str">
            <v>CT</v>
          </cell>
        </row>
        <row r="11">
          <cell r="A11" t="str">
            <v>ACTAS DE COMITÉ OPERATIVO DISTRITAL</v>
          </cell>
          <cell r="D11">
            <v>5</v>
          </cell>
          <cell r="E11" t="str">
            <v>CT</v>
          </cell>
        </row>
        <row r="12">
          <cell r="A12" t="str">
            <v>ACTAS DE COMITÉ TÉCNICO OPERATIVO</v>
          </cell>
          <cell r="C12">
            <v>5</v>
          </cell>
          <cell r="E12" t="str">
            <v>E</v>
          </cell>
        </row>
        <row r="13">
          <cell r="A13" t="str">
            <v>ACTAS DE EVACUACION</v>
          </cell>
          <cell r="D13">
            <v>12</v>
          </cell>
          <cell r="E13" t="str">
            <v>CT</v>
          </cell>
        </row>
        <row r="14">
          <cell r="A14" t="str">
            <v>ACTAS DE INSPECCIÓN</v>
          </cell>
          <cell r="C14">
            <v>1</v>
          </cell>
          <cell r="E14" t="str">
            <v>E</v>
          </cell>
        </row>
        <row r="15">
          <cell r="A15" t="str">
            <v>ACTAS DE JUNTA DE COMPRAS</v>
          </cell>
          <cell r="B15">
            <v>5</v>
          </cell>
          <cell r="E15" t="str">
            <v>E</v>
          </cell>
        </row>
        <row r="16">
          <cell r="A16" t="str">
            <v>ACTAS DE JUNTA DIRECTIVA</v>
          </cell>
          <cell r="B16">
            <v>13</v>
          </cell>
          <cell r="C16">
            <v>13</v>
          </cell>
          <cell r="D16">
            <v>13</v>
          </cell>
          <cell r="E16" t="str">
            <v>CT</v>
          </cell>
        </row>
        <row r="17">
          <cell r="A17" t="str">
            <v>ACTAS DE VISITAS ADMINISTRATIVAS</v>
          </cell>
          <cell r="B17">
            <v>5</v>
          </cell>
          <cell r="C17">
            <v>5</v>
          </cell>
          <cell r="D17">
            <v>5</v>
          </cell>
          <cell r="E17" t="str">
            <v>E</v>
          </cell>
        </row>
        <row r="18">
          <cell r="A18" t="str">
            <v>ATENCION DE EMERGENCIAS</v>
          </cell>
          <cell r="B18">
            <v>13</v>
          </cell>
          <cell r="C18">
            <v>13</v>
          </cell>
          <cell r="E18" t="str">
            <v>CT</v>
          </cell>
        </row>
        <row r="19">
          <cell r="A19" t="str">
            <v>ATENCION DE EMERGENCIAS DOÑA JUANA</v>
          </cell>
          <cell r="C19">
            <v>6</v>
          </cell>
          <cell r="E19" t="str">
            <v>CT</v>
          </cell>
        </row>
        <row r="20">
          <cell r="A20" t="str">
            <v>ATENTADOS TERRORISTAS</v>
          </cell>
          <cell r="B20">
            <v>12</v>
          </cell>
          <cell r="C20">
            <v>12</v>
          </cell>
          <cell r="E20" t="str">
            <v>CT</v>
          </cell>
        </row>
        <row r="21">
          <cell r="A21" t="str">
            <v>AYUDAS HUMANITARIAS</v>
          </cell>
          <cell r="D21">
            <v>12</v>
          </cell>
          <cell r="E21" t="str">
            <v>CT</v>
          </cell>
        </row>
        <row r="22">
          <cell r="A22" t="str">
            <v>BALANCES</v>
          </cell>
          <cell r="B22">
            <v>2</v>
          </cell>
          <cell r="C22">
            <v>2</v>
          </cell>
          <cell r="D22">
            <v>2</v>
          </cell>
          <cell r="E22" t="str">
            <v>E</v>
          </cell>
        </row>
        <row r="23">
          <cell r="A23" t="str">
            <v>BITACORAS</v>
          </cell>
          <cell r="D23">
            <v>7</v>
          </cell>
          <cell r="E23" t="str">
            <v>E</v>
          </cell>
        </row>
        <row r="24">
          <cell r="A24" t="str">
            <v>BRIGADAS DE EMERGENCIA</v>
          </cell>
          <cell r="D24">
            <v>5</v>
          </cell>
          <cell r="E24" t="str">
            <v>E</v>
          </cell>
        </row>
        <row r="25">
          <cell r="A25" t="str">
            <v>CAJA MENOR</v>
          </cell>
          <cell r="B25">
            <v>1</v>
          </cell>
          <cell r="C25">
            <v>1</v>
          </cell>
          <cell r="D25">
            <v>1</v>
          </cell>
          <cell r="E25" t="str">
            <v>E</v>
          </cell>
        </row>
        <row r="26">
          <cell r="A26" t="str">
            <v>CAMPAÑAS DE DIVULGACION</v>
          </cell>
          <cell r="B26">
            <v>5</v>
          </cell>
          <cell r="C26">
            <v>5</v>
          </cell>
          <cell r="D26">
            <v>5</v>
          </cell>
          <cell r="E26" t="str">
            <v>E</v>
          </cell>
        </row>
        <row r="27">
          <cell r="A27" t="str">
            <v>CERTIFICADOS DE DISPONIBILIDAD PRESUPUESTAL</v>
          </cell>
          <cell r="B27">
            <v>3</v>
          </cell>
          <cell r="C27">
            <v>3</v>
          </cell>
          <cell r="D27">
            <v>3</v>
          </cell>
          <cell r="E27" t="str">
            <v>E</v>
          </cell>
        </row>
        <row r="28">
          <cell r="A28" t="str">
            <v>CERTIFICADOS DE REGISTRO PRESUPUESTAL</v>
          </cell>
          <cell r="B28">
            <v>3</v>
          </cell>
          <cell r="C28">
            <v>3</v>
          </cell>
          <cell r="D28">
            <v>3</v>
          </cell>
          <cell r="E28" t="str">
            <v>E</v>
          </cell>
        </row>
        <row r="29">
          <cell r="A29" t="str">
            <v>COMPROBANTES DE CONTABILIDAD</v>
          </cell>
          <cell r="B29">
            <v>4</v>
          </cell>
          <cell r="C29">
            <v>4</v>
          </cell>
          <cell r="D29">
            <v>4</v>
          </cell>
          <cell r="E29" t="str">
            <v>E</v>
          </cell>
        </row>
        <row r="30">
          <cell r="A30" t="str">
            <v>COMUNICACIONES INTERNAS</v>
          </cell>
          <cell r="B30">
            <v>5</v>
          </cell>
          <cell r="C30">
            <v>5</v>
          </cell>
          <cell r="D30">
            <v>5</v>
          </cell>
          <cell r="E30" t="str">
            <v>E</v>
          </cell>
        </row>
        <row r="31">
          <cell r="A31" t="str">
            <v>CONCILIACIONES BANCARIAS</v>
          </cell>
          <cell r="C31">
            <v>10</v>
          </cell>
          <cell r="E31" t="str">
            <v>E</v>
          </cell>
        </row>
        <row r="32">
          <cell r="A32" t="str">
            <v>CONTRATOS</v>
          </cell>
          <cell r="B32">
            <v>13</v>
          </cell>
          <cell r="C32">
            <v>13</v>
          </cell>
          <cell r="D32">
            <v>13</v>
          </cell>
          <cell r="E32" t="str">
            <v>S</v>
          </cell>
        </row>
        <row r="33">
          <cell r="A33" t="str">
            <v>CONVENIOS</v>
          </cell>
          <cell r="C33">
            <v>14</v>
          </cell>
          <cell r="D33">
            <v>14</v>
          </cell>
          <cell r="E33" t="str">
            <v>S</v>
          </cell>
        </row>
        <row r="34">
          <cell r="A34" t="str">
            <v>CORRESPONDENCIA ENVIADA Y RECIBIDA</v>
          </cell>
          <cell r="B34">
            <v>5</v>
          </cell>
          <cell r="C34">
            <v>5</v>
          </cell>
          <cell r="D34">
            <v>5</v>
          </cell>
          <cell r="E34" t="str">
            <v>E</v>
          </cell>
        </row>
        <row r="35">
          <cell r="A35" t="str">
            <v>CUENTAS POR PAGAR</v>
          </cell>
          <cell r="D35">
            <v>4</v>
          </cell>
          <cell r="E35" t="str">
            <v>E</v>
          </cell>
        </row>
        <row r="36">
          <cell r="A36" t="str">
            <v>DECLARACIONES TRIBUTARIAS</v>
          </cell>
          <cell r="D36">
            <v>4</v>
          </cell>
          <cell r="E36" t="str">
            <v>CT</v>
          </cell>
        </row>
        <row r="37">
          <cell r="A37" t="str">
            <v>DEMANDAS DE REPARACION DIRECTA</v>
          </cell>
          <cell r="D37">
            <v>10</v>
          </cell>
          <cell r="E37" t="str">
            <v>S</v>
          </cell>
        </row>
        <row r="38">
          <cell r="A38" t="str">
            <v>ESTRUCTURACION DE LA GEOINFORMACION</v>
          </cell>
          <cell r="D38">
            <v>5</v>
          </cell>
          <cell r="E38" t="str">
            <v>CT</v>
          </cell>
        </row>
        <row r="39">
          <cell r="A39" t="str">
            <v>FICHAS TECNICAS DE INGRESO</v>
          </cell>
          <cell r="D39">
            <v>14</v>
          </cell>
          <cell r="E39" t="str">
            <v>CT</v>
          </cell>
        </row>
        <row r="40">
          <cell r="A40" t="str">
            <v>HISTORIAS DE VEHICULOS</v>
          </cell>
          <cell r="D40">
            <v>1</v>
          </cell>
          <cell r="E40" t="str">
            <v>E</v>
          </cell>
        </row>
        <row r="41">
          <cell r="A41" t="str">
            <v>INFORMES A ENTES DE CONTROL</v>
          </cell>
          <cell r="B41">
            <v>5</v>
          </cell>
          <cell r="C41">
            <v>5</v>
          </cell>
          <cell r="D41">
            <v>5</v>
          </cell>
          <cell r="E41" t="str">
            <v>CT</v>
          </cell>
        </row>
        <row r="42">
          <cell r="A42" t="str">
            <v>INFORMES CONTABLES</v>
          </cell>
          <cell r="B42">
            <v>3</v>
          </cell>
          <cell r="C42">
            <v>3</v>
          </cell>
          <cell r="D42">
            <v>3</v>
          </cell>
          <cell r="E42" t="str">
            <v>S</v>
          </cell>
        </row>
        <row r="43">
          <cell r="A43" t="str">
            <v>INFORMES DE AUDITORIA</v>
          </cell>
          <cell r="C43">
            <v>5</v>
          </cell>
          <cell r="D43">
            <v>5</v>
          </cell>
          <cell r="E43" t="str">
            <v>S</v>
          </cell>
        </row>
        <row r="44">
          <cell r="A44" t="str">
            <v>INFORMES DE EJECUCION PRESUPUESTAL</v>
          </cell>
          <cell r="B44">
            <v>2</v>
          </cell>
          <cell r="C44">
            <v>2</v>
          </cell>
          <cell r="D44">
            <v>2</v>
          </cell>
          <cell r="E44" t="str">
            <v>S</v>
          </cell>
        </row>
        <row r="45">
          <cell r="A45" t="str">
            <v>INFORMES OBRAS DE MITIGACIÓN</v>
          </cell>
          <cell r="C45">
            <v>4</v>
          </cell>
          <cell r="E45" t="str">
            <v>CT</v>
          </cell>
        </row>
        <row r="46">
          <cell r="A46" t="str">
            <v>INSTRUCTIVOS PARA LA ATENCION DE EMERGENCIAS</v>
          </cell>
          <cell r="D46">
            <v>5</v>
          </cell>
          <cell r="E46" t="str">
            <v>E</v>
          </cell>
        </row>
        <row r="47">
          <cell r="A47" t="str">
            <v>LIBROS CONTABLES</v>
          </cell>
          <cell r="B47">
            <v>2</v>
          </cell>
          <cell r="C47">
            <v>2</v>
          </cell>
          <cell r="D47">
            <v>2</v>
          </cell>
          <cell r="E47" t="str">
            <v>E</v>
          </cell>
        </row>
        <row r="48">
          <cell r="A48" t="str">
            <v>LICITACIONES</v>
          </cell>
          <cell r="B48">
            <v>10</v>
          </cell>
          <cell r="C48">
            <v>10</v>
          </cell>
          <cell r="D48">
            <v>10</v>
          </cell>
          <cell r="E48" t="str">
            <v>E</v>
          </cell>
        </row>
        <row r="49">
          <cell r="A49" t="str">
            <v>MANTENIMIENTOS BIENES MUEBLES E INMUEBLES</v>
          </cell>
          <cell r="B49">
            <v>5</v>
          </cell>
          <cell r="D49">
            <v>5</v>
          </cell>
          <cell r="E49" t="str">
            <v>E</v>
          </cell>
        </row>
        <row r="50">
          <cell r="A50" t="str">
            <v>MONITOREOS DE AMENAZA</v>
          </cell>
          <cell r="D50">
            <v>5</v>
          </cell>
          <cell r="E50" t="str">
            <v>CT</v>
          </cell>
        </row>
        <row r="51">
          <cell r="A51" t="str">
            <v>MOVIMIENTOS DE ALMACEN</v>
          </cell>
          <cell r="B51">
            <v>2</v>
          </cell>
          <cell r="C51">
            <v>2</v>
          </cell>
          <cell r="D51">
            <v>2</v>
          </cell>
          <cell r="E51" t="str">
            <v>E</v>
          </cell>
        </row>
        <row r="52">
          <cell r="A52" t="str">
            <v>NÚMERO ÚNICO DE SEGURIDAD Y EMERGENCIA</v>
          </cell>
          <cell r="D52">
            <v>5</v>
          </cell>
          <cell r="E52" t="str">
            <v>CT</v>
          </cell>
        </row>
        <row r="53">
          <cell r="A53" t="str">
            <v>ORDENES DE PAGO</v>
          </cell>
          <cell r="B53">
            <v>3</v>
          </cell>
          <cell r="C53">
            <v>3</v>
          </cell>
          <cell r="D53">
            <v>3</v>
          </cell>
          <cell r="E53" t="str">
            <v>E</v>
          </cell>
        </row>
        <row r="54">
          <cell r="A54" t="str">
            <v>PETICIONES, QUEJAS, RECLAMOS Y SOLICITUDES</v>
          </cell>
          <cell r="B54">
            <v>5</v>
          </cell>
          <cell r="C54">
            <v>5</v>
          </cell>
          <cell r="D54">
            <v>5</v>
          </cell>
          <cell r="E54" t="str">
            <v>S</v>
          </cell>
        </row>
        <row r="55">
          <cell r="A55" t="str">
            <v>PLAN ANUAL DE CAJA</v>
          </cell>
          <cell r="B55">
            <v>3</v>
          </cell>
          <cell r="C55">
            <v>3</v>
          </cell>
          <cell r="E55" t="str">
            <v>E</v>
          </cell>
        </row>
        <row r="56">
          <cell r="A56" t="str">
            <v>PLAN DE COMPRAS</v>
          </cell>
          <cell r="D56">
            <v>5</v>
          </cell>
          <cell r="E56" t="str">
            <v>E</v>
          </cell>
        </row>
        <row r="57">
          <cell r="A57" t="str">
            <v>PLAN INSTITUCIONAL DE GESTIÓN AMBIENTAL</v>
          </cell>
          <cell r="D57">
            <v>2</v>
          </cell>
          <cell r="E57" t="str">
            <v>E</v>
          </cell>
        </row>
        <row r="58">
          <cell r="A58" t="str">
            <v>PLANES DE ACCIÓN</v>
          </cell>
          <cell r="D58">
            <v>5</v>
          </cell>
          <cell r="E58" t="str">
            <v>E</v>
          </cell>
        </row>
        <row r="59">
          <cell r="A59" t="str">
            <v>PLANES DE CONTRATACIÓN</v>
          </cell>
          <cell r="D59">
            <v>12</v>
          </cell>
          <cell r="E59" t="str">
            <v>S</v>
          </cell>
        </row>
        <row r="60">
          <cell r="A60" t="str">
            <v>PLANES DE EMERGENCIA Y CONTINGENCIA</v>
          </cell>
          <cell r="B60">
            <v>5</v>
          </cell>
          <cell r="C60">
            <v>5</v>
          </cell>
          <cell r="D60">
            <v>5</v>
          </cell>
          <cell r="E60" t="str">
            <v>S</v>
          </cell>
        </row>
        <row r="61">
          <cell r="A61" t="str">
            <v>POLIZAS</v>
          </cell>
          <cell r="D61">
            <v>13</v>
          </cell>
          <cell r="E61" t="str">
            <v>E</v>
          </cell>
        </row>
        <row r="62">
          <cell r="A62" t="str">
            <v>PROCESOS EJECUTIVOS</v>
          </cell>
          <cell r="B62">
            <v>6</v>
          </cell>
          <cell r="D62">
            <v>6</v>
          </cell>
          <cell r="E62" t="str">
            <v>S</v>
          </cell>
        </row>
        <row r="63">
          <cell r="A63" t="str">
            <v>PROGRAMA DE LAS NACIONES UNIDAS PARA EL DESARROLLO</v>
          </cell>
          <cell r="D63">
            <v>13</v>
          </cell>
          <cell r="E63" t="str">
            <v>CT</v>
          </cell>
        </row>
        <row r="64">
          <cell r="A64" t="str">
            <v>PROGRAMA DE REASENTAMIENTO DE FAMILIAS</v>
          </cell>
          <cell r="B64">
            <v>13</v>
          </cell>
          <cell r="C64">
            <v>13</v>
          </cell>
          <cell r="E64" t="str">
            <v>CT</v>
          </cell>
        </row>
        <row r="65">
          <cell r="A65" t="str">
            <v>PROGRAMA DE RECONVERSION LABORAL POLVOREROS</v>
          </cell>
          <cell r="B65">
            <v>6</v>
          </cell>
          <cell r="C65">
            <v>6</v>
          </cell>
          <cell r="E65" t="str">
            <v>CT</v>
          </cell>
        </row>
        <row r="66">
          <cell r="A66" t="str">
            <v>PROYECTOS DE INVERSION PLANES DE DESARROLLO</v>
          </cell>
          <cell r="B66">
            <v>2</v>
          </cell>
          <cell r="C66">
            <v>2</v>
          </cell>
          <cell r="D66">
            <v>2</v>
          </cell>
          <cell r="E66" t="str">
            <v>S</v>
          </cell>
        </row>
        <row r="67">
          <cell r="A67" t="str">
            <v>RECUPERACIÓN CANTERAS</v>
          </cell>
          <cell r="D67">
            <v>8</v>
          </cell>
          <cell r="E67" t="str">
            <v>CT</v>
          </cell>
        </row>
        <row r="68">
          <cell r="A68" t="str">
            <v>RESERVAS PRESUPUESTALES</v>
          </cell>
          <cell r="C68">
            <v>5</v>
          </cell>
          <cell r="D68">
            <v>5</v>
          </cell>
          <cell r="E68" t="str">
            <v>E</v>
          </cell>
        </row>
        <row r="69">
          <cell r="A69" t="str">
            <v>RESOLUCIONES</v>
          </cell>
          <cell r="B69">
            <v>12</v>
          </cell>
          <cell r="C69">
            <v>12</v>
          </cell>
          <cell r="D69">
            <v>13</v>
          </cell>
          <cell r="E69" t="str">
            <v>CT</v>
          </cell>
        </row>
        <row r="70">
          <cell r="A70" t="str">
            <v>SEGUIMIENTO Y EVALUACIÓN A PLANES ESCOLARES</v>
          </cell>
          <cell r="C70">
            <v>5</v>
          </cell>
          <cell r="D70">
            <v>5</v>
          </cell>
          <cell r="E70" t="str">
            <v>E</v>
          </cell>
        </row>
        <row r="71">
          <cell r="A71" t="str">
            <v>SIMULACROS</v>
          </cell>
          <cell r="D71">
            <v>12</v>
          </cell>
          <cell r="E71" t="str">
            <v>CT</v>
          </cell>
        </row>
        <row r="72">
          <cell r="A72" t="str">
            <v>SINIESTROS</v>
          </cell>
          <cell r="D72">
            <v>5</v>
          </cell>
          <cell r="E72" t="str">
            <v>CT</v>
          </cell>
        </row>
        <row r="73">
          <cell r="A73" t="str">
            <v>SISTEMA DE GESTIÓN DE CALIDAD</v>
          </cell>
          <cell r="D73">
            <v>5</v>
          </cell>
          <cell r="E73" t="str">
            <v>E</v>
          </cell>
        </row>
        <row r="74">
          <cell r="A74" t="str">
            <v>SISTEMA DE INFORMACIÓN DE RESPUESTA A EMERGENCIAS</v>
          </cell>
          <cell r="D74">
            <v>5</v>
          </cell>
          <cell r="E74" t="str">
            <v>CT</v>
          </cell>
        </row>
        <row r="75">
          <cell r="A75" t="str">
            <v>SOLICITUD DE SOPORTE A USUARIOS EN SISTEMAS DE INFORMACIÓN</v>
          </cell>
          <cell r="D75">
            <v>5</v>
          </cell>
          <cell r="E75" t="str">
            <v>E</v>
          </cell>
        </row>
        <row r="76">
          <cell r="A76" t="str">
            <v>TRANSFERENCIAS DOCUMENTALES</v>
          </cell>
          <cell r="D76">
            <v>5</v>
          </cell>
          <cell r="E76" t="str">
            <v>E</v>
          </cell>
        </row>
        <row r="77">
          <cell r="A77" t="str">
            <v>URGENCIA MANIFIESTA</v>
          </cell>
          <cell r="D77">
            <v>12</v>
          </cell>
          <cell r="E77" t="str">
            <v>CT</v>
          </cell>
        </row>
        <row r="78">
          <cell r="A78" t="str">
            <v>VALIDACIÓN DE PRODUCTOS DE INFORMACIÓN</v>
          </cell>
          <cell r="D78">
            <v>5</v>
          </cell>
          <cell r="E78" t="str">
            <v>E</v>
          </cell>
        </row>
      </sheetData>
      <sheetData sheetId="3" refreshError="1"/>
      <sheetData sheetId="4" refreshError="1"/>
      <sheetData sheetId="5">
        <row r="1">
          <cell r="A1" t="str">
            <v>Series</v>
          </cell>
        </row>
        <row r="2">
          <cell r="A2" t="str">
            <v>ACCIONES CONSTITUCIONALES</v>
          </cell>
          <cell r="B2" t="str">
            <v>SERIE001</v>
          </cell>
        </row>
        <row r="3">
          <cell r="A3" t="str">
            <v>ACTAS</v>
          </cell>
          <cell r="B3" t="str">
            <v>SERIE002</v>
          </cell>
        </row>
        <row r="4">
          <cell r="A4" t="str">
            <v>ATENCION DE EMERGENCIAS</v>
          </cell>
          <cell r="B4" t="str">
            <v>SERIE003</v>
          </cell>
        </row>
        <row r="5">
          <cell r="A5" t="str">
            <v>ATENCION DE EMERGENCIAS DOÑA JUANA</v>
          </cell>
          <cell r="B5" t="str">
            <v>SERIE004</v>
          </cell>
        </row>
        <row r="6">
          <cell r="A6" t="str">
            <v>ATENTADOS TERRORISTAS</v>
          </cell>
          <cell r="B6" t="str">
            <v>SERIE005</v>
          </cell>
        </row>
        <row r="7">
          <cell r="A7" t="str">
            <v>AYUDAS HUMANITARIAS</v>
          </cell>
          <cell r="B7" t="str">
            <v>SERIE006</v>
          </cell>
        </row>
        <row r="8">
          <cell r="A8" t="str">
            <v>BITACORAS</v>
          </cell>
          <cell r="B8" t="str">
            <v>SERIE007</v>
          </cell>
        </row>
        <row r="9">
          <cell r="A9" t="str">
            <v>BRIGADAS DE EMERGENCIA</v>
          </cell>
          <cell r="B9" t="str">
            <v>SERIE008</v>
          </cell>
        </row>
        <row r="10">
          <cell r="A10" t="str">
            <v>CAJA MENOR</v>
          </cell>
          <cell r="B10" t="str">
            <v>SERIE009</v>
          </cell>
        </row>
        <row r="11">
          <cell r="A11" t="str">
            <v>CAMPAÑAS DE DIVULGACION</v>
          </cell>
          <cell r="B11" t="str">
            <v>SERIE010</v>
          </cell>
        </row>
        <row r="12">
          <cell r="A12" t="str">
            <v>CERTIFICADOS DE DISPONIBILIDAD PRESUPUESTAL</v>
          </cell>
          <cell r="B12" t="str">
            <v>SERIE011</v>
          </cell>
        </row>
        <row r="13">
          <cell r="A13" t="str">
            <v>CERTIFICADOS DE REGISTRO PRESUPUESTAL</v>
          </cell>
          <cell r="B13" t="str">
            <v>SERIE012</v>
          </cell>
        </row>
        <row r="14">
          <cell r="A14" t="str">
            <v>COMPROBANTES DE CONTABILIDAD</v>
          </cell>
          <cell r="B14" t="str">
            <v>SERIE013</v>
          </cell>
        </row>
        <row r="15">
          <cell r="A15" t="str">
            <v>COMUNICACIONES INTERNAS</v>
          </cell>
          <cell r="B15" t="str">
            <v>SERIE014</v>
          </cell>
        </row>
        <row r="16">
          <cell r="A16" t="str">
            <v>CONCILIACIONES BANCARIAS</v>
          </cell>
          <cell r="B16" t="str">
            <v>SERIE015</v>
          </cell>
        </row>
        <row r="17">
          <cell r="A17" t="str">
            <v>CONTRATOS</v>
          </cell>
          <cell r="B17" t="str">
            <v>SERIE016</v>
          </cell>
        </row>
        <row r="18">
          <cell r="A18" t="str">
            <v>CONVENIOS</v>
          </cell>
          <cell r="B18" t="str">
            <v>SERIE017</v>
          </cell>
        </row>
        <row r="19">
          <cell r="A19" t="str">
            <v>CORRESPONDENCIA ENVIADA Y RECIBIDA</v>
          </cell>
          <cell r="B19" t="str">
            <v>SERIE018</v>
          </cell>
        </row>
        <row r="20">
          <cell r="A20" t="str">
            <v>CUENTAS POR PAGAR</v>
          </cell>
          <cell r="B20" t="str">
            <v>SERIE019</v>
          </cell>
        </row>
        <row r="21">
          <cell r="A21" t="str">
            <v>DECLARACIONES TRIBUTARIAS</v>
          </cell>
          <cell r="B21" t="str">
            <v>SERIE020</v>
          </cell>
        </row>
        <row r="22">
          <cell r="A22" t="str">
            <v>DEMANDAS DE REPARACION DIRECTA</v>
          </cell>
          <cell r="B22" t="str">
            <v>SERIE021</v>
          </cell>
        </row>
        <row r="23">
          <cell r="A23" t="str">
            <v>ESTADOS CONTABLES</v>
          </cell>
          <cell r="B23" t="str">
            <v>SERIE022</v>
          </cell>
        </row>
        <row r="24">
          <cell r="A24" t="str">
            <v>ESTRUCTURACION DE LA GEOINFORMACION</v>
          </cell>
          <cell r="B24" t="str">
            <v>SERIE023</v>
          </cell>
        </row>
        <row r="25">
          <cell r="A25" t="str">
            <v>FICHAS TECNICAS DE INGRESO</v>
          </cell>
          <cell r="B25" t="str">
            <v>SERIE024</v>
          </cell>
        </row>
        <row r="26">
          <cell r="A26" t="str">
            <v>HISTORIAS DE VEHICULOS</v>
          </cell>
          <cell r="B26" t="str">
            <v>SERIE025</v>
          </cell>
        </row>
        <row r="27">
          <cell r="A27" t="str">
            <v>INFORMES</v>
          </cell>
          <cell r="B27" t="str">
            <v>SERIE026</v>
          </cell>
        </row>
        <row r="28">
          <cell r="A28" t="str">
            <v>INSTRUCTIVOS PARA LA ATENCION DE EMERGENCIAS</v>
          </cell>
          <cell r="B28" t="str">
            <v>SERIE027</v>
          </cell>
        </row>
        <row r="29">
          <cell r="A29" t="str">
            <v>LIBROS CONTABLES</v>
          </cell>
          <cell r="B29" t="str">
            <v>SERIE028</v>
          </cell>
        </row>
        <row r="30">
          <cell r="A30" t="str">
            <v>LICITACIONES</v>
          </cell>
          <cell r="B30" t="str">
            <v>SERIE029</v>
          </cell>
        </row>
        <row r="31">
          <cell r="A31" t="str">
            <v>MANTENIMIENTOS BIENES MUEBLES E INMUEBLES</v>
          </cell>
          <cell r="B31" t="str">
            <v>SERIE030</v>
          </cell>
        </row>
        <row r="32">
          <cell r="A32" t="str">
            <v>MONITOREOS DE AMENAZA</v>
          </cell>
          <cell r="B32" t="str">
            <v>SERIE031</v>
          </cell>
        </row>
        <row r="33">
          <cell r="A33" t="str">
            <v>MOVIMIENTOS DE ALMACEN</v>
          </cell>
          <cell r="B33" t="str">
            <v>SERIE032</v>
          </cell>
        </row>
        <row r="34">
          <cell r="A34" t="str">
            <v>NÚMERO ÚNICO DE SEGURIDAD Y EMERGENCIA</v>
          </cell>
          <cell r="B34" t="str">
            <v>SERIE033</v>
          </cell>
        </row>
        <row r="35">
          <cell r="A35" t="str">
            <v>ORDENES DE PAGO</v>
          </cell>
          <cell r="B35" t="str">
            <v>SERIE034</v>
          </cell>
        </row>
        <row r="36">
          <cell r="A36" t="str">
            <v>PETICIONES, QUEJAS, RECLAMOS Y SOLICITUDES</v>
          </cell>
          <cell r="B36" t="str">
            <v>SERIE035</v>
          </cell>
        </row>
        <row r="37">
          <cell r="A37" t="str">
            <v>PLANES</v>
          </cell>
          <cell r="B37" t="str">
            <v>SERIE036</v>
          </cell>
        </row>
        <row r="38">
          <cell r="A38" t="str">
            <v>POLIZAS</v>
          </cell>
          <cell r="B38" t="str">
            <v>SERIE037</v>
          </cell>
        </row>
        <row r="39">
          <cell r="A39" t="str">
            <v>PROCESOS JUDICIALES</v>
          </cell>
          <cell r="B39" t="str">
            <v>SERIE038</v>
          </cell>
        </row>
        <row r="40">
          <cell r="A40" t="str">
            <v>PROGRAMAS</v>
          </cell>
          <cell r="B40" t="str">
            <v>SERIE039</v>
          </cell>
        </row>
        <row r="41">
          <cell r="A41" t="str">
            <v>PROYECTOS DE INVERSION PLANES DE DESARROLLO</v>
          </cell>
          <cell r="B41" t="str">
            <v>SERIE040</v>
          </cell>
        </row>
        <row r="42">
          <cell r="A42" t="str">
            <v>RECUPERACIÓN CANTERAS</v>
          </cell>
          <cell r="B42" t="str">
            <v>SERIE041</v>
          </cell>
        </row>
        <row r="43">
          <cell r="A43" t="str">
            <v>RESERVAS PRESUPUESTALES</v>
          </cell>
          <cell r="B43" t="str">
            <v>SERIE042</v>
          </cell>
        </row>
        <row r="44">
          <cell r="A44" t="str">
            <v>RESOLUCIONES</v>
          </cell>
          <cell r="B44" t="str">
            <v>SERIE043</v>
          </cell>
        </row>
        <row r="45">
          <cell r="A45" t="str">
            <v>SEGUIMIENTO Y EVALUACIÓN A PLANES ESCOLARES</v>
          </cell>
          <cell r="B45" t="str">
            <v>SERIE044</v>
          </cell>
        </row>
        <row r="46">
          <cell r="A46" t="str">
            <v>SIMULACROS</v>
          </cell>
          <cell r="B46" t="str">
            <v>SERIE045</v>
          </cell>
        </row>
        <row r="47">
          <cell r="A47" t="str">
            <v>SINIESTROS</v>
          </cell>
          <cell r="B47" t="str">
            <v>SERIE046</v>
          </cell>
        </row>
        <row r="48">
          <cell r="A48" t="str">
            <v>SISTEMA DE GESTIÓN DE CALIDAD</v>
          </cell>
          <cell r="B48" t="str">
            <v>SERIE047</v>
          </cell>
        </row>
        <row r="49">
          <cell r="A49" t="str">
            <v>SISTEMA DE INFORMACIÓN DE RESPUESTA A EMERGENCIAS</v>
          </cell>
          <cell r="B49" t="str">
            <v>SERIE048</v>
          </cell>
        </row>
        <row r="50">
          <cell r="A50" t="str">
            <v>SOLICITUD DE SOPORTE A USUARIOS EN SISTEMAS DE INFORMACIÓN</v>
          </cell>
          <cell r="B50" t="str">
            <v>SERIE049</v>
          </cell>
        </row>
        <row r="51">
          <cell r="A51" t="str">
            <v>TRANSFERENCIAS DOCUMENTALES</v>
          </cell>
          <cell r="B51" t="str">
            <v>SERIE050</v>
          </cell>
        </row>
        <row r="52">
          <cell r="A52" t="str">
            <v>URGENCIA MANIFIESTA</v>
          </cell>
          <cell r="B52" t="str">
            <v>SERIE051</v>
          </cell>
        </row>
        <row r="53">
          <cell r="A53" t="str">
            <v>VALIDACIÓN DE PRODUCTOS DE INFORMACIÓN</v>
          </cell>
          <cell r="B53" t="str">
            <v>SERIE052</v>
          </cell>
        </row>
      </sheetData>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a Maria Galvis Cortes" refreshedDate="42066.725044444443" createdVersion="4" refreshedVersion="5" minRefreshableVersion="3" recordCount="78">
  <cacheSource type="worksheet">
    <worksheetSource ref="A1:B79" sheet="SERIES"/>
  </cacheSource>
  <cacheFields count="2">
    <cacheField name="SERIE" numFmtId="0">
      <sharedItems count="53">
        <s v="ACCIONES CONSTITUCIONALES"/>
        <s v="ACTAS"/>
        <s v="ATENCIÓN DE EMERGENCIAS"/>
        <s v="ATENCIÓN DE EMERGENCIAS DOÑA JUANA"/>
        <s v="ATENTADOS TERRORISTAS"/>
        <s v="AYUDAS HUMANITARIAS"/>
        <s v="ESTADOS CONTABLES"/>
        <s v="BITACORAS"/>
        <s v="BRIGADAS DE EMERGENCIA"/>
        <s v="CAJA MENOR"/>
        <s v="CAMPAÑAS DE DIVULGACION"/>
        <s v="CERTIFICADOS DE DISPONIBILIDAD PRESUPUESTAL"/>
        <s v="CERTIFICADOS DE REGISTRO PRESUPUESTAL"/>
        <s v="COMPROBANTES DE CONTABILIDAD"/>
        <s v="COMUNICACIONES INTERNAS"/>
        <s v="CONCILIACIONES BANCARIAS"/>
        <s v="CONSECUTIVOS DE COMUNICACIONES OFICIALES"/>
        <s v="CONTRATOS"/>
        <s v="CONVENIOS"/>
        <s v="CORRESPONDENCIA ENVIADA Y RECIBIDA"/>
        <s v="CUENTAS POR PAGAR"/>
        <s v="DECLARACIONES TRIBUTARIAS"/>
        <s v="DEMANDAS DE REPARACION DIRECTA"/>
        <s v="ESTRUCTURACION DE LA GEOINFORMACION"/>
        <s v="FICHAS TECNICAS DE INGRESO"/>
        <s v="HISTORIAS DE VEHICULOS"/>
        <s v="INFORMES"/>
        <s v="INSTRUCTIVOS PARA LA ATENCION DE EMERGENCIAS"/>
        <s v="LIBROS CONTABLES"/>
        <s v="LICITACIONES"/>
        <s v="MANTENIMIENTOS BIENES MUEBLES E INMUEBLES"/>
        <s v="MONITOREOS DE AMENAZA"/>
        <s v="MOVIMIENTOS DE ALMACEN"/>
        <s v="NÚMERO ÚNICO DE SEGURIDAD Y EMERGENCIA"/>
        <s v="ORDENES DE PAGO"/>
        <s v="PETICIONES, QUEJAS, RECLAMOS Y SOLICITUDES"/>
        <s v="PLANES"/>
        <s v="POLIZAS"/>
        <s v="PROCESOS JUDICIALES"/>
        <s v="PROGRAMAS"/>
        <s v="PROYECTOS DE INVERSION PLANES DE DESARROLLO"/>
        <s v="RECUPERACIÓN CANTERAS"/>
        <s v="RESERVAS PRESUPUESTALES"/>
        <s v="RESOLUCIONES"/>
        <s v="SEGUIMIENTO Y EVALUACIÓN A PLANES ESCOLARES"/>
        <s v="SIMULACROS"/>
        <s v="SINIESTROS"/>
        <s v="SISTEMA DE GESTIÓN DE CALIDAD"/>
        <s v="SISTEMA DE INFORMACIÓN DE RESPUESTA A EMERGENCIAS"/>
        <s v="SOLICITUD DE SOPORTE A USUARIOS EN SISTEMAS DE INFORMACIÓN"/>
        <s v="TRANSFERENCIAS DOCUMENTALES"/>
        <s v="URGENCIA MANIFIESTA"/>
        <s v="VALIDACIÓN DE PRODUCTOS DE INFORMACIÓN"/>
      </sharedItems>
    </cacheField>
    <cacheField name="SUBSERIE" numFmtId="0">
      <sharedItems count="78">
        <s v="ACCIONES DE GRUPO"/>
        <s v="ACCIONES DE TUTELA"/>
        <s v="ACTAS DE COMITÉ DE CONCILIACIÓN"/>
        <s v="ACTAS DE COMITÉ DE CONTRATOS"/>
        <s v="ACTAS DE COMITÉ DE DIRECCIÓN "/>
        <s v="ACTAS DE COMITÉ DE INVENTARIOS"/>
        <s v="ACTAS DE COMITÉ DE REASENTAMIENTO"/>
        <s v="ACTAS DE COMITÉ DE SANEAMIENTO CONTABLE"/>
        <s v="ACTAS DE COMITÉ LOCAL DE EMERGENCIAS"/>
        <s v="ACTAS DE COMITÉ OPERATIVO DISTRITAL"/>
        <s v="ACTAS DE COMITÉ TÉCNICO OPERATIVO"/>
        <s v="ACTAS DE EVACUACION"/>
        <s v="ACTAS DE INSPECCIÓN"/>
        <s v="ACTAS DE JUNTA DE COMPRAS"/>
        <s v="ACTAS DE JUNTA DIRECTIVA"/>
        <s v="ACTAS DE VISITAS ADMINISTRATIVAS"/>
        <s v="ATENCIÓN DE EMERGENCIAS"/>
        <s v="ATENCIÓN DE EMERGENCIAS DOÑA JUANA"/>
        <s v="ATENTADOS TERRORISTAS"/>
        <s v="AYUDAS HUMANITARIAS"/>
        <s v="BALANCES"/>
        <s v="BITACORAS"/>
        <s v="BRIGADAS DE EMERGENCIA"/>
        <s v="CAJA MENOR"/>
        <s v="CAMPAÑAS DE DIVULGACION"/>
        <s v="CERTIFICADOS DE DISPONIBILIDAD PRESUPUESTAL"/>
        <s v="CERTIFICADOS DE REGISTRO PRESUPUESTAL"/>
        <s v="COMPROBANTES DE CONTABILIDAD"/>
        <s v="COMUNICACIONES INTERNAS"/>
        <s v="CONCILIACIONES BANCARIAS"/>
        <s v="CONSECUTIVOS DE COMUNICACIONES OFICIALES"/>
        <s v="CONTRATOS"/>
        <s v="CONVENIOS"/>
        <s v="CORRESPONDENCIA ENVIADA Y RECIBIDA"/>
        <s v="CUENTAS POR PAGAR"/>
        <s v="DECLARACIONES TRIBUTARIAS"/>
        <s v="DEMANDAS DE REPARACION DIRECTA"/>
        <s v="ESTRUCTURACION DE LA GEOINFORMACION"/>
        <s v="FICHAS TECNICAS DE INGRESO"/>
        <s v="HISTORIAS DE VEHICULOS"/>
        <s v="INFORMES A ENTES DE CONTROL"/>
        <s v="INFORMES CONTABLES"/>
        <s v="INFORMES DE AUDITORIA"/>
        <s v="INFORMES DE EJECUCION PRESUPUESTAL"/>
        <s v="INFORMES OBRAS DE MITIGACIÓN"/>
        <s v="INSTRUCTIVOS PARA LA ATENCION DE EMERGENCIAS"/>
        <s v="LIBROS CONTABLES"/>
        <s v="LICITACIONES"/>
        <s v="MANTENIMIENTOS BIENES MUEBLES E INMUEBLES"/>
        <s v="MONITOREOS DE AMENAZA"/>
        <s v="MOVIMIENTOS DE ALMACEN"/>
        <s v="NÚMERO ÚNICO DE SEGURIDAD Y EMERGENCIA"/>
        <s v="ORDENES DE PAGO"/>
        <s v="PETICIONES, QUEJAS, RECLAMOS Y SOLICITUDES"/>
        <s v="PLAN ANUAL DE CAJA"/>
        <s v="PLAN DE COMPRAS"/>
        <s v="PLAN INSTITUCIONAL DE GESTIÓN AMBIENTAL"/>
        <s v="PLANES DE ACCIÓN"/>
        <s v="PLANES DE CONTRATACIÓN"/>
        <s v="PLANES DE EMERGENCIA Y CONTINGENCIA"/>
        <s v="POLIZAS"/>
        <s v="PROCESOS EJECUTIVOS"/>
        <s v="PROGRAMA DE LAS NACIONES UNIDAS PARA EL DESARROLLO"/>
        <s v="PROGRAMA DE REASENTAMIENTO DE FAMILIAS"/>
        <s v="PROGRAMA DE RECONVERSION LABORAL POLVOREROS"/>
        <s v="PROYECTOS DE INVERSION PLANES DE DESARROLLO"/>
        <s v="RECUPERACIÓN CANTERAS"/>
        <s v="RESERVAS PRESUPUESTALES"/>
        <s v="RESOLUCIONES"/>
        <s v="SEGUIMIENTO Y EVALUACIÓN A PLANES ESCOLARES"/>
        <s v="SIMULACROS"/>
        <s v="SINIESTROS"/>
        <s v="SISTEMA DE GESTIÓN DE CALIDAD"/>
        <s v="SISTEMA DE INFORMACIÓN DE RESPUESTA A EMERGENCIAS"/>
        <s v="SOLICITUD DE SOPORTE A USUARIOS EN SISTEMAS DE INFORMACIÓN"/>
        <s v="TRANSFERENCIAS DOCUMENTALES"/>
        <s v="URGENCIA MANIFIESTA"/>
        <s v="VALIDACIÓN DE PRODUCTOS DE INFORMACIÓ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
  <r>
    <x v="0"/>
    <x v="0"/>
  </r>
  <r>
    <x v="0"/>
    <x v="1"/>
  </r>
  <r>
    <x v="1"/>
    <x v="2"/>
  </r>
  <r>
    <x v="1"/>
    <x v="3"/>
  </r>
  <r>
    <x v="1"/>
    <x v="4"/>
  </r>
  <r>
    <x v="1"/>
    <x v="5"/>
  </r>
  <r>
    <x v="1"/>
    <x v="6"/>
  </r>
  <r>
    <x v="1"/>
    <x v="7"/>
  </r>
  <r>
    <x v="1"/>
    <x v="8"/>
  </r>
  <r>
    <x v="1"/>
    <x v="9"/>
  </r>
  <r>
    <x v="1"/>
    <x v="10"/>
  </r>
  <r>
    <x v="1"/>
    <x v="11"/>
  </r>
  <r>
    <x v="1"/>
    <x v="12"/>
  </r>
  <r>
    <x v="1"/>
    <x v="13"/>
  </r>
  <r>
    <x v="1"/>
    <x v="14"/>
  </r>
  <r>
    <x v="1"/>
    <x v="15"/>
  </r>
  <r>
    <x v="2"/>
    <x v="16"/>
  </r>
  <r>
    <x v="3"/>
    <x v="17"/>
  </r>
  <r>
    <x v="4"/>
    <x v="18"/>
  </r>
  <r>
    <x v="5"/>
    <x v="19"/>
  </r>
  <r>
    <x v="6"/>
    <x v="20"/>
  </r>
  <r>
    <x v="7"/>
    <x v="21"/>
  </r>
  <r>
    <x v="8"/>
    <x v="22"/>
  </r>
  <r>
    <x v="9"/>
    <x v="23"/>
  </r>
  <r>
    <x v="10"/>
    <x v="24"/>
  </r>
  <r>
    <x v="11"/>
    <x v="25"/>
  </r>
  <r>
    <x v="12"/>
    <x v="26"/>
  </r>
  <r>
    <x v="13"/>
    <x v="27"/>
  </r>
  <r>
    <x v="14"/>
    <x v="28"/>
  </r>
  <r>
    <x v="15"/>
    <x v="29"/>
  </r>
  <r>
    <x v="16"/>
    <x v="30"/>
  </r>
  <r>
    <x v="17"/>
    <x v="31"/>
  </r>
  <r>
    <x v="18"/>
    <x v="32"/>
  </r>
  <r>
    <x v="19"/>
    <x v="33"/>
  </r>
  <r>
    <x v="20"/>
    <x v="34"/>
  </r>
  <r>
    <x v="21"/>
    <x v="35"/>
  </r>
  <r>
    <x v="22"/>
    <x v="36"/>
  </r>
  <r>
    <x v="23"/>
    <x v="37"/>
  </r>
  <r>
    <x v="24"/>
    <x v="38"/>
  </r>
  <r>
    <x v="25"/>
    <x v="39"/>
  </r>
  <r>
    <x v="26"/>
    <x v="40"/>
  </r>
  <r>
    <x v="6"/>
    <x v="41"/>
  </r>
  <r>
    <x v="26"/>
    <x v="42"/>
  </r>
  <r>
    <x v="26"/>
    <x v="43"/>
  </r>
  <r>
    <x v="26"/>
    <x v="44"/>
  </r>
  <r>
    <x v="27"/>
    <x v="45"/>
  </r>
  <r>
    <x v="28"/>
    <x v="46"/>
  </r>
  <r>
    <x v="29"/>
    <x v="47"/>
  </r>
  <r>
    <x v="30"/>
    <x v="48"/>
  </r>
  <r>
    <x v="31"/>
    <x v="49"/>
  </r>
  <r>
    <x v="32"/>
    <x v="50"/>
  </r>
  <r>
    <x v="33"/>
    <x v="51"/>
  </r>
  <r>
    <x v="34"/>
    <x v="52"/>
  </r>
  <r>
    <x v="35"/>
    <x v="53"/>
  </r>
  <r>
    <x v="36"/>
    <x v="54"/>
  </r>
  <r>
    <x v="36"/>
    <x v="55"/>
  </r>
  <r>
    <x v="36"/>
    <x v="56"/>
  </r>
  <r>
    <x v="36"/>
    <x v="57"/>
  </r>
  <r>
    <x v="36"/>
    <x v="58"/>
  </r>
  <r>
    <x v="36"/>
    <x v="59"/>
  </r>
  <r>
    <x v="37"/>
    <x v="60"/>
  </r>
  <r>
    <x v="38"/>
    <x v="61"/>
  </r>
  <r>
    <x v="39"/>
    <x v="62"/>
  </r>
  <r>
    <x v="39"/>
    <x v="63"/>
  </r>
  <r>
    <x v="39"/>
    <x v="64"/>
  </r>
  <r>
    <x v="40"/>
    <x v="65"/>
  </r>
  <r>
    <x v="41"/>
    <x v="66"/>
  </r>
  <r>
    <x v="42"/>
    <x v="67"/>
  </r>
  <r>
    <x v="43"/>
    <x v="68"/>
  </r>
  <r>
    <x v="44"/>
    <x v="69"/>
  </r>
  <r>
    <x v="45"/>
    <x v="70"/>
  </r>
  <r>
    <x v="46"/>
    <x v="71"/>
  </r>
  <r>
    <x v="47"/>
    <x v="72"/>
  </r>
  <r>
    <x v="48"/>
    <x v="73"/>
  </r>
  <r>
    <x v="49"/>
    <x v="74"/>
  </r>
  <r>
    <x v="50"/>
    <x v="75"/>
  </r>
  <r>
    <x v="51"/>
    <x v="76"/>
  </r>
  <r>
    <x v="52"/>
    <x v="7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4" applyNumberFormats="0" applyBorderFormats="0" applyFontFormats="0" applyPatternFormats="0" applyAlignmentFormats="0" applyWidthHeightFormats="1" dataCaption="Valores" updatedVersion="5" minRefreshableVersion="3" useAutoFormatting="1" itemPrintTitles="1" createdVersion="4" indent="0" outline="1" outlineData="1" multipleFieldFilters="0">
  <location ref="A3:B82" firstHeaderRow="1" firstDataRow="1" firstDataCol="2"/>
  <pivotFields count="2">
    <pivotField axis="axisRow" outline="0" showAll="0" defaultSubtotal="0">
      <items count="53">
        <item x="0"/>
        <item x="1"/>
        <item x="2"/>
        <item x="3"/>
        <item x="4"/>
        <item x="5"/>
        <item x="7"/>
        <item x="8"/>
        <item x="9"/>
        <item x="10"/>
        <item x="11"/>
        <item x="12"/>
        <item x="13"/>
        <item x="14"/>
        <item x="15"/>
        <item x="17"/>
        <item x="18"/>
        <item x="19"/>
        <item x="20"/>
        <item x="21"/>
        <item x="22"/>
        <item x="6"/>
        <item x="23"/>
        <item x="24"/>
        <item x="25"/>
        <item x="26"/>
        <item x="27"/>
        <item x="28"/>
        <item x="29"/>
        <item x="30"/>
        <item x="31"/>
        <item x="32"/>
        <item x="33"/>
        <item x="34"/>
        <item x="35"/>
        <item x="36"/>
        <item x="37"/>
        <item x="38"/>
        <item x="39"/>
        <item x="40"/>
        <item x="41"/>
        <item x="42"/>
        <item x="43"/>
        <item x="44"/>
        <item x="45"/>
        <item x="46"/>
        <item x="47"/>
        <item x="48"/>
        <item x="49"/>
        <item x="50"/>
        <item x="51"/>
        <item x="52"/>
        <item x="16"/>
      </items>
    </pivotField>
    <pivotField axis="axisRow" outline="0" showAll="0" defaultSubtotal="0">
      <items count="78">
        <item x="0"/>
        <item x="1"/>
        <item x="2"/>
        <item x="3"/>
        <item x="4"/>
        <item x="5"/>
        <item x="6"/>
        <item x="7"/>
        <item x="8"/>
        <item x="9"/>
        <item x="10"/>
        <item x="11"/>
        <item x="12"/>
        <item x="13"/>
        <item x="14"/>
        <item x="15"/>
        <item x="16"/>
        <item x="17"/>
        <item x="18"/>
        <item x="19"/>
        <item x="20"/>
        <item x="21"/>
        <item x="22"/>
        <item x="23"/>
        <item x="24"/>
        <item x="25"/>
        <item x="26"/>
        <item x="27"/>
        <item x="28"/>
        <item x="29"/>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30"/>
      </items>
    </pivotField>
  </pivotFields>
  <rowFields count="2">
    <field x="0"/>
    <field x="1"/>
  </rowFields>
  <rowItems count="79">
    <i>
      <x/>
      <x/>
    </i>
    <i r="1">
      <x v="1"/>
    </i>
    <i>
      <x v="1"/>
      <x v="2"/>
    </i>
    <i r="1">
      <x v="3"/>
    </i>
    <i r="1">
      <x v="4"/>
    </i>
    <i r="1">
      <x v="5"/>
    </i>
    <i r="1">
      <x v="6"/>
    </i>
    <i r="1">
      <x v="7"/>
    </i>
    <i r="1">
      <x v="8"/>
    </i>
    <i r="1">
      <x v="9"/>
    </i>
    <i r="1">
      <x v="10"/>
    </i>
    <i r="1">
      <x v="11"/>
    </i>
    <i r="1">
      <x v="12"/>
    </i>
    <i r="1">
      <x v="13"/>
    </i>
    <i r="1">
      <x v="14"/>
    </i>
    <i r="1">
      <x v="15"/>
    </i>
    <i>
      <x v="2"/>
      <x v="16"/>
    </i>
    <i>
      <x v="3"/>
      <x v="17"/>
    </i>
    <i>
      <x v="4"/>
      <x v="18"/>
    </i>
    <i>
      <x v="5"/>
      <x v="19"/>
    </i>
    <i>
      <x v="6"/>
      <x v="21"/>
    </i>
    <i>
      <x v="7"/>
      <x v="22"/>
    </i>
    <i>
      <x v="8"/>
      <x v="23"/>
    </i>
    <i>
      <x v="9"/>
      <x v="24"/>
    </i>
    <i>
      <x v="10"/>
      <x v="25"/>
    </i>
    <i>
      <x v="11"/>
      <x v="26"/>
    </i>
    <i>
      <x v="12"/>
      <x v="27"/>
    </i>
    <i>
      <x v="13"/>
      <x v="28"/>
    </i>
    <i>
      <x v="14"/>
      <x v="29"/>
    </i>
    <i>
      <x v="15"/>
      <x v="30"/>
    </i>
    <i>
      <x v="16"/>
      <x v="31"/>
    </i>
    <i>
      <x v="17"/>
      <x v="32"/>
    </i>
    <i>
      <x v="18"/>
      <x v="33"/>
    </i>
    <i>
      <x v="19"/>
      <x v="34"/>
    </i>
    <i>
      <x v="20"/>
      <x v="35"/>
    </i>
    <i>
      <x v="21"/>
      <x v="20"/>
    </i>
    <i r="1">
      <x v="40"/>
    </i>
    <i>
      <x v="22"/>
      <x v="36"/>
    </i>
    <i>
      <x v="23"/>
      <x v="37"/>
    </i>
    <i>
      <x v="24"/>
      <x v="38"/>
    </i>
    <i>
      <x v="25"/>
      <x v="39"/>
    </i>
    <i r="1">
      <x v="41"/>
    </i>
    <i r="1">
      <x v="42"/>
    </i>
    <i r="1">
      <x v="43"/>
    </i>
    <i>
      <x v="26"/>
      <x v="44"/>
    </i>
    <i>
      <x v="27"/>
      <x v="45"/>
    </i>
    <i>
      <x v="28"/>
      <x v="46"/>
    </i>
    <i>
      <x v="29"/>
      <x v="47"/>
    </i>
    <i>
      <x v="30"/>
      <x v="48"/>
    </i>
    <i>
      <x v="31"/>
      <x v="49"/>
    </i>
    <i>
      <x v="32"/>
      <x v="50"/>
    </i>
    <i>
      <x v="33"/>
      <x v="51"/>
    </i>
    <i>
      <x v="34"/>
      <x v="52"/>
    </i>
    <i>
      <x v="35"/>
      <x v="53"/>
    </i>
    <i r="1">
      <x v="54"/>
    </i>
    <i r="1">
      <x v="55"/>
    </i>
    <i r="1">
      <x v="56"/>
    </i>
    <i r="1">
      <x v="57"/>
    </i>
    <i r="1">
      <x v="58"/>
    </i>
    <i>
      <x v="36"/>
      <x v="59"/>
    </i>
    <i>
      <x v="37"/>
      <x v="60"/>
    </i>
    <i>
      <x v="38"/>
      <x v="61"/>
    </i>
    <i r="1">
      <x v="62"/>
    </i>
    <i r="1">
      <x v="63"/>
    </i>
    <i>
      <x v="39"/>
      <x v="64"/>
    </i>
    <i>
      <x v="40"/>
      <x v="65"/>
    </i>
    <i>
      <x v="41"/>
      <x v="66"/>
    </i>
    <i>
      <x v="42"/>
      <x v="67"/>
    </i>
    <i>
      <x v="43"/>
      <x v="68"/>
    </i>
    <i>
      <x v="44"/>
      <x v="69"/>
    </i>
    <i>
      <x v="45"/>
      <x v="70"/>
    </i>
    <i>
      <x v="46"/>
      <x v="71"/>
    </i>
    <i>
      <x v="47"/>
      <x v="72"/>
    </i>
    <i>
      <x v="48"/>
      <x v="73"/>
    </i>
    <i>
      <x v="49"/>
      <x v="74"/>
    </i>
    <i>
      <x v="50"/>
      <x v="75"/>
    </i>
    <i>
      <x v="51"/>
      <x v="76"/>
    </i>
    <i>
      <x v="52"/>
      <x v="7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1983"/>
  <sheetViews>
    <sheetView tabSelected="1" workbookViewId="0">
      <selection activeCell="G5" sqref="G5"/>
    </sheetView>
  </sheetViews>
  <sheetFormatPr baseColWidth="10" defaultRowHeight="12.75" x14ac:dyDescent="0.2"/>
  <cols>
    <col min="1" max="1" width="5" bestFit="1" customWidth="1"/>
    <col min="2" max="2" width="14" customWidth="1"/>
    <col min="3" max="4" width="10.140625" style="16" bestFit="1" customWidth="1"/>
    <col min="5" max="5" width="7.5703125" bestFit="1" customWidth="1"/>
    <col min="6" max="6" width="43.7109375" customWidth="1"/>
    <col min="7" max="7" width="16.28515625" customWidth="1"/>
    <col min="8" max="8" width="9.5703125" customWidth="1"/>
    <col min="9" max="9" width="16.140625" customWidth="1"/>
    <col min="10" max="10" width="10.28515625" hidden="1" customWidth="1"/>
    <col min="11" max="11" width="11.42578125" hidden="1" customWidth="1"/>
    <col min="12" max="12" width="9.5703125" style="17" hidden="1" customWidth="1"/>
    <col min="13" max="13" width="4" style="18" hidden="1" customWidth="1"/>
    <col min="14" max="16" width="4" style="17" hidden="1" customWidth="1"/>
    <col min="17" max="17" width="34.28515625" style="17" customWidth="1"/>
    <col min="18" max="18" width="30.7109375" style="17" customWidth="1"/>
    <col min="19" max="19" width="8.5703125" style="17" customWidth="1"/>
    <col min="20" max="20" width="24.7109375" bestFit="1" customWidth="1"/>
    <col min="21" max="21" width="5.42578125" bestFit="1" customWidth="1"/>
    <col min="22" max="22" width="4.5703125" bestFit="1" customWidth="1"/>
    <col min="23" max="23" width="8.85546875" customWidth="1"/>
    <col min="24" max="24" width="6.7109375" style="19" bestFit="1" customWidth="1"/>
    <col min="25" max="25" width="9" bestFit="1" customWidth="1"/>
    <col min="26" max="26" width="5.5703125" bestFit="1" customWidth="1"/>
  </cols>
  <sheetData>
    <row r="1" spans="1:32" ht="27" customHeight="1" thickBot="1" x14ac:dyDescent="0.25">
      <c r="A1" s="50" t="s">
        <v>169</v>
      </c>
      <c r="B1" s="45" t="s">
        <v>170</v>
      </c>
      <c r="C1" s="52" t="s">
        <v>7</v>
      </c>
      <c r="D1" s="53"/>
      <c r="E1" s="54" t="s">
        <v>171</v>
      </c>
      <c r="F1" s="56" t="s">
        <v>173</v>
      </c>
      <c r="G1" s="57"/>
      <c r="H1" s="57"/>
      <c r="I1" s="58"/>
      <c r="J1" s="47" t="s">
        <v>17</v>
      </c>
      <c r="K1" s="47" t="s">
        <v>165</v>
      </c>
      <c r="L1" s="47" t="s">
        <v>16</v>
      </c>
      <c r="M1" s="47" t="s">
        <v>5</v>
      </c>
      <c r="N1" s="47" t="s">
        <v>4</v>
      </c>
      <c r="O1" s="47" t="s">
        <v>3</v>
      </c>
      <c r="P1" s="47" t="s">
        <v>2</v>
      </c>
      <c r="Q1" s="45" t="s">
        <v>166</v>
      </c>
      <c r="R1" s="45" t="s">
        <v>166</v>
      </c>
      <c r="S1" s="45" t="s">
        <v>166</v>
      </c>
      <c r="T1" s="45" t="s">
        <v>8</v>
      </c>
      <c r="U1" s="45" t="s">
        <v>9</v>
      </c>
      <c r="V1" s="49"/>
      <c r="W1" s="45" t="s">
        <v>10</v>
      </c>
      <c r="X1" s="39" t="s">
        <v>11</v>
      </c>
      <c r="Y1" s="41" t="s">
        <v>12</v>
      </c>
      <c r="Z1" s="43" t="s">
        <v>13</v>
      </c>
      <c r="AA1" s="1"/>
      <c r="AB1" s="1"/>
      <c r="AC1" s="1"/>
      <c r="AD1" s="1"/>
      <c r="AE1" s="1"/>
      <c r="AF1" s="1"/>
    </row>
    <row r="2" spans="1:32" ht="20.25" customHeight="1" x14ac:dyDescent="0.2">
      <c r="A2" s="51"/>
      <c r="B2" s="46"/>
      <c r="C2" s="34" t="s">
        <v>1</v>
      </c>
      <c r="D2" s="34" t="s">
        <v>0</v>
      </c>
      <c r="E2" s="55"/>
      <c r="F2" s="35" t="s">
        <v>172</v>
      </c>
      <c r="G2" s="36" t="s">
        <v>99</v>
      </c>
      <c r="H2" s="37"/>
      <c r="I2" s="35" t="s">
        <v>100</v>
      </c>
      <c r="J2" s="59" t="s">
        <v>14</v>
      </c>
      <c r="K2" s="59" t="s">
        <v>15</v>
      </c>
      <c r="L2" s="48" t="s">
        <v>16</v>
      </c>
      <c r="M2" s="60"/>
      <c r="N2" s="48"/>
      <c r="O2" s="48"/>
      <c r="P2" s="48"/>
      <c r="Q2" s="46"/>
      <c r="R2" s="46"/>
      <c r="S2" s="46"/>
      <c r="T2" s="46"/>
      <c r="U2" s="38" t="s">
        <v>1</v>
      </c>
      <c r="V2" s="38" t="s">
        <v>0</v>
      </c>
      <c r="W2" s="46"/>
      <c r="X2" s="40"/>
      <c r="Y2" s="42"/>
      <c r="Z2" s="44"/>
      <c r="AA2" s="1"/>
      <c r="AB2" s="1"/>
      <c r="AC2" s="1"/>
      <c r="AD2" s="1"/>
      <c r="AE2" s="1"/>
      <c r="AF2" s="1"/>
    </row>
    <row r="3" spans="1:32" ht="24" x14ac:dyDescent="0.2">
      <c r="A3" s="22">
        <v>1</v>
      </c>
      <c r="B3" s="22" t="s">
        <v>1973</v>
      </c>
      <c r="C3" s="23">
        <v>35744</v>
      </c>
      <c r="D3" s="23">
        <v>35744</v>
      </c>
      <c r="E3" s="22" t="s">
        <v>20</v>
      </c>
      <c r="F3" s="24" t="s">
        <v>1974</v>
      </c>
      <c r="G3" s="4" t="s">
        <v>40</v>
      </c>
      <c r="H3" s="21" t="str">
        <f>VLOOKUP(G3,[2]Hoja2!A$1:B$65536,2,0)</f>
        <v>SERIE029</v>
      </c>
      <c r="I3" s="4" t="s">
        <v>40</v>
      </c>
      <c r="J3" s="21">
        <f>VLOOKUP(Eliminación!I1274,RETENCIÓN!A:D,IF(Eliminación!E1274="OPES",2,IF(Eliminación!E1274="UPES",3,4)),FALSE)</f>
        <v>10</v>
      </c>
      <c r="K3" s="27">
        <f t="shared" ref="K3:K66" si="0">D3+(J3*365)</f>
        <v>39394</v>
      </c>
      <c r="L3" s="28" t="str">
        <f>IF(VLOOKUP(I3,RETENCIÓN!A:E,5,FALSE)="E","X","")</f>
        <v>X</v>
      </c>
      <c r="M3" s="29" t="str">
        <f>IF(VLOOKUP(I3,RETENCIÓN!A:E,5,FALSE)="CT","X","")</f>
        <v/>
      </c>
      <c r="N3" s="28" t="str">
        <f>IF(VLOOKUP(I3,RETENCIÓN!A:E,5,FALSE)="E","X","")</f>
        <v>X</v>
      </c>
      <c r="O3" s="28" t="str">
        <f>IF(VLOOKUP(I3,[3]RETENCIÓN!A:E,5,FALSE)="MT","X","")</f>
        <v/>
      </c>
      <c r="P3" s="28" t="str">
        <f>IF(VLOOKUP(I3,[3]RETENCIÓN!A:E,5,FALSE)="S","X","")</f>
        <v/>
      </c>
      <c r="Q3" s="26" t="s">
        <v>1975</v>
      </c>
      <c r="R3" s="26" t="s">
        <v>1660</v>
      </c>
      <c r="S3" s="25" t="s">
        <v>177</v>
      </c>
      <c r="T3" s="22" t="s">
        <v>178</v>
      </c>
      <c r="U3" s="22">
        <v>1</v>
      </c>
      <c r="V3" s="22">
        <v>164</v>
      </c>
      <c r="W3" s="22" t="s">
        <v>167</v>
      </c>
      <c r="X3" s="22" t="s">
        <v>183</v>
      </c>
      <c r="Y3" s="22">
        <v>1</v>
      </c>
      <c r="Z3" s="22" t="s">
        <v>1976</v>
      </c>
    </row>
    <row r="4" spans="1:32" ht="24" x14ac:dyDescent="0.2">
      <c r="A4" s="22">
        <v>2</v>
      </c>
      <c r="B4" s="22" t="s">
        <v>1973</v>
      </c>
      <c r="C4" s="23">
        <v>35744</v>
      </c>
      <c r="D4" s="23">
        <v>35744</v>
      </c>
      <c r="E4" s="22" t="s">
        <v>20</v>
      </c>
      <c r="F4" s="24" t="s">
        <v>1974</v>
      </c>
      <c r="G4" s="4" t="s">
        <v>40</v>
      </c>
      <c r="H4" s="30" t="str">
        <f>VLOOKUP(G4,[2]Hoja2!A$1:B$65536,2,0)</f>
        <v>SERIE029</v>
      </c>
      <c r="I4" s="4" t="s">
        <v>40</v>
      </c>
      <c r="J4" s="31">
        <f>VLOOKUP(Eliminación!I1275,RETENCIÓN!A:D,IF(Eliminación!E1275="OPES",2,IF(Eliminación!E1275="UPES",3,4)),FALSE)</f>
        <v>10</v>
      </c>
      <c r="K4" s="27">
        <f t="shared" si="0"/>
        <v>39394</v>
      </c>
      <c r="L4" s="28" t="str">
        <f>IF(VLOOKUP(I4,RETENCIÓN!A:E,5,FALSE)="E","X","")</f>
        <v>X</v>
      </c>
      <c r="M4" s="29" t="str">
        <f>IF(VLOOKUP(I4,RETENCIÓN!A:E,5,FALSE)="CT","X","")</f>
        <v/>
      </c>
      <c r="N4" s="28" t="str">
        <f>IF(VLOOKUP(I4,RETENCIÓN!A:E,5,FALSE)="E","X","")</f>
        <v>X</v>
      </c>
      <c r="O4" s="28" t="str">
        <f>IF(VLOOKUP(I4,[3]RETENCIÓN!A:E,5,FALSE)="MT","X","")</f>
        <v/>
      </c>
      <c r="P4" s="28" t="str">
        <f>IF(VLOOKUP(I4,[3]RETENCIÓN!A:E,5,FALSE)="S","X","")</f>
        <v/>
      </c>
      <c r="Q4" s="26" t="s">
        <v>1975</v>
      </c>
      <c r="R4" s="26" t="s">
        <v>1660</v>
      </c>
      <c r="S4" s="25" t="s">
        <v>177</v>
      </c>
      <c r="T4" s="22" t="s">
        <v>178</v>
      </c>
      <c r="U4" s="22">
        <v>165</v>
      </c>
      <c r="V4" s="22">
        <v>334</v>
      </c>
      <c r="W4" s="22" t="s">
        <v>167</v>
      </c>
      <c r="X4" s="22" t="s">
        <v>184</v>
      </c>
      <c r="Y4" s="22">
        <v>2</v>
      </c>
      <c r="Z4" s="22" t="s">
        <v>1976</v>
      </c>
    </row>
    <row r="5" spans="1:32" ht="24" x14ac:dyDescent="0.2">
      <c r="A5" s="22">
        <v>3</v>
      </c>
      <c r="B5" s="22" t="s">
        <v>1973</v>
      </c>
      <c r="C5" s="23">
        <v>35741</v>
      </c>
      <c r="D5" s="23">
        <v>35741</v>
      </c>
      <c r="E5" s="22" t="s">
        <v>20</v>
      </c>
      <c r="F5" s="24" t="s">
        <v>1977</v>
      </c>
      <c r="G5" s="4" t="s">
        <v>40</v>
      </c>
      <c r="H5" s="30" t="str">
        <f>VLOOKUP(G5,[2]Hoja2!A$1:B$65536,2,0)</f>
        <v>SERIE029</v>
      </c>
      <c r="I5" s="4" t="s">
        <v>40</v>
      </c>
      <c r="J5" s="31">
        <f>VLOOKUP(Eliminación!I1276,RETENCIÓN!A:D,IF(Eliminación!E1276="OPES",2,IF(Eliminación!E1276="UPES",3,4)),FALSE)</f>
        <v>10</v>
      </c>
      <c r="K5" s="27">
        <f t="shared" si="0"/>
        <v>39391</v>
      </c>
      <c r="L5" s="28" t="str">
        <f>IF(VLOOKUP(I5,RETENCIÓN!A:E,5,FALSE)="E","X","")</f>
        <v>X</v>
      </c>
      <c r="M5" s="29" t="str">
        <f>IF(VLOOKUP(I5,RETENCIÓN!A:E,5,FALSE)="CT","X","")</f>
        <v/>
      </c>
      <c r="N5" s="28" t="str">
        <f>IF(VLOOKUP(I5,RETENCIÓN!A:E,5,FALSE)="E","X","")</f>
        <v>X</v>
      </c>
      <c r="O5" s="28" t="str">
        <f>IF(VLOOKUP(I5,[3]RETENCIÓN!A:E,5,FALSE)="MT","X","")</f>
        <v/>
      </c>
      <c r="P5" s="28" t="str">
        <f>IF(VLOOKUP(I5,[3]RETENCIÓN!A:E,5,FALSE)="S","X","")</f>
        <v/>
      </c>
      <c r="Q5" s="26" t="s">
        <v>1978</v>
      </c>
      <c r="R5" s="26" t="s">
        <v>1979</v>
      </c>
      <c r="S5" s="25" t="s">
        <v>177</v>
      </c>
      <c r="T5" s="22" t="s">
        <v>178</v>
      </c>
      <c r="U5" s="22">
        <v>1</v>
      </c>
      <c r="V5" s="22">
        <v>232</v>
      </c>
      <c r="W5" s="22" t="s">
        <v>167</v>
      </c>
      <c r="X5" s="22" t="s">
        <v>388</v>
      </c>
      <c r="Y5" s="22">
        <v>3</v>
      </c>
      <c r="Z5" s="22" t="s">
        <v>1976</v>
      </c>
    </row>
    <row r="6" spans="1:32" ht="24" x14ac:dyDescent="0.2">
      <c r="A6" s="22">
        <v>4</v>
      </c>
      <c r="B6" s="22" t="s">
        <v>1973</v>
      </c>
      <c r="C6" s="23">
        <v>35741</v>
      </c>
      <c r="D6" s="23">
        <v>35741</v>
      </c>
      <c r="E6" s="22" t="s">
        <v>20</v>
      </c>
      <c r="F6" s="24" t="s">
        <v>1980</v>
      </c>
      <c r="G6" s="4" t="s">
        <v>40</v>
      </c>
      <c r="H6" s="30" t="str">
        <f>VLOOKUP(G6,[2]Hoja2!A$1:B$65536,2,0)</f>
        <v>SERIE029</v>
      </c>
      <c r="I6" s="4" t="s">
        <v>40</v>
      </c>
      <c r="J6" s="31">
        <f>VLOOKUP(Eliminación!I1277,RETENCIÓN!A:D,IF(Eliminación!E1277="OPES",2,IF(Eliminación!E1277="UPES",3,4)),FALSE)</f>
        <v>10</v>
      </c>
      <c r="K6" s="27">
        <f t="shared" si="0"/>
        <v>39391</v>
      </c>
      <c r="L6" s="28" t="str">
        <f>IF(VLOOKUP(I6,RETENCIÓN!A:E,5,FALSE)="E","X","")</f>
        <v>X</v>
      </c>
      <c r="M6" s="29" t="str">
        <f>IF(VLOOKUP(I6,RETENCIÓN!A:E,5,FALSE)="CT","X","")</f>
        <v/>
      </c>
      <c r="N6" s="28" t="str">
        <f>IF(VLOOKUP(I6,RETENCIÓN!A:E,5,FALSE)="E","X","")</f>
        <v>X</v>
      </c>
      <c r="O6" s="28" t="str">
        <f>IF(VLOOKUP(I6,[3]RETENCIÓN!A:E,5,FALSE)="MT","X","")</f>
        <v/>
      </c>
      <c r="P6" s="28" t="str">
        <f>IF(VLOOKUP(I6,[3]RETENCIÓN!A:E,5,FALSE)="S","X","")</f>
        <v/>
      </c>
      <c r="Q6" s="26" t="s">
        <v>1978</v>
      </c>
      <c r="R6" s="26" t="s">
        <v>1979</v>
      </c>
      <c r="S6" s="25" t="s">
        <v>177</v>
      </c>
      <c r="T6" s="22" t="s">
        <v>178</v>
      </c>
      <c r="U6" s="22">
        <v>233</v>
      </c>
      <c r="V6" s="22">
        <v>526</v>
      </c>
      <c r="W6" s="22" t="s">
        <v>167</v>
      </c>
      <c r="X6" s="22" t="s">
        <v>352</v>
      </c>
      <c r="Y6" s="22">
        <v>4</v>
      </c>
      <c r="Z6" s="22" t="s">
        <v>1976</v>
      </c>
    </row>
    <row r="7" spans="1:32" ht="24" x14ac:dyDescent="0.2">
      <c r="A7" s="22">
        <v>5</v>
      </c>
      <c r="B7" s="22" t="s">
        <v>1973</v>
      </c>
      <c r="C7" s="23">
        <v>35741</v>
      </c>
      <c r="D7" s="23">
        <v>35741</v>
      </c>
      <c r="E7" s="22" t="s">
        <v>20</v>
      </c>
      <c r="F7" s="24" t="s">
        <v>1980</v>
      </c>
      <c r="G7" s="4" t="s">
        <v>40</v>
      </c>
      <c r="H7" s="30" t="str">
        <f>VLOOKUP(G7,[2]Hoja2!A$1:B$65536,2,0)</f>
        <v>SERIE029</v>
      </c>
      <c r="I7" s="4" t="s">
        <v>40</v>
      </c>
      <c r="J7" s="31">
        <f>VLOOKUP(Eliminación!I1278,RETENCIÓN!A:D,IF(Eliminación!E1278="OPES",2,IF(Eliminación!E1278="UPES",3,4)),FALSE)</f>
        <v>10</v>
      </c>
      <c r="K7" s="27">
        <f t="shared" si="0"/>
        <v>39391</v>
      </c>
      <c r="L7" s="28" t="str">
        <f>IF(VLOOKUP(I7,RETENCIÓN!A:E,5,FALSE)="E","X","")</f>
        <v>X</v>
      </c>
      <c r="M7" s="29" t="str">
        <f>IF(VLOOKUP(I7,RETENCIÓN!A:E,5,FALSE)="CT","X","")</f>
        <v/>
      </c>
      <c r="N7" s="28" t="str">
        <f>IF(VLOOKUP(I7,RETENCIÓN!A:E,5,FALSE)="E","X","")</f>
        <v>X</v>
      </c>
      <c r="O7" s="28" t="str">
        <f>IF(VLOOKUP(I7,[3]RETENCIÓN!A:E,5,FALSE)="MT","X","")</f>
        <v/>
      </c>
      <c r="P7" s="28" t="str">
        <f>IF(VLOOKUP(I7,[3]RETENCIÓN!A:E,5,FALSE)="S","X","")</f>
        <v/>
      </c>
      <c r="Q7" s="26" t="s">
        <v>1978</v>
      </c>
      <c r="R7" s="26" t="s">
        <v>1979</v>
      </c>
      <c r="S7" s="25" t="s">
        <v>177</v>
      </c>
      <c r="T7" s="22" t="s">
        <v>178</v>
      </c>
      <c r="U7" s="22">
        <v>527</v>
      </c>
      <c r="V7" s="22">
        <v>749</v>
      </c>
      <c r="W7" s="22" t="s">
        <v>167</v>
      </c>
      <c r="X7" s="22" t="s">
        <v>353</v>
      </c>
      <c r="Y7" s="22">
        <v>5</v>
      </c>
      <c r="Z7" s="22" t="s">
        <v>1976</v>
      </c>
    </row>
    <row r="8" spans="1:32" ht="24" x14ac:dyDescent="0.2">
      <c r="A8" s="22">
        <v>6</v>
      </c>
      <c r="B8" s="22" t="s">
        <v>1973</v>
      </c>
      <c r="C8" s="23">
        <v>35744</v>
      </c>
      <c r="D8" s="23">
        <v>35744</v>
      </c>
      <c r="E8" s="22" t="s">
        <v>20</v>
      </c>
      <c r="F8" s="24" t="s">
        <v>229</v>
      </c>
      <c r="G8" s="4" t="s">
        <v>40</v>
      </c>
      <c r="H8" s="30" t="str">
        <f>VLOOKUP(G8,[2]Hoja2!A$1:B$65536,2,0)</f>
        <v>SERIE029</v>
      </c>
      <c r="I8" s="4" t="s">
        <v>40</v>
      </c>
      <c r="J8" s="31">
        <f>VLOOKUP(Eliminación!I1279,RETENCIÓN!A:D,IF(Eliminación!E1279="OPES",2,IF(Eliminación!E1279="UPES",3,4)),FALSE)</f>
        <v>10</v>
      </c>
      <c r="K8" s="27">
        <f t="shared" si="0"/>
        <v>39394</v>
      </c>
      <c r="L8" s="28" t="str">
        <f>IF(VLOOKUP(I8,RETENCIÓN!A:E,5,FALSE)="E","X","")</f>
        <v>X</v>
      </c>
      <c r="M8" s="29" t="str">
        <f>IF(VLOOKUP(I8,RETENCIÓN!A:E,5,FALSE)="CT","X","")</f>
        <v/>
      </c>
      <c r="N8" s="28" t="str">
        <f>IF(VLOOKUP(I8,RETENCIÓN!A:E,5,FALSE)="E","X","")</f>
        <v>X</v>
      </c>
      <c r="O8" s="28" t="str">
        <f>IF(VLOOKUP(I8,[3]RETENCIÓN!A:E,5,FALSE)="MT","X","")</f>
        <v/>
      </c>
      <c r="P8" s="28" t="str">
        <f>IF(VLOOKUP(I8,[3]RETENCIÓN!A:E,5,FALSE)="S","X","")</f>
        <v/>
      </c>
      <c r="Q8" s="26" t="s">
        <v>1981</v>
      </c>
      <c r="R8" s="26" t="s">
        <v>1982</v>
      </c>
      <c r="S8" s="25" t="s">
        <v>177</v>
      </c>
      <c r="T8" s="22" t="s">
        <v>178</v>
      </c>
      <c r="U8" s="22">
        <v>1</v>
      </c>
      <c r="V8" s="22">
        <v>180</v>
      </c>
      <c r="W8" s="22" t="s">
        <v>167</v>
      </c>
      <c r="X8" s="22" t="s">
        <v>183</v>
      </c>
      <c r="Y8" s="22">
        <v>6</v>
      </c>
      <c r="Z8" s="22" t="s">
        <v>1976</v>
      </c>
    </row>
    <row r="9" spans="1:32" ht="24" x14ac:dyDescent="0.2">
      <c r="A9" s="22">
        <v>7</v>
      </c>
      <c r="B9" s="22" t="s">
        <v>1973</v>
      </c>
      <c r="C9" s="23">
        <v>35744</v>
      </c>
      <c r="D9" s="23">
        <v>35744</v>
      </c>
      <c r="E9" s="22" t="s">
        <v>20</v>
      </c>
      <c r="F9" s="24" t="s">
        <v>229</v>
      </c>
      <c r="G9" s="4" t="s">
        <v>40</v>
      </c>
      <c r="H9" s="30" t="str">
        <f>VLOOKUP(G9,[2]Hoja2!A$1:B$65536,2,0)</f>
        <v>SERIE029</v>
      </c>
      <c r="I9" s="4" t="s">
        <v>40</v>
      </c>
      <c r="J9" s="31">
        <f>VLOOKUP(Eliminación!I1280,RETENCIÓN!A:D,IF(Eliminación!E1280="OPES",2,IF(Eliminación!E1280="UPES",3,4)),FALSE)</f>
        <v>10</v>
      </c>
      <c r="K9" s="27">
        <f t="shared" si="0"/>
        <v>39394</v>
      </c>
      <c r="L9" s="28" t="str">
        <f>IF(VLOOKUP(I9,RETENCIÓN!A:E,5,FALSE)="E","X","")</f>
        <v>X</v>
      </c>
      <c r="M9" s="29" t="str">
        <f>IF(VLOOKUP(I9,RETENCIÓN!A:E,5,FALSE)="CT","X","")</f>
        <v/>
      </c>
      <c r="N9" s="28" t="str">
        <f>IF(VLOOKUP(I9,RETENCIÓN!A:E,5,FALSE)="E","X","")</f>
        <v>X</v>
      </c>
      <c r="O9" s="28" t="str">
        <f>IF(VLOOKUP(I9,[3]RETENCIÓN!A:E,5,FALSE)="MT","X","")</f>
        <v/>
      </c>
      <c r="P9" s="28" t="str">
        <f>IF(VLOOKUP(I9,[3]RETENCIÓN!A:E,5,FALSE)="S","X","")</f>
        <v/>
      </c>
      <c r="Q9" s="26" t="s">
        <v>1981</v>
      </c>
      <c r="R9" s="26" t="s">
        <v>1982</v>
      </c>
      <c r="S9" s="25" t="s">
        <v>177</v>
      </c>
      <c r="T9" s="22" t="s">
        <v>178</v>
      </c>
      <c r="U9" s="22">
        <v>181</v>
      </c>
      <c r="V9" s="22">
        <v>365</v>
      </c>
      <c r="W9" s="22" t="s">
        <v>167</v>
      </c>
      <c r="X9" s="22" t="s">
        <v>184</v>
      </c>
      <c r="Y9" s="22">
        <v>7</v>
      </c>
      <c r="Z9" s="22" t="s">
        <v>1976</v>
      </c>
    </row>
    <row r="10" spans="1:32" ht="36" x14ac:dyDescent="0.2">
      <c r="A10" s="22">
        <v>8</v>
      </c>
      <c r="B10" s="22" t="s">
        <v>168</v>
      </c>
      <c r="C10" s="23">
        <v>38134</v>
      </c>
      <c r="D10" s="23">
        <v>38134</v>
      </c>
      <c r="E10" s="22" t="s">
        <v>21</v>
      </c>
      <c r="F10" s="24" t="s">
        <v>1819</v>
      </c>
      <c r="G10" s="4" t="s">
        <v>40</v>
      </c>
      <c r="H10" s="30" t="str">
        <f>VLOOKUP(G10,[2]Hoja2!A$1:B$65536,2,0)</f>
        <v>SERIE029</v>
      </c>
      <c r="I10" s="4" t="s">
        <v>40</v>
      </c>
      <c r="J10" s="31">
        <f>VLOOKUP(Eliminación!I1281,RETENCIÓN!A:D,IF(Eliminación!E1281="OPES",2,IF(Eliminación!E1281="UPES",3,4)),FALSE)</f>
        <v>10</v>
      </c>
      <c r="K10" s="27">
        <f t="shared" si="0"/>
        <v>41784</v>
      </c>
      <c r="L10" s="28" t="str">
        <f>IF(VLOOKUP(I10,RETENCIÓN!A:E,5,FALSE)="E","X","")</f>
        <v>X</v>
      </c>
      <c r="M10" s="29" t="str">
        <f>IF(VLOOKUP(I10,RETENCIÓN!A:E,5,FALSE)="CT","X","")</f>
        <v/>
      </c>
      <c r="N10" s="28" t="str">
        <f>IF(VLOOKUP(I10,RETENCIÓN!A:E,5,FALSE)="E","X","")</f>
        <v>X</v>
      </c>
      <c r="O10" s="28" t="str">
        <f>IF(VLOOKUP(I10,[3]RETENCIÓN!A:E,5,FALSE)="MT","X","")</f>
        <v/>
      </c>
      <c r="P10" s="28" t="str">
        <f>IF(VLOOKUP(I10,[3]RETENCIÓN!A:E,5,FALSE)="S","X","")</f>
        <v/>
      </c>
      <c r="Q10" s="26" t="s">
        <v>1983</v>
      </c>
      <c r="R10" s="26" t="s">
        <v>236</v>
      </c>
      <c r="S10" s="25" t="s">
        <v>177</v>
      </c>
      <c r="T10" s="22" t="s">
        <v>178</v>
      </c>
      <c r="U10" s="22">
        <v>1</v>
      </c>
      <c r="V10" s="22">
        <v>97</v>
      </c>
      <c r="W10" s="22" t="s">
        <v>167</v>
      </c>
      <c r="X10" s="22"/>
      <c r="Y10" s="22">
        <v>1</v>
      </c>
      <c r="Z10" s="22" t="s">
        <v>1984</v>
      </c>
    </row>
    <row r="11" spans="1:32" ht="36" x14ac:dyDescent="0.2">
      <c r="A11" s="22">
        <v>9</v>
      </c>
      <c r="B11" s="22" t="s">
        <v>168</v>
      </c>
      <c r="C11" s="23">
        <v>38134</v>
      </c>
      <c r="D11" s="23">
        <v>38134</v>
      </c>
      <c r="E11" s="22" t="s">
        <v>21</v>
      </c>
      <c r="F11" s="24" t="s">
        <v>1985</v>
      </c>
      <c r="G11" s="4" t="s">
        <v>40</v>
      </c>
      <c r="H11" s="30" t="str">
        <f>VLOOKUP(G11,[2]Hoja2!A$1:B$65536,2,0)</f>
        <v>SERIE029</v>
      </c>
      <c r="I11" s="4" t="s">
        <v>40</v>
      </c>
      <c r="J11" s="31">
        <f>VLOOKUP(Eliminación!I1282,RETENCIÓN!A:D,IF(Eliminación!E1282="OPES",2,IF(Eliminación!E1282="UPES",3,4)),FALSE)</f>
        <v>10</v>
      </c>
      <c r="K11" s="27">
        <f t="shared" si="0"/>
        <v>41784</v>
      </c>
      <c r="L11" s="28" t="str">
        <f>IF(VLOOKUP(I11,RETENCIÓN!A:E,5,FALSE)="E","X","")</f>
        <v>X</v>
      </c>
      <c r="M11" s="29" t="str">
        <f>IF(VLOOKUP(I11,RETENCIÓN!A:E,5,FALSE)="CT","X","")</f>
        <v/>
      </c>
      <c r="N11" s="28" t="str">
        <f>IF(VLOOKUP(I11,RETENCIÓN!A:E,5,FALSE)="E","X","")</f>
        <v>X</v>
      </c>
      <c r="O11" s="28" t="str">
        <f>IF(VLOOKUP(I11,[3]RETENCIÓN!A:E,5,FALSE)="MT","X","")</f>
        <v/>
      </c>
      <c r="P11" s="28" t="str">
        <f>IF(VLOOKUP(I11,[3]RETENCIÓN!A:E,5,FALSE)="S","X","")</f>
        <v/>
      </c>
      <c r="Q11" s="26" t="s">
        <v>1986</v>
      </c>
      <c r="R11" s="26"/>
      <c r="S11" s="25" t="s">
        <v>177</v>
      </c>
      <c r="T11" s="22" t="s">
        <v>178</v>
      </c>
      <c r="U11" s="22">
        <v>1</v>
      </c>
      <c r="V11" s="22">
        <v>46</v>
      </c>
      <c r="W11" s="22" t="s">
        <v>167</v>
      </c>
      <c r="X11" s="22"/>
      <c r="Y11" s="22">
        <v>2</v>
      </c>
      <c r="Z11" s="22" t="s">
        <v>1984</v>
      </c>
    </row>
    <row r="12" spans="1:32" ht="36" x14ac:dyDescent="0.2">
      <c r="A12" s="22">
        <v>10</v>
      </c>
      <c r="B12" s="22" t="s">
        <v>168</v>
      </c>
      <c r="C12" s="23">
        <v>38134</v>
      </c>
      <c r="D12" s="23">
        <v>38134</v>
      </c>
      <c r="E12" s="22" t="s">
        <v>21</v>
      </c>
      <c r="F12" s="24" t="s">
        <v>1987</v>
      </c>
      <c r="G12" s="4" t="s">
        <v>40</v>
      </c>
      <c r="H12" s="30" t="str">
        <f>VLOOKUP(G12,[2]Hoja2!A$1:B$65536,2,0)</f>
        <v>SERIE029</v>
      </c>
      <c r="I12" s="4" t="s">
        <v>40</v>
      </c>
      <c r="J12" s="31">
        <f>VLOOKUP(Eliminación!I1283,RETENCIÓN!A:D,IF(Eliminación!E1283="OPES",2,IF(Eliminación!E1283="UPES",3,4)),FALSE)</f>
        <v>10</v>
      </c>
      <c r="K12" s="27">
        <f t="shared" si="0"/>
        <v>41784</v>
      </c>
      <c r="L12" s="28" t="str">
        <f>IF(VLOOKUP(I12,RETENCIÓN!A:E,5,FALSE)="E","X","")</f>
        <v>X</v>
      </c>
      <c r="M12" s="29" t="str">
        <f>IF(VLOOKUP(I12,RETENCIÓN!A:E,5,FALSE)="CT","X","")</f>
        <v/>
      </c>
      <c r="N12" s="28" t="str">
        <f>IF(VLOOKUP(I12,RETENCIÓN!A:E,5,FALSE)="E","X","")</f>
        <v>X</v>
      </c>
      <c r="O12" s="28" t="str">
        <f>IF(VLOOKUP(I12,[3]RETENCIÓN!A:E,5,FALSE)="MT","X","")</f>
        <v/>
      </c>
      <c r="P12" s="28" t="str">
        <f>IF(VLOOKUP(I12,[3]RETENCIÓN!A:E,5,FALSE)="S","X","")</f>
        <v/>
      </c>
      <c r="Q12" s="26" t="s">
        <v>1986</v>
      </c>
      <c r="R12" s="26" t="s">
        <v>1988</v>
      </c>
      <c r="S12" s="25" t="s">
        <v>177</v>
      </c>
      <c r="T12" s="22" t="s">
        <v>178</v>
      </c>
      <c r="U12" s="22">
        <v>1</v>
      </c>
      <c r="V12" s="22">
        <v>50</v>
      </c>
      <c r="W12" s="22" t="s">
        <v>167</v>
      </c>
      <c r="X12" s="22"/>
      <c r="Y12" s="22">
        <v>3</v>
      </c>
      <c r="Z12" s="22" t="s">
        <v>1984</v>
      </c>
    </row>
    <row r="13" spans="1:32" ht="36" x14ac:dyDescent="0.2">
      <c r="A13" s="22">
        <v>11</v>
      </c>
      <c r="B13" s="22" t="s">
        <v>168</v>
      </c>
      <c r="C13" s="23">
        <v>38138</v>
      </c>
      <c r="D13" s="23">
        <v>38138</v>
      </c>
      <c r="E13" s="22" t="s">
        <v>21</v>
      </c>
      <c r="F13" s="24" t="s">
        <v>1989</v>
      </c>
      <c r="G13" s="4" t="s">
        <v>40</v>
      </c>
      <c r="H13" s="30" t="str">
        <f>VLOOKUP(G13,[2]Hoja2!A$1:B$65536,2,0)</f>
        <v>SERIE029</v>
      </c>
      <c r="I13" s="4" t="s">
        <v>40</v>
      </c>
      <c r="J13" s="31">
        <f>VLOOKUP(Eliminación!I1284,RETENCIÓN!A:D,IF(Eliminación!E1284="OPES",2,IF(Eliminación!E1284="UPES",3,4)),FALSE)</f>
        <v>10</v>
      </c>
      <c r="K13" s="27">
        <f t="shared" si="0"/>
        <v>41788</v>
      </c>
      <c r="L13" s="28" t="str">
        <f>IF(VLOOKUP(I13,RETENCIÓN!A:E,5,FALSE)="E","X","")</f>
        <v>X</v>
      </c>
      <c r="M13" s="29" t="str">
        <f>IF(VLOOKUP(I13,RETENCIÓN!A:E,5,FALSE)="CT","X","")</f>
        <v/>
      </c>
      <c r="N13" s="28" t="str">
        <f>IF(VLOOKUP(I13,RETENCIÓN!A:E,5,FALSE)="E","X","")</f>
        <v>X</v>
      </c>
      <c r="O13" s="28" t="str">
        <f>IF(VLOOKUP(I13,[3]RETENCIÓN!A:E,5,FALSE)="MT","X","")</f>
        <v/>
      </c>
      <c r="P13" s="28" t="str">
        <f>IF(VLOOKUP(I13,[3]RETENCIÓN!A:E,5,FALSE)="S","X","")</f>
        <v/>
      </c>
      <c r="Q13" s="26" t="s">
        <v>1990</v>
      </c>
      <c r="R13" s="26"/>
      <c r="S13" s="25" t="s">
        <v>177</v>
      </c>
      <c r="T13" s="22" t="s">
        <v>178</v>
      </c>
      <c r="U13" s="22">
        <v>1</v>
      </c>
      <c r="V13" s="22">
        <v>73</v>
      </c>
      <c r="W13" s="22" t="s">
        <v>167</v>
      </c>
      <c r="X13" s="22"/>
      <c r="Y13" s="22">
        <v>4</v>
      </c>
      <c r="Z13" s="22" t="s">
        <v>1984</v>
      </c>
    </row>
    <row r="14" spans="1:32" x14ac:dyDescent="0.2">
      <c r="A14" s="22">
        <v>12</v>
      </c>
      <c r="B14" s="22" t="s">
        <v>168</v>
      </c>
      <c r="C14" s="23">
        <v>38138</v>
      </c>
      <c r="D14" s="23">
        <v>38138</v>
      </c>
      <c r="E14" s="22" t="s">
        <v>21</v>
      </c>
      <c r="F14" s="24" t="s">
        <v>1960</v>
      </c>
      <c r="G14" s="4" t="s">
        <v>40</v>
      </c>
      <c r="H14" s="30" t="str">
        <f>VLOOKUP(G14,[2]Hoja2!A$1:B$65536,2,0)</f>
        <v>SERIE029</v>
      </c>
      <c r="I14" s="4" t="s">
        <v>40</v>
      </c>
      <c r="J14" s="31">
        <f>VLOOKUP(Eliminación!I1285,RETENCIÓN!A:D,IF(Eliminación!E1285="OPES",2,IF(Eliminación!E1285="UPES",3,4)),FALSE)</f>
        <v>10</v>
      </c>
      <c r="K14" s="27">
        <f t="shared" si="0"/>
        <v>41788</v>
      </c>
      <c r="L14" s="28" t="str">
        <f>IF(VLOOKUP(I14,RETENCIÓN!A:E,5,FALSE)="E","X","")</f>
        <v>X</v>
      </c>
      <c r="M14" s="29" t="str">
        <f>IF(VLOOKUP(I14,RETENCIÓN!A:E,5,FALSE)="CT","X","")</f>
        <v/>
      </c>
      <c r="N14" s="28" t="str">
        <f>IF(VLOOKUP(I14,RETENCIÓN!A:E,5,FALSE)="E","X","")</f>
        <v>X</v>
      </c>
      <c r="O14" s="28" t="str">
        <f>IF(VLOOKUP(I14,[3]RETENCIÓN!A:E,5,FALSE)="MT","X","")</f>
        <v/>
      </c>
      <c r="P14" s="28" t="str">
        <f>IF(VLOOKUP(I14,[3]RETENCIÓN!A:E,5,FALSE)="S","X","")</f>
        <v/>
      </c>
      <c r="Q14" s="26" t="s">
        <v>1991</v>
      </c>
      <c r="R14" s="26"/>
      <c r="S14" s="25" t="s">
        <v>177</v>
      </c>
      <c r="T14" s="22" t="s">
        <v>178</v>
      </c>
      <c r="U14" s="22">
        <v>1</v>
      </c>
      <c r="V14" s="22">
        <v>50</v>
      </c>
      <c r="W14" s="22" t="s">
        <v>167</v>
      </c>
      <c r="X14" s="22"/>
      <c r="Y14" s="22">
        <v>5</v>
      </c>
      <c r="Z14" s="22" t="s">
        <v>1984</v>
      </c>
    </row>
    <row r="15" spans="1:32" ht="36" x14ac:dyDescent="0.2">
      <c r="A15" s="22">
        <v>13</v>
      </c>
      <c r="B15" s="22" t="s">
        <v>168</v>
      </c>
      <c r="C15" s="23">
        <v>38138</v>
      </c>
      <c r="D15" s="23">
        <v>38138</v>
      </c>
      <c r="E15" s="22" t="s">
        <v>21</v>
      </c>
      <c r="F15" s="24" t="s">
        <v>1992</v>
      </c>
      <c r="G15" s="4" t="s">
        <v>40</v>
      </c>
      <c r="H15" s="30" t="str">
        <f>VLOOKUP(G15,[2]Hoja2!A$1:B$65536,2,0)</f>
        <v>SERIE029</v>
      </c>
      <c r="I15" s="4" t="s">
        <v>40</v>
      </c>
      <c r="J15" s="31">
        <f>VLOOKUP(Eliminación!I1286,RETENCIÓN!A:D,IF(Eliminación!E1286="OPES",2,IF(Eliminación!E1286="UPES",3,4)),FALSE)</f>
        <v>10</v>
      </c>
      <c r="K15" s="27">
        <f t="shared" si="0"/>
        <v>41788</v>
      </c>
      <c r="L15" s="28" t="str">
        <f>IF(VLOOKUP(I15,RETENCIÓN!A:E,5,FALSE)="E","X","")</f>
        <v>X</v>
      </c>
      <c r="M15" s="29" t="str">
        <f>IF(VLOOKUP(I15,RETENCIÓN!A:E,5,FALSE)="CT","X","")</f>
        <v/>
      </c>
      <c r="N15" s="28" t="str">
        <f>IF(VLOOKUP(I15,RETENCIÓN!A:E,5,FALSE)="E","X","")</f>
        <v>X</v>
      </c>
      <c r="O15" s="28" t="str">
        <f>IF(VLOOKUP(I15,[3]RETENCIÓN!A:E,5,FALSE)="MT","X","")</f>
        <v/>
      </c>
      <c r="P15" s="28" t="str">
        <f>IF(VLOOKUP(I15,[3]RETENCIÓN!A:E,5,FALSE)="S","X","")</f>
        <v/>
      </c>
      <c r="Q15" s="26" t="s">
        <v>1993</v>
      </c>
      <c r="R15" s="26" t="s">
        <v>1994</v>
      </c>
      <c r="S15" s="25" t="s">
        <v>177</v>
      </c>
      <c r="T15" s="22" t="s">
        <v>178</v>
      </c>
      <c r="U15" s="22">
        <v>1</v>
      </c>
      <c r="V15" s="22">
        <v>66</v>
      </c>
      <c r="W15" s="22" t="s">
        <v>167</v>
      </c>
      <c r="X15" s="22"/>
      <c r="Y15" s="22">
        <v>6</v>
      </c>
      <c r="Z15" s="22" t="s">
        <v>1984</v>
      </c>
    </row>
    <row r="16" spans="1:32" ht="30" customHeight="1" x14ac:dyDescent="0.2">
      <c r="A16" s="22">
        <v>14</v>
      </c>
      <c r="B16" s="22" t="s">
        <v>168</v>
      </c>
      <c r="C16" s="23">
        <v>38139</v>
      </c>
      <c r="D16" s="23">
        <v>38139</v>
      </c>
      <c r="E16" s="22" t="s">
        <v>21</v>
      </c>
      <c r="F16" s="24" t="s">
        <v>1995</v>
      </c>
      <c r="G16" s="4" t="s">
        <v>40</v>
      </c>
      <c r="H16" s="30" t="str">
        <f>VLOOKUP(G16,[2]Hoja2!A$1:B$65536,2,0)</f>
        <v>SERIE029</v>
      </c>
      <c r="I16" s="4" t="s">
        <v>40</v>
      </c>
      <c r="J16" s="31">
        <f>VLOOKUP(Eliminación!I1287,RETENCIÓN!A:D,IF(Eliminación!E1287="OPES",2,IF(Eliminación!E1287="UPES",3,4)),FALSE)</f>
        <v>10</v>
      </c>
      <c r="K16" s="27">
        <f t="shared" si="0"/>
        <v>41789</v>
      </c>
      <c r="L16" s="28" t="str">
        <f>IF(VLOOKUP(I16,RETENCIÓN!A:E,5,FALSE)="E","X","")</f>
        <v>X</v>
      </c>
      <c r="M16" s="29" t="str">
        <f>IF(VLOOKUP(I16,RETENCIÓN!A:E,5,FALSE)="CT","X","")</f>
        <v/>
      </c>
      <c r="N16" s="28" t="str">
        <f>IF(VLOOKUP(I16,RETENCIÓN!A:E,5,FALSE)="E","X","")</f>
        <v>X</v>
      </c>
      <c r="O16" s="28" t="str">
        <f>IF(VLOOKUP(I16,[3]RETENCIÓN!A:E,5,FALSE)="MT","X","")</f>
        <v/>
      </c>
      <c r="P16" s="28" t="str">
        <f>IF(VLOOKUP(I16,[3]RETENCIÓN!A:E,5,FALSE)="S","X","")</f>
        <v/>
      </c>
      <c r="Q16" s="26" t="s">
        <v>1996</v>
      </c>
      <c r="R16" s="26" t="s">
        <v>1048</v>
      </c>
      <c r="S16" s="25" t="s">
        <v>177</v>
      </c>
      <c r="T16" s="22" t="s">
        <v>178</v>
      </c>
      <c r="U16" s="22">
        <v>1</v>
      </c>
      <c r="V16" s="22">
        <v>177</v>
      </c>
      <c r="W16" s="22" t="s">
        <v>167</v>
      </c>
      <c r="X16" s="22"/>
      <c r="Y16" s="22">
        <v>7</v>
      </c>
      <c r="Z16" s="22" t="s">
        <v>1984</v>
      </c>
    </row>
    <row r="17" spans="1:26" ht="20.25" customHeight="1" x14ac:dyDescent="0.2">
      <c r="A17" s="22">
        <v>15</v>
      </c>
      <c r="B17" s="22" t="s">
        <v>168</v>
      </c>
      <c r="C17" s="23">
        <v>38139</v>
      </c>
      <c r="D17" s="23">
        <v>38139</v>
      </c>
      <c r="E17" s="22" t="s">
        <v>21</v>
      </c>
      <c r="F17" s="24" t="s">
        <v>1997</v>
      </c>
      <c r="G17" s="4" t="s">
        <v>40</v>
      </c>
      <c r="H17" s="30" t="str">
        <f>VLOOKUP(G17,[2]Hoja2!A$1:B$65536,2,0)</f>
        <v>SERIE029</v>
      </c>
      <c r="I17" s="4" t="s">
        <v>40</v>
      </c>
      <c r="J17" s="31">
        <f>VLOOKUP(Eliminación!I1288,RETENCIÓN!A:D,IF(Eliminación!E1288="OPES",2,IF(Eliminación!E1288="UPES",3,4)),FALSE)</f>
        <v>10</v>
      </c>
      <c r="K17" s="27">
        <f t="shared" si="0"/>
        <v>41789</v>
      </c>
      <c r="L17" s="28" t="str">
        <f>IF(VLOOKUP(I17,RETENCIÓN!A:E,5,FALSE)="E","X","")</f>
        <v>X</v>
      </c>
      <c r="M17" s="29" t="str">
        <f>IF(VLOOKUP(I17,RETENCIÓN!A:E,5,FALSE)="CT","X","")</f>
        <v/>
      </c>
      <c r="N17" s="28" t="str">
        <f>IF(VLOOKUP(I17,RETENCIÓN!A:E,5,FALSE)="E","X","")</f>
        <v>X</v>
      </c>
      <c r="O17" s="28" t="str">
        <f>IF(VLOOKUP(I17,[3]RETENCIÓN!A:E,5,FALSE)="MT","X","")</f>
        <v/>
      </c>
      <c r="P17" s="28" t="str">
        <f>IF(VLOOKUP(I17,[3]RETENCIÓN!A:E,5,FALSE)="S","X","")</f>
        <v/>
      </c>
      <c r="Q17" s="26" t="s">
        <v>1996</v>
      </c>
      <c r="R17" s="26" t="s">
        <v>1998</v>
      </c>
      <c r="S17" s="25" t="s">
        <v>177</v>
      </c>
      <c r="T17" s="22" t="s">
        <v>178</v>
      </c>
      <c r="U17" s="22">
        <v>1</v>
      </c>
      <c r="V17" s="22">
        <v>182</v>
      </c>
      <c r="W17" s="22" t="s">
        <v>167</v>
      </c>
      <c r="X17" s="22"/>
      <c r="Y17" s="22">
        <v>8</v>
      </c>
      <c r="Z17" s="22" t="s">
        <v>1984</v>
      </c>
    </row>
    <row r="18" spans="1:26" ht="18" customHeight="1" x14ac:dyDescent="0.2">
      <c r="A18" s="22">
        <v>16</v>
      </c>
      <c r="B18" s="22" t="s">
        <v>168</v>
      </c>
      <c r="C18" s="23">
        <v>38139</v>
      </c>
      <c r="D18" s="23">
        <v>38139</v>
      </c>
      <c r="E18" s="22" t="s">
        <v>21</v>
      </c>
      <c r="F18" s="24" t="s">
        <v>255</v>
      </c>
      <c r="G18" s="4" t="s">
        <v>40</v>
      </c>
      <c r="H18" s="30" t="str">
        <f>VLOOKUP(G18,[2]Hoja2!A$1:B$65536,2,0)</f>
        <v>SERIE029</v>
      </c>
      <c r="I18" s="4" t="s">
        <v>40</v>
      </c>
      <c r="J18" s="31">
        <f>VLOOKUP(Eliminación!I1289,RETENCIÓN!A:D,IF(Eliminación!E1289="OPES",2,IF(Eliminación!E1289="UPES",3,4)),FALSE)</f>
        <v>10</v>
      </c>
      <c r="K18" s="27">
        <f t="shared" si="0"/>
        <v>41789</v>
      </c>
      <c r="L18" s="28" t="str">
        <f>IF(VLOOKUP(I18,RETENCIÓN!A:E,5,FALSE)="E","X","")</f>
        <v>X</v>
      </c>
      <c r="M18" s="29" t="str">
        <f>IF(VLOOKUP(I18,RETENCIÓN!A:E,5,FALSE)="CT","X","")</f>
        <v/>
      </c>
      <c r="N18" s="28" t="str">
        <f>IF(VLOOKUP(I18,RETENCIÓN!A:E,5,FALSE)="E","X","")</f>
        <v>X</v>
      </c>
      <c r="O18" s="28" t="str">
        <f>IF(VLOOKUP(I18,[3]RETENCIÓN!A:E,5,FALSE)="MT","X","")</f>
        <v/>
      </c>
      <c r="P18" s="28" t="str">
        <f>IF(VLOOKUP(I18,[3]RETENCIÓN!A:E,5,FALSE)="S","X","")</f>
        <v/>
      </c>
      <c r="Q18" s="26" t="s">
        <v>1996</v>
      </c>
      <c r="R18" s="26" t="s">
        <v>1191</v>
      </c>
      <c r="S18" s="25" t="s">
        <v>177</v>
      </c>
      <c r="T18" s="22" t="s">
        <v>178</v>
      </c>
      <c r="U18" s="22">
        <v>1</v>
      </c>
      <c r="V18" s="22">
        <v>118</v>
      </c>
      <c r="W18" s="22" t="s">
        <v>167</v>
      </c>
      <c r="X18" s="22"/>
      <c r="Y18" s="22">
        <v>9</v>
      </c>
      <c r="Z18" s="22" t="s">
        <v>1984</v>
      </c>
    </row>
    <row r="19" spans="1:26" ht="36" x14ac:dyDescent="0.2">
      <c r="A19" s="22">
        <v>17</v>
      </c>
      <c r="B19" s="22" t="s">
        <v>168</v>
      </c>
      <c r="C19" s="23">
        <v>38139</v>
      </c>
      <c r="D19" s="23">
        <v>38139</v>
      </c>
      <c r="E19" s="22" t="s">
        <v>21</v>
      </c>
      <c r="F19" s="24" t="s">
        <v>324</v>
      </c>
      <c r="G19" s="4" t="s">
        <v>40</v>
      </c>
      <c r="H19" s="30" t="str">
        <f>VLOOKUP(G19,[2]Hoja2!A$1:B$65536,2,0)</f>
        <v>SERIE029</v>
      </c>
      <c r="I19" s="4" t="s">
        <v>40</v>
      </c>
      <c r="J19" s="31">
        <f>VLOOKUP(Eliminación!I1290,RETENCIÓN!A:D,IF(Eliminación!E1290="OPES",2,IF(Eliminación!E1290="UPES",3,4)),FALSE)</f>
        <v>10</v>
      </c>
      <c r="K19" s="27">
        <f t="shared" si="0"/>
        <v>41789</v>
      </c>
      <c r="L19" s="28" t="str">
        <f>IF(VLOOKUP(I19,RETENCIÓN!A:E,5,FALSE)="E","X","")</f>
        <v>X</v>
      </c>
      <c r="M19" s="29" t="str">
        <f>IF(VLOOKUP(I19,RETENCIÓN!A:E,5,FALSE)="CT","X","")</f>
        <v/>
      </c>
      <c r="N19" s="28" t="str">
        <f>IF(VLOOKUP(I19,RETENCIÓN!A:E,5,FALSE)="E","X","")</f>
        <v>X</v>
      </c>
      <c r="O19" s="28" t="str">
        <f>IF(VLOOKUP(I19,[3]RETENCIÓN!A:E,5,FALSE)="MT","X","")</f>
        <v/>
      </c>
      <c r="P19" s="28" t="str">
        <f>IF(VLOOKUP(I19,[3]RETENCIÓN!A:E,5,FALSE)="S","X","")</f>
        <v/>
      </c>
      <c r="Q19" s="26" t="s">
        <v>1996</v>
      </c>
      <c r="R19" s="26" t="s">
        <v>1455</v>
      </c>
      <c r="S19" s="25" t="s">
        <v>177</v>
      </c>
      <c r="T19" s="22" t="s">
        <v>178</v>
      </c>
      <c r="U19" s="22">
        <v>1</v>
      </c>
      <c r="V19" s="22">
        <v>116</v>
      </c>
      <c r="W19" s="22" t="s">
        <v>167</v>
      </c>
      <c r="X19" s="22"/>
      <c r="Y19" s="22">
        <v>10</v>
      </c>
      <c r="Z19" s="22" t="s">
        <v>1984</v>
      </c>
    </row>
    <row r="20" spans="1:26" x14ac:dyDescent="0.2">
      <c r="A20" s="22">
        <v>18</v>
      </c>
      <c r="B20" s="22" t="s">
        <v>168</v>
      </c>
      <c r="C20" s="23">
        <v>38139</v>
      </c>
      <c r="D20" s="23">
        <v>38139</v>
      </c>
      <c r="E20" s="22" t="s">
        <v>21</v>
      </c>
      <c r="F20" s="24" t="s">
        <v>1999</v>
      </c>
      <c r="G20" s="4" t="s">
        <v>40</v>
      </c>
      <c r="H20" s="30" t="str">
        <f>VLOOKUP(G20,[2]Hoja2!A$1:B$65536,2,0)</f>
        <v>SERIE029</v>
      </c>
      <c r="I20" s="4" t="s">
        <v>40</v>
      </c>
      <c r="J20" s="31">
        <f>VLOOKUP(Eliminación!I1291,RETENCIÓN!A:D,IF(Eliminación!E1291="OPES",2,IF(Eliminación!E1291="UPES",3,4)),FALSE)</f>
        <v>10</v>
      </c>
      <c r="K20" s="27">
        <f t="shared" si="0"/>
        <v>41789</v>
      </c>
      <c r="L20" s="28" t="str">
        <f>IF(VLOOKUP(I20,RETENCIÓN!A:E,5,FALSE)="E","X","")</f>
        <v>X</v>
      </c>
      <c r="M20" s="29" t="str">
        <f>IF(VLOOKUP(I20,RETENCIÓN!A:E,5,FALSE)="CT","X","")</f>
        <v/>
      </c>
      <c r="N20" s="28" t="str">
        <f>IF(VLOOKUP(I20,RETENCIÓN!A:E,5,FALSE)="E","X","")</f>
        <v>X</v>
      </c>
      <c r="O20" s="28" t="str">
        <f>IF(VLOOKUP(I20,[3]RETENCIÓN!A:E,5,FALSE)="MT","X","")</f>
        <v/>
      </c>
      <c r="P20" s="28" t="str">
        <f>IF(VLOOKUP(I20,[3]RETENCIÓN!A:E,5,FALSE)="S","X","")</f>
        <v/>
      </c>
      <c r="Q20" s="26" t="s">
        <v>2000</v>
      </c>
      <c r="R20" s="26" t="s">
        <v>2001</v>
      </c>
      <c r="S20" s="25" t="s">
        <v>177</v>
      </c>
      <c r="T20" s="22" t="s">
        <v>178</v>
      </c>
      <c r="U20" s="22">
        <v>1</v>
      </c>
      <c r="V20" s="22">
        <v>20</v>
      </c>
      <c r="W20" s="22" t="s">
        <v>167</v>
      </c>
      <c r="X20" s="22"/>
      <c r="Y20" s="22">
        <v>11</v>
      </c>
      <c r="Z20" s="22" t="s">
        <v>1984</v>
      </c>
    </row>
    <row r="21" spans="1:26" ht="36" x14ac:dyDescent="0.2">
      <c r="A21" s="22">
        <v>19</v>
      </c>
      <c r="B21" s="22" t="s">
        <v>168</v>
      </c>
      <c r="C21" s="23">
        <v>38139</v>
      </c>
      <c r="D21" s="23">
        <v>38139</v>
      </c>
      <c r="E21" s="22" t="s">
        <v>21</v>
      </c>
      <c r="F21" s="24" t="s">
        <v>2002</v>
      </c>
      <c r="G21" s="4" t="s">
        <v>40</v>
      </c>
      <c r="H21" s="30" t="str">
        <f>VLOOKUP(G21,[2]Hoja2!A$1:B$65536,2,0)</f>
        <v>SERIE029</v>
      </c>
      <c r="I21" s="4" t="s">
        <v>40</v>
      </c>
      <c r="J21" s="31">
        <f>VLOOKUP(Eliminación!I1292,RETENCIÓN!A:D,IF(Eliminación!E1292="OPES",2,IF(Eliminación!E1292="UPES",3,4)),FALSE)</f>
        <v>10</v>
      </c>
      <c r="K21" s="27">
        <f t="shared" si="0"/>
        <v>41789</v>
      </c>
      <c r="L21" s="28" t="str">
        <f>IF(VLOOKUP(I21,RETENCIÓN!A:E,5,FALSE)="E","X","")</f>
        <v>X</v>
      </c>
      <c r="M21" s="29" t="str">
        <f>IF(VLOOKUP(I21,RETENCIÓN!A:E,5,FALSE)="CT","X","")</f>
        <v/>
      </c>
      <c r="N21" s="28" t="str">
        <f>IF(VLOOKUP(I21,RETENCIÓN!A:E,5,FALSE)="E","X","")</f>
        <v>X</v>
      </c>
      <c r="O21" s="28" t="str">
        <f>IF(VLOOKUP(I21,[3]RETENCIÓN!A:E,5,FALSE)="MT","X","")</f>
        <v/>
      </c>
      <c r="P21" s="28" t="str">
        <f>IF(VLOOKUP(I21,[3]RETENCIÓN!A:E,5,FALSE)="S","X","")</f>
        <v/>
      </c>
      <c r="Q21" s="26" t="s">
        <v>1996</v>
      </c>
      <c r="R21" s="26" t="s">
        <v>2003</v>
      </c>
      <c r="S21" s="25" t="s">
        <v>182</v>
      </c>
      <c r="T21" s="22" t="s">
        <v>178</v>
      </c>
      <c r="U21" s="22">
        <v>1</v>
      </c>
      <c r="V21" s="22">
        <v>69</v>
      </c>
      <c r="W21" s="22" t="s">
        <v>167</v>
      </c>
      <c r="X21" s="22" t="s">
        <v>183</v>
      </c>
      <c r="Y21" s="22">
        <v>12</v>
      </c>
      <c r="Z21" s="22" t="s">
        <v>1984</v>
      </c>
    </row>
    <row r="22" spans="1:26" ht="36" x14ac:dyDescent="0.2">
      <c r="A22" s="22">
        <v>20</v>
      </c>
      <c r="B22" s="22" t="s">
        <v>168</v>
      </c>
      <c r="C22" s="23">
        <v>38139</v>
      </c>
      <c r="D22" s="23">
        <v>38139</v>
      </c>
      <c r="E22" s="22" t="s">
        <v>21</v>
      </c>
      <c r="F22" s="24" t="s">
        <v>2002</v>
      </c>
      <c r="G22" s="4" t="s">
        <v>40</v>
      </c>
      <c r="H22" s="30" t="str">
        <f>VLOOKUP(G22,[2]Hoja2!A$1:B$65536,2,0)</f>
        <v>SERIE029</v>
      </c>
      <c r="I22" s="4" t="s">
        <v>40</v>
      </c>
      <c r="J22" s="31">
        <f>VLOOKUP(Eliminación!I1293,RETENCIÓN!A:D,IF(Eliminación!E1293="OPES",2,IF(Eliminación!E1293="UPES",3,4)),FALSE)</f>
        <v>10</v>
      </c>
      <c r="K22" s="27">
        <f t="shared" si="0"/>
        <v>41789</v>
      </c>
      <c r="L22" s="28" t="str">
        <f>IF(VLOOKUP(I22,RETENCIÓN!A:E,5,FALSE)="E","X","")</f>
        <v>X</v>
      </c>
      <c r="M22" s="29" t="str">
        <f>IF(VLOOKUP(I22,RETENCIÓN!A:E,5,FALSE)="CT","X","")</f>
        <v/>
      </c>
      <c r="N22" s="28" t="str">
        <f>IF(VLOOKUP(I22,RETENCIÓN!A:E,5,FALSE)="E","X","")</f>
        <v>X</v>
      </c>
      <c r="O22" s="28" t="str">
        <f>IF(VLOOKUP(I22,[3]RETENCIÓN!A:E,5,FALSE)="MT","X","")</f>
        <v/>
      </c>
      <c r="P22" s="28" t="str">
        <f>IF(VLOOKUP(I22,[3]RETENCIÓN!A:E,5,FALSE)="S","X","")</f>
        <v/>
      </c>
      <c r="Q22" s="26" t="s">
        <v>1996</v>
      </c>
      <c r="R22" s="26" t="s">
        <v>2003</v>
      </c>
      <c r="S22" s="25" t="s">
        <v>182</v>
      </c>
      <c r="T22" s="22" t="s">
        <v>178</v>
      </c>
      <c r="U22" s="22">
        <v>70</v>
      </c>
      <c r="V22" s="22">
        <v>203</v>
      </c>
      <c r="W22" s="22" t="s">
        <v>167</v>
      </c>
      <c r="X22" s="22" t="s">
        <v>184</v>
      </c>
      <c r="Y22" s="22">
        <v>13</v>
      </c>
      <c r="Z22" s="22" t="s">
        <v>1984</v>
      </c>
    </row>
    <row r="23" spans="1:26" ht="24" x14ac:dyDescent="0.2">
      <c r="A23" s="22">
        <v>21</v>
      </c>
      <c r="B23" s="22" t="s">
        <v>168</v>
      </c>
      <c r="C23" s="23">
        <v>38135</v>
      </c>
      <c r="D23" s="23">
        <v>38135</v>
      </c>
      <c r="E23" s="22" t="s">
        <v>21</v>
      </c>
      <c r="F23" s="24" t="s">
        <v>643</v>
      </c>
      <c r="G23" s="4" t="s">
        <v>40</v>
      </c>
      <c r="H23" s="30" t="str">
        <f>VLOOKUP(G23,[2]Hoja2!A$1:B$65536,2,0)</f>
        <v>SERIE029</v>
      </c>
      <c r="I23" s="4" t="s">
        <v>40</v>
      </c>
      <c r="J23" s="31">
        <f>VLOOKUP(Eliminación!I1294,RETENCIÓN!A:D,IF(Eliminación!E1294="OPES",2,IF(Eliminación!E1294="UPES",3,4)),FALSE)</f>
        <v>10</v>
      </c>
      <c r="K23" s="27">
        <f t="shared" si="0"/>
        <v>41785</v>
      </c>
      <c r="L23" s="28" t="str">
        <f>IF(VLOOKUP(I23,RETENCIÓN!A:E,5,FALSE)="E","X","")</f>
        <v>X</v>
      </c>
      <c r="M23" s="29" t="str">
        <f>IF(VLOOKUP(I23,RETENCIÓN!A:E,5,FALSE)="CT","X","")</f>
        <v/>
      </c>
      <c r="N23" s="28" t="str">
        <f>IF(VLOOKUP(I23,RETENCIÓN!A:E,5,FALSE)="E","X","")</f>
        <v>X</v>
      </c>
      <c r="O23" s="28" t="str">
        <f>IF(VLOOKUP(I23,[3]RETENCIÓN!A:E,5,FALSE)="MT","X","")</f>
        <v/>
      </c>
      <c r="P23" s="28" t="str">
        <f>IF(VLOOKUP(I23,[3]RETENCIÓN!A:E,5,FALSE)="S","X","")</f>
        <v/>
      </c>
      <c r="Q23" s="26" t="s">
        <v>2004</v>
      </c>
      <c r="R23" s="26"/>
      <c r="S23" s="25" t="s">
        <v>182</v>
      </c>
      <c r="T23" s="22" t="s">
        <v>178</v>
      </c>
      <c r="U23" s="22">
        <v>1</v>
      </c>
      <c r="V23" s="22">
        <v>15</v>
      </c>
      <c r="W23" s="22" t="s">
        <v>167</v>
      </c>
      <c r="X23" s="22"/>
      <c r="Y23" s="22">
        <v>14</v>
      </c>
      <c r="Z23" s="22" t="s">
        <v>1984</v>
      </c>
    </row>
    <row r="24" spans="1:26" ht="36" x14ac:dyDescent="0.2">
      <c r="A24" s="22">
        <v>22</v>
      </c>
      <c r="B24" s="22" t="s">
        <v>221</v>
      </c>
      <c r="C24" s="23">
        <v>36118</v>
      </c>
      <c r="D24" s="23">
        <v>36118</v>
      </c>
      <c r="E24" s="22" t="s">
        <v>20</v>
      </c>
      <c r="F24" s="24" t="s">
        <v>2005</v>
      </c>
      <c r="G24" s="4" t="s">
        <v>40</v>
      </c>
      <c r="H24" s="30" t="str">
        <f>VLOOKUP(G24,[2]Hoja2!A$1:B$65536,2,0)</f>
        <v>SERIE029</v>
      </c>
      <c r="I24" s="4" t="s">
        <v>40</v>
      </c>
      <c r="J24" s="31">
        <f>VLOOKUP(Eliminación!I1295,RETENCIÓN!A:D,IF(Eliminación!E1295="OPES",2,IF(Eliminación!E1295="UPES",3,4)),FALSE)</f>
        <v>10</v>
      </c>
      <c r="K24" s="27">
        <f t="shared" si="0"/>
        <v>39768</v>
      </c>
      <c r="L24" s="28" t="str">
        <f>IF(VLOOKUP(I24,RETENCIÓN!A:E,5,FALSE)="E","X","")</f>
        <v>X</v>
      </c>
      <c r="M24" s="29" t="str">
        <f>IF(VLOOKUP(I24,RETENCIÓN!A:E,5,FALSE)="CT","X","")</f>
        <v/>
      </c>
      <c r="N24" s="28" t="str">
        <f>IF(VLOOKUP(I24,RETENCIÓN!A:E,5,FALSE)="E","X","")</f>
        <v>X</v>
      </c>
      <c r="O24" s="28" t="str">
        <f>IF(VLOOKUP(I24,[3]RETENCIÓN!A:E,5,FALSE)="MT","X","")</f>
        <v/>
      </c>
      <c r="P24" s="28" t="str">
        <f>IF(VLOOKUP(I24,[3]RETENCIÓN!A:E,5,FALSE)="S","X","")</f>
        <v/>
      </c>
      <c r="Q24" s="26" t="s">
        <v>2006</v>
      </c>
      <c r="R24" s="26" t="s">
        <v>1247</v>
      </c>
      <c r="S24" s="25" t="s">
        <v>177</v>
      </c>
      <c r="T24" s="22" t="s">
        <v>178</v>
      </c>
      <c r="U24" s="22">
        <v>1</v>
      </c>
      <c r="V24" s="22">
        <v>132</v>
      </c>
      <c r="W24" s="22" t="s">
        <v>167</v>
      </c>
      <c r="X24" s="22"/>
      <c r="Y24" s="22">
        <v>1</v>
      </c>
      <c r="Z24" s="22" t="s">
        <v>2007</v>
      </c>
    </row>
    <row r="25" spans="1:26" ht="36" x14ac:dyDescent="0.2">
      <c r="A25" s="22">
        <v>23</v>
      </c>
      <c r="B25" s="22" t="s">
        <v>1973</v>
      </c>
      <c r="C25" s="23">
        <v>36096</v>
      </c>
      <c r="D25" s="23">
        <v>36096</v>
      </c>
      <c r="E25" s="22" t="s">
        <v>20</v>
      </c>
      <c r="F25" s="24" t="s">
        <v>2008</v>
      </c>
      <c r="G25" s="4" t="s">
        <v>40</v>
      </c>
      <c r="H25" s="30" t="str">
        <f>VLOOKUP(G25,[2]Hoja2!A$1:B$65536,2,0)</f>
        <v>SERIE029</v>
      </c>
      <c r="I25" s="4" t="s">
        <v>40</v>
      </c>
      <c r="J25" s="31">
        <f>VLOOKUP(Eliminación!I1296,RETENCIÓN!A:D,IF(Eliminación!E1296="OPES",2,IF(Eliminación!E1296="UPES",3,4)),FALSE)</f>
        <v>10</v>
      </c>
      <c r="K25" s="27">
        <f t="shared" si="0"/>
        <v>39746</v>
      </c>
      <c r="L25" s="28" t="str">
        <f>IF(VLOOKUP(I25,RETENCIÓN!A:E,5,FALSE)="E","X","")</f>
        <v>X</v>
      </c>
      <c r="M25" s="29" t="str">
        <f>IF(VLOOKUP(I25,RETENCIÓN!A:E,5,FALSE)="CT","X","")</f>
        <v/>
      </c>
      <c r="N25" s="28" t="str">
        <f>IF(VLOOKUP(I25,RETENCIÓN!A:E,5,FALSE)="E","X","")</f>
        <v>X</v>
      </c>
      <c r="O25" s="28" t="str">
        <f>IF(VLOOKUP(I25,[3]RETENCIÓN!A:E,5,FALSE)="MT","X","")</f>
        <v/>
      </c>
      <c r="P25" s="28" t="str">
        <f>IF(VLOOKUP(I25,[3]RETENCIÓN!A:E,5,FALSE)="S","X","")</f>
        <v/>
      </c>
      <c r="Q25" s="26" t="s">
        <v>2009</v>
      </c>
      <c r="R25" s="26" t="s">
        <v>1324</v>
      </c>
      <c r="S25" s="25" t="s">
        <v>177</v>
      </c>
      <c r="T25" s="22" t="s">
        <v>178</v>
      </c>
      <c r="U25" s="22">
        <v>1</v>
      </c>
      <c r="V25" s="22">
        <v>130</v>
      </c>
      <c r="W25" s="22" t="s">
        <v>167</v>
      </c>
      <c r="X25" s="22"/>
      <c r="Y25" s="22">
        <v>2</v>
      </c>
      <c r="Z25" s="22" t="s">
        <v>2007</v>
      </c>
    </row>
    <row r="26" spans="1:26" ht="36" x14ac:dyDescent="0.2">
      <c r="A26" s="22">
        <v>24</v>
      </c>
      <c r="B26" s="22" t="s">
        <v>221</v>
      </c>
      <c r="C26" s="23">
        <v>36096</v>
      </c>
      <c r="D26" s="23">
        <v>36096</v>
      </c>
      <c r="E26" s="22" t="s">
        <v>20</v>
      </c>
      <c r="F26" s="24" t="s">
        <v>2010</v>
      </c>
      <c r="G26" s="4" t="s">
        <v>40</v>
      </c>
      <c r="H26" s="30" t="str">
        <f>VLOOKUP(G26,[2]Hoja2!A$1:B$65536,2,0)</f>
        <v>SERIE029</v>
      </c>
      <c r="I26" s="4" t="s">
        <v>40</v>
      </c>
      <c r="J26" s="31">
        <f>VLOOKUP(Eliminación!I1297,RETENCIÓN!A:D,IF(Eliminación!E1297="OPES",2,IF(Eliminación!E1297="UPES",3,4)),FALSE)</f>
        <v>10</v>
      </c>
      <c r="K26" s="27">
        <f t="shared" si="0"/>
        <v>39746</v>
      </c>
      <c r="L26" s="28" t="str">
        <f>IF(VLOOKUP(I26,RETENCIÓN!A:E,5,FALSE)="E","X","")</f>
        <v>X</v>
      </c>
      <c r="M26" s="29" t="str">
        <f>IF(VLOOKUP(I26,RETENCIÓN!A:E,5,FALSE)="CT","X","")</f>
        <v/>
      </c>
      <c r="N26" s="28" t="str">
        <f>IF(VLOOKUP(I26,RETENCIÓN!A:E,5,FALSE)="E","X","")</f>
        <v>X</v>
      </c>
      <c r="O26" s="28" t="str">
        <f>IF(VLOOKUP(I26,[3]RETENCIÓN!A:E,5,FALSE)="MT","X","")</f>
        <v/>
      </c>
      <c r="P26" s="28" t="str">
        <f>IF(VLOOKUP(I26,[3]RETENCIÓN!A:E,5,FALSE)="S","X","")</f>
        <v/>
      </c>
      <c r="Q26" s="26" t="s">
        <v>2009</v>
      </c>
      <c r="R26" s="26" t="s">
        <v>1543</v>
      </c>
      <c r="S26" s="25" t="s">
        <v>177</v>
      </c>
      <c r="T26" s="22" t="s">
        <v>178</v>
      </c>
      <c r="U26" s="22">
        <v>1</v>
      </c>
      <c r="V26" s="22">
        <v>130</v>
      </c>
      <c r="W26" s="22" t="s">
        <v>167</v>
      </c>
      <c r="X26" s="22"/>
      <c r="Y26" s="22">
        <v>3</v>
      </c>
      <c r="Z26" s="22" t="s">
        <v>2007</v>
      </c>
    </row>
    <row r="27" spans="1:26" ht="36" x14ac:dyDescent="0.2">
      <c r="A27" s="22">
        <v>25</v>
      </c>
      <c r="B27" s="22" t="s">
        <v>1973</v>
      </c>
      <c r="C27" s="23">
        <v>36069</v>
      </c>
      <c r="D27" s="23">
        <v>36099</v>
      </c>
      <c r="E27" s="22" t="s">
        <v>20</v>
      </c>
      <c r="F27" s="24" t="s">
        <v>2008</v>
      </c>
      <c r="G27" s="4" t="s">
        <v>40</v>
      </c>
      <c r="H27" s="30" t="str">
        <f>VLOOKUP(G27,[2]Hoja2!A$1:B$65536,2,0)</f>
        <v>SERIE029</v>
      </c>
      <c r="I27" s="4" t="s">
        <v>40</v>
      </c>
      <c r="J27" s="31">
        <f>VLOOKUP(Eliminación!I1298,RETENCIÓN!A:D,IF(Eliminación!E1298="OPES",2,IF(Eliminación!E1298="UPES",3,4)),FALSE)</f>
        <v>10</v>
      </c>
      <c r="K27" s="27">
        <f t="shared" si="0"/>
        <v>39749</v>
      </c>
      <c r="L27" s="28" t="str">
        <f>IF(VLOOKUP(I27,RETENCIÓN!A:E,5,FALSE)="E","X","")</f>
        <v>X</v>
      </c>
      <c r="M27" s="29" t="str">
        <f>IF(VLOOKUP(I27,RETENCIÓN!A:E,5,FALSE)="CT","X","")</f>
        <v/>
      </c>
      <c r="N27" s="28" t="str">
        <f>IF(VLOOKUP(I27,RETENCIÓN!A:E,5,FALSE)="E","X","")</f>
        <v>X</v>
      </c>
      <c r="O27" s="28" t="str">
        <f>IF(VLOOKUP(I27,[3]RETENCIÓN!A:E,5,FALSE)="MT","X","")</f>
        <v/>
      </c>
      <c r="P27" s="28" t="str">
        <f>IF(VLOOKUP(I27,[3]RETENCIÓN!A:E,5,FALSE)="S","X","")</f>
        <v/>
      </c>
      <c r="Q27" s="26" t="s">
        <v>2011</v>
      </c>
      <c r="R27" s="26" t="s">
        <v>1324</v>
      </c>
      <c r="S27" s="25" t="s">
        <v>177</v>
      </c>
      <c r="T27" s="22" t="s">
        <v>178</v>
      </c>
      <c r="U27" s="22">
        <v>1</v>
      </c>
      <c r="V27" s="22">
        <v>130</v>
      </c>
      <c r="W27" s="22" t="s">
        <v>167</v>
      </c>
      <c r="X27" s="22"/>
      <c r="Y27" s="22">
        <v>4</v>
      </c>
      <c r="Z27" s="22" t="s">
        <v>2007</v>
      </c>
    </row>
    <row r="28" spans="1:26" ht="36" x14ac:dyDescent="0.2">
      <c r="A28" s="22">
        <v>26</v>
      </c>
      <c r="B28" s="22" t="s">
        <v>221</v>
      </c>
      <c r="C28" s="23">
        <v>36098</v>
      </c>
      <c r="D28" s="23">
        <v>36098</v>
      </c>
      <c r="E28" s="22" t="s">
        <v>20</v>
      </c>
      <c r="F28" s="24" t="s">
        <v>2010</v>
      </c>
      <c r="G28" s="4" t="s">
        <v>40</v>
      </c>
      <c r="H28" s="30" t="str">
        <f>VLOOKUP(G28,[2]Hoja2!A$1:B$65536,2,0)</f>
        <v>SERIE029</v>
      </c>
      <c r="I28" s="4" t="s">
        <v>40</v>
      </c>
      <c r="J28" s="31">
        <f>VLOOKUP(Eliminación!I1299,RETENCIÓN!A:D,IF(Eliminación!E1299="OPES",2,IF(Eliminación!E1299="UPES",3,4)),FALSE)</f>
        <v>10</v>
      </c>
      <c r="K28" s="27">
        <f t="shared" si="0"/>
        <v>39748</v>
      </c>
      <c r="L28" s="28" t="str">
        <f>IF(VLOOKUP(I28,RETENCIÓN!A:E,5,FALSE)="E","X","")</f>
        <v>X</v>
      </c>
      <c r="M28" s="29" t="str">
        <f>IF(VLOOKUP(I28,RETENCIÓN!A:E,5,FALSE)="CT","X","")</f>
        <v/>
      </c>
      <c r="N28" s="28" t="str">
        <f>IF(VLOOKUP(I28,RETENCIÓN!A:E,5,FALSE)="E","X","")</f>
        <v>X</v>
      </c>
      <c r="O28" s="28" t="str">
        <f>IF(VLOOKUP(I28,[3]RETENCIÓN!A:E,5,FALSE)="MT","X","")</f>
        <v/>
      </c>
      <c r="P28" s="28" t="str">
        <f>IF(VLOOKUP(I28,[3]RETENCIÓN!A:E,5,FALSE)="S","X","")</f>
        <v/>
      </c>
      <c r="Q28" s="26" t="s">
        <v>2011</v>
      </c>
      <c r="R28" s="26" t="s">
        <v>1543</v>
      </c>
      <c r="S28" s="25" t="s">
        <v>177</v>
      </c>
      <c r="T28" s="22" t="s">
        <v>178</v>
      </c>
      <c r="U28" s="22">
        <v>1</v>
      </c>
      <c r="V28" s="22">
        <v>116</v>
      </c>
      <c r="W28" s="22" t="s">
        <v>167</v>
      </c>
      <c r="X28" s="22"/>
      <c r="Y28" s="22">
        <v>5</v>
      </c>
      <c r="Z28" s="22" t="s">
        <v>2007</v>
      </c>
    </row>
    <row r="29" spans="1:26" x14ac:dyDescent="0.2">
      <c r="A29" s="22">
        <v>27</v>
      </c>
      <c r="B29" s="22" t="s">
        <v>1973</v>
      </c>
      <c r="C29" s="23">
        <v>36126</v>
      </c>
      <c r="D29" s="23">
        <v>36126</v>
      </c>
      <c r="E29" s="22" t="s">
        <v>20</v>
      </c>
      <c r="F29" s="24" t="s">
        <v>2012</v>
      </c>
      <c r="G29" s="4" t="s">
        <v>40</v>
      </c>
      <c r="H29" s="30" t="str">
        <f>VLOOKUP(G29,[2]Hoja2!A$1:B$65536,2,0)</f>
        <v>SERIE029</v>
      </c>
      <c r="I29" s="4" t="s">
        <v>40</v>
      </c>
      <c r="J29" s="31">
        <f>VLOOKUP(Eliminación!I1300,RETENCIÓN!A:D,IF(Eliminación!E1300="OPES",2,IF(Eliminación!E1300="UPES",3,4)),FALSE)</f>
        <v>10</v>
      </c>
      <c r="K29" s="27">
        <f t="shared" si="0"/>
        <v>39776</v>
      </c>
      <c r="L29" s="28" t="str">
        <f>IF(VLOOKUP(I29,RETENCIÓN!A:E,5,FALSE)="E","X","")</f>
        <v>X</v>
      </c>
      <c r="M29" s="29" t="str">
        <f>IF(VLOOKUP(I29,RETENCIÓN!A:E,5,FALSE)="CT","X","")</f>
        <v/>
      </c>
      <c r="N29" s="28" t="str">
        <f>IF(VLOOKUP(I29,RETENCIÓN!A:E,5,FALSE)="E","X","")</f>
        <v>X</v>
      </c>
      <c r="O29" s="28" t="str">
        <f>IF(VLOOKUP(I29,[3]RETENCIÓN!A:E,5,FALSE)="MT","X","")</f>
        <v/>
      </c>
      <c r="P29" s="28" t="str">
        <f>IF(VLOOKUP(I29,[3]RETENCIÓN!A:E,5,FALSE)="S","X","")</f>
        <v/>
      </c>
      <c r="Q29" s="26" t="s">
        <v>2013</v>
      </c>
      <c r="R29" s="26" t="s">
        <v>2014</v>
      </c>
      <c r="S29" s="25" t="s">
        <v>177</v>
      </c>
      <c r="T29" s="22" t="s">
        <v>178</v>
      </c>
      <c r="U29" s="22">
        <v>1</v>
      </c>
      <c r="V29" s="22">
        <v>120</v>
      </c>
      <c r="W29" s="22" t="s">
        <v>167</v>
      </c>
      <c r="X29" s="22"/>
      <c r="Y29" s="22">
        <v>6</v>
      </c>
      <c r="Z29" s="22" t="s">
        <v>2007</v>
      </c>
    </row>
    <row r="30" spans="1:26" ht="36" x14ac:dyDescent="0.2">
      <c r="A30" s="22">
        <v>28</v>
      </c>
      <c r="B30" s="22" t="s">
        <v>221</v>
      </c>
      <c r="C30" s="23">
        <v>36111</v>
      </c>
      <c r="D30" s="23">
        <v>36111</v>
      </c>
      <c r="E30" s="22" t="s">
        <v>20</v>
      </c>
      <c r="F30" s="24" t="s">
        <v>2015</v>
      </c>
      <c r="G30" s="4" t="s">
        <v>40</v>
      </c>
      <c r="H30" s="30" t="str">
        <f>VLOOKUP(G30,[2]Hoja2!A$1:B$65536,2,0)</f>
        <v>SERIE029</v>
      </c>
      <c r="I30" s="4" t="s">
        <v>40</v>
      </c>
      <c r="J30" s="31">
        <f>VLOOKUP(Eliminación!I1301,RETENCIÓN!A:D,IF(Eliminación!E1301="OPES",2,IF(Eliminación!E1301="UPES",3,4)),FALSE)</f>
        <v>10</v>
      </c>
      <c r="K30" s="27">
        <f t="shared" si="0"/>
        <v>39761</v>
      </c>
      <c r="L30" s="28" t="str">
        <f>IF(VLOOKUP(I30,RETENCIÓN!A:E,5,FALSE)="E","X","")</f>
        <v>X</v>
      </c>
      <c r="M30" s="29" t="str">
        <f>IF(VLOOKUP(I30,RETENCIÓN!A:E,5,FALSE)="CT","X","")</f>
        <v/>
      </c>
      <c r="N30" s="28" t="str">
        <f>IF(VLOOKUP(I30,RETENCIÓN!A:E,5,FALSE)="E","X","")</f>
        <v>X</v>
      </c>
      <c r="O30" s="28" t="str">
        <f>IF(VLOOKUP(I30,[3]RETENCIÓN!A:E,5,FALSE)="MT","X","")</f>
        <v/>
      </c>
      <c r="P30" s="28" t="str">
        <f>IF(VLOOKUP(I30,[3]RETENCIÓN!A:E,5,FALSE)="S","X","")</f>
        <v/>
      </c>
      <c r="Q30" s="26" t="s">
        <v>2016</v>
      </c>
      <c r="R30" s="26" t="s">
        <v>1121</v>
      </c>
      <c r="S30" s="25" t="s">
        <v>177</v>
      </c>
      <c r="T30" s="22" t="s">
        <v>178</v>
      </c>
      <c r="U30" s="22">
        <v>1</v>
      </c>
      <c r="V30" s="22">
        <v>140</v>
      </c>
      <c r="W30" s="22" t="s">
        <v>167</v>
      </c>
      <c r="X30" s="22"/>
      <c r="Y30" s="22">
        <v>7</v>
      </c>
      <c r="Z30" s="22" t="s">
        <v>2007</v>
      </c>
    </row>
    <row r="31" spans="1:26" ht="36" x14ac:dyDescent="0.2">
      <c r="A31" s="22">
        <v>29</v>
      </c>
      <c r="B31" s="22" t="s">
        <v>221</v>
      </c>
      <c r="C31" s="23">
        <v>36111</v>
      </c>
      <c r="D31" s="23">
        <v>36111</v>
      </c>
      <c r="E31" s="22" t="s">
        <v>20</v>
      </c>
      <c r="F31" s="24" t="s">
        <v>385</v>
      </c>
      <c r="G31" s="4" t="s">
        <v>40</v>
      </c>
      <c r="H31" s="30" t="str">
        <f>VLOOKUP(G31,[2]Hoja2!A$1:B$65536,2,0)</f>
        <v>SERIE029</v>
      </c>
      <c r="I31" s="4" t="s">
        <v>40</v>
      </c>
      <c r="J31" s="31">
        <f>VLOOKUP(Eliminación!I1302,RETENCIÓN!A:D,IF(Eliminación!E1302="OPES",2,IF(Eliminación!E1302="UPES",3,4)),FALSE)</f>
        <v>10</v>
      </c>
      <c r="K31" s="27">
        <f t="shared" si="0"/>
        <v>39761</v>
      </c>
      <c r="L31" s="28" t="str">
        <f>IF(VLOOKUP(I31,RETENCIÓN!A:E,5,FALSE)="E","X","")</f>
        <v>X</v>
      </c>
      <c r="M31" s="29" t="str">
        <f>IF(VLOOKUP(I31,RETENCIÓN!A:E,5,FALSE)="CT","X","")</f>
        <v/>
      </c>
      <c r="N31" s="28" t="str">
        <f>IF(VLOOKUP(I31,RETENCIÓN!A:E,5,FALSE)="E","X","")</f>
        <v>X</v>
      </c>
      <c r="O31" s="28" t="str">
        <f>IF(VLOOKUP(I31,[3]RETENCIÓN!A:E,5,FALSE)="MT","X","")</f>
        <v/>
      </c>
      <c r="P31" s="28" t="str">
        <f>IF(VLOOKUP(I31,[3]RETENCIÓN!A:E,5,FALSE)="S","X","")</f>
        <v/>
      </c>
      <c r="Q31" s="26" t="s">
        <v>2016</v>
      </c>
      <c r="R31" s="26" t="s">
        <v>386</v>
      </c>
      <c r="S31" s="25" t="s">
        <v>177</v>
      </c>
      <c r="T31" s="22" t="s">
        <v>178</v>
      </c>
      <c r="U31" s="22">
        <v>1</v>
      </c>
      <c r="V31" s="22">
        <v>210</v>
      </c>
      <c r="W31" s="22" t="s">
        <v>167</v>
      </c>
      <c r="X31" s="22"/>
      <c r="Y31" s="22">
        <v>8</v>
      </c>
      <c r="Z31" s="22" t="s">
        <v>2007</v>
      </c>
    </row>
    <row r="32" spans="1:26" ht="36" x14ac:dyDescent="0.2">
      <c r="A32" s="22">
        <v>30</v>
      </c>
      <c r="B32" s="22" t="s">
        <v>1973</v>
      </c>
      <c r="C32" s="23">
        <v>36118</v>
      </c>
      <c r="D32" s="23">
        <v>36118</v>
      </c>
      <c r="E32" s="22" t="s">
        <v>20</v>
      </c>
      <c r="F32" s="24" t="s">
        <v>259</v>
      </c>
      <c r="G32" s="4" t="s">
        <v>40</v>
      </c>
      <c r="H32" s="30" t="str">
        <f>VLOOKUP(G32,[2]Hoja2!A$1:B$65536,2,0)</f>
        <v>SERIE029</v>
      </c>
      <c r="I32" s="4" t="s">
        <v>40</v>
      </c>
      <c r="J32" s="31">
        <f>VLOOKUP(Eliminación!I1303,RETENCIÓN!A:D,IF(Eliminación!E1303="OPES",2,IF(Eliminación!E1303="UPES",3,4)),FALSE)</f>
        <v>10</v>
      </c>
      <c r="K32" s="27">
        <f t="shared" si="0"/>
        <v>39768</v>
      </c>
      <c r="L32" s="28" t="str">
        <f>IF(VLOOKUP(I32,RETENCIÓN!A:E,5,FALSE)="E","X","")</f>
        <v>X</v>
      </c>
      <c r="M32" s="29" t="str">
        <f>IF(VLOOKUP(I32,RETENCIÓN!A:E,5,FALSE)="CT","X","")</f>
        <v/>
      </c>
      <c r="N32" s="28" t="str">
        <f>IF(VLOOKUP(I32,RETENCIÓN!A:E,5,FALSE)="E","X","")</f>
        <v>X</v>
      </c>
      <c r="O32" s="28" t="str">
        <f>IF(VLOOKUP(I32,[3]RETENCIÓN!A:E,5,FALSE)="MT","X","")</f>
        <v/>
      </c>
      <c r="P32" s="28" t="str">
        <f>IF(VLOOKUP(I32,[3]RETENCIÓN!A:E,5,FALSE)="S","X","")</f>
        <v/>
      </c>
      <c r="Q32" s="26" t="s">
        <v>2017</v>
      </c>
      <c r="R32" s="26" t="s">
        <v>1982</v>
      </c>
      <c r="S32" s="25" t="s">
        <v>177</v>
      </c>
      <c r="T32" s="22" t="s">
        <v>178</v>
      </c>
      <c r="U32" s="22">
        <v>1</v>
      </c>
      <c r="V32" s="22">
        <v>103</v>
      </c>
      <c r="W32" s="22" t="s">
        <v>167</v>
      </c>
      <c r="X32" s="22"/>
      <c r="Y32" s="22">
        <v>9</v>
      </c>
      <c r="Z32" s="22" t="s">
        <v>2007</v>
      </c>
    </row>
    <row r="33" spans="1:26" ht="36" x14ac:dyDescent="0.2">
      <c r="A33" s="22">
        <v>31</v>
      </c>
      <c r="B33" s="22" t="s">
        <v>168</v>
      </c>
      <c r="C33" s="23">
        <v>36118</v>
      </c>
      <c r="D33" s="23">
        <v>36118</v>
      </c>
      <c r="E33" s="22" t="s">
        <v>20</v>
      </c>
      <c r="F33" s="24" t="s">
        <v>2018</v>
      </c>
      <c r="G33" s="4" t="s">
        <v>40</v>
      </c>
      <c r="H33" s="30" t="str">
        <f>VLOOKUP(G33,[2]Hoja2!A$1:B$65536,2,0)</f>
        <v>SERIE029</v>
      </c>
      <c r="I33" s="4" t="s">
        <v>40</v>
      </c>
      <c r="J33" s="31">
        <f>VLOOKUP(Eliminación!I1304,RETENCIÓN!A:D,IF(Eliminación!E1304="OPES",2,IF(Eliminación!E1304="UPES",3,4)),FALSE)</f>
        <v>10</v>
      </c>
      <c r="K33" s="27">
        <f t="shared" si="0"/>
        <v>39768</v>
      </c>
      <c r="L33" s="28" t="str">
        <f>IF(VLOOKUP(I33,RETENCIÓN!A:E,5,FALSE)="E","X","")</f>
        <v>X</v>
      </c>
      <c r="M33" s="29" t="str">
        <f>IF(VLOOKUP(I33,RETENCIÓN!A:E,5,FALSE)="CT","X","")</f>
        <v/>
      </c>
      <c r="N33" s="28" t="str">
        <f>IF(VLOOKUP(I33,RETENCIÓN!A:E,5,FALSE)="E","X","")</f>
        <v>X</v>
      </c>
      <c r="O33" s="28" t="str">
        <f>IF(VLOOKUP(I33,[3]RETENCIÓN!A:E,5,FALSE)="MT","X","")</f>
        <v/>
      </c>
      <c r="P33" s="28" t="str">
        <f>IF(VLOOKUP(I33,[3]RETENCIÓN!A:E,5,FALSE)="S","X","")</f>
        <v/>
      </c>
      <c r="Q33" s="26" t="s">
        <v>2017</v>
      </c>
      <c r="R33" s="26" t="s">
        <v>2019</v>
      </c>
      <c r="S33" s="25" t="s">
        <v>177</v>
      </c>
      <c r="T33" s="22" t="s">
        <v>178</v>
      </c>
      <c r="U33" s="22">
        <v>1</v>
      </c>
      <c r="V33" s="22">
        <v>96</v>
      </c>
      <c r="W33" s="22" t="s">
        <v>167</v>
      </c>
      <c r="X33" s="22"/>
      <c r="Y33" s="22">
        <v>10</v>
      </c>
      <c r="Z33" s="22" t="s">
        <v>2007</v>
      </c>
    </row>
    <row r="34" spans="1:26" ht="36" x14ac:dyDescent="0.2">
      <c r="A34" s="22">
        <v>32</v>
      </c>
      <c r="B34" s="22" t="s">
        <v>221</v>
      </c>
      <c r="C34" s="23">
        <v>36087</v>
      </c>
      <c r="D34" s="23">
        <v>36087</v>
      </c>
      <c r="E34" s="22" t="s">
        <v>20</v>
      </c>
      <c r="F34" s="24" t="s">
        <v>2020</v>
      </c>
      <c r="G34" s="4" t="s">
        <v>40</v>
      </c>
      <c r="H34" s="30" t="str">
        <f>VLOOKUP(G34,[2]Hoja2!A$1:B$65536,2,0)</f>
        <v>SERIE029</v>
      </c>
      <c r="I34" s="4" t="s">
        <v>40</v>
      </c>
      <c r="J34" s="31">
        <f>VLOOKUP(Eliminación!I1305,RETENCIÓN!A:D,IF(Eliminación!E1305="OPES",2,IF(Eliminación!E1305="UPES",3,4)),FALSE)</f>
        <v>10</v>
      </c>
      <c r="K34" s="27">
        <f t="shared" si="0"/>
        <v>39737</v>
      </c>
      <c r="L34" s="28" t="str">
        <f>IF(VLOOKUP(I34,RETENCIÓN!A:E,5,FALSE)="E","X","")</f>
        <v>X</v>
      </c>
      <c r="M34" s="29" t="str">
        <f>IF(VLOOKUP(I34,RETENCIÓN!A:E,5,FALSE)="CT","X","")</f>
        <v/>
      </c>
      <c r="N34" s="28" t="str">
        <f>IF(VLOOKUP(I34,RETENCIÓN!A:E,5,FALSE)="E","X","")</f>
        <v>X</v>
      </c>
      <c r="O34" s="28" t="str">
        <f>IF(VLOOKUP(I34,[3]RETENCIÓN!A:E,5,FALSE)="MT","X","")</f>
        <v/>
      </c>
      <c r="P34" s="28" t="str">
        <f>IF(VLOOKUP(I34,[3]RETENCIÓN!A:E,5,FALSE)="S","X","")</f>
        <v/>
      </c>
      <c r="Q34" s="26" t="s">
        <v>481</v>
      </c>
      <c r="R34" s="26"/>
      <c r="S34" s="25" t="s">
        <v>177</v>
      </c>
      <c r="T34" s="22" t="s">
        <v>178</v>
      </c>
      <c r="U34" s="22">
        <v>1</v>
      </c>
      <c r="V34" s="22">
        <v>130</v>
      </c>
      <c r="W34" s="22" t="s">
        <v>167</v>
      </c>
      <c r="X34" s="22"/>
      <c r="Y34" s="22">
        <v>11</v>
      </c>
      <c r="Z34" s="22" t="s">
        <v>2007</v>
      </c>
    </row>
    <row r="35" spans="1:26" x14ac:dyDescent="0.2">
      <c r="A35" s="22">
        <v>33</v>
      </c>
      <c r="B35" s="22" t="s">
        <v>1973</v>
      </c>
      <c r="C35" s="23">
        <v>36514</v>
      </c>
      <c r="D35" s="23">
        <v>36514</v>
      </c>
      <c r="E35" s="22" t="s">
        <v>21</v>
      </c>
      <c r="F35" s="24" t="s">
        <v>2021</v>
      </c>
      <c r="G35" s="4" t="s">
        <v>40</v>
      </c>
      <c r="H35" s="30" t="str">
        <f>VLOOKUP(G35,[2]Hoja2!A$1:B$65536,2,0)</f>
        <v>SERIE029</v>
      </c>
      <c r="I35" s="4" t="s">
        <v>40</v>
      </c>
      <c r="J35" s="31">
        <f>VLOOKUP(Eliminación!I1306,RETENCIÓN!A:D,IF(Eliminación!E1306="OPES",2,IF(Eliminación!E1306="UPES",3,4)),FALSE)</f>
        <v>10</v>
      </c>
      <c r="K35" s="27">
        <f t="shared" si="0"/>
        <v>40164</v>
      </c>
      <c r="L35" s="28" t="str">
        <f>IF(VLOOKUP(I35,RETENCIÓN!A:E,5,FALSE)="E","X","")</f>
        <v>X</v>
      </c>
      <c r="M35" s="29" t="str">
        <f>IF(VLOOKUP(I35,RETENCIÓN!A:E,5,FALSE)="CT","X","")</f>
        <v/>
      </c>
      <c r="N35" s="28" t="str">
        <f>IF(VLOOKUP(I35,RETENCIÓN!A:E,5,FALSE)="E","X","")</f>
        <v>X</v>
      </c>
      <c r="O35" s="28" t="str">
        <f>IF(VLOOKUP(I35,[3]RETENCIÓN!A:E,5,FALSE)="MT","X","")</f>
        <v/>
      </c>
      <c r="P35" s="28" t="str">
        <f>IF(VLOOKUP(I35,[3]RETENCIÓN!A:E,5,FALSE)="S","X","")</f>
        <v/>
      </c>
      <c r="Q35" s="26" t="s">
        <v>2022</v>
      </c>
      <c r="R35" s="26" t="s">
        <v>413</v>
      </c>
      <c r="S35" s="25" t="s">
        <v>177</v>
      </c>
      <c r="T35" s="22" t="s">
        <v>178</v>
      </c>
      <c r="U35" s="22">
        <v>1</v>
      </c>
      <c r="V35" s="22">
        <v>141</v>
      </c>
      <c r="W35" s="22" t="s">
        <v>167</v>
      </c>
      <c r="X35" s="22"/>
      <c r="Y35" s="22">
        <v>1</v>
      </c>
      <c r="Z35" s="22" t="s">
        <v>2023</v>
      </c>
    </row>
    <row r="36" spans="1:26" ht="24" x14ac:dyDescent="0.2">
      <c r="A36" s="22">
        <v>34</v>
      </c>
      <c r="B36" s="22" t="s">
        <v>1973</v>
      </c>
      <c r="C36" s="23">
        <v>36515</v>
      </c>
      <c r="D36" s="23">
        <v>36515</v>
      </c>
      <c r="E36" s="22" t="s">
        <v>21</v>
      </c>
      <c r="F36" s="24" t="s">
        <v>2024</v>
      </c>
      <c r="G36" s="4" t="s">
        <v>40</v>
      </c>
      <c r="H36" s="30" t="str">
        <f>VLOOKUP(G36,[2]Hoja2!A$1:B$65536,2,0)</f>
        <v>SERIE029</v>
      </c>
      <c r="I36" s="4" t="s">
        <v>40</v>
      </c>
      <c r="J36" s="31">
        <f>VLOOKUP(Eliminación!I1307,RETENCIÓN!A:D,IF(Eliminación!E1307="OPES",2,IF(Eliminación!E1307="UPES",3,4)),FALSE)</f>
        <v>10</v>
      </c>
      <c r="K36" s="27">
        <f t="shared" si="0"/>
        <v>40165</v>
      </c>
      <c r="L36" s="28" t="str">
        <f>IF(VLOOKUP(I36,RETENCIÓN!A:E,5,FALSE)="E","X","")</f>
        <v>X</v>
      </c>
      <c r="M36" s="29" t="str">
        <f>IF(VLOOKUP(I36,RETENCIÓN!A:E,5,FALSE)="CT","X","")</f>
        <v/>
      </c>
      <c r="N36" s="28" t="str">
        <f>IF(VLOOKUP(I36,RETENCIÓN!A:E,5,FALSE)="E","X","")</f>
        <v>X</v>
      </c>
      <c r="O36" s="28" t="str">
        <f>IF(VLOOKUP(I36,[3]RETENCIÓN!A:E,5,FALSE)="MT","X","")</f>
        <v/>
      </c>
      <c r="P36" s="28" t="str">
        <f>IF(VLOOKUP(I36,[3]RETENCIÓN!A:E,5,FALSE)="S","X","")</f>
        <v/>
      </c>
      <c r="Q36" s="26" t="s">
        <v>2025</v>
      </c>
      <c r="R36" s="26" t="s">
        <v>1070</v>
      </c>
      <c r="S36" s="25" t="s">
        <v>177</v>
      </c>
      <c r="T36" s="22" t="s">
        <v>178</v>
      </c>
      <c r="U36" s="22">
        <v>1</v>
      </c>
      <c r="V36" s="22">
        <v>86</v>
      </c>
      <c r="W36" s="22" t="s">
        <v>167</v>
      </c>
      <c r="X36" s="22"/>
      <c r="Y36" s="22">
        <v>2</v>
      </c>
      <c r="Z36" s="22" t="s">
        <v>2023</v>
      </c>
    </row>
    <row r="37" spans="1:26" x14ac:dyDescent="0.2">
      <c r="A37" s="22">
        <v>35</v>
      </c>
      <c r="B37" s="22" t="s">
        <v>303</v>
      </c>
      <c r="C37" s="23">
        <v>36517</v>
      </c>
      <c r="D37" s="23">
        <v>36517</v>
      </c>
      <c r="E37" s="22" t="s">
        <v>21</v>
      </c>
      <c r="F37" s="24" t="s">
        <v>2026</v>
      </c>
      <c r="G37" s="4" t="s">
        <v>40</v>
      </c>
      <c r="H37" s="30" t="str">
        <f>VLOOKUP(G37,[2]Hoja2!A$1:B$65536,2,0)</f>
        <v>SERIE029</v>
      </c>
      <c r="I37" s="4" t="s">
        <v>40</v>
      </c>
      <c r="J37" s="31">
        <f>VLOOKUP(Eliminación!I1308,RETENCIÓN!A:D,IF(Eliminación!E1308="OPES",2,IF(Eliminación!E1308="UPES",3,4)),FALSE)</f>
        <v>10</v>
      </c>
      <c r="K37" s="27">
        <f t="shared" si="0"/>
        <v>40167</v>
      </c>
      <c r="L37" s="28" t="str">
        <f>IF(VLOOKUP(I37,RETENCIÓN!A:E,5,FALSE)="E","X","")</f>
        <v>X</v>
      </c>
      <c r="M37" s="29" t="str">
        <f>IF(VLOOKUP(I37,RETENCIÓN!A:E,5,FALSE)="CT","X","")</f>
        <v/>
      </c>
      <c r="N37" s="28" t="str">
        <f>IF(VLOOKUP(I37,RETENCIÓN!A:E,5,FALSE)="E","X","")</f>
        <v>X</v>
      </c>
      <c r="O37" s="28" t="str">
        <f>IF(VLOOKUP(I37,[3]RETENCIÓN!A:E,5,FALSE)="MT","X","")</f>
        <v/>
      </c>
      <c r="P37" s="28" t="str">
        <f>IF(VLOOKUP(I37,[3]RETENCIÓN!A:E,5,FALSE)="S","X","")</f>
        <v/>
      </c>
      <c r="Q37" s="26" t="s">
        <v>2027</v>
      </c>
      <c r="R37" s="26"/>
      <c r="S37" s="25" t="s">
        <v>177</v>
      </c>
      <c r="T37" s="22" t="s">
        <v>178</v>
      </c>
      <c r="U37" s="22">
        <v>1</v>
      </c>
      <c r="V37" s="22">
        <v>36</v>
      </c>
      <c r="W37" s="22" t="s">
        <v>167</v>
      </c>
      <c r="X37" s="22"/>
      <c r="Y37" s="22">
        <v>3</v>
      </c>
      <c r="Z37" s="22" t="s">
        <v>2023</v>
      </c>
    </row>
    <row r="38" spans="1:26" ht="24" x14ac:dyDescent="0.2">
      <c r="A38" s="22">
        <v>36</v>
      </c>
      <c r="B38" s="22" t="s">
        <v>303</v>
      </c>
      <c r="C38" s="23">
        <v>36522</v>
      </c>
      <c r="D38" s="23">
        <v>36522</v>
      </c>
      <c r="E38" s="22" t="s">
        <v>21</v>
      </c>
      <c r="F38" s="24" t="s">
        <v>2028</v>
      </c>
      <c r="G38" s="4" t="s">
        <v>40</v>
      </c>
      <c r="H38" s="30" t="str">
        <f>VLOOKUP(G38,[2]Hoja2!A$1:B$65536,2,0)</f>
        <v>SERIE029</v>
      </c>
      <c r="I38" s="4" t="s">
        <v>40</v>
      </c>
      <c r="J38" s="31">
        <f>VLOOKUP(Eliminación!I1309,RETENCIÓN!A:D,IF(Eliminación!E1309="OPES",2,IF(Eliminación!E1309="UPES",3,4)),FALSE)</f>
        <v>10</v>
      </c>
      <c r="K38" s="27">
        <f t="shared" si="0"/>
        <v>40172</v>
      </c>
      <c r="L38" s="28" t="str">
        <f>IF(VLOOKUP(I38,RETENCIÓN!A:E,5,FALSE)="E","X","")</f>
        <v>X</v>
      </c>
      <c r="M38" s="29" t="str">
        <f>IF(VLOOKUP(I38,RETENCIÓN!A:E,5,FALSE)="CT","X","")</f>
        <v/>
      </c>
      <c r="N38" s="28" t="str">
        <f>IF(VLOOKUP(I38,RETENCIÓN!A:E,5,FALSE)="E","X","")</f>
        <v>X</v>
      </c>
      <c r="O38" s="28" t="str">
        <f>IF(VLOOKUP(I38,[3]RETENCIÓN!A:E,5,FALSE)="MT","X","")</f>
        <v/>
      </c>
      <c r="P38" s="28" t="str">
        <f>IF(VLOOKUP(I38,[3]RETENCIÓN!A:E,5,FALSE)="S","X","")</f>
        <v/>
      </c>
      <c r="Q38" s="26" t="s">
        <v>2029</v>
      </c>
      <c r="R38" s="26"/>
      <c r="S38" s="25" t="s">
        <v>177</v>
      </c>
      <c r="T38" s="22" t="s">
        <v>178</v>
      </c>
      <c r="U38" s="22">
        <v>1</v>
      </c>
      <c r="V38" s="22">
        <v>102</v>
      </c>
      <c r="W38" s="22" t="s">
        <v>167</v>
      </c>
      <c r="X38" s="22"/>
      <c r="Y38" s="22">
        <v>4</v>
      </c>
      <c r="Z38" s="22" t="s">
        <v>2023</v>
      </c>
    </row>
    <row r="39" spans="1:26" ht="24" x14ac:dyDescent="0.2">
      <c r="A39" s="22">
        <v>37</v>
      </c>
      <c r="B39" s="22" t="s">
        <v>1973</v>
      </c>
      <c r="C39" s="23">
        <v>36501</v>
      </c>
      <c r="D39" s="23">
        <v>36501</v>
      </c>
      <c r="E39" s="22" t="s">
        <v>21</v>
      </c>
      <c r="F39" s="24" t="s">
        <v>324</v>
      </c>
      <c r="G39" s="4" t="s">
        <v>40</v>
      </c>
      <c r="H39" s="30" t="str">
        <f>VLOOKUP(G39,[2]Hoja2!A$1:B$65536,2,0)</f>
        <v>SERIE029</v>
      </c>
      <c r="I39" s="4" t="s">
        <v>40</v>
      </c>
      <c r="J39" s="31">
        <f>VLOOKUP(Eliminación!I1310,RETENCIÓN!A:D,IF(Eliminación!E1310="OPES",2,IF(Eliminación!E1310="UPES",3,4)),FALSE)</f>
        <v>10</v>
      </c>
      <c r="K39" s="27">
        <f t="shared" si="0"/>
        <v>40151</v>
      </c>
      <c r="L39" s="28" t="str">
        <f>IF(VLOOKUP(I39,RETENCIÓN!A:E,5,FALSE)="E","X","")</f>
        <v>X</v>
      </c>
      <c r="M39" s="29" t="str">
        <f>IF(VLOOKUP(I39,RETENCIÓN!A:E,5,FALSE)="CT","X","")</f>
        <v/>
      </c>
      <c r="N39" s="28" t="str">
        <f>IF(VLOOKUP(I39,RETENCIÓN!A:E,5,FALSE)="E","X","")</f>
        <v>X</v>
      </c>
      <c r="O39" s="28" t="str">
        <f>IF(VLOOKUP(I39,[3]RETENCIÓN!A:E,5,FALSE)="MT","X","")</f>
        <v/>
      </c>
      <c r="P39" s="28" t="str">
        <f>IF(VLOOKUP(I39,[3]RETENCIÓN!A:E,5,FALSE)="S","X","")</f>
        <v/>
      </c>
      <c r="Q39" s="26" t="s">
        <v>2030</v>
      </c>
      <c r="R39" s="26" t="s">
        <v>326</v>
      </c>
      <c r="S39" s="25" t="s">
        <v>177</v>
      </c>
      <c r="T39" s="22" t="s">
        <v>178</v>
      </c>
      <c r="U39" s="22">
        <v>1</v>
      </c>
      <c r="V39" s="22">
        <v>95</v>
      </c>
      <c r="W39" s="22" t="s">
        <v>167</v>
      </c>
      <c r="X39" s="22"/>
      <c r="Y39" s="22">
        <v>5</v>
      </c>
      <c r="Z39" s="22" t="s">
        <v>2023</v>
      </c>
    </row>
    <row r="40" spans="1:26" ht="24" x14ac:dyDescent="0.2">
      <c r="A40" s="22">
        <v>38</v>
      </c>
      <c r="B40" s="22" t="s">
        <v>1973</v>
      </c>
      <c r="C40" s="23">
        <v>36517</v>
      </c>
      <c r="D40" s="23">
        <v>36517</v>
      </c>
      <c r="E40" s="22" t="s">
        <v>21</v>
      </c>
      <c r="F40" s="24" t="s">
        <v>385</v>
      </c>
      <c r="G40" s="4" t="s">
        <v>40</v>
      </c>
      <c r="H40" s="30" t="str">
        <f>VLOOKUP(G40,[2]Hoja2!A$1:B$65536,2,0)</f>
        <v>SERIE029</v>
      </c>
      <c r="I40" s="4" t="s">
        <v>40</v>
      </c>
      <c r="J40" s="31">
        <f>VLOOKUP(Eliminación!I1311,RETENCIÓN!A:D,IF(Eliminación!E1311="OPES",2,IF(Eliminación!E1311="UPES",3,4)),FALSE)</f>
        <v>10</v>
      </c>
      <c r="K40" s="27">
        <f t="shared" si="0"/>
        <v>40167</v>
      </c>
      <c r="L40" s="28" t="str">
        <f>IF(VLOOKUP(I40,RETENCIÓN!A:E,5,FALSE)="E","X","")</f>
        <v>X</v>
      </c>
      <c r="M40" s="29" t="str">
        <f>IF(VLOOKUP(I40,RETENCIÓN!A:E,5,FALSE)="CT","X","")</f>
        <v/>
      </c>
      <c r="N40" s="28" t="str">
        <f>IF(VLOOKUP(I40,RETENCIÓN!A:E,5,FALSE)="E","X","")</f>
        <v>X</v>
      </c>
      <c r="O40" s="28" t="str">
        <f>IF(VLOOKUP(I40,[3]RETENCIÓN!A:E,5,FALSE)="MT","X","")</f>
        <v/>
      </c>
      <c r="P40" s="28" t="str">
        <f>IF(VLOOKUP(I40,[3]RETENCIÓN!A:E,5,FALSE)="S","X","")</f>
        <v/>
      </c>
      <c r="Q40" s="26" t="s">
        <v>2031</v>
      </c>
      <c r="R40" s="26" t="s">
        <v>1242</v>
      </c>
      <c r="S40" s="25" t="s">
        <v>177</v>
      </c>
      <c r="T40" s="22" t="s">
        <v>178</v>
      </c>
      <c r="U40" s="22">
        <v>1</v>
      </c>
      <c r="V40" s="22">
        <v>35</v>
      </c>
      <c r="W40" s="22" t="s">
        <v>167</v>
      </c>
      <c r="X40" s="22"/>
      <c r="Y40" s="22">
        <v>6</v>
      </c>
      <c r="Z40" s="22" t="s">
        <v>2023</v>
      </c>
    </row>
    <row r="41" spans="1:26" x14ac:dyDescent="0.2">
      <c r="A41" s="22">
        <v>39</v>
      </c>
      <c r="B41" s="22" t="s">
        <v>168</v>
      </c>
      <c r="C41" s="23">
        <v>36465</v>
      </c>
      <c r="D41" s="23">
        <v>36494</v>
      </c>
      <c r="E41" s="22" t="s">
        <v>21</v>
      </c>
      <c r="F41" s="24" t="s">
        <v>2032</v>
      </c>
      <c r="G41" s="4" t="s">
        <v>40</v>
      </c>
      <c r="H41" s="30" t="str">
        <f>VLOOKUP(G41,[2]Hoja2!A$1:B$65536,2,0)</f>
        <v>SERIE029</v>
      </c>
      <c r="I41" s="4" t="s">
        <v>40</v>
      </c>
      <c r="J41" s="31">
        <f>VLOOKUP(Eliminación!I1312,RETENCIÓN!A:D,IF(Eliminación!E1312="OPES",2,IF(Eliminación!E1312="UPES",3,4)),FALSE)</f>
        <v>10</v>
      </c>
      <c r="K41" s="27">
        <f t="shared" si="0"/>
        <v>40144</v>
      </c>
      <c r="L41" s="28" t="str">
        <f>IF(VLOOKUP(I41,RETENCIÓN!A:E,5,FALSE)="E","X","")</f>
        <v>X</v>
      </c>
      <c r="M41" s="29" t="str">
        <f>IF(VLOOKUP(I41,RETENCIÓN!A:E,5,FALSE)="CT","X","")</f>
        <v/>
      </c>
      <c r="N41" s="28" t="str">
        <f>IF(VLOOKUP(I41,RETENCIÓN!A:E,5,FALSE)="E","X","")</f>
        <v>X</v>
      </c>
      <c r="O41" s="28" t="str">
        <f>IF(VLOOKUP(I41,[3]RETENCIÓN!A:E,5,FALSE)="MT","X","")</f>
        <v/>
      </c>
      <c r="P41" s="28" t="str">
        <f>IF(VLOOKUP(I41,[3]RETENCIÓN!A:E,5,FALSE)="S","X","")</f>
        <v/>
      </c>
      <c r="Q41" s="26"/>
      <c r="R41" s="26"/>
      <c r="S41" s="25"/>
      <c r="T41" s="22" t="s">
        <v>178</v>
      </c>
      <c r="U41" s="22">
        <v>1</v>
      </c>
      <c r="V41" s="22">
        <v>260</v>
      </c>
      <c r="W41" s="22" t="s">
        <v>167</v>
      </c>
      <c r="X41" s="22"/>
      <c r="Y41" s="22">
        <v>7</v>
      </c>
      <c r="Z41" s="22" t="s">
        <v>2023</v>
      </c>
    </row>
    <row r="42" spans="1:26" ht="36" x14ac:dyDescent="0.2">
      <c r="A42" s="22">
        <v>40</v>
      </c>
      <c r="B42" s="22" t="s">
        <v>221</v>
      </c>
      <c r="C42" s="23">
        <v>36299</v>
      </c>
      <c r="D42" s="23">
        <v>36299</v>
      </c>
      <c r="E42" s="22" t="s">
        <v>21</v>
      </c>
      <c r="F42" s="24" t="s">
        <v>2033</v>
      </c>
      <c r="G42" s="4" t="s">
        <v>40</v>
      </c>
      <c r="H42" s="30" t="str">
        <f>VLOOKUP(G42,[2]Hoja2!A$1:B$65536,2,0)</f>
        <v>SERIE029</v>
      </c>
      <c r="I42" s="4" t="s">
        <v>40</v>
      </c>
      <c r="J42" s="31">
        <f>VLOOKUP(Eliminación!I1313,RETENCIÓN!A:D,IF(Eliminación!E1313="OPES",2,IF(Eliminación!E1313="UPES",3,4)),FALSE)</f>
        <v>10</v>
      </c>
      <c r="K42" s="27">
        <f t="shared" si="0"/>
        <v>39949</v>
      </c>
      <c r="L42" s="28" t="str">
        <f>IF(VLOOKUP(I42,RETENCIÓN!A:E,5,FALSE)="E","X","")</f>
        <v>X</v>
      </c>
      <c r="M42" s="29" t="str">
        <f>IF(VLOOKUP(I42,RETENCIÓN!A:E,5,FALSE)="CT","X","")</f>
        <v/>
      </c>
      <c r="N42" s="28" t="str">
        <f>IF(VLOOKUP(I42,RETENCIÓN!A:E,5,FALSE)="E","X","")</f>
        <v>X</v>
      </c>
      <c r="O42" s="28" t="str">
        <f>IF(VLOOKUP(I42,[3]RETENCIÓN!A:E,5,FALSE)="MT","X","")</f>
        <v/>
      </c>
      <c r="P42" s="28" t="str">
        <f>IF(VLOOKUP(I42,[3]RETENCIÓN!A:E,5,FALSE)="S","X","")</f>
        <v/>
      </c>
      <c r="Q42" s="26" t="s">
        <v>2034</v>
      </c>
      <c r="R42" s="26" t="s">
        <v>1540</v>
      </c>
      <c r="S42" s="25" t="s">
        <v>177</v>
      </c>
      <c r="T42" s="22" t="s">
        <v>178</v>
      </c>
      <c r="U42" s="22">
        <v>1</v>
      </c>
      <c r="V42" s="22">
        <v>217</v>
      </c>
      <c r="W42" s="22" t="s">
        <v>167</v>
      </c>
      <c r="X42" s="22"/>
      <c r="Y42" s="22">
        <v>8</v>
      </c>
      <c r="Z42" s="22" t="s">
        <v>2023</v>
      </c>
    </row>
    <row r="43" spans="1:26" ht="24" x14ac:dyDescent="0.2">
      <c r="A43" s="22">
        <v>41</v>
      </c>
      <c r="B43" s="22" t="s">
        <v>221</v>
      </c>
      <c r="C43" s="23">
        <v>36283</v>
      </c>
      <c r="D43" s="23">
        <v>36283</v>
      </c>
      <c r="E43" s="22" t="s">
        <v>21</v>
      </c>
      <c r="F43" s="24" t="s">
        <v>2035</v>
      </c>
      <c r="G43" s="4" t="s">
        <v>40</v>
      </c>
      <c r="H43" s="30" t="str">
        <f>VLOOKUP(G43,[2]Hoja2!A$1:B$65536,2,0)</f>
        <v>SERIE029</v>
      </c>
      <c r="I43" s="4" t="s">
        <v>40</v>
      </c>
      <c r="J43" s="31">
        <f>VLOOKUP(Eliminación!I1314,RETENCIÓN!A:D,IF(Eliminación!E1314="OPES",2,IF(Eliminación!E1314="UPES",3,4)),FALSE)</f>
        <v>10</v>
      </c>
      <c r="K43" s="27">
        <f t="shared" si="0"/>
        <v>39933</v>
      </c>
      <c r="L43" s="28" t="str">
        <f>IF(VLOOKUP(I43,RETENCIÓN!A:E,5,FALSE)="E","X","")</f>
        <v>X</v>
      </c>
      <c r="M43" s="29" t="str">
        <f>IF(VLOOKUP(I43,RETENCIÓN!A:E,5,FALSE)="CT","X","")</f>
        <v/>
      </c>
      <c r="N43" s="28" t="str">
        <f>IF(VLOOKUP(I43,RETENCIÓN!A:E,5,FALSE)="E","X","")</f>
        <v>X</v>
      </c>
      <c r="O43" s="28" t="str">
        <f>IF(VLOOKUP(I43,[3]RETENCIÓN!A:E,5,FALSE)="MT","X","")</f>
        <v/>
      </c>
      <c r="P43" s="28" t="str">
        <f>IF(VLOOKUP(I43,[3]RETENCIÓN!A:E,5,FALSE)="S","X","")</f>
        <v/>
      </c>
      <c r="Q43" s="26" t="s">
        <v>2036</v>
      </c>
      <c r="R43" s="26" t="s">
        <v>1048</v>
      </c>
      <c r="S43" s="25" t="s">
        <v>177</v>
      </c>
      <c r="T43" s="22" t="s">
        <v>178</v>
      </c>
      <c r="U43" s="22">
        <v>1</v>
      </c>
      <c r="V43" s="22">
        <v>300</v>
      </c>
      <c r="W43" s="22" t="s">
        <v>167</v>
      </c>
      <c r="X43" s="22"/>
      <c r="Y43" s="22">
        <v>9</v>
      </c>
      <c r="Z43" s="22" t="s">
        <v>2023</v>
      </c>
    </row>
    <row r="44" spans="1:26" ht="24" x14ac:dyDescent="0.2">
      <c r="A44" s="22">
        <v>42</v>
      </c>
      <c r="B44" s="22" t="s">
        <v>1973</v>
      </c>
      <c r="C44" s="23">
        <v>36452</v>
      </c>
      <c r="D44" s="23">
        <v>36452</v>
      </c>
      <c r="E44" s="22" t="s">
        <v>21</v>
      </c>
      <c r="F44" s="24" t="s">
        <v>324</v>
      </c>
      <c r="G44" s="4" t="s">
        <v>40</v>
      </c>
      <c r="H44" s="30" t="str">
        <f>VLOOKUP(G44,[2]Hoja2!A$1:B$65536,2,0)</f>
        <v>SERIE029</v>
      </c>
      <c r="I44" s="4" t="s">
        <v>40</v>
      </c>
      <c r="J44" s="31">
        <f>VLOOKUP(Eliminación!I1315,RETENCIÓN!A:D,IF(Eliminación!E1315="OPES",2,IF(Eliminación!E1315="UPES",3,4)),FALSE)</f>
        <v>10</v>
      </c>
      <c r="K44" s="27">
        <f t="shared" si="0"/>
        <v>40102</v>
      </c>
      <c r="L44" s="28" t="str">
        <f>IF(VLOOKUP(I44,RETENCIÓN!A:E,5,FALSE)="E","X","")</f>
        <v>X</v>
      </c>
      <c r="M44" s="29" t="str">
        <f>IF(VLOOKUP(I44,RETENCIÓN!A:E,5,FALSE)="CT","X","")</f>
        <v/>
      </c>
      <c r="N44" s="28" t="str">
        <f>IF(VLOOKUP(I44,RETENCIÓN!A:E,5,FALSE)="E","X","")</f>
        <v>X</v>
      </c>
      <c r="O44" s="28" t="str">
        <f>IF(VLOOKUP(I44,[3]RETENCIÓN!A:E,5,FALSE)="MT","X","")</f>
        <v/>
      </c>
      <c r="P44" s="28" t="str">
        <f>IF(VLOOKUP(I44,[3]RETENCIÓN!A:E,5,FALSE)="S","X","")</f>
        <v/>
      </c>
      <c r="Q44" s="26" t="s">
        <v>710</v>
      </c>
      <c r="R44" s="26" t="s">
        <v>326</v>
      </c>
      <c r="S44" s="25" t="s">
        <v>177</v>
      </c>
      <c r="T44" s="22" t="s">
        <v>178</v>
      </c>
      <c r="U44" s="22">
        <v>1</v>
      </c>
      <c r="V44" s="22">
        <v>135</v>
      </c>
      <c r="W44" s="22" t="s">
        <v>167</v>
      </c>
      <c r="X44" s="22"/>
      <c r="Y44" s="22">
        <v>10</v>
      </c>
      <c r="Z44" s="22" t="s">
        <v>2023</v>
      </c>
    </row>
    <row r="45" spans="1:26" ht="24" x14ac:dyDescent="0.2">
      <c r="A45" s="22">
        <v>43</v>
      </c>
      <c r="B45" s="22" t="s">
        <v>1973</v>
      </c>
      <c r="C45" s="23">
        <v>36473</v>
      </c>
      <c r="D45" s="23">
        <v>36473</v>
      </c>
      <c r="E45" s="22" t="s">
        <v>21</v>
      </c>
      <c r="F45" s="24" t="s">
        <v>324</v>
      </c>
      <c r="G45" s="4" t="s">
        <v>40</v>
      </c>
      <c r="H45" s="30" t="str">
        <f>VLOOKUP(G45,[2]Hoja2!A$1:B$65536,2,0)</f>
        <v>SERIE029</v>
      </c>
      <c r="I45" s="4" t="s">
        <v>40</v>
      </c>
      <c r="J45" s="31">
        <f>VLOOKUP(Eliminación!I1316,RETENCIÓN!A:D,IF(Eliminación!E1316="OPES",2,IF(Eliminación!E1316="UPES",3,4)),FALSE)</f>
        <v>10</v>
      </c>
      <c r="K45" s="27">
        <f t="shared" si="0"/>
        <v>40123</v>
      </c>
      <c r="L45" s="28" t="str">
        <f>IF(VLOOKUP(I45,RETENCIÓN!A:E,5,FALSE)="E","X","")</f>
        <v>X</v>
      </c>
      <c r="M45" s="29" t="str">
        <f>IF(VLOOKUP(I45,RETENCIÓN!A:E,5,FALSE)="CT","X","")</f>
        <v/>
      </c>
      <c r="N45" s="28" t="str">
        <f>IF(VLOOKUP(I45,RETENCIÓN!A:E,5,FALSE)="E","X","")</f>
        <v>X</v>
      </c>
      <c r="O45" s="28" t="str">
        <f>IF(VLOOKUP(I45,[3]RETENCIÓN!A:E,5,FALSE)="MT","X","")</f>
        <v/>
      </c>
      <c r="P45" s="28" t="str">
        <f>IF(VLOOKUP(I45,[3]RETENCIÓN!A:E,5,FALSE)="S","X","")</f>
        <v/>
      </c>
      <c r="Q45" s="26" t="s">
        <v>2037</v>
      </c>
      <c r="R45" s="26" t="s">
        <v>326</v>
      </c>
      <c r="S45" s="25" t="s">
        <v>177</v>
      </c>
      <c r="T45" s="22" t="s">
        <v>178</v>
      </c>
      <c r="U45" s="22">
        <v>1</v>
      </c>
      <c r="V45" s="22">
        <v>134</v>
      </c>
      <c r="W45" s="22" t="s">
        <v>167</v>
      </c>
      <c r="X45" s="22"/>
      <c r="Y45" s="22">
        <v>11</v>
      </c>
      <c r="Z45" s="22" t="s">
        <v>2023</v>
      </c>
    </row>
    <row r="46" spans="1:26" ht="24" x14ac:dyDescent="0.2">
      <c r="A46" s="22">
        <v>44</v>
      </c>
      <c r="B46" s="22" t="s">
        <v>221</v>
      </c>
      <c r="C46" s="23">
        <v>36633</v>
      </c>
      <c r="D46" s="23">
        <v>36633</v>
      </c>
      <c r="E46" s="22" t="s">
        <v>21</v>
      </c>
      <c r="F46" s="24" t="s">
        <v>476</v>
      </c>
      <c r="G46" s="4" t="s">
        <v>40</v>
      </c>
      <c r="H46" s="30" t="str">
        <f>VLOOKUP(G46,[2]Hoja2!A$1:B$65536,2,0)</f>
        <v>SERIE029</v>
      </c>
      <c r="I46" s="4" t="s">
        <v>40</v>
      </c>
      <c r="J46" s="31">
        <f>VLOOKUP(Eliminación!I1317,RETENCIÓN!A:D,IF(Eliminación!E1317="OPES",2,IF(Eliminación!E1317="UPES",3,4)),FALSE)</f>
        <v>10</v>
      </c>
      <c r="K46" s="27">
        <f t="shared" si="0"/>
        <v>40283</v>
      </c>
      <c r="L46" s="28" t="str">
        <f>IF(VLOOKUP(I46,RETENCIÓN!A:E,5,FALSE)="E","X","")</f>
        <v>X</v>
      </c>
      <c r="M46" s="29" t="str">
        <f>IF(VLOOKUP(I46,RETENCIÓN!A:E,5,FALSE)="CT","X","")</f>
        <v/>
      </c>
      <c r="N46" s="28" t="str">
        <f>IF(VLOOKUP(I46,RETENCIÓN!A:E,5,FALSE)="E","X","")</f>
        <v>X</v>
      </c>
      <c r="O46" s="28" t="str">
        <f>IF(VLOOKUP(I46,[3]RETENCIÓN!A:E,5,FALSE)="MT","X","")</f>
        <v/>
      </c>
      <c r="P46" s="28" t="str">
        <f>IF(VLOOKUP(I46,[3]RETENCIÓN!A:E,5,FALSE)="S","X","")</f>
        <v/>
      </c>
      <c r="Q46" s="26" t="s">
        <v>2038</v>
      </c>
      <c r="R46" s="26"/>
      <c r="S46" s="25" t="s">
        <v>177</v>
      </c>
      <c r="T46" s="22" t="s">
        <v>178</v>
      </c>
      <c r="U46" s="22">
        <v>1</v>
      </c>
      <c r="V46" s="22">
        <v>53</v>
      </c>
      <c r="W46" s="22" t="s">
        <v>167</v>
      </c>
      <c r="X46" s="22"/>
      <c r="Y46" s="22">
        <v>1</v>
      </c>
      <c r="Z46" s="22" t="s">
        <v>2039</v>
      </c>
    </row>
    <row r="47" spans="1:26" ht="36" x14ac:dyDescent="0.2">
      <c r="A47" s="22">
        <v>45</v>
      </c>
      <c r="B47" s="22" t="s">
        <v>303</v>
      </c>
      <c r="C47" s="23">
        <v>36633</v>
      </c>
      <c r="D47" s="23">
        <v>36633</v>
      </c>
      <c r="E47" s="22" t="s">
        <v>21</v>
      </c>
      <c r="F47" s="24" t="s">
        <v>2040</v>
      </c>
      <c r="G47" s="4" t="s">
        <v>40</v>
      </c>
      <c r="H47" s="30" t="str">
        <f>VLOOKUP(G47,[2]Hoja2!A$1:B$65536,2,0)</f>
        <v>SERIE029</v>
      </c>
      <c r="I47" s="4" t="s">
        <v>40</v>
      </c>
      <c r="J47" s="31">
        <f>VLOOKUP(Eliminación!I1318,RETENCIÓN!A:D,IF(Eliminación!E1318="OPES",2,IF(Eliminación!E1318="UPES",3,4)),FALSE)</f>
        <v>10</v>
      </c>
      <c r="K47" s="27">
        <f t="shared" si="0"/>
        <v>40283</v>
      </c>
      <c r="L47" s="28" t="str">
        <f>IF(VLOOKUP(I47,RETENCIÓN!A:E,5,FALSE)="E","X","")</f>
        <v>X</v>
      </c>
      <c r="M47" s="29" t="str">
        <f>IF(VLOOKUP(I47,RETENCIÓN!A:E,5,FALSE)="CT","X","")</f>
        <v/>
      </c>
      <c r="N47" s="28" t="str">
        <f>IF(VLOOKUP(I47,RETENCIÓN!A:E,5,FALSE)="E","X","")</f>
        <v>X</v>
      </c>
      <c r="O47" s="28" t="str">
        <f>IF(VLOOKUP(I47,[3]RETENCIÓN!A:E,5,FALSE)="MT","X","")</f>
        <v/>
      </c>
      <c r="P47" s="28" t="str">
        <f>IF(VLOOKUP(I47,[3]RETENCIÓN!A:E,5,FALSE)="S","X","")</f>
        <v/>
      </c>
      <c r="Q47" s="26" t="s">
        <v>2041</v>
      </c>
      <c r="R47" s="26"/>
      <c r="S47" s="25" t="s">
        <v>177</v>
      </c>
      <c r="T47" s="22" t="s">
        <v>178</v>
      </c>
      <c r="U47" s="22">
        <v>1</v>
      </c>
      <c r="V47" s="22">
        <v>70</v>
      </c>
      <c r="W47" s="22" t="s">
        <v>167</v>
      </c>
      <c r="X47" s="22"/>
      <c r="Y47" s="22">
        <v>2</v>
      </c>
      <c r="Z47" s="22" t="s">
        <v>2039</v>
      </c>
    </row>
    <row r="48" spans="1:26" ht="36" x14ac:dyDescent="0.2">
      <c r="A48" s="22">
        <v>46</v>
      </c>
      <c r="B48" s="22" t="s">
        <v>303</v>
      </c>
      <c r="C48" s="23">
        <v>36633</v>
      </c>
      <c r="D48" s="23">
        <v>36633</v>
      </c>
      <c r="E48" s="22" t="s">
        <v>21</v>
      </c>
      <c r="F48" s="24" t="s">
        <v>2042</v>
      </c>
      <c r="G48" s="4" t="s">
        <v>40</v>
      </c>
      <c r="H48" s="30" t="str">
        <f>VLOOKUP(G48,[2]Hoja2!A$1:B$65536,2,0)</f>
        <v>SERIE029</v>
      </c>
      <c r="I48" s="4" t="s">
        <v>40</v>
      </c>
      <c r="J48" s="31">
        <f>VLOOKUP(Eliminación!I1319,RETENCIÓN!A:D,IF(Eliminación!E1319="OPES",2,IF(Eliminación!E1319="UPES",3,4)),FALSE)</f>
        <v>10</v>
      </c>
      <c r="K48" s="27">
        <f t="shared" si="0"/>
        <v>40283</v>
      </c>
      <c r="L48" s="28" t="str">
        <f>IF(VLOOKUP(I48,RETENCIÓN!A:E,5,FALSE)="E","X","")</f>
        <v>X</v>
      </c>
      <c r="M48" s="29" t="str">
        <f>IF(VLOOKUP(I48,RETENCIÓN!A:E,5,FALSE)="CT","X","")</f>
        <v/>
      </c>
      <c r="N48" s="28" t="str">
        <f>IF(VLOOKUP(I48,RETENCIÓN!A:E,5,FALSE)="E","X","")</f>
        <v>X</v>
      </c>
      <c r="O48" s="28" t="str">
        <f>IF(VLOOKUP(I48,[3]RETENCIÓN!A:E,5,FALSE)="MT","X","")</f>
        <v/>
      </c>
      <c r="P48" s="28" t="str">
        <f>IF(VLOOKUP(I48,[3]RETENCIÓN!A:E,5,FALSE)="S","X","")</f>
        <v/>
      </c>
      <c r="Q48" s="26" t="s">
        <v>2041</v>
      </c>
      <c r="R48" s="26" t="s">
        <v>2043</v>
      </c>
      <c r="S48" s="25" t="s">
        <v>177</v>
      </c>
      <c r="T48" s="22" t="s">
        <v>178</v>
      </c>
      <c r="U48" s="22">
        <v>1</v>
      </c>
      <c r="V48" s="22">
        <v>120</v>
      </c>
      <c r="W48" s="22" t="s">
        <v>167</v>
      </c>
      <c r="X48" s="22"/>
      <c r="Y48" s="22">
        <v>3</v>
      </c>
      <c r="Z48" s="22" t="s">
        <v>2039</v>
      </c>
    </row>
    <row r="49" spans="1:26" ht="36" x14ac:dyDescent="0.2">
      <c r="A49" s="22">
        <v>47</v>
      </c>
      <c r="B49" s="22" t="s">
        <v>221</v>
      </c>
      <c r="C49" s="23">
        <v>36633</v>
      </c>
      <c r="D49" s="23">
        <v>36633</v>
      </c>
      <c r="E49" s="22" t="s">
        <v>21</v>
      </c>
      <c r="F49" s="24" t="s">
        <v>2044</v>
      </c>
      <c r="G49" s="4" t="s">
        <v>40</v>
      </c>
      <c r="H49" s="30" t="str">
        <f>VLOOKUP(G49,[2]Hoja2!A$1:B$65536,2,0)</f>
        <v>SERIE029</v>
      </c>
      <c r="I49" s="4" t="s">
        <v>40</v>
      </c>
      <c r="J49" s="31">
        <f>VLOOKUP(Eliminación!I1320,RETENCIÓN!A:D,IF(Eliminación!E1320="OPES",2,IF(Eliminación!E1320="UPES",3,4)),FALSE)</f>
        <v>10</v>
      </c>
      <c r="K49" s="27">
        <f t="shared" si="0"/>
        <v>40283</v>
      </c>
      <c r="L49" s="28" t="str">
        <f>IF(VLOOKUP(I49,RETENCIÓN!A:E,5,FALSE)="E","X","")</f>
        <v>X</v>
      </c>
      <c r="M49" s="29" t="str">
        <f>IF(VLOOKUP(I49,RETENCIÓN!A:E,5,FALSE)="CT","X","")</f>
        <v/>
      </c>
      <c r="N49" s="28" t="str">
        <f>IF(VLOOKUP(I49,RETENCIÓN!A:E,5,FALSE)="E","X","")</f>
        <v>X</v>
      </c>
      <c r="O49" s="28" t="str">
        <f>IF(VLOOKUP(I49,[3]RETENCIÓN!A:E,5,FALSE)="MT","X","")</f>
        <v/>
      </c>
      <c r="P49" s="28" t="str">
        <f>IF(VLOOKUP(I49,[3]RETENCIÓN!A:E,5,FALSE)="S","X","")</f>
        <v/>
      </c>
      <c r="Q49" s="26" t="s">
        <v>2041</v>
      </c>
      <c r="R49" s="26"/>
      <c r="S49" s="25" t="s">
        <v>177</v>
      </c>
      <c r="T49" s="22" t="s">
        <v>178</v>
      </c>
      <c r="U49" s="22">
        <v>1</v>
      </c>
      <c r="V49" s="22">
        <v>40</v>
      </c>
      <c r="W49" s="22" t="s">
        <v>167</v>
      </c>
      <c r="X49" s="22"/>
      <c r="Y49" s="22">
        <v>4</v>
      </c>
      <c r="Z49" s="22" t="s">
        <v>2039</v>
      </c>
    </row>
    <row r="50" spans="1:26" ht="36" x14ac:dyDescent="0.2">
      <c r="A50" s="22">
        <v>48</v>
      </c>
      <c r="B50" s="22" t="s">
        <v>168</v>
      </c>
      <c r="C50" s="23">
        <v>36633</v>
      </c>
      <c r="D50" s="23">
        <v>36633</v>
      </c>
      <c r="E50" s="22" t="s">
        <v>21</v>
      </c>
      <c r="F50" s="24" t="s">
        <v>1969</v>
      </c>
      <c r="G50" s="4" t="s">
        <v>40</v>
      </c>
      <c r="H50" s="30" t="str">
        <f>VLOOKUP(G50,[2]Hoja2!A$1:B$65536,2,0)</f>
        <v>SERIE029</v>
      </c>
      <c r="I50" s="4" t="s">
        <v>40</v>
      </c>
      <c r="J50" s="31">
        <f>VLOOKUP(Eliminación!I1321,RETENCIÓN!A:D,IF(Eliminación!E1321="OPES",2,IF(Eliminación!E1321="UPES",3,4)),FALSE)</f>
        <v>10</v>
      </c>
      <c r="K50" s="27">
        <f t="shared" si="0"/>
        <v>40283</v>
      </c>
      <c r="L50" s="28" t="str">
        <f>IF(VLOOKUP(I50,RETENCIÓN!A:E,5,FALSE)="E","X","")</f>
        <v>X</v>
      </c>
      <c r="M50" s="29" t="str">
        <f>IF(VLOOKUP(I50,RETENCIÓN!A:E,5,FALSE)="CT","X","")</f>
        <v/>
      </c>
      <c r="N50" s="28" t="str">
        <f>IF(VLOOKUP(I50,RETENCIÓN!A:E,5,FALSE)="E","X","")</f>
        <v>X</v>
      </c>
      <c r="O50" s="28" t="str">
        <f>IF(VLOOKUP(I50,[3]RETENCIÓN!A:E,5,FALSE)="MT","X","")</f>
        <v/>
      </c>
      <c r="P50" s="28" t="str">
        <f>IF(VLOOKUP(I50,[3]RETENCIÓN!A:E,5,FALSE)="S","X","")</f>
        <v/>
      </c>
      <c r="Q50" s="26" t="s">
        <v>2041</v>
      </c>
      <c r="R50" s="26"/>
      <c r="S50" s="25" t="s">
        <v>177</v>
      </c>
      <c r="T50" s="22" t="s">
        <v>178</v>
      </c>
      <c r="U50" s="22">
        <v>1</v>
      </c>
      <c r="V50" s="22">
        <v>36</v>
      </c>
      <c r="W50" s="22" t="s">
        <v>167</v>
      </c>
      <c r="X50" s="22"/>
      <c r="Y50" s="22">
        <v>5</v>
      </c>
      <c r="Z50" s="22" t="s">
        <v>2039</v>
      </c>
    </row>
    <row r="51" spans="1:26" ht="36" x14ac:dyDescent="0.2">
      <c r="A51" s="22">
        <v>49</v>
      </c>
      <c r="B51" s="22" t="s">
        <v>303</v>
      </c>
      <c r="C51" s="23">
        <v>36633</v>
      </c>
      <c r="D51" s="23">
        <v>36633</v>
      </c>
      <c r="E51" s="22" t="s">
        <v>21</v>
      </c>
      <c r="F51" s="24" t="s">
        <v>2045</v>
      </c>
      <c r="G51" s="4" t="s">
        <v>40</v>
      </c>
      <c r="H51" s="30" t="str">
        <f>VLOOKUP(G51,[2]Hoja2!A$1:B$65536,2,0)</f>
        <v>SERIE029</v>
      </c>
      <c r="I51" s="4" t="s">
        <v>40</v>
      </c>
      <c r="J51" s="31">
        <f>VLOOKUP(Eliminación!I1322,RETENCIÓN!A:D,IF(Eliminación!E1322="OPES",2,IF(Eliminación!E1322="UPES",3,4)),FALSE)</f>
        <v>10</v>
      </c>
      <c r="K51" s="27">
        <f t="shared" si="0"/>
        <v>40283</v>
      </c>
      <c r="L51" s="28" t="str">
        <f>IF(VLOOKUP(I51,RETENCIÓN!A:E,5,FALSE)="E","X","")</f>
        <v>X</v>
      </c>
      <c r="M51" s="29" t="str">
        <f>IF(VLOOKUP(I51,RETENCIÓN!A:E,5,FALSE)="CT","X","")</f>
        <v/>
      </c>
      <c r="N51" s="28" t="str">
        <f>IF(VLOOKUP(I51,RETENCIÓN!A:E,5,FALSE)="E","X","")</f>
        <v>X</v>
      </c>
      <c r="O51" s="28" t="str">
        <f>IF(VLOOKUP(I51,[3]RETENCIÓN!A:E,5,FALSE)="MT","X","")</f>
        <v/>
      </c>
      <c r="P51" s="28" t="str">
        <f>IF(VLOOKUP(I51,[3]RETENCIÓN!A:E,5,FALSE)="S","X","")</f>
        <v/>
      </c>
      <c r="Q51" s="26" t="s">
        <v>2041</v>
      </c>
      <c r="R51" s="26"/>
      <c r="S51" s="25" t="s">
        <v>177</v>
      </c>
      <c r="T51" s="22" t="s">
        <v>178</v>
      </c>
      <c r="U51" s="22">
        <v>1</v>
      </c>
      <c r="V51" s="22">
        <v>41</v>
      </c>
      <c r="W51" s="22" t="s">
        <v>167</v>
      </c>
      <c r="X51" s="22"/>
      <c r="Y51" s="22">
        <v>6</v>
      </c>
      <c r="Z51" s="22" t="s">
        <v>2039</v>
      </c>
    </row>
    <row r="52" spans="1:26" ht="36" x14ac:dyDescent="0.2">
      <c r="A52" s="22">
        <v>50</v>
      </c>
      <c r="B52" s="22" t="s">
        <v>221</v>
      </c>
      <c r="C52" s="23">
        <v>36633</v>
      </c>
      <c r="D52" s="23">
        <v>36633</v>
      </c>
      <c r="E52" s="22" t="s">
        <v>21</v>
      </c>
      <c r="F52" s="24" t="s">
        <v>1117</v>
      </c>
      <c r="G52" s="4" t="s">
        <v>40</v>
      </c>
      <c r="H52" s="30" t="str">
        <f>VLOOKUP(G52,[2]Hoja2!A$1:B$65536,2,0)</f>
        <v>SERIE029</v>
      </c>
      <c r="I52" s="4" t="s">
        <v>40</v>
      </c>
      <c r="J52" s="31">
        <f>VLOOKUP(Eliminación!I1323,RETENCIÓN!A:D,IF(Eliminación!E1323="OPES",2,IF(Eliminación!E1323="UPES",3,4)),FALSE)</f>
        <v>10</v>
      </c>
      <c r="K52" s="27">
        <f t="shared" si="0"/>
        <v>40283</v>
      </c>
      <c r="L52" s="28" t="str">
        <f>IF(VLOOKUP(I52,RETENCIÓN!A:E,5,FALSE)="E","X","")</f>
        <v>X</v>
      </c>
      <c r="M52" s="29" t="str">
        <f>IF(VLOOKUP(I52,RETENCIÓN!A:E,5,FALSE)="CT","X","")</f>
        <v/>
      </c>
      <c r="N52" s="28" t="str">
        <f>IF(VLOOKUP(I52,RETENCIÓN!A:E,5,FALSE)="E","X","")</f>
        <v>X</v>
      </c>
      <c r="O52" s="28" t="str">
        <f>IF(VLOOKUP(I52,[3]RETENCIÓN!A:E,5,FALSE)="MT","X","")</f>
        <v/>
      </c>
      <c r="P52" s="28" t="str">
        <f>IF(VLOOKUP(I52,[3]RETENCIÓN!A:E,5,FALSE)="S","X","")</f>
        <v/>
      </c>
      <c r="Q52" s="26" t="s">
        <v>2041</v>
      </c>
      <c r="R52" s="26" t="s">
        <v>1173</v>
      </c>
      <c r="S52" s="25" t="s">
        <v>177</v>
      </c>
      <c r="T52" s="22" t="s">
        <v>178</v>
      </c>
      <c r="U52" s="22">
        <v>1</v>
      </c>
      <c r="V52" s="22">
        <v>47</v>
      </c>
      <c r="W52" s="22" t="s">
        <v>167</v>
      </c>
      <c r="X52" s="22"/>
      <c r="Y52" s="22">
        <v>7</v>
      </c>
      <c r="Z52" s="22" t="s">
        <v>2039</v>
      </c>
    </row>
    <row r="53" spans="1:26" ht="36" x14ac:dyDescent="0.2">
      <c r="A53" s="22">
        <v>51</v>
      </c>
      <c r="B53" s="22" t="s">
        <v>303</v>
      </c>
      <c r="C53" s="23">
        <v>36633</v>
      </c>
      <c r="D53" s="23">
        <v>36633</v>
      </c>
      <c r="E53" s="22" t="s">
        <v>21</v>
      </c>
      <c r="F53" s="24" t="s">
        <v>295</v>
      </c>
      <c r="G53" s="4" t="s">
        <v>40</v>
      </c>
      <c r="H53" s="30" t="str">
        <f>VLOOKUP(G53,[2]Hoja2!A$1:B$65536,2,0)</f>
        <v>SERIE029</v>
      </c>
      <c r="I53" s="4" t="s">
        <v>40</v>
      </c>
      <c r="J53" s="31">
        <f>VLOOKUP(Eliminación!I1324,RETENCIÓN!A:D,IF(Eliminación!E1324="OPES",2,IF(Eliminación!E1324="UPES",3,4)),FALSE)</f>
        <v>10</v>
      </c>
      <c r="K53" s="27">
        <f t="shared" si="0"/>
        <v>40283</v>
      </c>
      <c r="L53" s="28" t="str">
        <f>IF(VLOOKUP(I53,RETENCIÓN!A:E,5,FALSE)="E","X","")</f>
        <v>X</v>
      </c>
      <c r="M53" s="29" t="str">
        <f>IF(VLOOKUP(I53,RETENCIÓN!A:E,5,FALSE)="CT","X","")</f>
        <v/>
      </c>
      <c r="N53" s="28" t="str">
        <f>IF(VLOOKUP(I53,RETENCIÓN!A:E,5,FALSE)="E","X","")</f>
        <v>X</v>
      </c>
      <c r="O53" s="28" t="str">
        <f>IF(VLOOKUP(I53,[3]RETENCIÓN!A:E,5,FALSE)="MT","X","")</f>
        <v/>
      </c>
      <c r="P53" s="28" t="str">
        <f>IF(VLOOKUP(I53,[3]RETENCIÓN!A:E,5,FALSE)="S","X","")</f>
        <v/>
      </c>
      <c r="Q53" s="26" t="s">
        <v>2041</v>
      </c>
      <c r="R53" s="26" t="s">
        <v>2046</v>
      </c>
      <c r="S53" s="25" t="s">
        <v>177</v>
      </c>
      <c r="T53" s="22" t="s">
        <v>178</v>
      </c>
      <c r="U53" s="22">
        <v>1</v>
      </c>
      <c r="V53" s="22">
        <v>57</v>
      </c>
      <c r="W53" s="22" t="s">
        <v>167</v>
      </c>
      <c r="X53" s="22"/>
      <c r="Y53" s="22">
        <v>8</v>
      </c>
      <c r="Z53" s="22" t="s">
        <v>2039</v>
      </c>
    </row>
    <row r="54" spans="1:26" ht="36" x14ac:dyDescent="0.2">
      <c r="A54" s="22">
        <v>52</v>
      </c>
      <c r="B54" s="22" t="s">
        <v>168</v>
      </c>
      <c r="C54" s="23">
        <v>36633</v>
      </c>
      <c r="D54" s="23">
        <v>36633</v>
      </c>
      <c r="E54" s="22" t="s">
        <v>21</v>
      </c>
      <c r="F54" s="24" t="s">
        <v>2047</v>
      </c>
      <c r="G54" s="4" t="s">
        <v>40</v>
      </c>
      <c r="H54" s="30" t="str">
        <f>VLOOKUP(G54,[2]Hoja2!A$1:B$65536,2,0)</f>
        <v>SERIE029</v>
      </c>
      <c r="I54" s="4" t="s">
        <v>40</v>
      </c>
      <c r="J54" s="31">
        <f>VLOOKUP(Eliminación!I1325,RETENCIÓN!A:D,IF(Eliminación!E1325="OPES",2,IF(Eliminación!E1325="UPES",3,4)),FALSE)</f>
        <v>10</v>
      </c>
      <c r="K54" s="27">
        <f t="shared" si="0"/>
        <v>40283</v>
      </c>
      <c r="L54" s="28" t="str">
        <f>IF(VLOOKUP(I54,RETENCIÓN!A:E,5,FALSE)="E","X","")</f>
        <v>X</v>
      </c>
      <c r="M54" s="29" t="str">
        <f>IF(VLOOKUP(I54,RETENCIÓN!A:E,5,FALSE)="CT","X","")</f>
        <v/>
      </c>
      <c r="N54" s="28" t="str">
        <f>IF(VLOOKUP(I54,RETENCIÓN!A:E,5,FALSE)="E","X","")</f>
        <v>X</v>
      </c>
      <c r="O54" s="28" t="str">
        <f>IF(VLOOKUP(I54,[3]RETENCIÓN!A:E,5,FALSE)="MT","X","")</f>
        <v/>
      </c>
      <c r="P54" s="28" t="str">
        <f>IF(VLOOKUP(I54,[3]RETENCIÓN!A:E,5,FALSE)="S","X","")</f>
        <v/>
      </c>
      <c r="Q54" s="26" t="s">
        <v>2048</v>
      </c>
      <c r="R54" s="26" t="s">
        <v>2049</v>
      </c>
      <c r="S54" s="25" t="s">
        <v>177</v>
      </c>
      <c r="T54" s="22" t="s">
        <v>178</v>
      </c>
      <c r="U54" s="22">
        <v>1</v>
      </c>
      <c r="V54" s="22">
        <v>120</v>
      </c>
      <c r="W54" s="22" t="s">
        <v>167</v>
      </c>
      <c r="X54" s="22"/>
      <c r="Y54" s="22">
        <v>9</v>
      </c>
      <c r="Z54" s="22" t="s">
        <v>2039</v>
      </c>
    </row>
    <row r="55" spans="1:26" x14ac:dyDescent="0.2">
      <c r="A55" s="22">
        <v>53</v>
      </c>
      <c r="B55" s="22" t="s">
        <v>1973</v>
      </c>
      <c r="C55" s="23">
        <v>36640</v>
      </c>
      <c r="D55" s="23">
        <v>36640</v>
      </c>
      <c r="E55" s="22" t="s">
        <v>21</v>
      </c>
      <c r="F55" s="24" t="s">
        <v>2050</v>
      </c>
      <c r="G55" s="4" t="s">
        <v>40</v>
      </c>
      <c r="H55" s="30" t="str">
        <f>VLOOKUP(G55,[2]Hoja2!A$1:B$65536,2,0)</f>
        <v>SERIE029</v>
      </c>
      <c r="I55" s="4" t="s">
        <v>40</v>
      </c>
      <c r="J55" s="31">
        <f>VLOOKUP(Eliminación!I1326,RETENCIÓN!A:D,IF(Eliminación!E1326="OPES",2,IF(Eliminación!E1326="UPES",3,4)),FALSE)</f>
        <v>10</v>
      </c>
      <c r="K55" s="27">
        <f t="shared" si="0"/>
        <v>40290</v>
      </c>
      <c r="L55" s="28" t="str">
        <f>IF(VLOOKUP(I55,RETENCIÓN!A:E,5,FALSE)="E","X","")</f>
        <v>X</v>
      </c>
      <c r="M55" s="29" t="str">
        <f>IF(VLOOKUP(I55,RETENCIÓN!A:E,5,FALSE)="CT","X","")</f>
        <v/>
      </c>
      <c r="N55" s="28" t="str">
        <f>IF(VLOOKUP(I55,RETENCIÓN!A:E,5,FALSE)="E","X","")</f>
        <v>X</v>
      </c>
      <c r="O55" s="28" t="str">
        <f>IF(VLOOKUP(I55,[3]RETENCIÓN!A:E,5,FALSE)="MT","X","")</f>
        <v/>
      </c>
      <c r="P55" s="28" t="str">
        <f>IF(VLOOKUP(I55,[3]RETENCIÓN!A:E,5,FALSE)="S","X","")</f>
        <v/>
      </c>
      <c r="Q55" s="26" t="s">
        <v>2051</v>
      </c>
      <c r="R55" s="26"/>
      <c r="S55" s="25" t="s">
        <v>177</v>
      </c>
      <c r="T55" s="22" t="s">
        <v>178</v>
      </c>
      <c r="U55" s="22">
        <v>1</v>
      </c>
      <c r="V55" s="22">
        <v>155</v>
      </c>
      <c r="W55" s="22" t="s">
        <v>167</v>
      </c>
      <c r="X55" s="22"/>
      <c r="Y55" s="22">
        <v>10</v>
      </c>
      <c r="Z55" s="22" t="s">
        <v>2039</v>
      </c>
    </row>
    <row r="56" spans="1:26" x14ac:dyDescent="0.2">
      <c r="A56" s="22">
        <v>54</v>
      </c>
      <c r="B56" s="22" t="s">
        <v>1973</v>
      </c>
      <c r="C56" s="23">
        <v>36640</v>
      </c>
      <c r="D56" s="23">
        <v>36640</v>
      </c>
      <c r="E56" s="22" t="s">
        <v>21</v>
      </c>
      <c r="F56" s="24" t="s">
        <v>2052</v>
      </c>
      <c r="G56" s="4" t="s">
        <v>40</v>
      </c>
      <c r="H56" s="30" t="str">
        <f>VLOOKUP(G56,[2]Hoja2!A$1:B$65536,2,0)</f>
        <v>SERIE029</v>
      </c>
      <c r="I56" s="4" t="s">
        <v>40</v>
      </c>
      <c r="J56" s="31">
        <f>VLOOKUP(Eliminación!I1327,RETENCIÓN!A:D,IF(Eliminación!E1327="OPES",2,IF(Eliminación!E1327="UPES",3,4)),FALSE)</f>
        <v>10</v>
      </c>
      <c r="K56" s="27">
        <f t="shared" si="0"/>
        <v>40290</v>
      </c>
      <c r="L56" s="28" t="str">
        <f>IF(VLOOKUP(I56,RETENCIÓN!A:E,5,FALSE)="E","X","")</f>
        <v>X</v>
      </c>
      <c r="M56" s="29" t="str">
        <f>IF(VLOOKUP(I56,RETENCIÓN!A:E,5,FALSE)="CT","X","")</f>
        <v/>
      </c>
      <c r="N56" s="28" t="str">
        <f>IF(VLOOKUP(I56,RETENCIÓN!A:E,5,FALSE)="E","X","")</f>
        <v>X</v>
      </c>
      <c r="O56" s="28" t="str">
        <f>IF(VLOOKUP(I56,[3]RETENCIÓN!A:E,5,FALSE)="MT","X","")</f>
        <v/>
      </c>
      <c r="P56" s="28" t="str">
        <f>IF(VLOOKUP(I56,[3]RETENCIÓN!A:E,5,FALSE)="S","X","")</f>
        <v/>
      </c>
      <c r="Q56" s="26" t="s">
        <v>2051</v>
      </c>
      <c r="R56" s="26" t="s">
        <v>2053</v>
      </c>
      <c r="S56" s="25" t="s">
        <v>177</v>
      </c>
      <c r="T56" s="22" t="s">
        <v>178</v>
      </c>
      <c r="U56" s="22">
        <v>1</v>
      </c>
      <c r="V56" s="22">
        <v>104</v>
      </c>
      <c r="W56" s="22" t="s">
        <v>167</v>
      </c>
      <c r="X56" s="22"/>
      <c r="Y56" s="22">
        <v>11</v>
      </c>
      <c r="Z56" s="22" t="s">
        <v>2039</v>
      </c>
    </row>
    <row r="57" spans="1:26" x14ac:dyDescent="0.2">
      <c r="A57" s="22">
        <v>55</v>
      </c>
      <c r="B57" s="22" t="s">
        <v>221</v>
      </c>
      <c r="C57" s="23">
        <v>36640</v>
      </c>
      <c r="D57" s="23">
        <v>36640</v>
      </c>
      <c r="E57" s="22" t="s">
        <v>21</v>
      </c>
      <c r="F57" s="24" t="s">
        <v>2045</v>
      </c>
      <c r="G57" s="4" t="s">
        <v>40</v>
      </c>
      <c r="H57" s="30" t="str">
        <f>VLOOKUP(G57,[2]Hoja2!A$1:B$65536,2,0)</f>
        <v>SERIE029</v>
      </c>
      <c r="I57" s="4" t="s">
        <v>40</v>
      </c>
      <c r="J57" s="31">
        <f>VLOOKUP(Eliminación!I1328,RETENCIÓN!A:D,IF(Eliminación!E1328="OPES",2,IF(Eliminación!E1328="UPES",3,4)),FALSE)</f>
        <v>10</v>
      </c>
      <c r="K57" s="27">
        <f t="shared" si="0"/>
        <v>40290</v>
      </c>
      <c r="L57" s="28" t="str">
        <f>IF(VLOOKUP(I57,RETENCIÓN!A:E,5,FALSE)="E","X","")</f>
        <v>X</v>
      </c>
      <c r="M57" s="29" t="str">
        <f>IF(VLOOKUP(I57,RETENCIÓN!A:E,5,FALSE)="CT","X","")</f>
        <v/>
      </c>
      <c r="N57" s="28" t="str">
        <f>IF(VLOOKUP(I57,RETENCIÓN!A:E,5,FALSE)="E","X","")</f>
        <v>X</v>
      </c>
      <c r="O57" s="28" t="str">
        <f>IF(VLOOKUP(I57,[3]RETENCIÓN!A:E,5,FALSE)="MT","X","")</f>
        <v/>
      </c>
      <c r="P57" s="28" t="str">
        <f>IF(VLOOKUP(I57,[3]RETENCIÓN!A:E,5,FALSE)="S","X","")</f>
        <v/>
      </c>
      <c r="Q57" s="26" t="s">
        <v>2051</v>
      </c>
      <c r="R57" s="26"/>
      <c r="S57" s="25" t="s">
        <v>177</v>
      </c>
      <c r="T57" s="22" t="s">
        <v>178</v>
      </c>
      <c r="U57" s="22">
        <v>1</v>
      </c>
      <c r="V57" s="22">
        <v>57</v>
      </c>
      <c r="W57" s="22" t="s">
        <v>167</v>
      </c>
      <c r="X57" s="22"/>
      <c r="Y57" s="22">
        <v>12</v>
      </c>
      <c r="Z57" s="22" t="s">
        <v>2039</v>
      </c>
    </row>
    <row r="58" spans="1:26" x14ac:dyDescent="0.2">
      <c r="A58" s="22">
        <v>56</v>
      </c>
      <c r="B58" s="22" t="s">
        <v>221</v>
      </c>
      <c r="C58" s="23">
        <v>36640</v>
      </c>
      <c r="D58" s="23">
        <v>36640</v>
      </c>
      <c r="E58" s="22" t="s">
        <v>21</v>
      </c>
      <c r="F58" s="24" t="s">
        <v>1283</v>
      </c>
      <c r="G58" s="4" t="s">
        <v>40</v>
      </c>
      <c r="H58" s="30" t="str">
        <f>VLOOKUP(G58,[2]Hoja2!A$1:B$65536,2,0)</f>
        <v>SERIE029</v>
      </c>
      <c r="I58" s="4" t="s">
        <v>40</v>
      </c>
      <c r="J58" s="31">
        <f>VLOOKUP(Eliminación!I1329,RETENCIÓN!A:D,IF(Eliminación!E1329="OPES",2,IF(Eliminación!E1329="UPES",3,4)),FALSE)</f>
        <v>10</v>
      </c>
      <c r="K58" s="27">
        <f t="shared" si="0"/>
        <v>40290</v>
      </c>
      <c r="L58" s="28" t="str">
        <f>IF(VLOOKUP(I58,RETENCIÓN!A:E,5,FALSE)="E","X","")</f>
        <v>X</v>
      </c>
      <c r="M58" s="29" t="str">
        <f>IF(VLOOKUP(I58,RETENCIÓN!A:E,5,FALSE)="CT","X","")</f>
        <v/>
      </c>
      <c r="N58" s="28" t="str">
        <f>IF(VLOOKUP(I58,RETENCIÓN!A:E,5,FALSE)="E","X","")</f>
        <v>X</v>
      </c>
      <c r="O58" s="28" t="str">
        <f>IF(VLOOKUP(I58,[3]RETENCIÓN!A:E,5,FALSE)="MT","X","")</f>
        <v/>
      </c>
      <c r="P58" s="28" t="str">
        <f>IF(VLOOKUP(I58,[3]RETENCIÓN!A:E,5,FALSE)="S","X","")</f>
        <v/>
      </c>
      <c r="Q58" s="26" t="s">
        <v>2051</v>
      </c>
      <c r="R58" s="26" t="s">
        <v>1284</v>
      </c>
      <c r="S58" s="25" t="s">
        <v>177</v>
      </c>
      <c r="T58" s="22" t="s">
        <v>178</v>
      </c>
      <c r="U58" s="22">
        <v>1</v>
      </c>
      <c r="V58" s="22">
        <v>97</v>
      </c>
      <c r="W58" s="22" t="s">
        <v>167</v>
      </c>
      <c r="X58" s="22"/>
      <c r="Y58" s="22">
        <v>13</v>
      </c>
      <c r="Z58" s="22" t="s">
        <v>2039</v>
      </c>
    </row>
    <row r="59" spans="1:26" x14ac:dyDescent="0.2">
      <c r="A59" s="22">
        <v>57</v>
      </c>
      <c r="B59" s="22" t="s">
        <v>221</v>
      </c>
      <c r="C59" s="23">
        <v>36633</v>
      </c>
      <c r="D59" s="23">
        <v>36633</v>
      </c>
      <c r="E59" s="22" t="s">
        <v>21</v>
      </c>
      <c r="F59" s="24" t="s">
        <v>2054</v>
      </c>
      <c r="G59" s="4" t="s">
        <v>40</v>
      </c>
      <c r="H59" s="30" t="str">
        <f>VLOOKUP(G59,[2]Hoja2!A$1:B$65536,2,0)</f>
        <v>SERIE029</v>
      </c>
      <c r="I59" s="4" t="s">
        <v>40</v>
      </c>
      <c r="J59" s="31">
        <f>VLOOKUP(Eliminación!I1330,RETENCIÓN!A:D,IF(Eliminación!E1330="OPES",2,IF(Eliminación!E1330="UPES",3,4)),FALSE)</f>
        <v>10</v>
      </c>
      <c r="K59" s="27">
        <f t="shared" si="0"/>
        <v>40283</v>
      </c>
      <c r="L59" s="28" t="str">
        <f>IF(VLOOKUP(I59,RETENCIÓN!A:E,5,FALSE)="E","X","")</f>
        <v>X</v>
      </c>
      <c r="M59" s="29" t="str">
        <f>IF(VLOOKUP(I59,RETENCIÓN!A:E,5,FALSE)="CT","X","")</f>
        <v/>
      </c>
      <c r="N59" s="28" t="str">
        <f>IF(VLOOKUP(I59,RETENCIÓN!A:E,5,FALSE)="E","X","")</f>
        <v>X</v>
      </c>
      <c r="O59" s="28" t="str">
        <f>IF(VLOOKUP(I59,[3]RETENCIÓN!A:E,5,FALSE)="MT","X","")</f>
        <v/>
      </c>
      <c r="P59" s="28" t="str">
        <f>IF(VLOOKUP(I59,[3]RETENCIÓN!A:E,5,FALSE)="S","X","")</f>
        <v/>
      </c>
      <c r="Q59" s="26" t="s">
        <v>2055</v>
      </c>
      <c r="R59" s="26"/>
      <c r="S59" s="25" t="s">
        <v>177</v>
      </c>
      <c r="T59" s="22" t="s">
        <v>178</v>
      </c>
      <c r="U59" s="22">
        <v>1</v>
      </c>
      <c r="V59" s="22">
        <v>42</v>
      </c>
      <c r="W59" s="22" t="s">
        <v>167</v>
      </c>
      <c r="X59" s="22"/>
      <c r="Y59" s="22">
        <v>14</v>
      </c>
      <c r="Z59" s="22" t="s">
        <v>2039</v>
      </c>
    </row>
    <row r="60" spans="1:26" ht="24" x14ac:dyDescent="0.2">
      <c r="A60" s="22">
        <v>58</v>
      </c>
      <c r="B60" s="22" t="s">
        <v>221</v>
      </c>
      <c r="C60" s="23">
        <v>36640</v>
      </c>
      <c r="D60" s="23">
        <v>36640</v>
      </c>
      <c r="E60" s="22" t="s">
        <v>21</v>
      </c>
      <c r="F60" s="24" t="s">
        <v>2056</v>
      </c>
      <c r="G60" s="4" t="s">
        <v>40</v>
      </c>
      <c r="H60" s="30" t="str">
        <f>VLOOKUP(G60,[2]Hoja2!A$1:B$65536,2,0)</f>
        <v>SERIE029</v>
      </c>
      <c r="I60" s="4" t="s">
        <v>40</v>
      </c>
      <c r="J60" s="31">
        <f>VLOOKUP(Eliminación!I1331,RETENCIÓN!A:D,IF(Eliminación!E1331="OPES",2,IF(Eliminación!E1331="UPES",3,4)),FALSE)</f>
        <v>10</v>
      </c>
      <c r="K60" s="27">
        <f t="shared" si="0"/>
        <v>40290</v>
      </c>
      <c r="L60" s="28" t="str">
        <f>IF(VLOOKUP(I60,RETENCIÓN!A:E,5,FALSE)="E","X","")</f>
        <v>X</v>
      </c>
      <c r="M60" s="29" t="str">
        <f>IF(VLOOKUP(I60,RETENCIÓN!A:E,5,FALSE)="CT","X","")</f>
        <v/>
      </c>
      <c r="N60" s="28" t="str">
        <f>IF(VLOOKUP(I60,RETENCIÓN!A:E,5,FALSE)="E","X","")</f>
        <v>X</v>
      </c>
      <c r="O60" s="28" t="str">
        <f>IF(VLOOKUP(I60,[3]RETENCIÓN!A:E,5,FALSE)="MT","X","")</f>
        <v/>
      </c>
      <c r="P60" s="28" t="str">
        <f>IF(VLOOKUP(I60,[3]RETENCIÓN!A:E,5,FALSE)="S","X","")</f>
        <v/>
      </c>
      <c r="Q60" s="26" t="s">
        <v>2057</v>
      </c>
      <c r="R60" s="26" t="s">
        <v>2058</v>
      </c>
      <c r="S60" s="25" t="s">
        <v>177</v>
      </c>
      <c r="T60" s="22" t="s">
        <v>178</v>
      </c>
      <c r="U60" s="22">
        <v>1</v>
      </c>
      <c r="V60" s="22">
        <v>104</v>
      </c>
      <c r="W60" s="22" t="s">
        <v>167</v>
      </c>
      <c r="X60" s="22" t="s">
        <v>2059</v>
      </c>
      <c r="Y60" s="22">
        <v>15</v>
      </c>
      <c r="Z60" s="22" t="s">
        <v>2039</v>
      </c>
    </row>
    <row r="61" spans="1:26" ht="24" x14ac:dyDescent="0.2">
      <c r="A61" s="22">
        <v>59</v>
      </c>
      <c r="B61" s="22" t="s">
        <v>303</v>
      </c>
      <c r="C61" s="23">
        <v>36640</v>
      </c>
      <c r="D61" s="23">
        <v>36640</v>
      </c>
      <c r="E61" s="22" t="s">
        <v>21</v>
      </c>
      <c r="F61" s="24" t="s">
        <v>2060</v>
      </c>
      <c r="G61" s="4" t="s">
        <v>40</v>
      </c>
      <c r="H61" s="30" t="str">
        <f>VLOOKUP(G61,[2]Hoja2!A$1:B$65536,2,0)</f>
        <v>SERIE029</v>
      </c>
      <c r="I61" s="4" t="s">
        <v>40</v>
      </c>
      <c r="J61" s="31">
        <f>VLOOKUP(Eliminación!I1332,RETENCIÓN!A:D,IF(Eliminación!E1332="OPES",2,IF(Eliminación!E1332="UPES",3,4)),FALSE)</f>
        <v>10</v>
      </c>
      <c r="K61" s="27">
        <f t="shared" si="0"/>
        <v>40290</v>
      </c>
      <c r="L61" s="28" t="str">
        <f>IF(VLOOKUP(I61,RETENCIÓN!A:E,5,FALSE)="E","X","")</f>
        <v>X</v>
      </c>
      <c r="M61" s="29" t="str">
        <f>IF(VLOOKUP(I61,RETENCIÓN!A:E,5,FALSE)="CT","X","")</f>
        <v/>
      </c>
      <c r="N61" s="28" t="str">
        <f>IF(VLOOKUP(I61,RETENCIÓN!A:E,5,FALSE)="E","X","")</f>
        <v>X</v>
      </c>
      <c r="O61" s="28" t="str">
        <f>IF(VLOOKUP(I61,[3]RETENCIÓN!A:E,5,FALSE)="MT","X","")</f>
        <v/>
      </c>
      <c r="P61" s="28" t="str">
        <f>IF(VLOOKUP(I61,[3]RETENCIÓN!A:E,5,FALSE)="S","X","")</f>
        <v/>
      </c>
      <c r="Q61" s="26" t="s">
        <v>2057</v>
      </c>
      <c r="R61" s="26" t="s">
        <v>2058</v>
      </c>
      <c r="S61" s="25" t="s">
        <v>182</v>
      </c>
      <c r="T61" s="22" t="s">
        <v>178</v>
      </c>
      <c r="U61" s="22">
        <v>1</v>
      </c>
      <c r="V61" s="22">
        <v>12</v>
      </c>
      <c r="W61" s="22" t="s">
        <v>167</v>
      </c>
      <c r="X61" s="22" t="s">
        <v>2061</v>
      </c>
      <c r="Y61" s="22">
        <v>16</v>
      </c>
      <c r="Z61" s="22" t="s">
        <v>2039</v>
      </c>
    </row>
    <row r="62" spans="1:26" ht="36" x14ac:dyDescent="0.2">
      <c r="A62" s="22">
        <v>60</v>
      </c>
      <c r="B62" s="22" t="s">
        <v>168</v>
      </c>
      <c r="C62" s="23">
        <v>37872</v>
      </c>
      <c r="D62" s="23">
        <v>37872</v>
      </c>
      <c r="E62" s="22" t="s">
        <v>21</v>
      </c>
      <c r="F62" s="24" t="s">
        <v>2062</v>
      </c>
      <c r="G62" s="4" t="s">
        <v>40</v>
      </c>
      <c r="H62" s="30" t="str">
        <f>VLOOKUP(G62,[2]Hoja2!A$1:B$65536,2,0)</f>
        <v>SERIE029</v>
      </c>
      <c r="I62" s="4" t="s">
        <v>40</v>
      </c>
      <c r="J62" s="31">
        <f>VLOOKUP(Eliminación!I1333,RETENCIÓN!A:D,IF(Eliminación!E1333="OPES",2,IF(Eliminación!E1333="UPES",3,4)),FALSE)</f>
        <v>10</v>
      </c>
      <c r="K62" s="27">
        <f t="shared" si="0"/>
        <v>41522</v>
      </c>
      <c r="L62" s="28" t="str">
        <f>IF(VLOOKUP(I62,RETENCIÓN!A:E,5,FALSE)="E","X","")</f>
        <v>X</v>
      </c>
      <c r="M62" s="29" t="str">
        <f>IF(VLOOKUP(I62,RETENCIÓN!A:E,5,FALSE)="CT","X","")</f>
        <v/>
      </c>
      <c r="N62" s="28" t="str">
        <f>IF(VLOOKUP(I62,RETENCIÓN!A:E,5,FALSE)="E","X","")</f>
        <v>X</v>
      </c>
      <c r="O62" s="28" t="str">
        <f>IF(VLOOKUP(I62,[3]RETENCIÓN!A:E,5,FALSE)="MT","X","")</f>
        <v/>
      </c>
      <c r="P62" s="28" t="str">
        <f>IF(VLOOKUP(I62,[3]RETENCIÓN!A:E,5,FALSE)="S","X","")</f>
        <v/>
      </c>
      <c r="Q62" s="26" t="s">
        <v>2063</v>
      </c>
      <c r="R62" s="26"/>
      <c r="S62" s="25" t="s">
        <v>177</v>
      </c>
      <c r="T62" s="22" t="s">
        <v>178</v>
      </c>
      <c r="U62" s="22">
        <v>1</v>
      </c>
      <c r="V62" s="22">
        <v>53</v>
      </c>
      <c r="W62" s="22" t="s">
        <v>167</v>
      </c>
      <c r="X62" s="22"/>
      <c r="Y62" s="22">
        <v>1</v>
      </c>
      <c r="Z62" s="22" t="s">
        <v>2064</v>
      </c>
    </row>
    <row r="63" spans="1:26" ht="36" x14ac:dyDescent="0.2">
      <c r="A63" s="22">
        <v>61</v>
      </c>
      <c r="B63" s="22" t="s">
        <v>168</v>
      </c>
      <c r="C63" s="23">
        <v>37872</v>
      </c>
      <c r="D63" s="23">
        <v>37872</v>
      </c>
      <c r="E63" s="22" t="s">
        <v>21</v>
      </c>
      <c r="F63" s="24" t="s">
        <v>2065</v>
      </c>
      <c r="G63" s="4" t="s">
        <v>40</v>
      </c>
      <c r="H63" s="30" t="str">
        <f>VLOOKUP(G63,[2]Hoja2!A$1:B$65536,2,0)</f>
        <v>SERIE029</v>
      </c>
      <c r="I63" s="4" t="s">
        <v>40</v>
      </c>
      <c r="J63" s="31">
        <f>VLOOKUP(Eliminación!I1334,RETENCIÓN!A:D,IF(Eliminación!E1334="OPES",2,IF(Eliminación!E1334="UPES",3,4)),FALSE)</f>
        <v>10</v>
      </c>
      <c r="K63" s="27">
        <f t="shared" si="0"/>
        <v>41522</v>
      </c>
      <c r="L63" s="28" t="str">
        <f>IF(VLOOKUP(I63,RETENCIÓN!A:E,5,FALSE)="E","X","")</f>
        <v>X</v>
      </c>
      <c r="M63" s="29" t="str">
        <f>IF(VLOOKUP(I63,RETENCIÓN!A:E,5,FALSE)="CT","X","")</f>
        <v/>
      </c>
      <c r="N63" s="28" t="str">
        <f>IF(VLOOKUP(I63,RETENCIÓN!A:E,5,FALSE)="E","X","")</f>
        <v>X</v>
      </c>
      <c r="O63" s="28" t="str">
        <f>IF(VLOOKUP(I63,[3]RETENCIÓN!A:E,5,FALSE)="MT","X","")</f>
        <v/>
      </c>
      <c r="P63" s="28" t="str">
        <f>IF(VLOOKUP(I63,[3]RETENCIÓN!A:E,5,FALSE)="S","X","")</f>
        <v/>
      </c>
      <c r="Q63" s="26" t="s">
        <v>2063</v>
      </c>
      <c r="R63" s="26"/>
      <c r="S63" s="25" t="s">
        <v>177</v>
      </c>
      <c r="T63" s="22" t="s">
        <v>178</v>
      </c>
      <c r="U63" s="22">
        <v>1</v>
      </c>
      <c r="V63" s="22">
        <v>30</v>
      </c>
      <c r="W63" s="22" t="s">
        <v>167</v>
      </c>
      <c r="X63" s="22"/>
      <c r="Y63" s="22">
        <v>2</v>
      </c>
      <c r="Z63" s="22" t="s">
        <v>2064</v>
      </c>
    </row>
    <row r="64" spans="1:26" ht="36" x14ac:dyDescent="0.2">
      <c r="A64" s="22">
        <v>62</v>
      </c>
      <c r="B64" s="22" t="s">
        <v>168</v>
      </c>
      <c r="C64" s="23">
        <v>37872</v>
      </c>
      <c r="D64" s="23">
        <v>37872</v>
      </c>
      <c r="E64" s="22" t="s">
        <v>21</v>
      </c>
      <c r="F64" s="24" t="s">
        <v>2066</v>
      </c>
      <c r="G64" s="4" t="s">
        <v>40</v>
      </c>
      <c r="H64" s="30" t="str">
        <f>VLOOKUP(G64,[2]Hoja2!A$1:B$65536,2,0)</f>
        <v>SERIE029</v>
      </c>
      <c r="I64" s="4" t="s">
        <v>40</v>
      </c>
      <c r="J64" s="31">
        <f>VLOOKUP(Eliminación!I1335,RETENCIÓN!A:D,IF(Eliminación!E1335="OPES",2,IF(Eliminación!E1335="UPES",3,4)),FALSE)</f>
        <v>10</v>
      </c>
      <c r="K64" s="27">
        <f t="shared" si="0"/>
        <v>41522</v>
      </c>
      <c r="L64" s="28" t="str">
        <f>IF(VLOOKUP(I64,RETENCIÓN!A:E,5,FALSE)="E","X","")</f>
        <v>X</v>
      </c>
      <c r="M64" s="29" t="str">
        <f>IF(VLOOKUP(I64,RETENCIÓN!A:E,5,FALSE)="CT","X","")</f>
        <v/>
      </c>
      <c r="N64" s="28" t="str">
        <f>IF(VLOOKUP(I64,RETENCIÓN!A:E,5,FALSE)="E","X","")</f>
        <v>X</v>
      </c>
      <c r="O64" s="28" t="str">
        <f>IF(VLOOKUP(I64,[3]RETENCIÓN!A:E,5,FALSE)="MT","X","")</f>
        <v/>
      </c>
      <c r="P64" s="28" t="str">
        <f>IF(VLOOKUP(I64,[3]RETENCIÓN!A:E,5,FALSE)="S","X","")</f>
        <v/>
      </c>
      <c r="Q64" s="26" t="s">
        <v>2063</v>
      </c>
      <c r="R64" s="26"/>
      <c r="S64" s="25" t="s">
        <v>177</v>
      </c>
      <c r="T64" s="22" t="s">
        <v>178</v>
      </c>
      <c r="U64" s="22">
        <v>1</v>
      </c>
      <c r="V64" s="22">
        <v>11</v>
      </c>
      <c r="W64" s="22" t="s">
        <v>167</v>
      </c>
      <c r="X64" s="22"/>
      <c r="Y64" s="22">
        <v>3</v>
      </c>
      <c r="Z64" s="22" t="s">
        <v>2064</v>
      </c>
    </row>
    <row r="65" spans="1:26" ht="36" x14ac:dyDescent="0.2">
      <c r="A65" s="22">
        <v>63</v>
      </c>
      <c r="B65" s="22" t="s">
        <v>168</v>
      </c>
      <c r="C65" s="23">
        <v>37872</v>
      </c>
      <c r="D65" s="23">
        <v>37872</v>
      </c>
      <c r="E65" s="22" t="s">
        <v>21</v>
      </c>
      <c r="F65" s="24" t="s">
        <v>2067</v>
      </c>
      <c r="G65" s="4" t="s">
        <v>40</v>
      </c>
      <c r="H65" s="30" t="str">
        <f>VLOOKUP(G65,[2]Hoja2!A$1:B$65536,2,0)</f>
        <v>SERIE029</v>
      </c>
      <c r="I65" s="4" t="s">
        <v>40</v>
      </c>
      <c r="J65" s="31">
        <f>VLOOKUP(Eliminación!I1336,RETENCIÓN!A:D,IF(Eliminación!E1336="OPES",2,IF(Eliminación!E1336="UPES",3,4)),FALSE)</f>
        <v>10</v>
      </c>
      <c r="K65" s="27">
        <f t="shared" si="0"/>
        <v>41522</v>
      </c>
      <c r="L65" s="28" t="str">
        <f>IF(VLOOKUP(I65,RETENCIÓN!A:E,5,FALSE)="E","X","")</f>
        <v>X</v>
      </c>
      <c r="M65" s="29" t="str">
        <f>IF(VLOOKUP(I65,RETENCIÓN!A:E,5,FALSE)="CT","X","")</f>
        <v/>
      </c>
      <c r="N65" s="28" t="str">
        <f>IF(VLOOKUP(I65,RETENCIÓN!A:E,5,FALSE)="E","X","")</f>
        <v>X</v>
      </c>
      <c r="O65" s="28" t="str">
        <f>IF(VLOOKUP(I65,[3]RETENCIÓN!A:E,5,FALSE)="MT","X","")</f>
        <v/>
      </c>
      <c r="P65" s="28" t="str">
        <f>IF(VLOOKUP(I65,[3]RETENCIÓN!A:E,5,FALSE)="S","X","")</f>
        <v/>
      </c>
      <c r="Q65" s="26" t="s">
        <v>2063</v>
      </c>
      <c r="R65" s="26"/>
      <c r="S65" s="25" t="s">
        <v>177</v>
      </c>
      <c r="T65" s="22" t="s">
        <v>178</v>
      </c>
      <c r="U65" s="22">
        <v>1</v>
      </c>
      <c r="V65" s="22">
        <v>114</v>
      </c>
      <c r="W65" s="22" t="s">
        <v>167</v>
      </c>
      <c r="X65" s="22"/>
      <c r="Y65" s="22">
        <v>4</v>
      </c>
      <c r="Z65" s="22" t="s">
        <v>2064</v>
      </c>
    </row>
    <row r="66" spans="1:26" ht="36" x14ac:dyDescent="0.2">
      <c r="A66" s="22">
        <v>64</v>
      </c>
      <c r="B66" s="22" t="s">
        <v>168</v>
      </c>
      <c r="C66" s="23">
        <v>37872</v>
      </c>
      <c r="D66" s="23">
        <v>37872</v>
      </c>
      <c r="E66" s="22" t="s">
        <v>21</v>
      </c>
      <c r="F66" s="24" t="s">
        <v>2068</v>
      </c>
      <c r="G66" s="4" t="s">
        <v>40</v>
      </c>
      <c r="H66" s="30" t="str">
        <f>VLOOKUP(G66,[2]Hoja2!A$1:B$65536,2,0)</f>
        <v>SERIE029</v>
      </c>
      <c r="I66" s="4" t="s">
        <v>40</v>
      </c>
      <c r="J66" s="31">
        <f>VLOOKUP(Eliminación!I1337,RETENCIÓN!A:D,IF(Eliminación!E1337="OPES",2,IF(Eliminación!E1337="UPES",3,4)),FALSE)</f>
        <v>10</v>
      </c>
      <c r="K66" s="27">
        <f t="shared" si="0"/>
        <v>41522</v>
      </c>
      <c r="L66" s="28" t="str">
        <f>IF(VLOOKUP(I66,RETENCIÓN!A:E,5,FALSE)="E","X","")</f>
        <v>X</v>
      </c>
      <c r="M66" s="29" t="str">
        <f>IF(VLOOKUP(I66,RETENCIÓN!A:E,5,FALSE)="CT","X","")</f>
        <v/>
      </c>
      <c r="N66" s="28" t="str">
        <f>IF(VLOOKUP(I66,RETENCIÓN!A:E,5,FALSE)="E","X","")</f>
        <v>X</v>
      </c>
      <c r="O66" s="28" t="str">
        <f>IF(VLOOKUP(I66,[3]RETENCIÓN!A:E,5,FALSE)="MT","X","")</f>
        <v/>
      </c>
      <c r="P66" s="28" t="str">
        <f>IF(VLOOKUP(I66,[3]RETENCIÓN!A:E,5,FALSE)="S","X","")</f>
        <v/>
      </c>
      <c r="Q66" s="26" t="s">
        <v>2063</v>
      </c>
      <c r="R66" s="26" t="s">
        <v>1971</v>
      </c>
      <c r="S66" s="25" t="s">
        <v>177</v>
      </c>
      <c r="T66" s="22" t="s">
        <v>178</v>
      </c>
      <c r="U66" s="22">
        <v>1</v>
      </c>
      <c r="V66" s="22">
        <v>68</v>
      </c>
      <c r="W66" s="22" t="s">
        <v>167</v>
      </c>
      <c r="X66" s="22"/>
      <c r="Y66" s="22">
        <v>5</v>
      </c>
      <c r="Z66" s="22" t="s">
        <v>2064</v>
      </c>
    </row>
    <row r="67" spans="1:26" ht="36" x14ac:dyDescent="0.2">
      <c r="A67" s="22">
        <v>65</v>
      </c>
      <c r="B67" s="22" t="s">
        <v>168</v>
      </c>
      <c r="C67" s="23">
        <v>37872</v>
      </c>
      <c r="D67" s="23">
        <v>37872</v>
      </c>
      <c r="E67" s="22" t="s">
        <v>21</v>
      </c>
      <c r="F67" s="24" t="s">
        <v>2069</v>
      </c>
      <c r="G67" s="4" t="s">
        <v>40</v>
      </c>
      <c r="H67" s="30" t="str">
        <f>VLOOKUP(G67,[2]Hoja2!A$1:B$65536,2,0)</f>
        <v>SERIE029</v>
      </c>
      <c r="I67" s="4" t="s">
        <v>40</v>
      </c>
      <c r="J67" s="31">
        <f>VLOOKUP(Eliminación!I1338,RETENCIÓN!A:D,IF(Eliminación!E1338="OPES",2,IF(Eliminación!E1338="UPES",3,4)),FALSE)</f>
        <v>10</v>
      </c>
      <c r="K67" s="27">
        <f t="shared" ref="K67:K130" si="1">D67+(J67*365)</f>
        <v>41522</v>
      </c>
      <c r="L67" s="28" t="str">
        <f>IF(VLOOKUP(I67,RETENCIÓN!A:E,5,FALSE)="E","X","")</f>
        <v>X</v>
      </c>
      <c r="M67" s="29" t="str">
        <f>IF(VLOOKUP(I67,RETENCIÓN!A:E,5,FALSE)="CT","X","")</f>
        <v/>
      </c>
      <c r="N67" s="28" t="str">
        <f>IF(VLOOKUP(I67,RETENCIÓN!A:E,5,FALSE)="E","X","")</f>
        <v>X</v>
      </c>
      <c r="O67" s="28" t="str">
        <f>IF(VLOOKUP(I67,[3]RETENCIÓN!A:E,5,FALSE)="MT","X","")</f>
        <v/>
      </c>
      <c r="P67" s="28" t="str">
        <f>IF(VLOOKUP(I67,[3]RETENCIÓN!A:E,5,FALSE)="S","X","")</f>
        <v/>
      </c>
      <c r="Q67" s="26" t="s">
        <v>2063</v>
      </c>
      <c r="R67" s="26"/>
      <c r="S67" s="25" t="s">
        <v>177</v>
      </c>
      <c r="T67" s="22" t="s">
        <v>178</v>
      </c>
      <c r="U67" s="22">
        <v>1</v>
      </c>
      <c r="V67" s="22">
        <v>90</v>
      </c>
      <c r="W67" s="22" t="s">
        <v>167</v>
      </c>
      <c r="X67" s="22"/>
      <c r="Y67" s="22">
        <v>6</v>
      </c>
      <c r="Z67" s="22" t="s">
        <v>2064</v>
      </c>
    </row>
    <row r="68" spans="1:26" ht="36" x14ac:dyDescent="0.2">
      <c r="A68" s="22">
        <v>66</v>
      </c>
      <c r="B68" s="22" t="s">
        <v>168</v>
      </c>
      <c r="C68" s="23">
        <v>37872</v>
      </c>
      <c r="D68" s="23">
        <v>37872</v>
      </c>
      <c r="E68" s="22" t="s">
        <v>21</v>
      </c>
      <c r="F68" s="24" t="s">
        <v>2070</v>
      </c>
      <c r="G68" s="4" t="s">
        <v>40</v>
      </c>
      <c r="H68" s="30" t="str">
        <f>VLOOKUP(G68,[2]Hoja2!A$1:B$65536,2,0)</f>
        <v>SERIE029</v>
      </c>
      <c r="I68" s="4" t="s">
        <v>40</v>
      </c>
      <c r="J68" s="31">
        <f>VLOOKUP(Eliminación!I1339,RETENCIÓN!A:D,IF(Eliminación!E1339="OPES",2,IF(Eliminación!E1339="UPES",3,4)),FALSE)</f>
        <v>10</v>
      </c>
      <c r="K68" s="27">
        <f t="shared" si="1"/>
        <v>41522</v>
      </c>
      <c r="L68" s="28" t="str">
        <f>IF(VLOOKUP(I68,RETENCIÓN!A:E,5,FALSE)="E","X","")</f>
        <v>X</v>
      </c>
      <c r="M68" s="29" t="str">
        <f>IF(VLOOKUP(I68,RETENCIÓN!A:E,5,FALSE)="CT","X","")</f>
        <v/>
      </c>
      <c r="N68" s="28" t="str">
        <f>IF(VLOOKUP(I68,RETENCIÓN!A:E,5,FALSE)="E","X","")</f>
        <v>X</v>
      </c>
      <c r="O68" s="28" t="str">
        <f>IF(VLOOKUP(I68,[3]RETENCIÓN!A:E,5,FALSE)="MT","X","")</f>
        <v/>
      </c>
      <c r="P68" s="28" t="str">
        <f>IF(VLOOKUP(I68,[3]RETENCIÓN!A:E,5,FALSE)="S","X","")</f>
        <v/>
      </c>
      <c r="Q68" s="26" t="s">
        <v>2063</v>
      </c>
      <c r="R68" s="26"/>
      <c r="S68" s="25" t="s">
        <v>177</v>
      </c>
      <c r="T68" s="22" t="s">
        <v>178</v>
      </c>
      <c r="U68" s="22">
        <v>1</v>
      </c>
      <c r="V68" s="22">
        <v>82</v>
      </c>
      <c r="W68" s="22" t="s">
        <v>167</v>
      </c>
      <c r="X68" s="22"/>
      <c r="Y68" s="22">
        <v>7</v>
      </c>
      <c r="Z68" s="22" t="s">
        <v>2064</v>
      </c>
    </row>
    <row r="69" spans="1:26" ht="36" x14ac:dyDescent="0.2">
      <c r="A69" s="22">
        <v>67</v>
      </c>
      <c r="B69" s="22" t="s">
        <v>168</v>
      </c>
      <c r="C69" s="23">
        <v>37874</v>
      </c>
      <c r="D69" s="23">
        <v>37874</v>
      </c>
      <c r="E69" s="22" t="s">
        <v>21</v>
      </c>
      <c r="F69" s="24" t="s">
        <v>1870</v>
      </c>
      <c r="G69" s="4" t="s">
        <v>40</v>
      </c>
      <c r="H69" s="30" t="str">
        <f>VLOOKUP(G69,[2]Hoja2!A$1:B$65536,2,0)</f>
        <v>SERIE029</v>
      </c>
      <c r="I69" s="4" t="s">
        <v>40</v>
      </c>
      <c r="J69" s="31">
        <f>VLOOKUP(Eliminación!I1340,RETENCIÓN!A:D,IF(Eliminación!E1340="OPES",2,IF(Eliminación!E1340="UPES",3,4)),FALSE)</f>
        <v>10</v>
      </c>
      <c r="K69" s="27">
        <f t="shared" si="1"/>
        <v>41524</v>
      </c>
      <c r="L69" s="28" t="str">
        <f>IF(VLOOKUP(I69,RETENCIÓN!A:E,5,FALSE)="E","X","")</f>
        <v>X</v>
      </c>
      <c r="M69" s="29" t="str">
        <f>IF(VLOOKUP(I69,RETENCIÓN!A:E,5,FALSE)="CT","X","")</f>
        <v/>
      </c>
      <c r="N69" s="28" t="str">
        <f>IF(VLOOKUP(I69,RETENCIÓN!A:E,5,FALSE)="E","X","")</f>
        <v>X</v>
      </c>
      <c r="O69" s="28" t="str">
        <f>IF(VLOOKUP(I69,[3]RETENCIÓN!A:E,5,FALSE)="MT","X","")</f>
        <v/>
      </c>
      <c r="P69" s="28" t="str">
        <f>IF(VLOOKUP(I69,[3]RETENCIÓN!A:E,5,FALSE)="S","X","")</f>
        <v/>
      </c>
      <c r="Q69" s="26" t="s">
        <v>2071</v>
      </c>
      <c r="R69" s="26" t="s">
        <v>1048</v>
      </c>
      <c r="S69" s="25" t="s">
        <v>177</v>
      </c>
      <c r="T69" s="22" t="s">
        <v>178</v>
      </c>
      <c r="U69" s="22">
        <v>1</v>
      </c>
      <c r="V69" s="22">
        <v>208</v>
      </c>
      <c r="W69" s="22" t="s">
        <v>167</v>
      </c>
      <c r="X69" s="22"/>
      <c r="Y69" s="22">
        <v>8</v>
      </c>
      <c r="Z69" s="22" t="s">
        <v>2064</v>
      </c>
    </row>
    <row r="70" spans="1:26" ht="36" x14ac:dyDescent="0.2">
      <c r="A70" s="22">
        <v>68</v>
      </c>
      <c r="B70" s="22" t="s">
        <v>168</v>
      </c>
      <c r="C70" s="23">
        <v>37874</v>
      </c>
      <c r="D70" s="23">
        <v>37874</v>
      </c>
      <c r="E70" s="22" t="s">
        <v>21</v>
      </c>
      <c r="F70" s="24" t="s">
        <v>2072</v>
      </c>
      <c r="G70" s="4" t="s">
        <v>40</v>
      </c>
      <c r="H70" s="30" t="str">
        <f>VLOOKUP(G70,[2]Hoja2!A$1:B$65536,2,0)</f>
        <v>SERIE029</v>
      </c>
      <c r="I70" s="4" t="s">
        <v>40</v>
      </c>
      <c r="J70" s="31">
        <f>VLOOKUP(Eliminación!I1341,RETENCIÓN!A:D,IF(Eliminación!E1341="OPES",2,IF(Eliminación!E1341="UPES",3,4)),FALSE)</f>
        <v>10</v>
      </c>
      <c r="K70" s="27">
        <f t="shared" si="1"/>
        <v>41524</v>
      </c>
      <c r="L70" s="28" t="str">
        <f>IF(VLOOKUP(I70,RETENCIÓN!A:E,5,FALSE)="E","X","")</f>
        <v>X</v>
      </c>
      <c r="M70" s="29" t="str">
        <f>IF(VLOOKUP(I70,RETENCIÓN!A:E,5,FALSE)="CT","X","")</f>
        <v/>
      </c>
      <c r="N70" s="28" t="str">
        <f>IF(VLOOKUP(I70,RETENCIÓN!A:E,5,FALSE)="E","X","")</f>
        <v>X</v>
      </c>
      <c r="O70" s="28" t="str">
        <f>IF(VLOOKUP(I70,[3]RETENCIÓN!A:E,5,FALSE)="MT","X","")</f>
        <v/>
      </c>
      <c r="P70" s="28" t="str">
        <f>IF(VLOOKUP(I70,[3]RETENCIÓN!A:E,5,FALSE)="S","X","")</f>
        <v/>
      </c>
      <c r="Q70" s="26" t="s">
        <v>2071</v>
      </c>
      <c r="R70" s="26" t="s">
        <v>1998</v>
      </c>
      <c r="S70" s="25" t="s">
        <v>177</v>
      </c>
      <c r="T70" s="22" t="s">
        <v>178</v>
      </c>
      <c r="U70" s="22">
        <v>1</v>
      </c>
      <c r="V70" s="22">
        <v>183</v>
      </c>
      <c r="W70" s="22" t="s">
        <v>167</v>
      </c>
      <c r="X70" s="22"/>
      <c r="Y70" s="22">
        <v>9</v>
      </c>
      <c r="Z70" s="22" t="s">
        <v>2064</v>
      </c>
    </row>
    <row r="71" spans="1:26" ht="36" x14ac:dyDescent="0.2">
      <c r="A71" s="22">
        <v>69</v>
      </c>
      <c r="B71" s="22" t="s">
        <v>168</v>
      </c>
      <c r="C71" s="23">
        <v>37874</v>
      </c>
      <c r="D71" s="23">
        <v>37874</v>
      </c>
      <c r="E71" s="22" t="s">
        <v>21</v>
      </c>
      <c r="F71" s="24" t="s">
        <v>1176</v>
      </c>
      <c r="G71" s="4" t="s">
        <v>40</v>
      </c>
      <c r="H71" s="30" t="str">
        <f>VLOOKUP(G71,[2]Hoja2!A$1:B$65536,2,0)</f>
        <v>SERIE029</v>
      </c>
      <c r="I71" s="4" t="s">
        <v>40</v>
      </c>
      <c r="J71" s="31">
        <f>VLOOKUP(Eliminación!I1342,RETENCIÓN!A:D,IF(Eliminación!E1342="OPES",2,IF(Eliminación!E1342="UPES",3,4)),FALSE)</f>
        <v>10</v>
      </c>
      <c r="K71" s="27">
        <f t="shared" si="1"/>
        <v>41524</v>
      </c>
      <c r="L71" s="28" t="str">
        <f>IF(VLOOKUP(I71,RETENCIÓN!A:E,5,FALSE)="E","X","")</f>
        <v>X</v>
      </c>
      <c r="M71" s="29" t="str">
        <f>IF(VLOOKUP(I71,RETENCIÓN!A:E,5,FALSE)="CT","X","")</f>
        <v/>
      </c>
      <c r="N71" s="28" t="str">
        <f>IF(VLOOKUP(I71,RETENCIÓN!A:E,5,FALSE)="E","X","")</f>
        <v>X</v>
      </c>
      <c r="O71" s="28" t="str">
        <f>IF(VLOOKUP(I71,[3]RETENCIÓN!A:E,5,FALSE)="MT","X","")</f>
        <v/>
      </c>
      <c r="P71" s="28" t="str">
        <f>IF(VLOOKUP(I71,[3]RETENCIÓN!A:E,5,FALSE)="S","X","")</f>
        <v/>
      </c>
      <c r="Q71" s="26" t="s">
        <v>2071</v>
      </c>
      <c r="R71" s="26" t="s">
        <v>1177</v>
      </c>
      <c r="S71" s="25" t="s">
        <v>177</v>
      </c>
      <c r="T71" s="22" t="s">
        <v>178</v>
      </c>
      <c r="U71" s="22">
        <v>1</v>
      </c>
      <c r="V71" s="22">
        <v>2</v>
      </c>
      <c r="W71" s="22" t="s">
        <v>167</v>
      </c>
      <c r="X71" s="22"/>
      <c r="Y71" s="22">
        <v>10</v>
      </c>
      <c r="Z71" s="22" t="s">
        <v>2064</v>
      </c>
    </row>
    <row r="72" spans="1:26" ht="36" x14ac:dyDescent="0.2">
      <c r="A72" s="22">
        <v>70</v>
      </c>
      <c r="B72" s="22" t="s">
        <v>168</v>
      </c>
      <c r="C72" s="23">
        <v>37874</v>
      </c>
      <c r="D72" s="23">
        <v>37874</v>
      </c>
      <c r="E72" s="22" t="s">
        <v>21</v>
      </c>
      <c r="F72" s="24" t="s">
        <v>2073</v>
      </c>
      <c r="G72" s="4" t="s">
        <v>40</v>
      </c>
      <c r="H72" s="30" t="str">
        <f>VLOOKUP(G72,[2]Hoja2!A$1:B$65536,2,0)</f>
        <v>SERIE029</v>
      </c>
      <c r="I72" s="4" t="s">
        <v>40</v>
      </c>
      <c r="J72" s="31">
        <f>VLOOKUP(Eliminación!I1343,RETENCIÓN!A:D,IF(Eliminación!E1343="OPES",2,IF(Eliminación!E1343="UPES",3,4)),FALSE)</f>
        <v>10</v>
      </c>
      <c r="K72" s="27">
        <f t="shared" si="1"/>
        <v>41524</v>
      </c>
      <c r="L72" s="28" t="str">
        <f>IF(VLOOKUP(I72,RETENCIÓN!A:E,5,FALSE)="E","X","")</f>
        <v>X</v>
      </c>
      <c r="M72" s="29" t="str">
        <f>IF(VLOOKUP(I72,RETENCIÓN!A:E,5,FALSE)="CT","X","")</f>
        <v/>
      </c>
      <c r="N72" s="28" t="str">
        <f>IF(VLOOKUP(I72,RETENCIÓN!A:E,5,FALSE)="E","X","")</f>
        <v>X</v>
      </c>
      <c r="O72" s="28" t="str">
        <f>IF(VLOOKUP(I72,[3]RETENCIÓN!A:E,5,FALSE)="MT","X","")</f>
        <v/>
      </c>
      <c r="P72" s="28" t="str">
        <f>IF(VLOOKUP(I72,[3]RETENCIÓN!A:E,5,FALSE)="S","X","")</f>
        <v/>
      </c>
      <c r="Q72" s="26" t="s">
        <v>2071</v>
      </c>
      <c r="R72" s="26" t="s">
        <v>1860</v>
      </c>
      <c r="S72" s="25" t="s">
        <v>177</v>
      </c>
      <c r="T72" s="22" t="s">
        <v>178</v>
      </c>
      <c r="U72" s="22">
        <v>1</v>
      </c>
      <c r="V72" s="22">
        <v>146</v>
      </c>
      <c r="W72" s="22" t="s">
        <v>167</v>
      </c>
      <c r="X72" s="22"/>
      <c r="Y72" s="22">
        <v>10</v>
      </c>
      <c r="Z72" s="22" t="s">
        <v>2064</v>
      </c>
    </row>
    <row r="73" spans="1:26" ht="36" x14ac:dyDescent="0.2">
      <c r="A73" s="22">
        <v>71</v>
      </c>
      <c r="B73" s="22" t="s">
        <v>168</v>
      </c>
      <c r="C73" s="23">
        <v>37874</v>
      </c>
      <c r="D73" s="23">
        <v>37874</v>
      </c>
      <c r="E73" s="22" t="s">
        <v>21</v>
      </c>
      <c r="F73" s="24" t="s">
        <v>246</v>
      </c>
      <c r="G73" s="4" t="s">
        <v>40</v>
      </c>
      <c r="H73" s="30" t="str">
        <f>VLOOKUP(G73,[2]Hoja2!A$1:B$65536,2,0)</f>
        <v>SERIE029</v>
      </c>
      <c r="I73" s="4" t="s">
        <v>40</v>
      </c>
      <c r="J73" s="31">
        <f>VLOOKUP(Eliminación!I1344,RETENCIÓN!A:D,IF(Eliminación!E1344="OPES",2,IF(Eliminación!E1344="UPES",3,4)),FALSE)</f>
        <v>10</v>
      </c>
      <c r="K73" s="27">
        <f t="shared" si="1"/>
        <v>41524</v>
      </c>
      <c r="L73" s="28" t="str">
        <f>IF(VLOOKUP(I73,RETENCIÓN!A:E,5,FALSE)="E","X","")</f>
        <v>X</v>
      </c>
      <c r="M73" s="29" t="str">
        <f>IF(VLOOKUP(I73,RETENCIÓN!A:E,5,FALSE)="CT","X","")</f>
        <v/>
      </c>
      <c r="N73" s="28" t="str">
        <f>IF(VLOOKUP(I73,RETENCIÓN!A:E,5,FALSE)="E","X","")</f>
        <v>X</v>
      </c>
      <c r="O73" s="28" t="str">
        <f>IF(VLOOKUP(I73,[3]RETENCIÓN!A:E,5,FALSE)="MT","X","")</f>
        <v/>
      </c>
      <c r="P73" s="28" t="str">
        <f>IF(VLOOKUP(I73,[3]RETENCIÓN!A:E,5,FALSE)="S","X","")</f>
        <v/>
      </c>
      <c r="Q73" s="26" t="s">
        <v>2071</v>
      </c>
      <c r="R73" s="26" t="s">
        <v>1956</v>
      </c>
      <c r="S73" s="25" t="s">
        <v>177</v>
      </c>
      <c r="T73" s="22" t="s">
        <v>178</v>
      </c>
      <c r="U73" s="22">
        <v>1</v>
      </c>
      <c r="V73" s="22">
        <v>130</v>
      </c>
      <c r="W73" s="22" t="s">
        <v>167</v>
      </c>
      <c r="X73" s="22"/>
      <c r="Y73" s="22">
        <v>11</v>
      </c>
      <c r="Z73" s="22" t="s">
        <v>2064</v>
      </c>
    </row>
    <row r="74" spans="1:26" ht="36" x14ac:dyDescent="0.2">
      <c r="A74" s="22">
        <v>72</v>
      </c>
      <c r="B74" s="22" t="s">
        <v>168</v>
      </c>
      <c r="C74" s="23">
        <v>37874</v>
      </c>
      <c r="D74" s="23">
        <v>37874</v>
      </c>
      <c r="E74" s="22" t="s">
        <v>21</v>
      </c>
      <c r="F74" s="24" t="s">
        <v>2074</v>
      </c>
      <c r="G74" s="4" t="s">
        <v>40</v>
      </c>
      <c r="H74" s="30" t="str">
        <f>VLOOKUP(G74,[2]Hoja2!A$1:B$65536,2,0)</f>
        <v>SERIE029</v>
      </c>
      <c r="I74" s="4" t="s">
        <v>40</v>
      </c>
      <c r="J74" s="31">
        <f>VLOOKUP(Eliminación!I1345,RETENCIÓN!A:D,IF(Eliminación!E1345="OPES",2,IF(Eliminación!E1345="UPES",3,4)),FALSE)</f>
        <v>10</v>
      </c>
      <c r="K74" s="27">
        <f t="shared" si="1"/>
        <v>41524</v>
      </c>
      <c r="L74" s="28" t="str">
        <f>IF(VLOOKUP(I74,RETENCIÓN!A:E,5,FALSE)="E","X","")</f>
        <v>X</v>
      </c>
      <c r="M74" s="29" t="str">
        <f>IF(VLOOKUP(I74,RETENCIÓN!A:E,5,FALSE)="CT","X","")</f>
        <v/>
      </c>
      <c r="N74" s="28" t="str">
        <f>IF(VLOOKUP(I74,RETENCIÓN!A:E,5,FALSE)="E","X","")</f>
        <v>X</v>
      </c>
      <c r="O74" s="28" t="str">
        <f>IF(VLOOKUP(I74,[3]RETENCIÓN!A:E,5,FALSE)="MT","X","")</f>
        <v/>
      </c>
      <c r="P74" s="28" t="str">
        <f>IF(VLOOKUP(I74,[3]RETENCIÓN!A:E,5,FALSE)="S","X","")</f>
        <v/>
      </c>
      <c r="Q74" s="26" t="s">
        <v>2071</v>
      </c>
      <c r="R74" s="26" t="s">
        <v>386</v>
      </c>
      <c r="S74" s="25" t="s">
        <v>177</v>
      </c>
      <c r="T74" s="22" t="s">
        <v>178</v>
      </c>
      <c r="U74" s="22">
        <v>1</v>
      </c>
      <c r="V74" s="22">
        <v>183</v>
      </c>
      <c r="W74" s="22" t="s">
        <v>167</v>
      </c>
      <c r="X74" s="22"/>
      <c r="Y74" s="22">
        <v>12</v>
      </c>
      <c r="Z74" s="22" t="s">
        <v>2064</v>
      </c>
    </row>
    <row r="75" spans="1:26" ht="36" x14ac:dyDescent="0.2">
      <c r="A75" s="22">
        <v>73</v>
      </c>
      <c r="B75" s="22" t="s">
        <v>168</v>
      </c>
      <c r="C75" s="23">
        <v>37768</v>
      </c>
      <c r="D75" s="23">
        <v>37768</v>
      </c>
      <c r="E75" s="22" t="s">
        <v>21</v>
      </c>
      <c r="F75" s="24" t="s">
        <v>2012</v>
      </c>
      <c r="G75" s="4" t="s">
        <v>40</v>
      </c>
      <c r="H75" s="30" t="str">
        <f>VLOOKUP(G75,[2]Hoja2!A$1:B$65536,2,0)</f>
        <v>SERIE029</v>
      </c>
      <c r="I75" s="4" t="s">
        <v>40</v>
      </c>
      <c r="J75" s="31">
        <f>VLOOKUP(Eliminación!I1346,RETENCIÓN!A:D,IF(Eliminación!E1346="OPES",2,IF(Eliminación!E1346="UPES",3,4)),FALSE)</f>
        <v>10</v>
      </c>
      <c r="K75" s="27">
        <f t="shared" si="1"/>
        <v>41418</v>
      </c>
      <c r="L75" s="28" t="str">
        <f>IF(VLOOKUP(I75,RETENCIÓN!A:E,5,FALSE)="E","X","")</f>
        <v>X</v>
      </c>
      <c r="M75" s="29" t="str">
        <f>IF(VLOOKUP(I75,RETENCIÓN!A:E,5,FALSE)="CT","X","")</f>
        <v/>
      </c>
      <c r="N75" s="28" t="str">
        <f>IF(VLOOKUP(I75,RETENCIÓN!A:E,5,FALSE)="E","X","")</f>
        <v>X</v>
      </c>
      <c r="O75" s="28" t="str">
        <f>IF(VLOOKUP(I75,[3]RETENCIÓN!A:E,5,FALSE)="MT","X","")</f>
        <v/>
      </c>
      <c r="P75" s="28" t="str">
        <f>IF(VLOOKUP(I75,[3]RETENCIÓN!A:E,5,FALSE)="S","X","")</f>
        <v/>
      </c>
      <c r="Q75" s="26" t="s">
        <v>2075</v>
      </c>
      <c r="R75" s="26" t="s">
        <v>400</v>
      </c>
      <c r="S75" s="25" t="s">
        <v>182</v>
      </c>
      <c r="T75" s="22" t="s">
        <v>178</v>
      </c>
      <c r="U75" s="22">
        <v>1</v>
      </c>
      <c r="V75" s="22">
        <v>151</v>
      </c>
      <c r="W75" s="22" t="s">
        <v>167</v>
      </c>
      <c r="X75" s="22"/>
      <c r="Y75" s="22">
        <v>1</v>
      </c>
      <c r="Z75" s="22" t="s">
        <v>2076</v>
      </c>
    </row>
    <row r="76" spans="1:26" ht="36" x14ac:dyDescent="0.2">
      <c r="A76" s="22">
        <v>74</v>
      </c>
      <c r="B76" s="22" t="s">
        <v>168</v>
      </c>
      <c r="C76" s="23">
        <v>37768</v>
      </c>
      <c r="D76" s="23">
        <v>37768</v>
      </c>
      <c r="E76" s="22" t="s">
        <v>21</v>
      </c>
      <c r="F76" s="24" t="s">
        <v>206</v>
      </c>
      <c r="G76" s="4" t="s">
        <v>40</v>
      </c>
      <c r="H76" s="30" t="str">
        <f>VLOOKUP(G76,[2]Hoja2!A$1:B$65536,2,0)</f>
        <v>SERIE029</v>
      </c>
      <c r="I76" s="4" t="s">
        <v>40</v>
      </c>
      <c r="J76" s="31">
        <f>VLOOKUP(Eliminación!I1347,RETENCIÓN!A:D,IF(Eliminación!E1347="OPES",2,IF(Eliminación!E1347="UPES",3,4)),FALSE)</f>
        <v>10</v>
      </c>
      <c r="K76" s="27">
        <f t="shared" si="1"/>
        <v>41418</v>
      </c>
      <c r="L76" s="28" t="str">
        <f>IF(VLOOKUP(I76,RETENCIÓN!A:E,5,FALSE)="E","X","")</f>
        <v>X</v>
      </c>
      <c r="M76" s="29" t="str">
        <f>IF(VLOOKUP(I76,RETENCIÓN!A:E,5,FALSE)="CT","X","")</f>
        <v/>
      </c>
      <c r="N76" s="28" t="str">
        <f>IF(VLOOKUP(I76,RETENCIÓN!A:E,5,FALSE)="E","X","")</f>
        <v>X</v>
      </c>
      <c r="O76" s="28" t="str">
        <f>IF(VLOOKUP(I76,[3]RETENCIÓN!A:E,5,FALSE)="MT","X","")</f>
        <v/>
      </c>
      <c r="P76" s="28" t="str">
        <f>IF(VLOOKUP(I76,[3]RETENCIÓN!A:E,5,FALSE)="S","X","")</f>
        <v/>
      </c>
      <c r="Q76" s="26" t="s">
        <v>2075</v>
      </c>
      <c r="R76" s="26" t="s">
        <v>2045</v>
      </c>
      <c r="S76" s="25" t="s">
        <v>182</v>
      </c>
      <c r="T76" s="22" t="s">
        <v>178</v>
      </c>
      <c r="U76" s="22">
        <v>1</v>
      </c>
      <c r="V76" s="22">
        <v>129</v>
      </c>
      <c r="W76" s="22" t="s">
        <v>167</v>
      </c>
      <c r="X76" s="22"/>
      <c r="Y76" s="22">
        <v>2</v>
      </c>
      <c r="Z76" s="22" t="s">
        <v>2076</v>
      </c>
    </row>
    <row r="77" spans="1:26" ht="36" x14ac:dyDescent="0.2">
      <c r="A77" s="22">
        <v>75</v>
      </c>
      <c r="B77" s="22" t="s">
        <v>168</v>
      </c>
      <c r="C77" s="23">
        <v>37768</v>
      </c>
      <c r="D77" s="23">
        <v>37768</v>
      </c>
      <c r="E77" s="22" t="s">
        <v>21</v>
      </c>
      <c r="F77" s="24" t="s">
        <v>2077</v>
      </c>
      <c r="G77" s="4" t="s">
        <v>40</v>
      </c>
      <c r="H77" s="30" t="str">
        <f>VLOOKUP(G77,[2]Hoja2!A$1:B$65536,2,0)</f>
        <v>SERIE029</v>
      </c>
      <c r="I77" s="4" t="s">
        <v>40</v>
      </c>
      <c r="J77" s="31">
        <f>VLOOKUP(Eliminación!I1348,RETENCIÓN!A:D,IF(Eliminación!E1348="OPES",2,IF(Eliminación!E1348="UPES",3,4)),FALSE)</f>
        <v>10</v>
      </c>
      <c r="K77" s="27">
        <f t="shared" si="1"/>
        <v>41418</v>
      </c>
      <c r="L77" s="28" t="str">
        <f>IF(VLOOKUP(I77,RETENCIÓN!A:E,5,FALSE)="E","X","")</f>
        <v>X</v>
      </c>
      <c r="M77" s="29" t="str">
        <f>IF(VLOOKUP(I77,RETENCIÓN!A:E,5,FALSE)="CT","X","")</f>
        <v/>
      </c>
      <c r="N77" s="28" t="str">
        <f>IF(VLOOKUP(I77,RETENCIÓN!A:E,5,FALSE)="E","X","")</f>
        <v>X</v>
      </c>
      <c r="O77" s="28" t="str">
        <f>IF(VLOOKUP(I77,[3]RETENCIÓN!A:E,5,FALSE)="MT","X","")</f>
        <v/>
      </c>
      <c r="P77" s="28" t="str">
        <f>IF(VLOOKUP(I77,[3]RETENCIÓN!A:E,5,FALSE)="S","X","")</f>
        <v/>
      </c>
      <c r="Q77" s="26" t="s">
        <v>2075</v>
      </c>
      <c r="R77" s="26" t="s">
        <v>1247</v>
      </c>
      <c r="S77" s="25" t="s">
        <v>182</v>
      </c>
      <c r="T77" s="22" t="s">
        <v>178</v>
      </c>
      <c r="U77" s="22">
        <v>1</v>
      </c>
      <c r="V77" s="22">
        <v>108</v>
      </c>
      <c r="W77" s="22" t="s">
        <v>167</v>
      </c>
      <c r="X77" s="22"/>
      <c r="Y77" s="22">
        <v>3</v>
      </c>
      <c r="Z77" s="22" t="s">
        <v>2076</v>
      </c>
    </row>
    <row r="78" spans="1:26" ht="24" x14ac:dyDescent="0.2">
      <c r="A78" s="22">
        <v>76</v>
      </c>
      <c r="B78" s="22" t="s">
        <v>168</v>
      </c>
      <c r="C78" s="23">
        <v>37796</v>
      </c>
      <c r="D78" s="23">
        <v>37796</v>
      </c>
      <c r="E78" s="22" t="s">
        <v>21</v>
      </c>
      <c r="F78" s="24" t="s">
        <v>390</v>
      </c>
      <c r="G78" s="4" t="s">
        <v>40</v>
      </c>
      <c r="H78" s="30" t="str">
        <f>VLOOKUP(G78,[2]Hoja2!A$1:B$65536,2,0)</f>
        <v>SERIE029</v>
      </c>
      <c r="I78" s="4" t="s">
        <v>40</v>
      </c>
      <c r="J78" s="31">
        <f>VLOOKUP(Eliminación!I1349,RETENCIÓN!A:D,IF(Eliminación!E1349="OPES",2,IF(Eliminación!E1349="UPES",3,4)),FALSE)</f>
        <v>10</v>
      </c>
      <c r="K78" s="27">
        <f t="shared" si="1"/>
        <v>41446</v>
      </c>
      <c r="L78" s="28" t="str">
        <f>IF(VLOOKUP(I78,RETENCIÓN!A:E,5,FALSE)="E","X","")</f>
        <v>X</v>
      </c>
      <c r="M78" s="29" t="str">
        <f>IF(VLOOKUP(I78,RETENCIÓN!A:E,5,FALSE)="CT","X","")</f>
        <v/>
      </c>
      <c r="N78" s="28" t="str">
        <f>IF(VLOOKUP(I78,RETENCIÓN!A:E,5,FALSE)="E","X","")</f>
        <v>X</v>
      </c>
      <c r="O78" s="28" t="str">
        <f>IF(VLOOKUP(I78,[3]RETENCIÓN!A:E,5,FALSE)="MT","X","")</f>
        <v/>
      </c>
      <c r="P78" s="28" t="str">
        <f>IF(VLOOKUP(I78,[3]RETENCIÓN!A:E,5,FALSE)="S","X","")</f>
        <v/>
      </c>
      <c r="Q78" s="26" t="s">
        <v>2078</v>
      </c>
      <c r="R78" s="26" t="s">
        <v>2079</v>
      </c>
      <c r="S78" s="25" t="s">
        <v>182</v>
      </c>
      <c r="T78" s="22" t="s">
        <v>178</v>
      </c>
      <c r="U78" s="22">
        <v>1</v>
      </c>
      <c r="V78" s="22">
        <v>160</v>
      </c>
      <c r="W78" s="22" t="s">
        <v>167</v>
      </c>
      <c r="X78" s="22"/>
      <c r="Y78" s="22">
        <v>4</v>
      </c>
      <c r="Z78" s="22" t="s">
        <v>2076</v>
      </c>
    </row>
    <row r="79" spans="1:26" ht="24" x14ac:dyDescent="0.2">
      <c r="A79" s="22">
        <v>77</v>
      </c>
      <c r="B79" s="22" t="s">
        <v>168</v>
      </c>
      <c r="C79" s="23">
        <v>37796</v>
      </c>
      <c r="D79" s="23">
        <v>37796</v>
      </c>
      <c r="E79" s="22" t="s">
        <v>21</v>
      </c>
      <c r="F79" s="24" t="s">
        <v>2080</v>
      </c>
      <c r="G79" s="4" t="s">
        <v>40</v>
      </c>
      <c r="H79" s="30" t="str">
        <f>VLOOKUP(G79,[2]Hoja2!A$1:B$65536,2,0)</f>
        <v>SERIE029</v>
      </c>
      <c r="I79" s="4" t="s">
        <v>40</v>
      </c>
      <c r="J79" s="31">
        <f>VLOOKUP(Eliminación!I1350,RETENCIÓN!A:D,IF(Eliminación!E1350="OPES",2,IF(Eliminación!E1350="UPES",3,4)),FALSE)</f>
        <v>10</v>
      </c>
      <c r="K79" s="27">
        <f t="shared" si="1"/>
        <v>41446</v>
      </c>
      <c r="L79" s="28" t="str">
        <f>IF(VLOOKUP(I79,RETENCIÓN!A:E,5,FALSE)="E","X","")</f>
        <v>X</v>
      </c>
      <c r="M79" s="29" t="str">
        <f>IF(VLOOKUP(I79,RETENCIÓN!A:E,5,FALSE)="CT","X","")</f>
        <v/>
      </c>
      <c r="N79" s="28" t="str">
        <f>IF(VLOOKUP(I79,RETENCIÓN!A:E,5,FALSE)="E","X","")</f>
        <v>X</v>
      </c>
      <c r="O79" s="28" t="str">
        <f>IF(VLOOKUP(I79,[3]RETENCIÓN!A:E,5,FALSE)="MT","X","")</f>
        <v/>
      </c>
      <c r="P79" s="28" t="str">
        <f>IF(VLOOKUP(I79,[3]RETENCIÓN!A:E,5,FALSE)="S","X","")</f>
        <v/>
      </c>
      <c r="Q79" s="26" t="s">
        <v>2078</v>
      </c>
      <c r="R79" s="26" t="s">
        <v>2081</v>
      </c>
      <c r="S79" s="25" t="s">
        <v>182</v>
      </c>
      <c r="T79" s="22" t="s">
        <v>178</v>
      </c>
      <c r="U79" s="22">
        <v>1</v>
      </c>
      <c r="V79" s="22">
        <v>58</v>
      </c>
      <c r="W79" s="22" t="s">
        <v>167</v>
      </c>
      <c r="X79" s="22"/>
      <c r="Y79" s="22">
        <v>5</v>
      </c>
      <c r="Z79" s="22" t="s">
        <v>2076</v>
      </c>
    </row>
    <row r="80" spans="1:26" ht="24" x14ac:dyDescent="0.2">
      <c r="A80" s="22">
        <v>78</v>
      </c>
      <c r="B80" s="22" t="s">
        <v>168</v>
      </c>
      <c r="C80" s="23">
        <v>37796</v>
      </c>
      <c r="D80" s="23">
        <v>37796</v>
      </c>
      <c r="E80" s="22" t="s">
        <v>21</v>
      </c>
      <c r="F80" s="24" t="s">
        <v>2082</v>
      </c>
      <c r="G80" s="4" t="s">
        <v>40</v>
      </c>
      <c r="H80" s="30" t="str">
        <f>VLOOKUP(G80,[2]Hoja2!A$1:B$65536,2,0)</f>
        <v>SERIE029</v>
      </c>
      <c r="I80" s="4" t="s">
        <v>40</v>
      </c>
      <c r="J80" s="31">
        <f>VLOOKUP(Eliminación!I1351,RETENCIÓN!A:D,IF(Eliminación!E1351="OPES",2,IF(Eliminación!E1351="UPES",3,4)),FALSE)</f>
        <v>10</v>
      </c>
      <c r="K80" s="27">
        <f t="shared" si="1"/>
        <v>41446</v>
      </c>
      <c r="L80" s="28" t="str">
        <f>IF(VLOOKUP(I80,RETENCIÓN!A:E,5,FALSE)="E","X","")</f>
        <v>X</v>
      </c>
      <c r="M80" s="29" t="str">
        <f>IF(VLOOKUP(I80,RETENCIÓN!A:E,5,FALSE)="CT","X","")</f>
        <v/>
      </c>
      <c r="N80" s="28" t="str">
        <f>IF(VLOOKUP(I80,RETENCIÓN!A:E,5,FALSE)="E","X","")</f>
        <v>X</v>
      </c>
      <c r="O80" s="28" t="str">
        <f>IF(VLOOKUP(I80,[3]RETENCIÓN!A:E,5,FALSE)="MT","X","")</f>
        <v/>
      </c>
      <c r="P80" s="28" t="str">
        <f>IF(VLOOKUP(I80,[3]RETENCIÓN!A:E,5,FALSE)="S","X","")</f>
        <v/>
      </c>
      <c r="Q80" s="26" t="s">
        <v>2078</v>
      </c>
      <c r="R80" s="26" t="s">
        <v>2083</v>
      </c>
      <c r="S80" s="25" t="s">
        <v>182</v>
      </c>
      <c r="T80" s="22" t="s">
        <v>178</v>
      </c>
      <c r="U80" s="22">
        <v>1</v>
      </c>
      <c r="V80" s="22">
        <v>68</v>
      </c>
      <c r="W80" s="22" t="s">
        <v>167</v>
      </c>
      <c r="X80" s="22"/>
      <c r="Y80" s="22">
        <v>6</v>
      </c>
      <c r="Z80" s="22" t="s">
        <v>2076</v>
      </c>
    </row>
    <row r="81" spans="1:26" ht="24" x14ac:dyDescent="0.2">
      <c r="A81" s="22">
        <v>79</v>
      </c>
      <c r="B81" s="22" t="s">
        <v>168</v>
      </c>
      <c r="C81" s="23">
        <v>37791</v>
      </c>
      <c r="D81" s="23">
        <v>37791</v>
      </c>
      <c r="E81" s="22" t="s">
        <v>21</v>
      </c>
      <c r="F81" s="24" t="s">
        <v>206</v>
      </c>
      <c r="G81" s="4" t="s">
        <v>40</v>
      </c>
      <c r="H81" s="30" t="str">
        <f>VLOOKUP(G81,[2]Hoja2!A$1:B$65536,2,0)</f>
        <v>SERIE029</v>
      </c>
      <c r="I81" s="4" t="s">
        <v>40</v>
      </c>
      <c r="J81" s="31">
        <f>VLOOKUP(Eliminación!I1352,RETENCIÓN!A:D,IF(Eliminación!E1352="OPES",2,IF(Eliminación!E1352="UPES",3,4)),FALSE)</f>
        <v>10</v>
      </c>
      <c r="K81" s="27">
        <f t="shared" si="1"/>
        <v>41441</v>
      </c>
      <c r="L81" s="28" t="str">
        <f>IF(VLOOKUP(I81,RETENCIÓN!A:E,5,FALSE)="E","X","")</f>
        <v>X</v>
      </c>
      <c r="M81" s="29" t="str">
        <f>IF(VLOOKUP(I81,RETENCIÓN!A:E,5,FALSE)="CT","X","")</f>
        <v/>
      </c>
      <c r="N81" s="28" t="str">
        <f>IF(VLOOKUP(I81,RETENCIÓN!A:E,5,FALSE)="E","X","")</f>
        <v>X</v>
      </c>
      <c r="O81" s="28" t="str">
        <f>IF(VLOOKUP(I81,[3]RETENCIÓN!A:E,5,FALSE)="MT","X","")</f>
        <v/>
      </c>
      <c r="P81" s="28" t="str">
        <f>IF(VLOOKUP(I81,[3]RETENCIÓN!A:E,5,FALSE)="S","X","")</f>
        <v/>
      </c>
      <c r="Q81" s="26" t="s">
        <v>2078</v>
      </c>
      <c r="R81" s="26" t="s">
        <v>2045</v>
      </c>
      <c r="S81" s="25" t="s">
        <v>182</v>
      </c>
      <c r="T81" s="22" t="s">
        <v>178</v>
      </c>
      <c r="U81" s="22">
        <v>1</v>
      </c>
      <c r="V81" s="22">
        <v>134</v>
      </c>
      <c r="W81" s="22" t="s">
        <v>167</v>
      </c>
      <c r="X81" s="22"/>
      <c r="Y81" s="22">
        <v>7</v>
      </c>
      <c r="Z81" s="22" t="s">
        <v>2076</v>
      </c>
    </row>
    <row r="82" spans="1:26" ht="24" x14ac:dyDescent="0.2">
      <c r="A82" s="22">
        <v>80</v>
      </c>
      <c r="B82" s="22" t="s">
        <v>168</v>
      </c>
      <c r="C82" s="23">
        <v>37796</v>
      </c>
      <c r="D82" s="23">
        <v>37796</v>
      </c>
      <c r="E82" s="22" t="s">
        <v>21</v>
      </c>
      <c r="F82" s="24" t="s">
        <v>419</v>
      </c>
      <c r="G82" s="4" t="s">
        <v>40</v>
      </c>
      <c r="H82" s="30" t="str">
        <f>VLOOKUP(G82,[2]Hoja2!A$1:B$65536,2,0)</f>
        <v>SERIE029</v>
      </c>
      <c r="I82" s="4" t="s">
        <v>40</v>
      </c>
      <c r="J82" s="31">
        <f>VLOOKUP(Eliminación!I1353,RETENCIÓN!A:D,IF(Eliminación!E1353="OPES",2,IF(Eliminación!E1353="UPES",3,4)),FALSE)</f>
        <v>10</v>
      </c>
      <c r="K82" s="27">
        <f t="shared" si="1"/>
        <v>41446</v>
      </c>
      <c r="L82" s="28" t="str">
        <f>IF(VLOOKUP(I82,RETENCIÓN!A:E,5,FALSE)="E","X","")</f>
        <v>X</v>
      </c>
      <c r="M82" s="29" t="str">
        <f>IF(VLOOKUP(I82,RETENCIÓN!A:E,5,FALSE)="CT","X","")</f>
        <v/>
      </c>
      <c r="N82" s="28" t="str">
        <f>IF(VLOOKUP(I82,RETENCIÓN!A:E,5,FALSE)="E","X","")</f>
        <v>X</v>
      </c>
      <c r="O82" s="28" t="str">
        <f>IF(VLOOKUP(I82,[3]RETENCIÓN!A:E,5,FALSE)="MT","X","")</f>
        <v/>
      </c>
      <c r="P82" s="28" t="str">
        <f>IF(VLOOKUP(I82,[3]RETENCIÓN!A:E,5,FALSE)="S","X","")</f>
        <v/>
      </c>
      <c r="Q82" s="26" t="s">
        <v>2078</v>
      </c>
      <c r="R82" s="26"/>
      <c r="S82" s="25" t="s">
        <v>182</v>
      </c>
      <c r="T82" s="22" t="s">
        <v>178</v>
      </c>
      <c r="U82" s="22">
        <v>1</v>
      </c>
      <c r="V82" s="22">
        <v>59</v>
      </c>
      <c r="W82" s="22" t="s">
        <v>167</v>
      </c>
      <c r="X82" s="22"/>
      <c r="Y82" s="22">
        <v>8</v>
      </c>
      <c r="Z82" s="22" t="s">
        <v>2076</v>
      </c>
    </row>
    <row r="83" spans="1:26" ht="24" x14ac:dyDescent="0.2">
      <c r="A83" s="22">
        <v>81</v>
      </c>
      <c r="B83" s="22" t="s">
        <v>168</v>
      </c>
      <c r="C83" s="23">
        <v>37796</v>
      </c>
      <c r="D83" s="23">
        <v>37796</v>
      </c>
      <c r="E83" s="22" t="s">
        <v>21</v>
      </c>
      <c r="F83" s="24" t="s">
        <v>2084</v>
      </c>
      <c r="G83" s="4" t="s">
        <v>40</v>
      </c>
      <c r="H83" s="30" t="str">
        <f>VLOOKUP(G83,[2]Hoja2!A$1:B$65536,2,0)</f>
        <v>SERIE029</v>
      </c>
      <c r="I83" s="4" t="s">
        <v>40</v>
      </c>
      <c r="J83" s="31">
        <f>VLOOKUP(Eliminación!I1354,RETENCIÓN!A:D,IF(Eliminación!E1354="OPES",2,IF(Eliminación!E1354="UPES",3,4)),FALSE)</f>
        <v>10</v>
      </c>
      <c r="K83" s="27">
        <f t="shared" si="1"/>
        <v>41446</v>
      </c>
      <c r="L83" s="28" t="str">
        <f>IF(VLOOKUP(I83,RETENCIÓN!A:E,5,FALSE)="E","X","")</f>
        <v>X</v>
      </c>
      <c r="M83" s="29" t="str">
        <f>IF(VLOOKUP(I83,RETENCIÓN!A:E,5,FALSE)="CT","X","")</f>
        <v/>
      </c>
      <c r="N83" s="28" t="str">
        <f>IF(VLOOKUP(I83,RETENCIÓN!A:E,5,FALSE)="E","X","")</f>
        <v>X</v>
      </c>
      <c r="O83" s="28" t="str">
        <f>IF(VLOOKUP(I83,[3]RETENCIÓN!A:E,5,FALSE)="MT","X","")</f>
        <v/>
      </c>
      <c r="P83" s="28" t="str">
        <f>IF(VLOOKUP(I83,[3]RETENCIÓN!A:E,5,FALSE)="S","X","")</f>
        <v/>
      </c>
      <c r="Q83" s="26" t="s">
        <v>2078</v>
      </c>
      <c r="R83" s="26"/>
      <c r="S83" s="25" t="s">
        <v>182</v>
      </c>
      <c r="T83" s="22" t="s">
        <v>178</v>
      </c>
      <c r="U83" s="22">
        <v>1</v>
      </c>
      <c r="V83" s="22">
        <v>61</v>
      </c>
      <c r="W83" s="22" t="s">
        <v>167</v>
      </c>
      <c r="X83" s="22"/>
      <c r="Y83" s="22">
        <v>9</v>
      </c>
      <c r="Z83" s="22" t="s">
        <v>2076</v>
      </c>
    </row>
    <row r="84" spans="1:26" ht="24" x14ac:dyDescent="0.2">
      <c r="A84" s="22">
        <v>82</v>
      </c>
      <c r="B84" s="22" t="s">
        <v>168</v>
      </c>
      <c r="C84" s="23">
        <v>37796</v>
      </c>
      <c r="D84" s="23">
        <v>37796</v>
      </c>
      <c r="E84" s="22" t="s">
        <v>21</v>
      </c>
      <c r="F84" s="24" t="s">
        <v>2085</v>
      </c>
      <c r="G84" s="4" t="s">
        <v>40</v>
      </c>
      <c r="H84" s="30" t="str">
        <f>VLOOKUP(G84,[2]Hoja2!A$1:B$65536,2,0)</f>
        <v>SERIE029</v>
      </c>
      <c r="I84" s="4" t="s">
        <v>40</v>
      </c>
      <c r="J84" s="31">
        <f>VLOOKUP(Eliminación!I1355,RETENCIÓN!A:D,IF(Eliminación!E1355="OPES",2,IF(Eliminación!E1355="UPES",3,4)),FALSE)</f>
        <v>10</v>
      </c>
      <c r="K84" s="27">
        <f t="shared" si="1"/>
        <v>41446</v>
      </c>
      <c r="L84" s="28" t="str">
        <f>IF(VLOOKUP(I84,RETENCIÓN!A:E,5,FALSE)="E","X","")</f>
        <v>X</v>
      </c>
      <c r="M84" s="29" t="str">
        <f>IF(VLOOKUP(I84,RETENCIÓN!A:E,5,FALSE)="CT","X","")</f>
        <v/>
      </c>
      <c r="N84" s="28" t="str">
        <f>IF(VLOOKUP(I84,RETENCIÓN!A:E,5,FALSE)="E","X","")</f>
        <v>X</v>
      </c>
      <c r="O84" s="28" t="str">
        <f>IF(VLOOKUP(I84,[3]RETENCIÓN!A:E,5,FALSE)="MT","X","")</f>
        <v/>
      </c>
      <c r="P84" s="28" t="str">
        <f>IF(VLOOKUP(I84,[3]RETENCIÓN!A:E,5,FALSE)="S","X","")</f>
        <v/>
      </c>
      <c r="Q84" s="26" t="s">
        <v>2086</v>
      </c>
      <c r="R84" s="26"/>
      <c r="S84" s="25" t="s">
        <v>182</v>
      </c>
      <c r="T84" s="22" t="s">
        <v>178</v>
      </c>
      <c r="U84" s="22">
        <v>1</v>
      </c>
      <c r="V84" s="22">
        <v>54</v>
      </c>
      <c r="W84" s="22" t="s">
        <v>167</v>
      </c>
      <c r="X84" s="22"/>
      <c r="Y84" s="22">
        <v>10</v>
      </c>
      <c r="Z84" s="22" t="s">
        <v>2076</v>
      </c>
    </row>
    <row r="85" spans="1:26" ht="24" x14ac:dyDescent="0.2">
      <c r="A85" s="22">
        <v>83</v>
      </c>
      <c r="B85" s="22" t="s">
        <v>168</v>
      </c>
      <c r="C85" s="23">
        <v>37796</v>
      </c>
      <c r="D85" s="23">
        <v>37796</v>
      </c>
      <c r="E85" s="22" t="s">
        <v>21</v>
      </c>
      <c r="F85" s="24" t="s">
        <v>2087</v>
      </c>
      <c r="G85" s="4" t="s">
        <v>40</v>
      </c>
      <c r="H85" s="30" t="str">
        <f>VLOOKUP(G85,[2]Hoja2!A$1:B$65536,2,0)</f>
        <v>SERIE029</v>
      </c>
      <c r="I85" s="4" t="s">
        <v>40</v>
      </c>
      <c r="J85" s="31">
        <f>VLOOKUP(Eliminación!I1356,RETENCIÓN!A:D,IF(Eliminación!E1356="OPES",2,IF(Eliminación!E1356="UPES",3,4)),FALSE)</f>
        <v>10</v>
      </c>
      <c r="K85" s="27">
        <f t="shared" si="1"/>
        <v>41446</v>
      </c>
      <c r="L85" s="28" t="str">
        <f>IF(VLOOKUP(I85,RETENCIÓN!A:E,5,FALSE)="E","X","")</f>
        <v>X</v>
      </c>
      <c r="M85" s="29" t="str">
        <f>IF(VLOOKUP(I85,RETENCIÓN!A:E,5,FALSE)="CT","X","")</f>
        <v/>
      </c>
      <c r="N85" s="28" t="str">
        <f>IF(VLOOKUP(I85,RETENCIÓN!A:E,5,FALSE)="E","X","")</f>
        <v>X</v>
      </c>
      <c r="O85" s="28" t="str">
        <f>IF(VLOOKUP(I85,[3]RETENCIÓN!A:E,5,FALSE)="MT","X","")</f>
        <v/>
      </c>
      <c r="P85" s="28" t="str">
        <f>IF(VLOOKUP(I85,[3]RETENCIÓN!A:E,5,FALSE)="S","X","")</f>
        <v/>
      </c>
      <c r="Q85" s="26" t="s">
        <v>2086</v>
      </c>
      <c r="R85" s="26" t="s">
        <v>2088</v>
      </c>
      <c r="S85" s="25" t="s">
        <v>182</v>
      </c>
      <c r="T85" s="22" t="s">
        <v>178</v>
      </c>
      <c r="U85" s="22">
        <v>1</v>
      </c>
      <c r="V85" s="22">
        <v>76</v>
      </c>
      <c r="W85" s="22" t="s">
        <v>167</v>
      </c>
      <c r="X85" s="22"/>
      <c r="Y85" s="22">
        <v>11</v>
      </c>
      <c r="Z85" s="22" t="s">
        <v>2076</v>
      </c>
    </row>
    <row r="86" spans="1:26" ht="24" x14ac:dyDescent="0.2">
      <c r="A86" s="22">
        <v>84</v>
      </c>
      <c r="B86" s="22" t="s">
        <v>168</v>
      </c>
      <c r="C86" s="23">
        <v>37796</v>
      </c>
      <c r="D86" s="23">
        <v>37796</v>
      </c>
      <c r="E86" s="22" t="s">
        <v>21</v>
      </c>
      <c r="F86" s="24" t="s">
        <v>2089</v>
      </c>
      <c r="G86" s="4" t="s">
        <v>40</v>
      </c>
      <c r="H86" s="30" t="str">
        <f>VLOOKUP(G86,[2]Hoja2!A$1:B$65536,2,0)</f>
        <v>SERIE029</v>
      </c>
      <c r="I86" s="4" t="s">
        <v>40</v>
      </c>
      <c r="J86" s="31">
        <f>VLOOKUP(Eliminación!I1357,RETENCIÓN!A:D,IF(Eliminación!E1357="OPES",2,IF(Eliminación!E1357="UPES",3,4)),FALSE)</f>
        <v>10</v>
      </c>
      <c r="K86" s="27">
        <f t="shared" si="1"/>
        <v>41446</v>
      </c>
      <c r="L86" s="28" t="str">
        <f>IF(VLOOKUP(I86,RETENCIÓN!A:E,5,FALSE)="E","X","")</f>
        <v>X</v>
      </c>
      <c r="M86" s="29" t="str">
        <f>IF(VLOOKUP(I86,RETENCIÓN!A:E,5,FALSE)="CT","X","")</f>
        <v/>
      </c>
      <c r="N86" s="28" t="str">
        <f>IF(VLOOKUP(I86,RETENCIÓN!A:E,5,FALSE)="E","X","")</f>
        <v>X</v>
      </c>
      <c r="O86" s="28" t="str">
        <f>IF(VLOOKUP(I86,[3]RETENCIÓN!A:E,5,FALSE)="MT","X","")</f>
        <v/>
      </c>
      <c r="P86" s="28" t="str">
        <f>IF(VLOOKUP(I86,[3]RETENCIÓN!A:E,5,FALSE)="S","X","")</f>
        <v/>
      </c>
      <c r="Q86" s="26" t="s">
        <v>2086</v>
      </c>
      <c r="R86" s="26"/>
      <c r="S86" s="25" t="s">
        <v>182</v>
      </c>
      <c r="T86" s="22" t="s">
        <v>178</v>
      </c>
      <c r="U86" s="22">
        <v>1</v>
      </c>
      <c r="V86" s="22">
        <v>51</v>
      </c>
      <c r="W86" s="22" t="s">
        <v>167</v>
      </c>
      <c r="X86" s="22"/>
      <c r="Y86" s="22">
        <v>12</v>
      </c>
      <c r="Z86" s="22" t="s">
        <v>2076</v>
      </c>
    </row>
    <row r="87" spans="1:26" ht="24" x14ac:dyDescent="0.2">
      <c r="A87" s="22">
        <v>85</v>
      </c>
      <c r="B87" s="22" t="s">
        <v>168</v>
      </c>
      <c r="C87" s="23">
        <v>37796</v>
      </c>
      <c r="D87" s="23">
        <v>37796</v>
      </c>
      <c r="E87" s="22" t="s">
        <v>21</v>
      </c>
      <c r="F87" s="24" t="s">
        <v>2090</v>
      </c>
      <c r="G87" s="4" t="s">
        <v>40</v>
      </c>
      <c r="H87" s="30" t="str">
        <f>VLOOKUP(G87,[2]Hoja2!A$1:B$65536,2,0)</f>
        <v>SERIE029</v>
      </c>
      <c r="I87" s="4" t="s">
        <v>40</v>
      </c>
      <c r="J87" s="31">
        <f>VLOOKUP(Eliminación!I1358,RETENCIÓN!A:D,IF(Eliminación!E1358="OPES",2,IF(Eliminación!E1358="UPES",3,4)),FALSE)</f>
        <v>10</v>
      </c>
      <c r="K87" s="27">
        <f t="shared" si="1"/>
        <v>41446</v>
      </c>
      <c r="L87" s="28" t="str">
        <f>IF(VLOOKUP(I87,RETENCIÓN!A:E,5,FALSE)="E","X","")</f>
        <v>X</v>
      </c>
      <c r="M87" s="29" t="str">
        <f>IF(VLOOKUP(I87,RETENCIÓN!A:E,5,FALSE)="CT","X","")</f>
        <v/>
      </c>
      <c r="N87" s="28" t="str">
        <f>IF(VLOOKUP(I87,RETENCIÓN!A:E,5,FALSE)="E","X","")</f>
        <v>X</v>
      </c>
      <c r="O87" s="28" t="str">
        <f>IF(VLOOKUP(I87,[3]RETENCIÓN!A:E,5,FALSE)="MT","X","")</f>
        <v/>
      </c>
      <c r="P87" s="28" t="str">
        <f>IF(VLOOKUP(I87,[3]RETENCIÓN!A:E,5,FALSE)="S","X","")</f>
        <v/>
      </c>
      <c r="Q87" s="26" t="s">
        <v>2086</v>
      </c>
      <c r="R87" s="26" t="s">
        <v>2091</v>
      </c>
      <c r="S87" s="25" t="s">
        <v>182</v>
      </c>
      <c r="T87" s="22" t="s">
        <v>178</v>
      </c>
      <c r="U87" s="22">
        <v>1</v>
      </c>
      <c r="V87" s="22">
        <v>78</v>
      </c>
      <c r="W87" s="22" t="s">
        <v>167</v>
      </c>
      <c r="X87" s="22"/>
      <c r="Y87" s="22">
        <v>13</v>
      </c>
      <c r="Z87" s="22" t="s">
        <v>2076</v>
      </c>
    </row>
    <row r="88" spans="1:26" ht="24" x14ac:dyDescent="0.2">
      <c r="A88" s="22">
        <v>86</v>
      </c>
      <c r="B88" s="22" t="s">
        <v>168</v>
      </c>
      <c r="C88" s="23">
        <v>37796</v>
      </c>
      <c r="D88" s="23">
        <v>37796</v>
      </c>
      <c r="E88" s="22" t="s">
        <v>21</v>
      </c>
      <c r="F88" s="24" t="s">
        <v>2092</v>
      </c>
      <c r="G88" s="4" t="s">
        <v>40</v>
      </c>
      <c r="H88" s="30" t="str">
        <f>VLOOKUP(G88,[2]Hoja2!A$1:B$65536,2,0)</f>
        <v>SERIE029</v>
      </c>
      <c r="I88" s="4" t="s">
        <v>40</v>
      </c>
      <c r="J88" s="31">
        <f>VLOOKUP(Eliminación!I1359,RETENCIÓN!A:D,IF(Eliminación!E1359="OPES",2,IF(Eliminación!E1359="UPES",3,4)),FALSE)</f>
        <v>10</v>
      </c>
      <c r="K88" s="27">
        <f t="shared" si="1"/>
        <v>41446</v>
      </c>
      <c r="L88" s="28" t="str">
        <f>IF(VLOOKUP(I88,RETENCIÓN!A:E,5,FALSE)="E","X","")</f>
        <v>X</v>
      </c>
      <c r="M88" s="29" t="str">
        <f>IF(VLOOKUP(I88,RETENCIÓN!A:E,5,FALSE)="CT","X","")</f>
        <v/>
      </c>
      <c r="N88" s="28" t="str">
        <f>IF(VLOOKUP(I88,RETENCIÓN!A:E,5,FALSE)="E","X","")</f>
        <v>X</v>
      </c>
      <c r="O88" s="28" t="str">
        <f>IF(VLOOKUP(I88,[3]RETENCIÓN!A:E,5,FALSE)="MT","X","")</f>
        <v/>
      </c>
      <c r="P88" s="28" t="str">
        <f>IF(VLOOKUP(I88,[3]RETENCIÓN!A:E,5,FALSE)="S","X","")</f>
        <v/>
      </c>
      <c r="Q88" s="26" t="s">
        <v>2086</v>
      </c>
      <c r="R88" s="26"/>
      <c r="S88" s="25" t="s">
        <v>182</v>
      </c>
      <c r="T88" s="22" t="s">
        <v>178</v>
      </c>
      <c r="U88" s="22">
        <v>1</v>
      </c>
      <c r="V88" s="22">
        <v>87</v>
      </c>
      <c r="W88" s="22" t="s">
        <v>167</v>
      </c>
      <c r="X88" s="22"/>
      <c r="Y88" s="22">
        <v>14</v>
      </c>
      <c r="Z88" s="22" t="s">
        <v>2076</v>
      </c>
    </row>
    <row r="89" spans="1:26" ht="36" x14ac:dyDescent="0.2">
      <c r="A89" s="22">
        <v>87</v>
      </c>
      <c r="B89" s="22" t="s">
        <v>221</v>
      </c>
      <c r="C89" s="23">
        <v>36087</v>
      </c>
      <c r="D89" s="23">
        <v>36087</v>
      </c>
      <c r="E89" s="22" t="s">
        <v>20</v>
      </c>
      <c r="F89" s="24" t="s">
        <v>2093</v>
      </c>
      <c r="G89" s="4" t="s">
        <v>40</v>
      </c>
      <c r="H89" s="30" t="str">
        <f>VLOOKUP(G89,[2]Hoja2!A$1:B$65536,2,0)</f>
        <v>SERIE029</v>
      </c>
      <c r="I89" s="4" t="s">
        <v>40</v>
      </c>
      <c r="J89" s="31">
        <f>VLOOKUP(Eliminación!I1360,RETENCIÓN!A:D,IF(Eliminación!E1360="OPES",2,IF(Eliminación!E1360="UPES",3,4)),FALSE)</f>
        <v>10</v>
      </c>
      <c r="K89" s="27">
        <f t="shared" si="1"/>
        <v>39737</v>
      </c>
      <c r="L89" s="28" t="str">
        <f>IF(VLOOKUP(I89,RETENCIÓN!A:E,5,FALSE)="E","X","")</f>
        <v>X</v>
      </c>
      <c r="M89" s="29" t="str">
        <f>IF(VLOOKUP(I89,RETENCIÓN!A:E,5,FALSE)="CT","X","")</f>
        <v/>
      </c>
      <c r="N89" s="28" t="str">
        <f>IF(VLOOKUP(I89,RETENCIÓN!A:E,5,FALSE)="E","X","")</f>
        <v>X</v>
      </c>
      <c r="O89" s="28" t="str">
        <f>IF(VLOOKUP(I89,[3]RETENCIÓN!A:E,5,FALSE)="MT","X","")</f>
        <v/>
      </c>
      <c r="P89" s="28" t="str">
        <f>IF(VLOOKUP(I89,[3]RETENCIÓN!A:E,5,FALSE)="S","X","")</f>
        <v/>
      </c>
      <c r="Q89" s="26" t="s">
        <v>2094</v>
      </c>
      <c r="R89" s="26" t="s">
        <v>2095</v>
      </c>
      <c r="S89" s="25" t="s">
        <v>182</v>
      </c>
      <c r="T89" s="22" t="s">
        <v>178</v>
      </c>
      <c r="U89" s="22">
        <v>1</v>
      </c>
      <c r="V89" s="22">
        <v>160</v>
      </c>
      <c r="W89" s="22" t="s">
        <v>167</v>
      </c>
      <c r="X89" s="22"/>
      <c r="Y89" s="22">
        <v>1</v>
      </c>
      <c r="Z89" s="22" t="s">
        <v>2096</v>
      </c>
    </row>
    <row r="90" spans="1:26" ht="24" x14ac:dyDescent="0.2">
      <c r="A90" s="22">
        <v>88</v>
      </c>
      <c r="B90" s="22" t="s">
        <v>221</v>
      </c>
      <c r="C90" s="23">
        <v>36104</v>
      </c>
      <c r="D90" s="23">
        <v>36104</v>
      </c>
      <c r="E90" s="22" t="s">
        <v>20</v>
      </c>
      <c r="F90" s="24" t="s">
        <v>2097</v>
      </c>
      <c r="G90" s="4" t="s">
        <v>40</v>
      </c>
      <c r="H90" s="30" t="str">
        <f>VLOOKUP(G90,[2]Hoja2!A$1:B$65536,2,0)</f>
        <v>SERIE029</v>
      </c>
      <c r="I90" s="4" t="s">
        <v>40</v>
      </c>
      <c r="J90" s="31">
        <f>VLOOKUP(Eliminación!I1361,RETENCIÓN!A:D,IF(Eliminación!E1361="OPES",2,IF(Eliminación!E1361="UPES",3,4)),FALSE)</f>
        <v>10</v>
      </c>
      <c r="K90" s="27">
        <f t="shared" si="1"/>
        <v>39754</v>
      </c>
      <c r="L90" s="28" t="str">
        <f>IF(VLOOKUP(I90,RETENCIÓN!A:E,5,FALSE)="E","X","")</f>
        <v>X</v>
      </c>
      <c r="M90" s="29" t="str">
        <f>IF(VLOOKUP(I90,RETENCIÓN!A:E,5,FALSE)="CT","X","")</f>
        <v/>
      </c>
      <c r="N90" s="28" t="str">
        <f>IF(VLOOKUP(I90,RETENCIÓN!A:E,5,FALSE)="E","X","")</f>
        <v>X</v>
      </c>
      <c r="O90" s="28" t="str">
        <f>IF(VLOOKUP(I90,[3]RETENCIÓN!A:E,5,FALSE)="MT","X","")</f>
        <v/>
      </c>
      <c r="P90" s="28" t="str">
        <f>IF(VLOOKUP(I90,[3]RETENCIÓN!A:E,5,FALSE)="S","X","")</f>
        <v/>
      </c>
      <c r="Q90" s="26" t="s">
        <v>2098</v>
      </c>
      <c r="R90" s="26" t="s">
        <v>2099</v>
      </c>
      <c r="S90" s="25" t="s">
        <v>177</v>
      </c>
      <c r="T90" s="22" t="s">
        <v>178</v>
      </c>
      <c r="U90" s="22">
        <v>1</v>
      </c>
      <c r="V90" s="22">
        <v>32</v>
      </c>
      <c r="W90" s="22" t="s">
        <v>167</v>
      </c>
      <c r="X90" s="22"/>
      <c r="Y90" s="22">
        <v>2</v>
      </c>
      <c r="Z90" s="22" t="s">
        <v>2096</v>
      </c>
    </row>
    <row r="91" spans="1:26" ht="36" x14ac:dyDescent="0.2">
      <c r="A91" s="22">
        <v>89</v>
      </c>
      <c r="B91" s="22" t="s">
        <v>168</v>
      </c>
      <c r="C91" s="23">
        <v>36140</v>
      </c>
      <c r="D91" s="23">
        <v>36140</v>
      </c>
      <c r="E91" s="22" t="s">
        <v>20</v>
      </c>
      <c r="F91" s="24" t="s">
        <v>2097</v>
      </c>
      <c r="G91" s="4" t="s">
        <v>40</v>
      </c>
      <c r="H91" s="30" t="str">
        <f>VLOOKUP(G91,[2]Hoja2!A$1:B$65536,2,0)</f>
        <v>SERIE029</v>
      </c>
      <c r="I91" s="4" t="s">
        <v>40</v>
      </c>
      <c r="J91" s="31">
        <f>VLOOKUP(Eliminación!I1362,RETENCIÓN!A:D,IF(Eliminación!E1362="OPES",2,IF(Eliminación!E1362="UPES",3,4)),FALSE)</f>
        <v>10</v>
      </c>
      <c r="K91" s="27">
        <f t="shared" si="1"/>
        <v>39790</v>
      </c>
      <c r="L91" s="28" t="str">
        <f>IF(VLOOKUP(I91,RETENCIÓN!A:E,5,FALSE)="E","X","")</f>
        <v>X</v>
      </c>
      <c r="M91" s="29" t="str">
        <f>IF(VLOOKUP(I91,RETENCIÓN!A:E,5,FALSE)="CT","X","")</f>
        <v/>
      </c>
      <c r="N91" s="28" t="str">
        <f>IF(VLOOKUP(I91,RETENCIÓN!A:E,5,FALSE)="E","X","")</f>
        <v>X</v>
      </c>
      <c r="O91" s="28" t="str">
        <f>IF(VLOOKUP(I91,[3]RETENCIÓN!A:E,5,FALSE)="MT","X","")</f>
        <v/>
      </c>
      <c r="P91" s="28" t="str">
        <f>IF(VLOOKUP(I91,[3]RETENCIÓN!A:E,5,FALSE)="S","X","")</f>
        <v/>
      </c>
      <c r="Q91" s="26" t="s">
        <v>2100</v>
      </c>
      <c r="R91" s="26" t="s">
        <v>384</v>
      </c>
      <c r="S91" s="25" t="s">
        <v>177</v>
      </c>
      <c r="T91" s="22" t="s">
        <v>178</v>
      </c>
      <c r="U91" s="22">
        <v>1</v>
      </c>
      <c r="V91" s="22">
        <v>14</v>
      </c>
      <c r="W91" s="22" t="s">
        <v>167</v>
      </c>
      <c r="X91" s="22"/>
      <c r="Y91" s="22">
        <v>3</v>
      </c>
      <c r="Z91" s="22" t="s">
        <v>2096</v>
      </c>
    </row>
    <row r="92" spans="1:26" ht="36" x14ac:dyDescent="0.2">
      <c r="A92" s="22">
        <v>90</v>
      </c>
      <c r="B92" s="22" t="s">
        <v>168</v>
      </c>
      <c r="C92" s="23">
        <v>36140</v>
      </c>
      <c r="D92" s="23">
        <v>36140</v>
      </c>
      <c r="E92" s="22" t="s">
        <v>20</v>
      </c>
      <c r="F92" s="24" t="s">
        <v>2101</v>
      </c>
      <c r="G92" s="4" t="s">
        <v>40</v>
      </c>
      <c r="H92" s="30" t="str">
        <f>VLOOKUP(G92,[2]Hoja2!A$1:B$65536,2,0)</f>
        <v>SERIE029</v>
      </c>
      <c r="I92" s="4" t="s">
        <v>40</v>
      </c>
      <c r="J92" s="31">
        <f>VLOOKUP(Eliminación!I1363,RETENCIÓN!A:D,IF(Eliminación!E1363="OPES",2,IF(Eliminación!E1363="UPES",3,4)),FALSE)</f>
        <v>10</v>
      </c>
      <c r="K92" s="27">
        <f t="shared" si="1"/>
        <v>39790</v>
      </c>
      <c r="L92" s="28" t="str">
        <f>IF(VLOOKUP(I92,RETENCIÓN!A:E,5,FALSE)="E","X","")</f>
        <v>X</v>
      </c>
      <c r="M92" s="29" t="str">
        <f>IF(VLOOKUP(I92,RETENCIÓN!A:E,5,FALSE)="CT","X","")</f>
        <v/>
      </c>
      <c r="N92" s="28" t="str">
        <f>IF(VLOOKUP(I92,RETENCIÓN!A:E,5,FALSE)="E","X","")</f>
        <v>X</v>
      </c>
      <c r="O92" s="28" t="str">
        <f>IF(VLOOKUP(I92,[3]RETENCIÓN!A:E,5,FALSE)="MT","X","")</f>
        <v/>
      </c>
      <c r="P92" s="28" t="str">
        <f>IF(VLOOKUP(I92,[3]RETENCIÓN!A:E,5,FALSE)="S","X","")</f>
        <v/>
      </c>
      <c r="Q92" s="26" t="s">
        <v>2100</v>
      </c>
      <c r="R92" s="26" t="s">
        <v>2102</v>
      </c>
      <c r="S92" s="25" t="s">
        <v>177</v>
      </c>
      <c r="T92" s="22" t="s">
        <v>178</v>
      </c>
      <c r="U92" s="22">
        <v>1</v>
      </c>
      <c r="V92" s="22">
        <v>11</v>
      </c>
      <c r="W92" s="22" t="s">
        <v>167</v>
      </c>
      <c r="X92" s="22" t="s">
        <v>183</v>
      </c>
      <c r="Y92" s="22">
        <v>4</v>
      </c>
      <c r="Z92" s="22" t="s">
        <v>2096</v>
      </c>
    </row>
    <row r="93" spans="1:26" ht="36" x14ac:dyDescent="0.2">
      <c r="A93" s="22">
        <v>91</v>
      </c>
      <c r="B93" s="22" t="s">
        <v>168</v>
      </c>
      <c r="C93" s="23">
        <v>36140</v>
      </c>
      <c r="D93" s="23">
        <v>36140</v>
      </c>
      <c r="E93" s="22" t="s">
        <v>20</v>
      </c>
      <c r="F93" s="24" t="s">
        <v>2101</v>
      </c>
      <c r="G93" s="4" t="s">
        <v>40</v>
      </c>
      <c r="H93" s="30" t="str">
        <f>VLOOKUP(G93,[2]Hoja2!A$1:B$65536,2,0)</f>
        <v>SERIE029</v>
      </c>
      <c r="I93" s="4" t="s">
        <v>40</v>
      </c>
      <c r="J93" s="31">
        <f>VLOOKUP(Eliminación!I1364,RETENCIÓN!A:D,IF(Eliminación!E1364="OPES",2,IF(Eliminación!E1364="UPES",3,4)),FALSE)</f>
        <v>10</v>
      </c>
      <c r="K93" s="27">
        <f t="shared" si="1"/>
        <v>39790</v>
      </c>
      <c r="L93" s="28" t="str">
        <f>IF(VLOOKUP(I93,RETENCIÓN!A:E,5,FALSE)="E","X","")</f>
        <v>X</v>
      </c>
      <c r="M93" s="29" t="str">
        <f>IF(VLOOKUP(I93,RETENCIÓN!A:E,5,FALSE)="CT","X","")</f>
        <v/>
      </c>
      <c r="N93" s="28" t="str">
        <f>IF(VLOOKUP(I93,RETENCIÓN!A:E,5,FALSE)="E","X","")</f>
        <v>X</v>
      </c>
      <c r="O93" s="28" t="str">
        <f>IF(VLOOKUP(I93,[3]RETENCIÓN!A:E,5,FALSE)="MT","X","")</f>
        <v/>
      </c>
      <c r="P93" s="28" t="str">
        <f>IF(VLOOKUP(I93,[3]RETENCIÓN!A:E,5,FALSE)="S","X","")</f>
        <v/>
      </c>
      <c r="Q93" s="26" t="s">
        <v>2100</v>
      </c>
      <c r="R93" s="26" t="s">
        <v>2102</v>
      </c>
      <c r="S93" s="25" t="s">
        <v>177</v>
      </c>
      <c r="T93" s="22" t="s">
        <v>178</v>
      </c>
      <c r="U93" s="22">
        <v>1</v>
      </c>
      <c r="V93" s="22">
        <v>13</v>
      </c>
      <c r="W93" s="22" t="s">
        <v>167</v>
      </c>
      <c r="X93" s="22" t="s">
        <v>184</v>
      </c>
      <c r="Y93" s="22">
        <v>5</v>
      </c>
      <c r="Z93" s="22" t="s">
        <v>2096</v>
      </c>
    </row>
    <row r="94" spans="1:26" ht="24" x14ac:dyDescent="0.2">
      <c r="A94" s="22">
        <v>92</v>
      </c>
      <c r="B94" s="22" t="s">
        <v>412</v>
      </c>
      <c r="C94" s="23">
        <v>36140</v>
      </c>
      <c r="D94" s="23">
        <v>36140</v>
      </c>
      <c r="E94" s="22" t="s">
        <v>20</v>
      </c>
      <c r="F94" s="24" t="s">
        <v>2103</v>
      </c>
      <c r="G94" s="4" t="s">
        <v>40</v>
      </c>
      <c r="H94" s="30" t="str">
        <f>VLOOKUP(G94,[2]Hoja2!A$1:B$65536,2,0)</f>
        <v>SERIE029</v>
      </c>
      <c r="I94" s="4" t="s">
        <v>40</v>
      </c>
      <c r="J94" s="31">
        <f>VLOOKUP(Eliminación!I1365,RETENCIÓN!A:D,IF(Eliminación!E1365="OPES",2,IF(Eliminación!E1365="UPES",3,4)),FALSE)</f>
        <v>10</v>
      </c>
      <c r="K94" s="27">
        <f t="shared" si="1"/>
        <v>39790</v>
      </c>
      <c r="L94" s="28" t="str">
        <f>IF(VLOOKUP(I94,RETENCIÓN!A:E,5,FALSE)="E","X","")</f>
        <v>X</v>
      </c>
      <c r="M94" s="29" t="str">
        <f>IF(VLOOKUP(I94,RETENCIÓN!A:E,5,FALSE)="CT","X","")</f>
        <v/>
      </c>
      <c r="N94" s="28" t="str">
        <f>IF(VLOOKUP(I94,RETENCIÓN!A:E,5,FALSE)="E","X","")</f>
        <v>X</v>
      </c>
      <c r="O94" s="28" t="str">
        <f>IF(VLOOKUP(I94,[3]RETENCIÓN!A:E,5,FALSE)="MT","X","")</f>
        <v/>
      </c>
      <c r="P94" s="28" t="str">
        <f>IF(VLOOKUP(I94,[3]RETENCIÓN!A:E,5,FALSE)="S","X","")</f>
        <v/>
      </c>
      <c r="Q94" s="26" t="s">
        <v>2104</v>
      </c>
      <c r="R94" s="26" t="s">
        <v>2105</v>
      </c>
      <c r="S94" s="25" t="s">
        <v>177</v>
      </c>
      <c r="T94" s="22" t="s">
        <v>178</v>
      </c>
      <c r="U94" s="22">
        <v>1</v>
      </c>
      <c r="V94" s="22">
        <v>17</v>
      </c>
      <c r="W94" s="22" t="s">
        <v>167</v>
      </c>
      <c r="X94" s="22" t="s">
        <v>351</v>
      </c>
      <c r="Y94" s="22">
        <v>6</v>
      </c>
      <c r="Z94" s="22" t="s">
        <v>2096</v>
      </c>
    </row>
    <row r="95" spans="1:26" ht="24" x14ac:dyDescent="0.2">
      <c r="A95" s="22">
        <v>93</v>
      </c>
      <c r="B95" s="22" t="s">
        <v>221</v>
      </c>
      <c r="C95" s="23">
        <v>36143</v>
      </c>
      <c r="D95" s="23">
        <v>36143</v>
      </c>
      <c r="E95" s="22" t="s">
        <v>20</v>
      </c>
      <c r="F95" s="24" t="s">
        <v>2010</v>
      </c>
      <c r="G95" s="4" t="s">
        <v>40</v>
      </c>
      <c r="H95" s="30" t="str">
        <f>VLOOKUP(G95,[2]Hoja2!A$1:B$65536,2,0)</f>
        <v>SERIE029</v>
      </c>
      <c r="I95" s="4" t="s">
        <v>40</v>
      </c>
      <c r="J95" s="31">
        <f>VLOOKUP(Eliminación!I1366,RETENCIÓN!A:D,IF(Eliminación!E1366="OPES",2,IF(Eliminación!E1366="UPES",3,4)),FALSE)</f>
        <v>10</v>
      </c>
      <c r="K95" s="27">
        <f t="shared" si="1"/>
        <v>39793</v>
      </c>
      <c r="L95" s="28" t="str">
        <f>IF(VLOOKUP(I95,RETENCIÓN!A:E,5,FALSE)="E","X","")</f>
        <v>X</v>
      </c>
      <c r="M95" s="29" t="str">
        <f>IF(VLOOKUP(I95,RETENCIÓN!A:E,5,FALSE)="CT","X","")</f>
        <v/>
      </c>
      <c r="N95" s="28" t="str">
        <f>IF(VLOOKUP(I95,RETENCIÓN!A:E,5,FALSE)="E","X","")</f>
        <v>X</v>
      </c>
      <c r="O95" s="28" t="str">
        <f>IF(VLOOKUP(I95,[3]RETENCIÓN!A:E,5,FALSE)="MT","X","")</f>
        <v/>
      </c>
      <c r="P95" s="28" t="str">
        <f>IF(VLOOKUP(I95,[3]RETENCIÓN!A:E,5,FALSE)="S","X","")</f>
        <v/>
      </c>
      <c r="Q95" s="26" t="s">
        <v>2106</v>
      </c>
      <c r="R95" s="26" t="s">
        <v>1543</v>
      </c>
      <c r="S95" s="25" t="s">
        <v>177</v>
      </c>
      <c r="T95" s="22" t="s">
        <v>178</v>
      </c>
      <c r="U95" s="22">
        <v>1</v>
      </c>
      <c r="V95" s="22">
        <v>87</v>
      </c>
      <c r="W95" s="22" t="s">
        <v>167</v>
      </c>
      <c r="X95" s="22"/>
      <c r="Y95" s="22">
        <v>7</v>
      </c>
      <c r="Z95" s="22" t="s">
        <v>2096</v>
      </c>
    </row>
    <row r="96" spans="1:26" ht="24" x14ac:dyDescent="0.2">
      <c r="A96" s="22">
        <v>94</v>
      </c>
      <c r="B96" s="22" t="s">
        <v>1973</v>
      </c>
      <c r="C96" s="23">
        <v>36143</v>
      </c>
      <c r="D96" s="23">
        <v>36143</v>
      </c>
      <c r="E96" s="22" t="s">
        <v>20</v>
      </c>
      <c r="F96" s="24" t="s">
        <v>2107</v>
      </c>
      <c r="G96" s="4" t="s">
        <v>40</v>
      </c>
      <c r="H96" s="30" t="str">
        <f>VLOOKUP(G96,[2]Hoja2!A$1:B$65536,2,0)</f>
        <v>SERIE029</v>
      </c>
      <c r="I96" s="4" t="s">
        <v>40</v>
      </c>
      <c r="J96" s="31">
        <f>VLOOKUP(Eliminación!I1367,RETENCIÓN!A:D,IF(Eliminación!E1367="OPES",2,IF(Eliminación!E1367="UPES",3,4)),FALSE)</f>
        <v>10</v>
      </c>
      <c r="K96" s="27">
        <f t="shared" si="1"/>
        <v>39793</v>
      </c>
      <c r="L96" s="28" t="str">
        <f>IF(VLOOKUP(I96,RETENCIÓN!A:E,5,FALSE)="E","X","")</f>
        <v>X</v>
      </c>
      <c r="M96" s="29" t="str">
        <f>IF(VLOOKUP(I96,RETENCIÓN!A:E,5,FALSE)="CT","X","")</f>
        <v/>
      </c>
      <c r="N96" s="28" t="str">
        <f>IF(VLOOKUP(I96,RETENCIÓN!A:E,5,FALSE)="E","X","")</f>
        <v>X</v>
      </c>
      <c r="O96" s="28" t="str">
        <f>IF(VLOOKUP(I96,[3]RETENCIÓN!A:E,5,FALSE)="MT","X","")</f>
        <v/>
      </c>
      <c r="P96" s="28" t="str">
        <f>IF(VLOOKUP(I96,[3]RETENCIÓN!A:E,5,FALSE)="S","X","")</f>
        <v/>
      </c>
      <c r="Q96" s="26" t="s">
        <v>2106</v>
      </c>
      <c r="R96" s="26" t="s">
        <v>1487</v>
      </c>
      <c r="S96" s="25" t="s">
        <v>177</v>
      </c>
      <c r="T96" s="22" t="s">
        <v>178</v>
      </c>
      <c r="U96" s="22">
        <v>1</v>
      </c>
      <c r="V96" s="22">
        <v>81</v>
      </c>
      <c r="W96" s="22" t="s">
        <v>167</v>
      </c>
      <c r="X96" s="22"/>
      <c r="Y96" s="22">
        <v>8</v>
      </c>
      <c r="Z96" s="22" t="s">
        <v>2096</v>
      </c>
    </row>
    <row r="97" spans="1:26" ht="24" x14ac:dyDescent="0.2">
      <c r="A97" s="22">
        <v>95</v>
      </c>
      <c r="B97" s="22" t="s">
        <v>221</v>
      </c>
      <c r="C97" s="23">
        <v>36140</v>
      </c>
      <c r="D97" s="23">
        <v>36140</v>
      </c>
      <c r="E97" s="22" t="s">
        <v>20</v>
      </c>
      <c r="F97" s="24" t="s">
        <v>2108</v>
      </c>
      <c r="G97" s="4" t="s">
        <v>40</v>
      </c>
      <c r="H97" s="30" t="str">
        <f>VLOOKUP(G97,[2]Hoja2!A$1:B$65536,2,0)</f>
        <v>SERIE029</v>
      </c>
      <c r="I97" s="4" t="s">
        <v>40</v>
      </c>
      <c r="J97" s="31">
        <f>VLOOKUP(Eliminación!I1368,RETENCIÓN!A:D,IF(Eliminación!E1368="OPES",2,IF(Eliminación!E1368="UPES",3,4)),FALSE)</f>
        <v>10</v>
      </c>
      <c r="K97" s="27">
        <f t="shared" si="1"/>
        <v>39790</v>
      </c>
      <c r="L97" s="28" t="str">
        <f>IF(VLOOKUP(I97,RETENCIÓN!A:E,5,FALSE)="E","X","")</f>
        <v>X</v>
      </c>
      <c r="M97" s="29" t="str">
        <f>IF(VLOOKUP(I97,RETENCIÓN!A:E,5,FALSE)="CT","X","")</f>
        <v/>
      </c>
      <c r="N97" s="28" t="str">
        <f>IF(VLOOKUP(I97,RETENCIÓN!A:E,5,FALSE)="E","X","")</f>
        <v>X</v>
      </c>
      <c r="O97" s="28" t="str">
        <f>IF(VLOOKUP(I97,[3]RETENCIÓN!A:E,5,FALSE)="MT","X","")</f>
        <v/>
      </c>
      <c r="P97" s="28" t="str">
        <f>IF(VLOOKUP(I97,[3]RETENCIÓN!A:E,5,FALSE)="S","X","")</f>
        <v/>
      </c>
      <c r="Q97" s="26" t="s">
        <v>2109</v>
      </c>
      <c r="R97" s="26" t="s">
        <v>2110</v>
      </c>
      <c r="S97" s="25" t="s">
        <v>177</v>
      </c>
      <c r="T97" s="22" t="s">
        <v>178</v>
      </c>
      <c r="U97" s="22">
        <v>1</v>
      </c>
      <c r="V97" s="22">
        <v>310</v>
      </c>
      <c r="W97" s="22" t="s">
        <v>167</v>
      </c>
      <c r="X97" s="22"/>
      <c r="Y97" s="22">
        <v>9</v>
      </c>
      <c r="Z97" s="22" t="s">
        <v>2096</v>
      </c>
    </row>
    <row r="98" spans="1:26" ht="24" x14ac:dyDescent="0.2">
      <c r="A98" s="22">
        <v>96</v>
      </c>
      <c r="B98" s="22" t="s">
        <v>1973</v>
      </c>
      <c r="C98" s="23">
        <v>36130</v>
      </c>
      <c r="D98" s="23">
        <v>36160</v>
      </c>
      <c r="E98" s="22" t="s">
        <v>20</v>
      </c>
      <c r="F98" s="24" t="s">
        <v>324</v>
      </c>
      <c r="G98" s="4" t="s">
        <v>40</v>
      </c>
      <c r="H98" s="30" t="str">
        <f>VLOOKUP(G98,[2]Hoja2!A$1:B$65536,2,0)</f>
        <v>SERIE029</v>
      </c>
      <c r="I98" s="4" t="s">
        <v>40</v>
      </c>
      <c r="J98" s="31">
        <f>VLOOKUP(Eliminación!I1369,RETENCIÓN!A:D,IF(Eliminación!E1369="OPES",2,IF(Eliminación!E1369="UPES",3,4)),FALSE)</f>
        <v>10</v>
      </c>
      <c r="K98" s="27">
        <f t="shared" si="1"/>
        <v>39810</v>
      </c>
      <c r="L98" s="28" t="str">
        <f>IF(VLOOKUP(I98,RETENCIÓN!A:E,5,FALSE)="E","X","")</f>
        <v>X</v>
      </c>
      <c r="M98" s="29" t="str">
        <f>IF(VLOOKUP(I98,RETENCIÓN!A:E,5,FALSE)="CT","X","")</f>
        <v/>
      </c>
      <c r="N98" s="28" t="str">
        <f>IF(VLOOKUP(I98,RETENCIÓN!A:E,5,FALSE)="E","X","")</f>
        <v>X</v>
      </c>
      <c r="O98" s="28" t="str">
        <f>IF(VLOOKUP(I98,[3]RETENCIÓN!A:E,5,FALSE)="MT","X","")</f>
        <v/>
      </c>
      <c r="P98" s="28" t="str">
        <f>IF(VLOOKUP(I98,[3]RETENCIÓN!A:E,5,FALSE)="S","X","")</f>
        <v/>
      </c>
      <c r="Q98" s="26" t="s">
        <v>2111</v>
      </c>
      <c r="R98" s="26" t="s">
        <v>2112</v>
      </c>
      <c r="S98" s="25" t="s">
        <v>177</v>
      </c>
      <c r="T98" s="22" t="s">
        <v>178</v>
      </c>
      <c r="U98" s="22">
        <v>1</v>
      </c>
      <c r="V98" s="22">
        <v>91</v>
      </c>
      <c r="W98" s="22" t="s">
        <v>167</v>
      </c>
      <c r="X98" s="22"/>
      <c r="Y98" s="22">
        <v>10</v>
      </c>
      <c r="Z98" s="22" t="s">
        <v>2096</v>
      </c>
    </row>
    <row r="99" spans="1:26" ht="36" x14ac:dyDescent="0.2">
      <c r="A99" s="22">
        <v>97</v>
      </c>
      <c r="B99" s="22" t="s">
        <v>303</v>
      </c>
      <c r="C99" s="23">
        <v>36103</v>
      </c>
      <c r="D99" s="23">
        <v>36103</v>
      </c>
      <c r="E99" s="22" t="s">
        <v>20</v>
      </c>
      <c r="F99" s="24" t="s">
        <v>2113</v>
      </c>
      <c r="G99" s="4" t="s">
        <v>40</v>
      </c>
      <c r="H99" s="30" t="str">
        <f>VLOOKUP(G99,[2]Hoja2!A$1:B$65536,2,0)</f>
        <v>SERIE029</v>
      </c>
      <c r="I99" s="4" t="s">
        <v>40</v>
      </c>
      <c r="J99" s="31">
        <f>VLOOKUP(Eliminación!I1370,RETENCIÓN!A:D,IF(Eliminación!E1370="OPES",2,IF(Eliminación!E1370="UPES",3,4)),FALSE)</f>
        <v>10</v>
      </c>
      <c r="K99" s="27">
        <f t="shared" si="1"/>
        <v>39753</v>
      </c>
      <c r="L99" s="28" t="str">
        <f>IF(VLOOKUP(I99,RETENCIÓN!A:E,5,FALSE)="E","X","")</f>
        <v>X</v>
      </c>
      <c r="M99" s="29" t="str">
        <f>IF(VLOOKUP(I99,RETENCIÓN!A:E,5,FALSE)="CT","X","")</f>
        <v/>
      </c>
      <c r="N99" s="28" t="str">
        <f>IF(VLOOKUP(I99,RETENCIÓN!A:E,5,FALSE)="E","X","")</f>
        <v>X</v>
      </c>
      <c r="O99" s="28" t="str">
        <f>IF(VLOOKUP(I99,[3]RETENCIÓN!A:E,5,FALSE)="MT","X","")</f>
        <v/>
      </c>
      <c r="P99" s="28" t="str">
        <f>IF(VLOOKUP(I99,[3]RETENCIÓN!A:E,5,FALSE)="S","X","")</f>
        <v/>
      </c>
      <c r="Q99" s="26" t="s">
        <v>2114</v>
      </c>
      <c r="R99" s="26" t="s">
        <v>2115</v>
      </c>
      <c r="S99" s="25" t="s">
        <v>177</v>
      </c>
      <c r="T99" s="22" t="s">
        <v>178</v>
      </c>
      <c r="U99" s="22">
        <v>1</v>
      </c>
      <c r="V99" s="22">
        <v>70</v>
      </c>
      <c r="W99" s="22" t="s">
        <v>167</v>
      </c>
      <c r="X99" s="22"/>
      <c r="Y99" s="22">
        <v>11</v>
      </c>
      <c r="Z99" s="22" t="s">
        <v>2096</v>
      </c>
    </row>
    <row r="100" spans="1:26" ht="24" x14ac:dyDescent="0.2">
      <c r="A100" s="22">
        <v>98</v>
      </c>
      <c r="B100" s="22" t="s">
        <v>412</v>
      </c>
      <c r="C100" s="23">
        <v>36140</v>
      </c>
      <c r="D100" s="23">
        <v>36140</v>
      </c>
      <c r="E100" s="22" t="s">
        <v>20</v>
      </c>
      <c r="F100" s="24" t="s">
        <v>2103</v>
      </c>
      <c r="G100" s="4" t="s">
        <v>40</v>
      </c>
      <c r="H100" s="30" t="str">
        <f>VLOOKUP(G100,[2]Hoja2!A$1:B$65536,2,0)</f>
        <v>SERIE029</v>
      </c>
      <c r="I100" s="4" t="s">
        <v>40</v>
      </c>
      <c r="J100" s="31">
        <f>VLOOKUP(Eliminación!I1371,RETENCIÓN!A:D,IF(Eliminación!E1371="OPES",2,IF(Eliminación!E1371="UPES",3,4)),FALSE)</f>
        <v>10</v>
      </c>
      <c r="K100" s="27">
        <f t="shared" si="1"/>
        <v>39790</v>
      </c>
      <c r="L100" s="28" t="str">
        <f>IF(VLOOKUP(I100,RETENCIÓN!A:E,5,FALSE)="E","X","")</f>
        <v>X</v>
      </c>
      <c r="M100" s="29" t="str">
        <f>IF(VLOOKUP(I100,RETENCIÓN!A:E,5,FALSE)="CT","X","")</f>
        <v/>
      </c>
      <c r="N100" s="28" t="str">
        <f>IF(VLOOKUP(I100,RETENCIÓN!A:E,5,FALSE)="E","X","")</f>
        <v>X</v>
      </c>
      <c r="O100" s="28" t="str">
        <f>IF(VLOOKUP(I100,[3]RETENCIÓN!A:E,5,FALSE)="MT","X","")</f>
        <v/>
      </c>
      <c r="P100" s="28" t="str">
        <f>IF(VLOOKUP(I100,[3]RETENCIÓN!A:E,5,FALSE)="S","X","")</f>
        <v/>
      </c>
      <c r="Q100" s="26" t="s">
        <v>2116</v>
      </c>
      <c r="R100" s="26" t="s">
        <v>2105</v>
      </c>
      <c r="S100" s="25" t="s">
        <v>177</v>
      </c>
      <c r="T100" s="22" t="s">
        <v>178</v>
      </c>
      <c r="U100" s="22">
        <v>1</v>
      </c>
      <c r="V100" s="22">
        <v>8</v>
      </c>
      <c r="W100" s="22" t="s">
        <v>167</v>
      </c>
      <c r="X100" s="22" t="s">
        <v>351</v>
      </c>
      <c r="Y100" s="22">
        <v>12</v>
      </c>
      <c r="Z100" s="22" t="s">
        <v>2096</v>
      </c>
    </row>
    <row r="101" spans="1:26" ht="72" x14ac:dyDescent="0.2">
      <c r="A101" s="22">
        <v>99</v>
      </c>
      <c r="B101" s="22" t="s">
        <v>221</v>
      </c>
      <c r="C101" s="23">
        <v>36087</v>
      </c>
      <c r="D101" s="23">
        <v>36087</v>
      </c>
      <c r="E101" s="22" t="s">
        <v>20</v>
      </c>
      <c r="F101" s="24" t="s">
        <v>2117</v>
      </c>
      <c r="G101" s="4" t="s">
        <v>40</v>
      </c>
      <c r="H101" s="30" t="str">
        <f>VLOOKUP(G101,[2]Hoja2!A$1:B$65536,2,0)</f>
        <v>SERIE029</v>
      </c>
      <c r="I101" s="4" t="s">
        <v>40</v>
      </c>
      <c r="J101" s="31">
        <f>VLOOKUP(Eliminación!I1372,RETENCIÓN!A:D,IF(Eliminación!E1372="OPES",2,IF(Eliminación!E1372="UPES",3,4)),FALSE)</f>
        <v>10</v>
      </c>
      <c r="K101" s="27">
        <f t="shared" si="1"/>
        <v>39737</v>
      </c>
      <c r="L101" s="28" t="str">
        <f>IF(VLOOKUP(I101,RETENCIÓN!A:E,5,FALSE)="E","X","")</f>
        <v>X</v>
      </c>
      <c r="M101" s="29" t="str">
        <f>IF(VLOOKUP(I101,RETENCIÓN!A:E,5,FALSE)="CT","X","")</f>
        <v/>
      </c>
      <c r="N101" s="28" t="str">
        <f>IF(VLOOKUP(I101,RETENCIÓN!A:E,5,FALSE)="E","X","")</f>
        <v>X</v>
      </c>
      <c r="O101" s="28" t="str">
        <f>IF(VLOOKUP(I101,[3]RETENCIÓN!A:E,5,FALSE)="MT","X","")</f>
        <v/>
      </c>
      <c r="P101" s="28" t="str">
        <f>IF(VLOOKUP(I101,[3]RETENCIÓN!A:E,5,FALSE)="S","X","")</f>
        <v/>
      </c>
      <c r="Q101" s="26" t="s">
        <v>2118</v>
      </c>
      <c r="R101" s="26" t="s">
        <v>2119</v>
      </c>
      <c r="S101" s="25" t="s">
        <v>177</v>
      </c>
      <c r="T101" s="22" t="s">
        <v>178</v>
      </c>
      <c r="U101" s="22">
        <v>1</v>
      </c>
      <c r="V101" s="22">
        <v>100</v>
      </c>
      <c r="W101" s="22" t="s">
        <v>167</v>
      </c>
      <c r="X101" s="22"/>
      <c r="Y101" s="22">
        <v>13</v>
      </c>
      <c r="Z101" s="22" t="s">
        <v>2096</v>
      </c>
    </row>
    <row r="102" spans="1:26" ht="24" x14ac:dyDescent="0.2">
      <c r="A102" s="22">
        <v>100</v>
      </c>
      <c r="B102" s="22" t="s">
        <v>412</v>
      </c>
      <c r="C102" s="23">
        <v>36104</v>
      </c>
      <c r="D102" s="23">
        <v>36104</v>
      </c>
      <c r="E102" s="22" t="s">
        <v>20</v>
      </c>
      <c r="F102" s="24" t="s">
        <v>2120</v>
      </c>
      <c r="G102" s="4" t="s">
        <v>40</v>
      </c>
      <c r="H102" s="30" t="str">
        <f>VLOOKUP(G102,[2]Hoja2!A$1:B$65536,2,0)</f>
        <v>SERIE029</v>
      </c>
      <c r="I102" s="4" t="s">
        <v>40</v>
      </c>
      <c r="J102" s="31">
        <f>VLOOKUP(Eliminación!I1373,RETENCIÓN!A:D,IF(Eliminación!E1373="OPES",2,IF(Eliminación!E1373="UPES",3,4)),FALSE)</f>
        <v>10</v>
      </c>
      <c r="K102" s="27">
        <f t="shared" si="1"/>
        <v>39754</v>
      </c>
      <c r="L102" s="28" t="str">
        <f>IF(VLOOKUP(I102,RETENCIÓN!A:E,5,FALSE)="E","X","")</f>
        <v>X</v>
      </c>
      <c r="M102" s="29" t="str">
        <f>IF(VLOOKUP(I102,RETENCIÓN!A:E,5,FALSE)="CT","X","")</f>
        <v/>
      </c>
      <c r="N102" s="28" t="str">
        <f>IF(VLOOKUP(I102,RETENCIÓN!A:E,5,FALSE)="E","X","")</f>
        <v>X</v>
      </c>
      <c r="O102" s="28" t="str">
        <f>IF(VLOOKUP(I102,[3]RETENCIÓN!A:E,5,FALSE)="MT","X","")</f>
        <v/>
      </c>
      <c r="P102" s="28" t="str">
        <f>IF(VLOOKUP(I102,[3]RETENCIÓN!A:E,5,FALSE)="S","X","")</f>
        <v/>
      </c>
      <c r="Q102" s="26" t="s">
        <v>2121</v>
      </c>
      <c r="R102" s="26" t="s">
        <v>2122</v>
      </c>
      <c r="S102" s="25" t="s">
        <v>182</v>
      </c>
      <c r="T102" s="22" t="s">
        <v>178</v>
      </c>
      <c r="U102" s="22">
        <v>1</v>
      </c>
      <c r="V102" s="22">
        <v>8</v>
      </c>
      <c r="W102" s="22" t="s">
        <v>167</v>
      </c>
      <c r="X102" s="22" t="s">
        <v>351</v>
      </c>
      <c r="Y102" s="22">
        <v>14</v>
      </c>
      <c r="Z102" s="22" t="s">
        <v>2096</v>
      </c>
    </row>
    <row r="103" spans="1:26" ht="24" x14ac:dyDescent="0.2">
      <c r="A103" s="22">
        <v>101</v>
      </c>
      <c r="B103" s="22" t="s">
        <v>412</v>
      </c>
      <c r="C103" s="23">
        <v>36140</v>
      </c>
      <c r="D103" s="23">
        <v>36140</v>
      </c>
      <c r="E103" s="22" t="s">
        <v>20</v>
      </c>
      <c r="F103" s="24" t="s">
        <v>2123</v>
      </c>
      <c r="G103" s="4" t="s">
        <v>40</v>
      </c>
      <c r="H103" s="30" t="str">
        <f>VLOOKUP(G103,[2]Hoja2!A$1:B$65536,2,0)</f>
        <v>SERIE029</v>
      </c>
      <c r="I103" s="4" t="s">
        <v>40</v>
      </c>
      <c r="J103" s="31">
        <f>VLOOKUP(Eliminación!I1374,RETENCIÓN!A:D,IF(Eliminación!E1374="OPES",2,IF(Eliminación!E1374="UPES",3,4)),FALSE)</f>
        <v>10</v>
      </c>
      <c r="K103" s="27">
        <f t="shared" si="1"/>
        <v>39790</v>
      </c>
      <c r="L103" s="28" t="str">
        <f>IF(VLOOKUP(I103,RETENCIÓN!A:E,5,FALSE)="E","X","")</f>
        <v>X</v>
      </c>
      <c r="M103" s="29" t="str">
        <f>IF(VLOOKUP(I103,RETENCIÓN!A:E,5,FALSE)="CT","X","")</f>
        <v/>
      </c>
      <c r="N103" s="28" t="str">
        <f>IF(VLOOKUP(I103,RETENCIÓN!A:E,5,FALSE)="E","X","")</f>
        <v>X</v>
      </c>
      <c r="O103" s="28" t="str">
        <f>IF(VLOOKUP(I103,[3]RETENCIÓN!A:E,5,FALSE)="MT","X","")</f>
        <v/>
      </c>
      <c r="P103" s="28" t="str">
        <f>IF(VLOOKUP(I103,[3]RETENCIÓN!A:E,5,FALSE)="S","X","")</f>
        <v/>
      </c>
      <c r="Q103" s="26" t="s">
        <v>2124</v>
      </c>
      <c r="R103" s="26" t="s">
        <v>2125</v>
      </c>
      <c r="S103" s="25" t="s">
        <v>177</v>
      </c>
      <c r="T103" s="22" t="s">
        <v>178</v>
      </c>
      <c r="U103" s="22">
        <v>1</v>
      </c>
      <c r="V103" s="22">
        <v>20</v>
      </c>
      <c r="W103" s="22" t="s">
        <v>167</v>
      </c>
      <c r="X103" s="22" t="s">
        <v>351</v>
      </c>
      <c r="Y103" s="22">
        <v>15</v>
      </c>
      <c r="Z103" s="22" t="s">
        <v>2096</v>
      </c>
    </row>
    <row r="104" spans="1:26" ht="24" x14ac:dyDescent="0.2">
      <c r="A104" s="22">
        <v>102</v>
      </c>
      <c r="B104" s="22" t="s">
        <v>168</v>
      </c>
      <c r="C104" s="23">
        <v>36140</v>
      </c>
      <c r="D104" s="23">
        <v>36140</v>
      </c>
      <c r="E104" s="22" t="s">
        <v>20</v>
      </c>
      <c r="F104" s="24" t="s">
        <v>2101</v>
      </c>
      <c r="G104" s="4" t="s">
        <v>40</v>
      </c>
      <c r="H104" s="30" t="str">
        <f>VLOOKUP(G104,[2]Hoja2!A$1:B$65536,2,0)</f>
        <v>SERIE029</v>
      </c>
      <c r="I104" s="4" t="s">
        <v>40</v>
      </c>
      <c r="J104" s="31">
        <f>VLOOKUP(Eliminación!I1375,RETENCIÓN!A:D,IF(Eliminación!E1375="OPES",2,IF(Eliminación!E1375="UPES",3,4)),FALSE)</f>
        <v>10</v>
      </c>
      <c r="K104" s="27">
        <f t="shared" si="1"/>
        <v>39790</v>
      </c>
      <c r="L104" s="28" t="str">
        <f>IF(VLOOKUP(I104,RETENCIÓN!A:E,5,FALSE)="E","X","")</f>
        <v>X</v>
      </c>
      <c r="M104" s="29" t="str">
        <f>IF(VLOOKUP(I104,RETENCIÓN!A:E,5,FALSE)="CT","X","")</f>
        <v/>
      </c>
      <c r="N104" s="28" t="str">
        <f>IF(VLOOKUP(I104,RETENCIÓN!A:E,5,FALSE)="E","X","")</f>
        <v>X</v>
      </c>
      <c r="O104" s="28" t="str">
        <f>IF(VLOOKUP(I104,[3]RETENCIÓN!A:E,5,FALSE)="MT","X","")</f>
        <v/>
      </c>
      <c r="P104" s="28" t="str">
        <f>IF(VLOOKUP(I104,[3]RETENCIÓN!A:E,5,FALSE)="S","X","")</f>
        <v/>
      </c>
      <c r="Q104" s="26" t="s">
        <v>2124</v>
      </c>
      <c r="R104" s="26" t="s">
        <v>2102</v>
      </c>
      <c r="S104" s="25" t="s">
        <v>177</v>
      </c>
      <c r="T104" s="22" t="s">
        <v>178</v>
      </c>
      <c r="U104" s="22">
        <v>1</v>
      </c>
      <c r="V104" s="22">
        <v>25</v>
      </c>
      <c r="W104" s="22" t="s">
        <v>167</v>
      </c>
      <c r="X104" s="22"/>
      <c r="Y104" s="22">
        <v>16</v>
      </c>
      <c r="Z104" s="22" t="s">
        <v>2096</v>
      </c>
    </row>
    <row r="105" spans="1:26" ht="24" x14ac:dyDescent="0.2">
      <c r="A105" s="22">
        <v>103</v>
      </c>
      <c r="B105" s="22" t="s">
        <v>412</v>
      </c>
      <c r="C105" s="23">
        <v>36140</v>
      </c>
      <c r="D105" s="23">
        <v>36140</v>
      </c>
      <c r="E105" s="22" t="s">
        <v>20</v>
      </c>
      <c r="F105" s="24" t="s">
        <v>2103</v>
      </c>
      <c r="G105" s="4" t="s">
        <v>40</v>
      </c>
      <c r="H105" s="30" t="str">
        <f>VLOOKUP(G105,[2]Hoja2!A$1:B$65536,2,0)</f>
        <v>SERIE029</v>
      </c>
      <c r="I105" s="4" t="s">
        <v>40</v>
      </c>
      <c r="J105" s="31">
        <f>VLOOKUP(Eliminación!I1376,RETENCIÓN!A:D,IF(Eliminación!E1376="OPES",2,IF(Eliminación!E1376="UPES",3,4)),FALSE)</f>
        <v>10</v>
      </c>
      <c r="K105" s="27">
        <f t="shared" si="1"/>
        <v>39790</v>
      </c>
      <c r="L105" s="28" t="str">
        <f>IF(VLOOKUP(I105,RETENCIÓN!A:E,5,FALSE)="E","X","")</f>
        <v>X</v>
      </c>
      <c r="M105" s="29" t="str">
        <f>IF(VLOOKUP(I105,RETENCIÓN!A:E,5,FALSE)="CT","X","")</f>
        <v/>
      </c>
      <c r="N105" s="28" t="str">
        <f>IF(VLOOKUP(I105,RETENCIÓN!A:E,5,FALSE)="E","X","")</f>
        <v>X</v>
      </c>
      <c r="O105" s="28" t="str">
        <f>IF(VLOOKUP(I105,[3]RETENCIÓN!A:E,5,FALSE)="MT","X","")</f>
        <v/>
      </c>
      <c r="P105" s="28" t="str">
        <f>IF(VLOOKUP(I105,[3]RETENCIÓN!A:E,5,FALSE)="S","X","")</f>
        <v/>
      </c>
      <c r="Q105" s="26" t="s">
        <v>2126</v>
      </c>
      <c r="R105" s="26" t="s">
        <v>2105</v>
      </c>
      <c r="S105" s="25" t="s">
        <v>177</v>
      </c>
      <c r="T105" s="22" t="s">
        <v>178</v>
      </c>
      <c r="U105" s="22">
        <v>1</v>
      </c>
      <c r="V105" s="22">
        <v>5</v>
      </c>
      <c r="W105" s="22" t="s">
        <v>167</v>
      </c>
      <c r="X105" s="22" t="s">
        <v>351</v>
      </c>
      <c r="Y105" s="22">
        <v>17</v>
      </c>
      <c r="Z105" s="22" t="s">
        <v>2096</v>
      </c>
    </row>
    <row r="106" spans="1:26" ht="24" x14ac:dyDescent="0.2">
      <c r="A106" s="22">
        <v>104</v>
      </c>
      <c r="B106" s="22" t="s">
        <v>221</v>
      </c>
      <c r="C106" s="23">
        <v>36140</v>
      </c>
      <c r="D106" s="23">
        <v>36140</v>
      </c>
      <c r="E106" s="22" t="s">
        <v>20</v>
      </c>
      <c r="F106" s="24" t="s">
        <v>2123</v>
      </c>
      <c r="G106" s="4" t="s">
        <v>40</v>
      </c>
      <c r="H106" s="30" t="str">
        <f>VLOOKUP(G106,[2]Hoja2!A$1:B$65536,2,0)</f>
        <v>SERIE029</v>
      </c>
      <c r="I106" s="4" t="s">
        <v>40</v>
      </c>
      <c r="J106" s="31">
        <f>VLOOKUP(Eliminación!I1377,RETENCIÓN!A:D,IF(Eliminación!E1377="OPES",2,IF(Eliminación!E1377="UPES",3,4)),FALSE)</f>
        <v>10</v>
      </c>
      <c r="K106" s="27">
        <f t="shared" si="1"/>
        <v>39790</v>
      </c>
      <c r="L106" s="28" t="str">
        <f>IF(VLOOKUP(I106,RETENCIÓN!A:E,5,FALSE)="E","X","")</f>
        <v>X</v>
      </c>
      <c r="M106" s="29" t="str">
        <f>IF(VLOOKUP(I106,RETENCIÓN!A:E,5,FALSE)="CT","X","")</f>
        <v/>
      </c>
      <c r="N106" s="28" t="str">
        <f>IF(VLOOKUP(I106,RETENCIÓN!A:E,5,FALSE)="E","X","")</f>
        <v>X</v>
      </c>
      <c r="O106" s="28" t="str">
        <f>IF(VLOOKUP(I106,[3]RETENCIÓN!A:E,5,FALSE)="MT","X","")</f>
        <v/>
      </c>
      <c r="P106" s="28" t="str">
        <f>IF(VLOOKUP(I106,[3]RETENCIÓN!A:E,5,FALSE)="S","X","")</f>
        <v/>
      </c>
      <c r="Q106" s="26" t="s">
        <v>2124</v>
      </c>
      <c r="R106" s="26" t="s">
        <v>2127</v>
      </c>
      <c r="S106" s="25" t="s">
        <v>177</v>
      </c>
      <c r="T106" s="22" t="s">
        <v>178</v>
      </c>
      <c r="U106" s="22">
        <v>1</v>
      </c>
      <c r="V106" s="22">
        <v>8</v>
      </c>
      <c r="W106" s="22" t="s">
        <v>167</v>
      </c>
      <c r="X106" s="22"/>
      <c r="Y106" s="22">
        <v>18</v>
      </c>
      <c r="Z106" s="22" t="s">
        <v>2096</v>
      </c>
    </row>
    <row r="107" spans="1:26" ht="24" x14ac:dyDescent="0.2">
      <c r="A107" s="22">
        <v>105</v>
      </c>
      <c r="B107" s="22" t="s">
        <v>168</v>
      </c>
      <c r="C107" s="23">
        <v>36143</v>
      </c>
      <c r="D107" s="23">
        <v>36143</v>
      </c>
      <c r="E107" s="22" t="s">
        <v>20</v>
      </c>
      <c r="F107" s="24" t="s">
        <v>383</v>
      </c>
      <c r="G107" s="4" t="s">
        <v>40</v>
      </c>
      <c r="H107" s="30" t="str">
        <f>VLOOKUP(G107,[2]Hoja2!A$1:B$65536,2,0)</f>
        <v>SERIE029</v>
      </c>
      <c r="I107" s="4" t="s">
        <v>40</v>
      </c>
      <c r="J107" s="31">
        <f>VLOOKUP(Eliminación!I1378,RETENCIÓN!A:D,IF(Eliminación!E1378="OPES",2,IF(Eliminación!E1378="UPES",3,4)),FALSE)</f>
        <v>10</v>
      </c>
      <c r="K107" s="27">
        <f t="shared" si="1"/>
        <v>39793</v>
      </c>
      <c r="L107" s="28" t="str">
        <f>IF(VLOOKUP(I107,RETENCIÓN!A:E,5,FALSE)="E","X","")</f>
        <v>X</v>
      </c>
      <c r="M107" s="29" t="str">
        <f>IF(VLOOKUP(I107,RETENCIÓN!A:E,5,FALSE)="CT","X","")</f>
        <v/>
      </c>
      <c r="N107" s="28" t="str">
        <f>IF(VLOOKUP(I107,RETENCIÓN!A:E,5,FALSE)="E","X","")</f>
        <v>X</v>
      </c>
      <c r="O107" s="28" t="str">
        <f>IF(VLOOKUP(I107,[3]RETENCIÓN!A:E,5,FALSE)="MT","X","")</f>
        <v/>
      </c>
      <c r="P107" s="28" t="str">
        <f>IF(VLOOKUP(I107,[3]RETENCIÓN!A:E,5,FALSE)="S","X","")</f>
        <v/>
      </c>
      <c r="Q107" s="26" t="s">
        <v>2128</v>
      </c>
      <c r="R107" s="26"/>
      <c r="S107" s="25" t="s">
        <v>177</v>
      </c>
      <c r="T107" s="22" t="s">
        <v>178</v>
      </c>
      <c r="U107" s="22">
        <v>1</v>
      </c>
      <c r="V107" s="22">
        <v>36</v>
      </c>
      <c r="W107" s="22" t="s">
        <v>167</v>
      </c>
      <c r="X107" s="22"/>
      <c r="Y107" s="22">
        <v>19</v>
      </c>
      <c r="Z107" s="22" t="s">
        <v>2096</v>
      </c>
    </row>
    <row r="108" spans="1:26" ht="36" x14ac:dyDescent="0.2">
      <c r="A108" s="22">
        <v>106</v>
      </c>
      <c r="B108" s="22" t="s">
        <v>221</v>
      </c>
      <c r="C108" s="23">
        <v>36126</v>
      </c>
      <c r="D108" s="23">
        <v>36126</v>
      </c>
      <c r="E108" s="22" t="s">
        <v>20</v>
      </c>
      <c r="F108" s="24" t="s">
        <v>2129</v>
      </c>
      <c r="G108" s="4" t="s">
        <v>40</v>
      </c>
      <c r="H108" s="30" t="str">
        <f>VLOOKUP(G108,[2]Hoja2!A$1:B$65536,2,0)</f>
        <v>SERIE029</v>
      </c>
      <c r="I108" s="4" t="s">
        <v>40</v>
      </c>
      <c r="J108" s="31">
        <f>VLOOKUP(Eliminación!I1379,RETENCIÓN!A:D,IF(Eliminación!E1379="OPES",2,IF(Eliminación!E1379="UPES",3,4)),FALSE)</f>
        <v>10</v>
      </c>
      <c r="K108" s="27">
        <f t="shared" si="1"/>
        <v>39776</v>
      </c>
      <c r="L108" s="28" t="str">
        <f>IF(VLOOKUP(I108,RETENCIÓN!A:E,5,FALSE)="E","X","")</f>
        <v>X</v>
      </c>
      <c r="M108" s="29" t="str">
        <f>IF(VLOOKUP(I108,RETENCIÓN!A:E,5,FALSE)="CT","X","")</f>
        <v/>
      </c>
      <c r="N108" s="28" t="str">
        <f>IF(VLOOKUP(I108,RETENCIÓN!A:E,5,FALSE)="E","X","")</f>
        <v>X</v>
      </c>
      <c r="O108" s="28" t="str">
        <f>IF(VLOOKUP(I108,[3]RETENCIÓN!A:E,5,FALSE)="MT","X","")</f>
        <v/>
      </c>
      <c r="P108" s="28" t="str">
        <f>IF(VLOOKUP(I108,[3]RETENCIÓN!A:E,5,FALSE)="S","X","")</f>
        <v/>
      </c>
      <c r="Q108" s="26" t="s">
        <v>2130</v>
      </c>
      <c r="R108" s="26" t="s">
        <v>1543</v>
      </c>
      <c r="S108" s="25" t="s">
        <v>177</v>
      </c>
      <c r="T108" s="22" t="s">
        <v>178</v>
      </c>
      <c r="U108" s="22">
        <v>1</v>
      </c>
      <c r="V108" s="22">
        <v>141</v>
      </c>
      <c r="W108" s="22" t="s">
        <v>167</v>
      </c>
      <c r="X108" s="22"/>
      <c r="Y108" s="22">
        <v>1</v>
      </c>
      <c r="Z108" s="22" t="s">
        <v>2131</v>
      </c>
    </row>
    <row r="109" spans="1:26" ht="36" x14ac:dyDescent="0.2">
      <c r="A109" s="22">
        <v>107</v>
      </c>
      <c r="B109" s="22" t="s">
        <v>303</v>
      </c>
      <c r="C109" s="23">
        <v>36126</v>
      </c>
      <c r="D109" s="23">
        <v>36126</v>
      </c>
      <c r="E109" s="22" t="s">
        <v>20</v>
      </c>
      <c r="F109" s="24" t="s">
        <v>2132</v>
      </c>
      <c r="G109" s="4" t="s">
        <v>40</v>
      </c>
      <c r="H109" s="30" t="str">
        <f>VLOOKUP(G109,[2]Hoja2!A$1:B$65536,2,0)</f>
        <v>SERIE029</v>
      </c>
      <c r="I109" s="4" t="s">
        <v>40</v>
      </c>
      <c r="J109" s="31">
        <f>VLOOKUP(Eliminación!I1380,RETENCIÓN!A:D,IF(Eliminación!E1380="OPES",2,IF(Eliminación!E1380="UPES",3,4)),FALSE)</f>
        <v>10</v>
      </c>
      <c r="K109" s="27">
        <f t="shared" si="1"/>
        <v>39776</v>
      </c>
      <c r="L109" s="28" t="str">
        <f>IF(VLOOKUP(I109,RETENCIÓN!A:E,5,FALSE)="E","X","")</f>
        <v>X</v>
      </c>
      <c r="M109" s="29" t="str">
        <f>IF(VLOOKUP(I109,RETENCIÓN!A:E,5,FALSE)="CT","X","")</f>
        <v/>
      </c>
      <c r="N109" s="28" t="str">
        <f>IF(VLOOKUP(I109,RETENCIÓN!A:E,5,FALSE)="E","X","")</f>
        <v>X</v>
      </c>
      <c r="O109" s="28" t="str">
        <f>IF(VLOOKUP(I109,[3]RETENCIÓN!A:E,5,FALSE)="MT","X","")</f>
        <v/>
      </c>
      <c r="P109" s="28" t="str">
        <f>IF(VLOOKUP(I109,[3]RETENCIÓN!A:E,5,FALSE)="S","X","")</f>
        <v/>
      </c>
      <c r="Q109" s="26" t="s">
        <v>2130</v>
      </c>
      <c r="R109" s="26" t="s">
        <v>1325</v>
      </c>
      <c r="S109" s="25" t="s">
        <v>177</v>
      </c>
      <c r="T109" s="22" t="s">
        <v>178</v>
      </c>
      <c r="U109" s="22">
        <v>1</v>
      </c>
      <c r="V109" s="22">
        <v>133</v>
      </c>
      <c r="W109" s="22" t="s">
        <v>167</v>
      </c>
      <c r="X109" s="22"/>
      <c r="Y109" s="22">
        <v>2</v>
      </c>
      <c r="Z109" s="22" t="s">
        <v>2131</v>
      </c>
    </row>
    <row r="110" spans="1:26" ht="36" x14ac:dyDescent="0.2">
      <c r="A110" s="22">
        <v>108</v>
      </c>
      <c r="B110" s="22" t="s">
        <v>221</v>
      </c>
      <c r="C110" s="23">
        <v>36126</v>
      </c>
      <c r="D110" s="23">
        <v>36126</v>
      </c>
      <c r="E110" s="22" t="s">
        <v>20</v>
      </c>
      <c r="F110" s="24" t="s">
        <v>2108</v>
      </c>
      <c r="G110" s="4" t="s">
        <v>40</v>
      </c>
      <c r="H110" s="30" t="str">
        <f>VLOOKUP(G110,[2]Hoja2!A$1:B$65536,2,0)</f>
        <v>SERIE029</v>
      </c>
      <c r="I110" s="4" t="s">
        <v>40</v>
      </c>
      <c r="J110" s="31">
        <f>VLOOKUP(Eliminación!I1381,RETENCIÓN!A:D,IF(Eliminación!E1381="OPES",2,IF(Eliminación!E1381="UPES",3,4)),FALSE)</f>
        <v>10</v>
      </c>
      <c r="K110" s="27">
        <f t="shared" si="1"/>
        <v>39776</v>
      </c>
      <c r="L110" s="28" t="str">
        <f>IF(VLOOKUP(I110,RETENCIÓN!A:E,5,FALSE)="E","X","")</f>
        <v>X</v>
      </c>
      <c r="M110" s="29" t="str">
        <f>IF(VLOOKUP(I110,RETENCIÓN!A:E,5,FALSE)="CT","X","")</f>
        <v/>
      </c>
      <c r="N110" s="28" t="str">
        <f>IF(VLOOKUP(I110,RETENCIÓN!A:E,5,FALSE)="E","X","")</f>
        <v>X</v>
      </c>
      <c r="O110" s="28" t="str">
        <f>IF(VLOOKUP(I110,[3]RETENCIÓN!A:E,5,FALSE)="MT","X","")</f>
        <v/>
      </c>
      <c r="P110" s="28" t="str">
        <f>IF(VLOOKUP(I110,[3]RETENCIÓN!A:E,5,FALSE)="S","X","")</f>
        <v/>
      </c>
      <c r="Q110" s="26" t="s">
        <v>2130</v>
      </c>
      <c r="R110" s="26" t="s">
        <v>400</v>
      </c>
      <c r="S110" s="25" t="s">
        <v>177</v>
      </c>
      <c r="T110" s="22" t="s">
        <v>178</v>
      </c>
      <c r="U110" s="22">
        <v>1</v>
      </c>
      <c r="V110" s="22">
        <v>274</v>
      </c>
      <c r="W110" s="22" t="s">
        <v>167</v>
      </c>
      <c r="X110" s="22"/>
      <c r="Y110" s="22">
        <v>3</v>
      </c>
      <c r="Z110" s="22" t="s">
        <v>2131</v>
      </c>
    </row>
    <row r="111" spans="1:26" ht="24" x14ac:dyDescent="0.2">
      <c r="A111" s="22">
        <v>109</v>
      </c>
      <c r="B111" s="22" t="s">
        <v>168</v>
      </c>
      <c r="C111" s="23">
        <v>36143</v>
      </c>
      <c r="D111" s="23">
        <v>36143</v>
      </c>
      <c r="E111" s="22" t="s">
        <v>20</v>
      </c>
      <c r="F111" s="24" t="s">
        <v>2133</v>
      </c>
      <c r="G111" s="4" t="s">
        <v>40</v>
      </c>
      <c r="H111" s="30" t="str">
        <f>VLOOKUP(G111,[2]Hoja2!A$1:B$65536,2,0)</f>
        <v>SERIE029</v>
      </c>
      <c r="I111" s="4" t="s">
        <v>40</v>
      </c>
      <c r="J111" s="31">
        <f>VLOOKUP(Eliminación!I1382,RETENCIÓN!A:D,IF(Eliminación!E1382="OPES",2,IF(Eliminación!E1382="UPES",3,4)),FALSE)</f>
        <v>10</v>
      </c>
      <c r="K111" s="27">
        <f t="shared" si="1"/>
        <v>39793</v>
      </c>
      <c r="L111" s="28" t="str">
        <f>IF(VLOOKUP(I111,RETENCIÓN!A:E,5,FALSE)="E","X","")</f>
        <v>X</v>
      </c>
      <c r="M111" s="29" t="str">
        <f>IF(VLOOKUP(I111,RETENCIÓN!A:E,5,FALSE)="CT","X","")</f>
        <v/>
      </c>
      <c r="N111" s="28" t="str">
        <f>IF(VLOOKUP(I111,RETENCIÓN!A:E,5,FALSE)="E","X","")</f>
        <v>X</v>
      </c>
      <c r="O111" s="28" t="str">
        <f>IF(VLOOKUP(I111,[3]RETENCIÓN!A:E,5,FALSE)="MT","X","")</f>
        <v/>
      </c>
      <c r="P111" s="28" t="str">
        <f>IF(VLOOKUP(I111,[3]RETENCIÓN!A:E,5,FALSE)="S","X","")</f>
        <v/>
      </c>
      <c r="Q111" s="26" t="s">
        <v>2134</v>
      </c>
      <c r="R111" s="26" t="s">
        <v>2135</v>
      </c>
      <c r="S111" s="25" t="s">
        <v>177</v>
      </c>
      <c r="T111" s="22" t="s">
        <v>178</v>
      </c>
      <c r="U111" s="22">
        <v>1</v>
      </c>
      <c r="V111" s="22">
        <v>78</v>
      </c>
      <c r="W111" s="22" t="s">
        <v>167</v>
      </c>
      <c r="X111" s="22"/>
      <c r="Y111" s="22">
        <v>4</v>
      </c>
      <c r="Z111" s="22" t="s">
        <v>2131</v>
      </c>
    </row>
    <row r="112" spans="1:26" ht="24" x14ac:dyDescent="0.2">
      <c r="A112" s="22">
        <v>110</v>
      </c>
      <c r="B112" s="22" t="s">
        <v>1973</v>
      </c>
      <c r="C112" s="23">
        <v>36140</v>
      </c>
      <c r="D112" s="23">
        <v>36140</v>
      </c>
      <c r="E112" s="22" t="s">
        <v>20</v>
      </c>
      <c r="F112" s="24" t="s">
        <v>2136</v>
      </c>
      <c r="G112" s="4" t="s">
        <v>40</v>
      </c>
      <c r="H112" s="30" t="str">
        <f>VLOOKUP(G112,[2]Hoja2!A$1:B$65536,2,0)</f>
        <v>SERIE029</v>
      </c>
      <c r="I112" s="4" t="s">
        <v>40</v>
      </c>
      <c r="J112" s="31">
        <f>VLOOKUP(Eliminación!I1383,RETENCIÓN!A:D,IF(Eliminación!E1383="OPES",2,IF(Eliminación!E1383="UPES",3,4)),FALSE)</f>
        <v>10</v>
      </c>
      <c r="K112" s="27">
        <f t="shared" si="1"/>
        <v>39790</v>
      </c>
      <c r="L112" s="28" t="str">
        <f>IF(VLOOKUP(I112,RETENCIÓN!A:E,5,FALSE)="E","X","")</f>
        <v>X</v>
      </c>
      <c r="M112" s="29" t="str">
        <f>IF(VLOOKUP(I112,RETENCIÓN!A:E,5,FALSE)="CT","X","")</f>
        <v/>
      </c>
      <c r="N112" s="28" t="str">
        <f>IF(VLOOKUP(I112,RETENCIÓN!A:E,5,FALSE)="E","X","")</f>
        <v>X</v>
      </c>
      <c r="O112" s="28" t="str">
        <f>IF(VLOOKUP(I112,[3]RETENCIÓN!A:E,5,FALSE)="MT","X","")</f>
        <v/>
      </c>
      <c r="P112" s="28" t="str">
        <f>IF(VLOOKUP(I112,[3]RETENCIÓN!A:E,5,FALSE)="S","X","")</f>
        <v/>
      </c>
      <c r="Q112" s="26" t="s">
        <v>2137</v>
      </c>
      <c r="R112" s="26" t="s">
        <v>1487</v>
      </c>
      <c r="S112" s="25" t="s">
        <v>177</v>
      </c>
      <c r="T112" s="22" t="s">
        <v>178</v>
      </c>
      <c r="U112" s="22">
        <v>1</v>
      </c>
      <c r="V112" s="22">
        <v>234</v>
      </c>
      <c r="W112" s="22" t="s">
        <v>167</v>
      </c>
      <c r="X112" s="22"/>
      <c r="Y112" s="22">
        <v>5</v>
      </c>
      <c r="Z112" s="22" t="s">
        <v>2131</v>
      </c>
    </row>
    <row r="113" spans="1:26" ht="24" x14ac:dyDescent="0.2">
      <c r="A113" s="22">
        <v>111</v>
      </c>
      <c r="B113" s="22" t="s">
        <v>1973</v>
      </c>
      <c r="C113" s="23">
        <v>36098</v>
      </c>
      <c r="D113" s="23">
        <v>36098</v>
      </c>
      <c r="E113" s="22" t="s">
        <v>20</v>
      </c>
      <c r="F113" s="24" t="s">
        <v>369</v>
      </c>
      <c r="G113" s="4" t="s">
        <v>40</v>
      </c>
      <c r="H113" s="30" t="str">
        <f>VLOOKUP(G113,[2]Hoja2!A$1:B$65536,2,0)</f>
        <v>SERIE029</v>
      </c>
      <c r="I113" s="4" t="s">
        <v>40</v>
      </c>
      <c r="J113" s="31">
        <f>VLOOKUP(Eliminación!I1384,RETENCIÓN!A:D,IF(Eliminación!E1384="OPES",2,IF(Eliminación!E1384="UPES",3,4)),FALSE)</f>
        <v>10</v>
      </c>
      <c r="K113" s="27">
        <f t="shared" si="1"/>
        <v>39748</v>
      </c>
      <c r="L113" s="28" t="str">
        <f>IF(VLOOKUP(I113,RETENCIÓN!A:E,5,FALSE)="E","X","")</f>
        <v>X</v>
      </c>
      <c r="M113" s="29" t="str">
        <f>IF(VLOOKUP(I113,RETENCIÓN!A:E,5,FALSE)="CT","X","")</f>
        <v/>
      </c>
      <c r="N113" s="28" t="str">
        <f>IF(VLOOKUP(I113,RETENCIÓN!A:E,5,FALSE)="E","X","")</f>
        <v>X</v>
      </c>
      <c r="O113" s="28" t="str">
        <f>IF(VLOOKUP(I113,[3]RETENCIÓN!A:E,5,FALSE)="MT","X","")</f>
        <v/>
      </c>
      <c r="P113" s="28" t="str">
        <f>IF(VLOOKUP(I113,[3]RETENCIÓN!A:E,5,FALSE)="S","X","")</f>
        <v/>
      </c>
      <c r="Q113" s="26" t="s">
        <v>2138</v>
      </c>
      <c r="R113" s="26" t="s">
        <v>1663</v>
      </c>
      <c r="S113" s="25" t="s">
        <v>177</v>
      </c>
      <c r="T113" s="22" t="s">
        <v>178</v>
      </c>
      <c r="U113" s="22">
        <v>1</v>
      </c>
      <c r="V113" s="22">
        <v>96</v>
      </c>
      <c r="W113" s="22" t="s">
        <v>167</v>
      </c>
      <c r="X113" s="22"/>
      <c r="Y113" s="22">
        <v>6</v>
      </c>
      <c r="Z113" s="22" t="s">
        <v>2131</v>
      </c>
    </row>
    <row r="114" spans="1:26" ht="36" x14ac:dyDescent="0.2">
      <c r="A114" s="22">
        <v>112</v>
      </c>
      <c r="B114" s="22" t="s">
        <v>1973</v>
      </c>
      <c r="C114" s="23">
        <v>36140</v>
      </c>
      <c r="D114" s="23">
        <v>36140</v>
      </c>
      <c r="E114" s="22" t="s">
        <v>20</v>
      </c>
      <c r="F114" s="24" t="s">
        <v>259</v>
      </c>
      <c r="G114" s="4" t="s">
        <v>40</v>
      </c>
      <c r="H114" s="30" t="str">
        <f>VLOOKUP(G114,[2]Hoja2!A$1:B$65536,2,0)</f>
        <v>SERIE029</v>
      </c>
      <c r="I114" s="4" t="s">
        <v>40</v>
      </c>
      <c r="J114" s="31">
        <f>VLOOKUP(Eliminación!I1385,RETENCIÓN!A:D,IF(Eliminación!E1385="OPES",2,IF(Eliminación!E1385="UPES",3,4)),FALSE)</f>
        <v>10</v>
      </c>
      <c r="K114" s="27">
        <f t="shared" si="1"/>
        <v>39790</v>
      </c>
      <c r="L114" s="28" t="str">
        <f>IF(VLOOKUP(I114,RETENCIÓN!A:E,5,FALSE)="E","X","")</f>
        <v>X</v>
      </c>
      <c r="M114" s="29" t="str">
        <f>IF(VLOOKUP(I114,RETENCIÓN!A:E,5,FALSE)="CT","X","")</f>
        <v/>
      </c>
      <c r="N114" s="28" t="str">
        <f>IF(VLOOKUP(I114,RETENCIÓN!A:E,5,FALSE)="E","X","")</f>
        <v>X</v>
      </c>
      <c r="O114" s="28" t="str">
        <f>IF(VLOOKUP(I114,[3]RETENCIÓN!A:E,5,FALSE)="MT","X","")</f>
        <v/>
      </c>
      <c r="P114" s="28" t="str">
        <f>IF(VLOOKUP(I114,[3]RETENCIÓN!A:E,5,FALSE)="S","X","")</f>
        <v/>
      </c>
      <c r="Q114" s="26" t="s">
        <v>2139</v>
      </c>
      <c r="R114" s="26" t="s">
        <v>1982</v>
      </c>
      <c r="S114" s="25" t="s">
        <v>177</v>
      </c>
      <c r="T114" s="22" t="s">
        <v>178</v>
      </c>
      <c r="U114" s="22">
        <v>1</v>
      </c>
      <c r="V114" s="22">
        <v>179</v>
      </c>
      <c r="W114" s="22" t="s">
        <v>167</v>
      </c>
      <c r="X114" s="22"/>
      <c r="Y114" s="22">
        <v>7</v>
      </c>
      <c r="Z114" s="22" t="s">
        <v>2131</v>
      </c>
    </row>
    <row r="115" spans="1:26" ht="24" x14ac:dyDescent="0.2">
      <c r="A115" s="22">
        <v>113</v>
      </c>
      <c r="B115" s="22" t="s">
        <v>1973</v>
      </c>
      <c r="C115" s="23">
        <v>36140</v>
      </c>
      <c r="D115" s="23">
        <v>36140</v>
      </c>
      <c r="E115" s="22" t="s">
        <v>20</v>
      </c>
      <c r="F115" s="24" t="s">
        <v>2008</v>
      </c>
      <c r="G115" s="4" t="s">
        <v>40</v>
      </c>
      <c r="H115" s="30" t="str">
        <f>VLOOKUP(G115,[2]Hoja2!A$1:B$65536,2,0)</f>
        <v>SERIE029</v>
      </c>
      <c r="I115" s="4" t="s">
        <v>40</v>
      </c>
      <c r="J115" s="31">
        <f>VLOOKUP(Eliminación!I1386,RETENCIÓN!A:D,IF(Eliminación!E1386="OPES",2,IF(Eliminación!E1386="UPES",3,4)),FALSE)</f>
        <v>10</v>
      </c>
      <c r="K115" s="27">
        <f t="shared" si="1"/>
        <v>39790</v>
      </c>
      <c r="L115" s="28" t="str">
        <f>IF(VLOOKUP(I115,RETENCIÓN!A:E,5,FALSE)="E","X","")</f>
        <v>X</v>
      </c>
      <c r="M115" s="29" t="str">
        <f>IF(VLOOKUP(I115,RETENCIÓN!A:E,5,FALSE)="CT","X","")</f>
        <v/>
      </c>
      <c r="N115" s="28" t="str">
        <f>IF(VLOOKUP(I115,RETENCIÓN!A:E,5,FALSE)="E","X","")</f>
        <v>X</v>
      </c>
      <c r="O115" s="28" t="str">
        <f>IF(VLOOKUP(I115,[3]RETENCIÓN!A:E,5,FALSE)="MT","X","")</f>
        <v/>
      </c>
      <c r="P115" s="28" t="str">
        <f>IF(VLOOKUP(I115,[3]RETENCIÓN!A:E,5,FALSE)="S","X","")</f>
        <v/>
      </c>
      <c r="Q115" s="26" t="s">
        <v>2140</v>
      </c>
      <c r="R115" s="26" t="s">
        <v>1324</v>
      </c>
      <c r="S115" s="25" t="s">
        <v>177</v>
      </c>
      <c r="T115" s="22" t="s">
        <v>178</v>
      </c>
      <c r="U115" s="22">
        <v>1</v>
      </c>
      <c r="V115" s="22">
        <v>152</v>
      </c>
      <c r="W115" s="22" t="s">
        <v>167</v>
      </c>
      <c r="X115" s="22"/>
      <c r="Y115" s="22">
        <v>8</v>
      </c>
      <c r="Z115" s="22" t="s">
        <v>2131</v>
      </c>
    </row>
    <row r="116" spans="1:26" x14ac:dyDescent="0.2">
      <c r="A116" s="22">
        <v>114</v>
      </c>
      <c r="B116" s="22" t="s">
        <v>221</v>
      </c>
      <c r="C116" s="23">
        <v>36133</v>
      </c>
      <c r="D116" s="23">
        <v>36133</v>
      </c>
      <c r="E116" s="22" t="s">
        <v>20</v>
      </c>
      <c r="F116" s="24" t="s">
        <v>433</v>
      </c>
      <c r="G116" s="4" t="s">
        <v>40</v>
      </c>
      <c r="H116" s="30" t="str">
        <f>VLOOKUP(G116,[2]Hoja2!A$1:B$65536,2,0)</f>
        <v>SERIE029</v>
      </c>
      <c r="I116" s="4" t="s">
        <v>40</v>
      </c>
      <c r="J116" s="31">
        <f>VLOOKUP(Eliminación!I1387,RETENCIÓN!A:D,IF(Eliminación!E1387="OPES",2,IF(Eliminación!E1387="UPES",3,4)),FALSE)</f>
        <v>10</v>
      </c>
      <c r="K116" s="27">
        <f t="shared" si="1"/>
        <v>39783</v>
      </c>
      <c r="L116" s="28" t="str">
        <f>IF(VLOOKUP(I116,RETENCIÓN!A:E,5,FALSE)="E","X","")</f>
        <v>X</v>
      </c>
      <c r="M116" s="29" t="str">
        <f>IF(VLOOKUP(I116,RETENCIÓN!A:E,5,FALSE)="CT","X","")</f>
        <v/>
      </c>
      <c r="N116" s="28" t="str">
        <f>IF(VLOOKUP(I116,RETENCIÓN!A:E,5,FALSE)="E","X","")</f>
        <v>X</v>
      </c>
      <c r="O116" s="28" t="str">
        <f>IF(VLOOKUP(I116,[3]RETENCIÓN!A:E,5,FALSE)="MT","X","")</f>
        <v/>
      </c>
      <c r="P116" s="28" t="str">
        <f>IF(VLOOKUP(I116,[3]RETENCIÓN!A:E,5,FALSE)="S","X","")</f>
        <v/>
      </c>
      <c r="Q116" s="26" t="s">
        <v>2141</v>
      </c>
      <c r="R116" s="26" t="s">
        <v>1421</v>
      </c>
      <c r="S116" s="25" t="s">
        <v>177</v>
      </c>
      <c r="T116" s="22" t="s">
        <v>178</v>
      </c>
      <c r="U116" s="22">
        <v>1</v>
      </c>
      <c r="V116" s="22">
        <v>90</v>
      </c>
      <c r="W116" s="22" t="s">
        <v>167</v>
      </c>
      <c r="X116" s="22"/>
      <c r="Y116" s="22">
        <v>1</v>
      </c>
      <c r="Z116" s="22" t="s">
        <v>2142</v>
      </c>
    </row>
    <row r="117" spans="1:26" x14ac:dyDescent="0.2">
      <c r="A117" s="22">
        <v>115</v>
      </c>
      <c r="B117" s="22" t="s">
        <v>168</v>
      </c>
      <c r="C117" s="23">
        <v>36119</v>
      </c>
      <c r="D117" s="23">
        <v>36119</v>
      </c>
      <c r="E117" s="22" t="s">
        <v>20</v>
      </c>
      <c r="F117" s="24" t="s">
        <v>2143</v>
      </c>
      <c r="G117" s="4" t="s">
        <v>40</v>
      </c>
      <c r="H117" s="30" t="str">
        <f>VLOOKUP(G117,[2]Hoja2!A$1:B$65536,2,0)</f>
        <v>SERIE029</v>
      </c>
      <c r="I117" s="4" t="s">
        <v>40</v>
      </c>
      <c r="J117" s="31">
        <f>VLOOKUP(Eliminación!I1388,RETENCIÓN!A:D,IF(Eliminación!E1388="OPES",2,IF(Eliminación!E1388="UPES",3,4)),FALSE)</f>
        <v>10</v>
      </c>
      <c r="K117" s="27">
        <f t="shared" si="1"/>
        <v>39769</v>
      </c>
      <c r="L117" s="28" t="str">
        <f>IF(VLOOKUP(I117,RETENCIÓN!A:E,5,FALSE)="E","X","")</f>
        <v>X</v>
      </c>
      <c r="M117" s="29" t="str">
        <f>IF(VLOOKUP(I117,RETENCIÓN!A:E,5,FALSE)="CT","X","")</f>
        <v/>
      </c>
      <c r="N117" s="28" t="str">
        <f>IF(VLOOKUP(I117,RETENCIÓN!A:E,5,FALSE)="E","X","")</f>
        <v>X</v>
      </c>
      <c r="O117" s="28" t="str">
        <f>IF(VLOOKUP(I117,[3]RETENCIÓN!A:E,5,FALSE)="MT","X","")</f>
        <v/>
      </c>
      <c r="P117" s="28" t="str">
        <f>IF(VLOOKUP(I117,[3]RETENCIÓN!A:E,5,FALSE)="S","X","")</f>
        <v/>
      </c>
      <c r="Q117" s="26" t="s">
        <v>2144</v>
      </c>
      <c r="R117" s="26"/>
      <c r="S117" s="25" t="s">
        <v>177</v>
      </c>
      <c r="T117" s="22" t="s">
        <v>178</v>
      </c>
      <c r="U117" s="22">
        <v>1</v>
      </c>
      <c r="V117" s="22">
        <v>21</v>
      </c>
      <c r="W117" s="22" t="s">
        <v>167</v>
      </c>
      <c r="X117" s="22"/>
      <c r="Y117" s="22">
        <v>2</v>
      </c>
      <c r="Z117" s="22" t="s">
        <v>2142</v>
      </c>
    </row>
    <row r="118" spans="1:26" ht="24" x14ac:dyDescent="0.2">
      <c r="A118" s="22">
        <v>116</v>
      </c>
      <c r="B118" s="22" t="s">
        <v>221</v>
      </c>
      <c r="C118" s="23">
        <v>36116</v>
      </c>
      <c r="D118" s="23">
        <v>36116</v>
      </c>
      <c r="E118" s="22" t="s">
        <v>20</v>
      </c>
      <c r="F118" s="24" t="s">
        <v>2145</v>
      </c>
      <c r="G118" s="4" t="s">
        <v>40</v>
      </c>
      <c r="H118" s="30" t="str">
        <f>VLOOKUP(G118,[2]Hoja2!A$1:B$65536,2,0)</f>
        <v>SERIE029</v>
      </c>
      <c r="I118" s="4" t="s">
        <v>40</v>
      </c>
      <c r="J118" s="31">
        <f>VLOOKUP(Eliminación!I1389,RETENCIÓN!A:D,IF(Eliminación!E1389="OPES",2,IF(Eliminación!E1389="UPES",3,4)),FALSE)</f>
        <v>10</v>
      </c>
      <c r="K118" s="27">
        <f t="shared" si="1"/>
        <v>39766</v>
      </c>
      <c r="L118" s="28" t="str">
        <f>IF(VLOOKUP(I118,RETENCIÓN!A:E,5,FALSE)="E","X","")</f>
        <v>X</v>
      </c>
      <c r="M118" s="29" t="str">
        <f>IF(VLOOKUP(I118,RETENCIÓN!A:E,5,FALSE)="CT","X","")</f>
        <v/>
      </c>
      <c r="N118" s="28" t="str">
        <f>IF(VLOOKUP(I118,RETENCIÓN!A:E,5,FALSE)="E","X","")</f>
        <v>X</v>
      </c>
      <c r="O118" s="28" t="str">
        <f>IF(VLOOKUP(I118,[3]RETENCIÓN!A:E,5,FALSE)="MT","X","")</f>
        <v/>
      </c>
      <c r="P118" s="28" t="str">
        <f>IF(VLOOKUP(I118,[3]RETENCIÓN!A:E,5,FALSE)="S","X","")</f>
        <v/>
      </c>
      <c r="Q118" s="26" t="s">
        <v>2146</v>
      </c>
      <c r="R118" s="26" t="s">
        <v>1967</v>
      </c>
      <c r="S118" s="25" t="s">
        <v>177</v>
      </c>
      <c r="T118" s="22" t="s">
        <v>178</v>
      </c>
      <c r="U118" s="22">
        <v>1</v>
      </c>
      <c r="V118" s="22">
        <v>80</v>
      </c>
      <c r="W118" s="22" t="s">
        <v>167</v>
      </c>
      <c r="X118" s="22"/>
      <c r="Y118" s="22">
        <v>3</v>
      </c>
      <c r="Z118" s="22" t="s">
        <v>2142</v>
      </c>
    </row>
    <row r="119" spans="1:26" ht="24" x14ac:dyDescent="0.2">
      <c r="A119" s="22">
        <v>117</v>
      </c>
      <c r="B119" s="22" t="s">
        <v>303</v>
      </c>
      <c r="C119" s="23">
        <v>36073</v>
      </c>
      <c r="D119" s="23">
        <v>36073</v>
      </c>
      <c r="E119" s="22" t="s">
        <v>20</v>
      </c>
      <c r="F119" s="24" t="s">
        <v>2147</v>
      </c>
      <c r="G119" s="4" t="s">
        <v>40</v>
      </c>
      <c r="H119" s="30" t="str">
        <f>VLOOKUP(G119,[2]Hoja2!A$1:B$65536,2,0)</f>
        <v>SERIE029</v>
      </c>
      <c r="I119" s="4" t="s">
        <v>40</v>
      </c>
      <c r="J119" s="31">
        <f>VLOOKUP(Eliminación!I1390,RETENCIÓN!A:D,IF(Eliminación!E1390="OPES",2,IF(Eliminación!E1390="UPES",3,4)),FALSE)</f>
        <v>10</v>
      </c>
      <c r="K119" s="27">
        <f t="shared" si="1"/>
        <v>39723</v>
      </c>
      <c r="L119" s="28" t="str">
        <f>IF(VLOOKUP(I119,RETENCIÓN!A:E,5,FALSE)="E","X","")</f>
        <v>X</v>
      </c>
      <c r="M119" s="29" t="str">
        <f>IF(VLOOKUP(I119,RETENCIÓN!A:E,5,FALSE)="CT","X","")</f>
        <v/>
      </c>
      <c r="N119" s="28" t="str">
        <f>IF(VLOOKUP(I119,RETENCIÓN!A:E,5,FALSE)="E","X","")</f>
        <v>X</v>
      </c>
      <c r="O119" s="28" t="str">
        <f>IF(VLOOKUP(I119,[3]RETENCIÓN!A:E,5,FALSE)="MT","X","")</f>
        <v/>
      </c>
      <c r="P119" s="28" t="str">
        <f>IF(VLOOKUP(I119,[3]RETENCIÓN!A:E,5,FALSE)="S","X","")</f>
        <v/>
      </c>
      <c r="Q119" s="26" t="s">
        <v>2148</v>
      </c>
      <c r="R119" s="26"/>
      <c r="S119" s="25" t="s">
        <v>177</v>
      </c>
      <c r="T119" s="22" t="s">
        <v>178</v>
      </c>
      <c r="U119" s="22">
        <v>1</v>
      </c>
      <c r="V119" s="22">
        <v>46</v>
      </c>
      <c r="W119" s="22" t="s">
        <v>167</v>
      </c>
      <c r="X119" s="22"/>
      <c r="Y119" s="22">
        <v>4</v>
      </c>
      <c r="Z119" s="22" t="s">
        <v>2142</v>
      </c>
    </row>
    <row r="120" spans="1:26" ht="24" x14ac:dyDescent="0.2">
      <c r="A120" s="22">
        <v>118</v>
      </c>
      <c r="B120" s="22" t="s">
        <v>221</v>
      </c>
      <c r="C120" s="23">
        <v>36073</v>
      </c>
      <c r="D120" s="23">
        <v>36073</v>
      </c>
      <c r="E120" s="22" t="s">
        <v>20</v>
      </c>
      <c r="F120" s="24" t="s">
        <v>2149</v>
      </c>
      <c r="G120" s="4" t="s">
        <v>40</v>
      </c>
      <c r="H120" s="30" t="str">
        <f>VLOOKUP(G120,[2]Hoja2!A$1:B$65536,2,0)</f>
        <v>SERIE029</v>
      </c>
      <c r="I120" s="4" t="s">
        <v>40</v>
      </c>
      <c r="J120" s="31">
        <f>VLOOKUP(Eliminación!I1391,RETENCIÓN!A:D,IF(Eliminación!E1391="OPES",2,IF(Eliminación!E1391="UPES",3,4)),FALSE)</f>
        <v>10</v>
      </c>
      <c r="K120" s="27">
        <f t="shared" si="1"/>
        <v>39723</v>
      </c>
      <c r="L120" s="28" t="str">
        <f>IF(VLOOKUP(I120,RETENCIÓN!A:E,5,FALSE)="E","X","")</f>
        <v>X</v>
      </c>
      <c r="M120" s="29" t="str">
        <f>IF(VLOOKUP(I120,RETENCIÓN!A:E,5,FALSE)="CT","X","")</f>
        <v/>
      </c>
      <c r="N120" s="28" t="str">
        <f>IF(VLOOKUP(I120,RETENCIÓN!A:E,5,FALSE)="E","X","")</f>
        <v>X</v>
      </c>
      <c r="O120" s="28" t="str">
        <f>IF(VLOOKUP(I120,[3]RETENCIÓN!A:E,5,FALSE)="MT","X","")</f>
        <v/>
      </c>
      <c r="P120" s="28" t="str">
        <f>IF(VLOOKUP(I120,[3]RETENCIÓN!A:E,5,FALSE)="S","X","")</f>
        <v/>
      </c>
      <c r="Q120" s="26" t="s">
        <v>2148</v>
      </c>
      <c r="R120" s="26" t="s">
        <v>2150</v>
      </c>
      <c r="S120" s="25" t="s">
        <v>177</v>
      </c>
      <c r="T120" s="22" t="s">
        <v>178</v>
      </c>
      <c r="U120" s="22">
        <v>1</v>
      </c>
      <c r="V120" s="22">
        <v>40</v>
      </c>
      <c r="W120" s="22" t="s">
        <v>167</v>
      </c>
      <c r="X120" s="22"/>
      <c r="Y120" s="22">
        <v>5</v>
      </c>
      <c r="Z120" s="22" t="s">
        <v>2142</v>
      </c>
    </row>
    <row r="121" spans="1:26" ht="24" x14ac:dyDescent="0.2">
      <c r="A121" s="22">
        <v>119</v>
      </c>
      <c r="B121" s="22" t="s">
        <v>221</v>
      </c>
      <c r="C121" s="23">
        <v>36073</v>
      </c>
      <c r="D121" s="23">
        <v>36073</v>
      </c>
      <c r="E121" s="22" t="s">
        <v>20</v>
      </c>
      <c r="F121" s="24" t="s">
        <v>2151</v>
      </c>
      <c r="G121" s="4" t="s">
        <v>40</v>
      </c>
      <c r="H121" s="30" t="str">
        <f>VLOOKUP(G121,[2]Hoja2!A$1:B$65536,2,0)</f>
        <v>SERIE029</v>
      </c>
      <c r="I121" s="4" t="s">
        <v>40</v>
      </c>
      <c r="J121" s="31">
        <f>VLOOKUP(Eliminación!I1392,RETENCIÓN!A:D,IF(Eliminación!E1392="OPES",2,IF(Eliminación!E1392="UPES",3,4)),FALSE)</f>
        <v>10</v>
      </c>
      <c r="K121" s="27">
        <f t="shared" si="1"/>
        <v>39723</v>
      </c>
      <c r="L121" s="28" t="str">
        <f>IF(VLOOKUP(I121,RETENCIÓN!A:E,5,FALSE)="E","X","")</f>
        <v>X</v>
      </c>
      <c r="M121" s="29" t="str">
        <f>IF(VLOOKUP(I121,RETENCIÓN!A:E,5,FALSE)="CT","X","")</f>
        <v/>
      </c>
      <c r="N121" s="28" t="str">
        <f>IF(VLOOKUP(I121,RETENCIÓN!A:E,5,FALSE)="E","X","")</f>
        <v>X</v>
      </c>
      <c r="O121" s="28" t="str">
        <f>IF(VLOOKUP(I121,[3]RETENCIÓN!A:E,5,FALSE)="MT","X","")</f>
        <v/>
      </c>
      <c r="P121" s="28" t="str">
        <f>IF(VLOOKUP(I121,[3]RETENCIÓN!A:E,5,FALSE)="S","X","")</f>
        <v/>
      </c>
      <c r="Q121" s="26" t="s">
        <v>2148</v>
      </c>
      <c r="R121" s="26"/>
      <c r="S121" s="25" t="s">
        <v>177</v>
      </c>
      <c r="T121" s="22" t="s">
        <v>178</v>
      </c>
      <c r="U121" s="22">
        <v>1</v>
      </c>
      <c r="V121" s="22">
        <v>113</v>
      </c>
      <c r="W121" s="22" t="s">
        <v>167</v>
      </c>
      <c r="X121" s="22"/>
      <c r="Y121" s="22">
        <v>6</v>
      </c>
      <c r="Z121" s="22" t="s">
        <v>2142</v>
      </c>
    </row>
    <row r="122" spans="1:26" ht="36" x14ac:dyDescent="0.2">
      <c r="A122" s="22">
        <v>120</v>
      </c>
      <c r="B122" s="22" t="s">
        <v>221</v>
      </c>
      <c r="C122" s="23">
        <v>36143</v>
      </c>
      <c r="D122" s="23">
        <v>36143</v>
      </c>
      <c r="E122" s="22" t="s">
        <v>20</v>
      </c>
      <c r="F122" s="24" t="s">
        <v>2152</v>
      </c>
      <c r="G122" s="4" t="s">
        <v>40</v>
      </c>
      <c r="H122" s="30" t="str">
        <f>VLOOKUP(G122,[2]Hoja2!A$1:B$65536,2,0)</f>
        <v>SERIE029</v>
      </c>
      <c r="I122" s="4" t="s">
        <v>40</v>
      </c>
      <c r="J122" s="31">
        <f>VLOOKUP(Eliminación!I1393,RETENCIÓN!A:D,IF(Eliminación!E1393="OPES",2,IF(Eliminación!E1393="UPES",3,4)),FALSE)</f>
        <v>10</v>
      </c>
      <c r="K122" s="27">
        <f t="shared" si="1"/>
        <v>39793</v>
      </c>
      <c r="L122" s="28" t="str">
        <f>IF(VLOOKUP(I122,RETENCIÓN!A:E,5,FALSE)="E","X","")</f>
        <v>X</v>
      </c>
      <c r="M122" s="29" t="str">
        <f>IF(VLOOKUP(I122,RETENCIÓN!A:E,5,FALSE)="CT","X","")</f>
        <v/>
      </c>
      <c r="N122" s="28" t="str">
        <f>IF(VLOOKUP(I122,RETENCIÓN!A:E,5,FALSE)="E","X","")</f>
        <v>X</v>
      </c>
      <c r="O122" s="28" t="str">
        <f>IF(VLOOKUP(I122,[3]RETENCIÓN!A:E,5,FALSE)="MT","X","")</f>
        <v/>
      </c>
      <c r="P122" s="28" t="str">
        <f>IF(VLOOKUP(I122,[3]RETENCIÓN!A:E,5,FALSE)="S","X","")</f>
        <v/>
      </c>
      <c r="Q122" s="26" t="s">
        <v>2153</v>
      </c>
      <c r="R122" s="26" t="s">
        <v>2110</v>
      </c>
      <c r="S122" s="25" t="s">
        <v>177</v>
      </c>
      <c r="T122" s="22" t="s">
        <v>178</v>
      </c>
      <c r="U122" s="22">
        <v>1</v>
      </c>
      <c r="V122" s="22">
        <v>255</v>
      </c>
      <c r="W122" s="22" t="s">
        <v>167</v>
      </c>
      <c r="X122" s="22"/>
      <c r="Y122" s="22">
        <v>7</v>
      </c>
      <c r="Z122" s="22" t="s">
        <v>2142</v>
      </c>
    </row>
    <row r="123" spans="1:26" ht="36" x14ac:dyDescent="0.2">
      <c r="A123" s="22">
        <v>121</v>
      </c>
      <c r="B123" s="22" t="s">
        <v>221</v>
      </c>
      <c r="C123" s="23">
        <v>36143</v>
      </c>
      <c r="D123" s="23">
        <v>36143</v>
      </c>
      <c r="E123" s="22" t="s">
        <v>20</v>
      </c>
      <c r="F123" s="24" t="s">
        <v>2154</v>
      </c>
      <c r="G123" s="4" t="s">
        <v>40</v>
      </c>
      <c r="H123" s="30" t="str">
        <f>VLOOKUP(G123,[2]Hoja2!A$1:B$65536,2,0)</f>
        <v>SERIE029</v>
      </c>
      <c r="I123" s="4" t="s">
        <v>40</v>
      </c>
      <c r="J123" s="31">
        <f>VLOOKUP(Eliminación!I1394,RETENCIÓN!A:D,IF(Eliminación!E1394="OPES",2,IF(Eliminación!E1394="UPES",3,4)),FALSE)</f>
        <v>10</v>
      </c>
      <c r="K123" s="27">
        <f t="shared" si="1"/>
        <v>39793</v>
      </c>
      <c r="L123" s="28" t="str">
        <f>IF(VLOOKUP(I123,RETENCIÓN!A:E,5,FALSE)="E","X","")</f>
        <v>X</v>
      </c>
      <c r="M123" s="29" t="str">
        <f>IF(VLOOKUP(I123,RETENCIÓN!A:E,5,FALSE)="CT","X","")</f>
        <v/>
      </c>
      <c r="N123" s="28" t="str">
        <f>IF(VLOOKUP(I123,RETENCIÓN!A:E,5,FALSE)="E","X","")</f>
        <v>X</v>
      </c>
      <c r="O123" s="28" t="str">
        <f>IF(VLOOKUP(I123,[3]RETENCIÓN!A:E,5,FALSE)="MT","X","")</f>
        <v/>
      </c>
      <c r="P123" s="28" t="str">
        <f>IF(VLOOKUP(I123,[3]RETENCIÓN!A:E,5,FALSE)="S","X","")</f>
        <v/>
      </c>
      <c r="Q123" s="26" t="s">
        <v>2153</v>
      </c>
      <c r="R123" s="26" t="s">
        <v>2155</v>
      </c>
      <c r="S123" s="25" t="s">
        <v>177</v>
      </c>
      <c r="T123" s="22" t="s">
        <v>178</v>
      </c>
      <c r="U123" s="22">
        <v>1</v>
      </c>
      <c r="V123" s="22">
        <v>118</v>
      </c>
      <c r="W123" s="22" t="s">
        <v>167</v>
      </c>
      <c r="X123" s="22"/>
      <c r="Y123" s="22">
        <v>8</v>
      </c>
      <c r="Z123" s="22" t="s">
        <v>2142</v>
      </c>
    </row>
    <row r="124" spans="1:26" ht="36" x14ac:dyDescent="0.2">
      <c r="A124" s="22">
        <v>122</v>
      </c>
      <c r="B124" s="22" t="s">
        <v>1973</v>
      </c>
      <c r="C124" s="23">
        <v>36143</v>
      </c>
      <c r="D124" s="23">
        <v>36143</v>
      </c>
      <c r="E124" s="22" t="s">
        <v>20</v>
      </c>
      <c r="F124" s="24" t="s">
        <v>2156</v>
      </c>
      <c r="G124" s="4" t="s">
        <v>40</v>
      </c>
      <c r="H124" s="30" t="str">
        <f>VLOOKUP(G124,[2]Hoja2!A$1:B$65536,2,0)</f>
        <v>SERIE029</v>
      </c>
      <c r="I124" s="4" t="s">
        <v>40</v>
      </c>
      <c r="J124" s="31">
        <f>VLOOKUP(Eliminación!I1395,RETENCIÓN!A:D,IF(Eliminación!E1395="OPES",2,IF(Eliminación!E1395="UPES",3,4)),FALSE)</f>
        <v>10</v>
      </c>
      <c r="K124" s="27">
        <f t="shared" si="1"/>
        <v>39793</v>
      </c>
      <c r="L124" s="28" t="str">
        <f>IF(VLOOKUP(I124,RETENCIÓN!A:E,5,FALSE)="E","X","")</f>
        <v>X</v>
      </c>
      <c r="M124" s="29" t="str">
        <f>IF(VLOOKUP(I124,RETENCIÓN!A:E,5,FALSE)="CT","X","")</f>
        <v/>
      </c>
      <c r="N124" s="28" t="str">
        <f>IF(VLOOKUP(I124,RETENCIÓN!A:E,5,FALSE)="E","X","")</f>
        <v>X</v>
      </c>
      <c r="O124" s="28" t="str">
        <f>IF(VLOOKUP(I124,[3]RETENCIÓN!A:E,5,FALSE)="MT","X","")</f>
        <v/>
      </c>
      <c r="P124" s="28" t="str">
        <f>IF(VLOOKUP(I124,[3]RETENCIÓN!A:E,5,FALSE)="S","X","")</f>
        <v/>
      </c>
      <c r="Q124" s="26" t="s">
        <v>2153</v>
      </c>
      <c r="R124" s="26" t="s">
        <v>1487</v>
      </c>
      <c r="S124" s="25" t="s">
        <v>177</v>
      </c>
      <c r="T124" s="22" t="s">
        <v>178</v>
      </c>
      <c r="U124" s="22">
        <v>1</v>
      </c>
      <c r="V124" s="22">
        <v>151</v>
      </c>
      <c r="W124" s="22" t="s">
        <v>167</v>
      </c>
      <c r="X124" s="22"/>
      <c r="Y124" s="22">
        <v>9</v>
      </c>
      <c r="Z124" s="22" t="s">
        <v>2142</v>
      </c>
    </row>
    <row r="125" spans="1:26" ht="36" x14ac:dyDescent="0.2">
      <c r="A125" s="22">
        <v>123</v>
      </c>
      <c r="B125" s="22" t="s">
        <v>1973</v>
      </c>
      <c r="C125" s="23">
        <v>36126</v>
      </c>
      <c r="D125" s="23">
        <v>36126</v>
      </c>
      <c r="E125" s="22" t="s">
        <v>20</v>
      </c>
      <c r="F125" s="24" t="s">
        <v>2156</v>
      </c>
      <c r="G125" s="4" t="s">
        <v>40</v>
      </c>
      <c r="H125" s="30" t="str">
        <f>VLOOKUP(G125,[2]Hoja2!A$1:B$65536,2,0)</f>
        <v>SERIE029</v>
      </c>
      <c r="I125" s="4" t="s">
        <v>40</v>
      </c>
      <c r="J125" s="31">
        <f>VLOOKUP(Eliminación!I1396,RETENCIÓN!A:D,IF(Eliminación!E1396="OPES",2,IF(Eliminación!E1396="UPES",3,4)),FALSE)</f>
        <v>10</v>
      </c>
      <c r="K125" s="27">
        <f t="shared" si="1"/>
        <v>39776</v>
      </c>
      <c r="L125" s="28" t="str">
        <f>IF(VLOOKUP(I125,RETENCIÓN!A:E,5,FALSE)="E","X","")</f>
        <v>X</v>
      </c>
      <c r="M125" s="29" t="str">
        <f>IF(VLOOKUP(I125,RETENCIÓN!A:E,5,FALSE)="CT","X","")</f>
        <v/>
      </c>
      <c r="N125" s="28" t="str">
        <f>IF(VLOOKUP(I125,RETENCIÓN!A:E,5,FALSE)="E","X","")</f>
        <v>X</v>
      </c>
      <c r="O125" s="28" t="str">
        <f>IF(VLOOKUP(I125,[3]RETENCIÓN!A:E,5,FALSE)="MT","X","")</f>
        <v/>
      </c>
      <c r="P125" s="28" t="str">
        <f>IF(VLOOKUP(I125,[3]RETENCIÓN!A:E,5,FALSE)="S","X","")</f>
        <v/>
      </c>
      <c r="Q125" s="26" t="s">
        <v>2157</v>
      </c>
      <c r="R125" s="26" t="s">
        <v>1487</v>
      </c>
      <c r="S125" s="25" t="s">
        <v>177</v>
      </c>
      <c r="T125" s="22" t="s">
        <v>178</v>
      </c>
      <c r="U125" s="22">
        <v>1</v>
      </c>
      <c r="V125" s="22">
        <v>142</v>
      </c>
      <c r="W125" s="22" t="s">
        <v>167</v>
      </c>
      <c r="X125" s="22"/>
      <c r="Y125" s="22">
        <v>10</v>
      </c>
      <c r="Z125" s="22" t="s">
        <v>2142</v>
      </c>
    </row>
    <row r="126" spans="1:26" ht="36" x14ac:dyDescent="0.2">
      <c r="A126" s="22">
        <v>124</v>
      </c>
      <c r="B126" s="22" t="s">
        <v>1973</v>
      </c>
      <c r="C126" s="23">
        <v>36126</v>
      </c>
      <c r="D126" s="23">
        <v>36126</v>
      </c>
      <c r="E126" s="22" t="s">
        <v>20</v>
      </c>
      <c r="F126" s="24" t="s">
        <v>333</v>
      </c>
      <c r="G126" s="4" t="s">
        <v>40</v>
      </c>
      <c r="H126" s="30" t="str">
        <f>VLOOKUP(G126,[2]Hoja2!A$1:B$65536,2,0)</f>
        <v>SERIE029</v>
      </c>
      <c r="I126" s="4" t="s">
        <v>40</v>
      </c>
      <c r="J126" s="31">
        <f>VLOOKUP(Eliminación!I1397,RETENCIÓN!A:D,IF(Eliminación!E1397="OPES",2,IF(Eliminación!E1397="UPES",3,4)),FALSE)</f>
        <v>10</v>
      </c>
      <c r="K126" s="27">
        <f t="shared" si="1"/>
        <v>39776</v>
      </c>
      <c r="L126" s="28" t="str">
        <f>IF(VLOOKUP(I126,RETENCIÓN!A:E,5,FALSE)="E","X","")</f>
        <v>X</v>
      </c>
      <c r="M126" s="29" t="str">
        <f>IF(VLOOKUP(I126,RETENCIÓN!A:E,5,FALSE)="CT","X","")</f>
        <v/>
      </c>
      <c r="N126" s="28" t="str">
        <f>IF(VLOOKUP(I126,RETENCIÓN!A:E,5,FALSE)="E","X","")</f>
        <v>X</v>
      </c>
      <c r="O126" s="28" t="str">
        <f>IF(VLOOKUP(I126,[3]RETENCIÓN!A:E,5,FALSE)="MT","X","")</f>
        <v/>
      </c>
      <c r="P126" s="28" t="str">
        <f>IF(VLOOKUP(I126,[3]RETENCIÓN!A:E,5,FALSE)="S","X","")</f>
        <v/>
      </c>
      <c r="Q126" s="26" t="s">
        <v>2157</v>
      </c>
      <c r="R126" s="26" t="s">
        <v>2158</v>
      </c>
      <c r="S126" s="25" t="s">
        <v>177</v>
      </c>
      <c r="T126" s="22" t="s">
        <v>178</v>
      </c>
      <c r="U126" s="22">
        <v>1</v>
      </c>
      <c r="V126" s="22">
        <v>130</v>
      </c>
      <c r="W126" s="22" t="s">
        <v>167</v>
      </c>
      <c r="X126" s="22"/>
      <c r="Y126" s="22">
        <v>11</v>
      </c>
      <c r="Z126" s="22" t="s">
        <v>2142</v>
      </c>
    </row>
    <row r="127" spans="1:26" ht="36" x14ac:dyDescent="0.2">
      <c r="A127" s="22">
        <v>125</v>
      </c>
      <c r="B127" s="22" t="s">
        <v>1973</v>
      </c>
      <c r="C127" s="23">
        <v>36126</v>
      </c>
      <c r="D127" s="23">
        <v>36126</v>
      </c>
      <c r="E127" s="22" t="s">
        <v>20</v>
      </c>
      <c r="F127" s="24" t="s">
        <v>2159</v>
      </c>
      <c r="G127" s="4" t="s">
        <v>40</v>
      </c>
      <c r="H127" s="30" t="str">
        <f>VLOOKUP(G127,[2]Hoja2!A$1:B$65536,2,0)</f>
        <v>SERIE029</v>
      </c>
      <c r="I127" s="4" t="s">
        <v>40</v>
      </c>
      <c r="J127" s="31">
        <f>VLOOKUP(Eliminación!I1398,RETENCIÓN!A:D,IF(Eliminación!E1398="OPES",2,IF(Eliminación!E1398="UPES",3,4)),FALSE)</f>
        <v>10</v>
      </c>
      <c r="K127" s="27">
        <f t="shared" si="1"/>
        <v>39776</v>
      </c>
      <c r="L127" s="28" t="str">
        <f>IF(VLOOKUP(I127,RETENCIÓN!A:E,5,FALSE)="E","X","")</f>
        <v>X</v>
      </c>
      <c r="M127" s="29" t="str">
        <f>IF(VLOOKUP(I127,RETENCIÓN!A:E,5,FALSE)="CT","X","")</f>
        <v/>
      </c>
      <c r="N127" s="28" t="str">
        <f>IF(VLOOKUP(I127,RETENCIÓN!A:E,5,FALSE)="E","X","")</f>
        <v>X</v>
      </c>
      <c r="O127" s="28" t="str">
        <f>IF(VLOOKUP(I127,[3]RETENCIÓN!A:E,5,FALSE)="MT","X","")</f>
        <v/>
      </c>
      <c r="P127" s="28" t="str">
        <f>IF(VLOOKUP(I127,[3]RETENCIÓN!A:E,5,FALSE)="S","X","")</f>
        <v/>
      </c>
      <c r="Q127" s="26" t="s">
        <v>2157</v>
      </c>
      <c r="R127" s="26" t="s">
        <v>1538</v>
      </c>
      <c r="S127" s="25" t="s">
        <v>177</v>
      </c>
      <c r="T127" s="22" t="s">
        <v>178</v>
      </c>
      <c r="U127" s="22">
        <v>1</v>
      </c>
      <c r="V127" s="22">
        <v>183</v>
      </c>
      <c r="W127" s="22" t="s">
        <v>167</v>
      </c>
      <c r="X127" s="22" t="s">
        <v>183</v>
      </c>
      <c r="Y127" s="22">
        <v>12</v>
      </c>
      <c r="Z127" s="22" t="s">
        <v>2142</v>
      </c>
    </row>
    <row r="128" spans="1:26" ht="36" x14ac:dyDescent="0.2">
      <c r="A128" s="22">
        <v>126</v>
      </c>
      <c r="B128" s="22" t="s">
        <v>1973</v>
      </c>
      <c r="C128" s="23">
        <v>36126</v>
      </c>
      <c r="D128" s="23">
        <v>36126</v>
      </c>
      <c r="E128" s="22" t="s">
        <v>20</v>
      </c>
      <c r="F128" s="24" t="s">
        <v>2159</v>
      </c>
      <c r="G128" s="4" t="s">
        <v>40</v>
      </c>
      <c r="H128" s="30" t="str">
        <f>VLOOKUP(G128,[2]Hoja2!A$1:B$65536,2,0)</f>
        <v>SERIE029</v>
      </c>
      <c r="I128" s="4" t="s">
        <v>40</v>
      </c>
      <c r="J128" s="31">
        <f>VLOOKUP(Eliminación!I1399,RETENCIÓN!A:D,IF(Eliminación!E1399="OPES",2,IF(Eliminación!E1399="UPES",3,4)),FALSE)</f>
        <v>10</v>
      </c>
      <c r="K128" s="27">
        <f t="shared" si="1"/>
        <v>39776</v>
      </c>
      <c r="L128" s="28" t="str">
        <f>IF(VLOOKUP(I128,RETENCIÓN!A:E,5,FALSE)="E","X","")</f>
        <v>X</v>
      </c>
      <c r="M128" s="29" t="str">
        <f>IF(VLOOKUP(I128,RETENCIÓN!A:E,5,FALSE)="CT","X","")</f>
        <v/>
      </c>
      <c r="N128" s="28" t="str">
        <f>IF(VLOOKUP(I128,RETENCIÓN!A:E,5,FALSE)="E","X","")</f>
        <v>X</v>
      </c>
      <c r="O128" s="28" t="str">
        <f>IF(VLOOKUP(I128,[3]RETENCIÓN!A:E,5,FALSE)="MT","X","")</f>
        <v/>
      </c>
      <c r="P128" s="28" t="str">
        <f>IF(VLOOKUP(I128,[3]RETENCIÓN!A:E,5,FALSE)="S","X","")</f>
        <v/>
      </c>
      <c r="Q128" s="26" t="s">
        <v>2157</v>
      </c>
      <c r="R128" s="26" t="s">
        <v>1538</v>
      </c>
      <c r="S128" s="25" t="s">
        <v>177</v>
      </c>
      <c r="T128" s="22" t="s">
        <v>178</v>
      </c>
      <c r="U128" s="22">
        <v>184</v>
      </c>
      <c r="V128" s="22">
        <v>286</v>
      </c>
      <c r="W128" s="22" t="s">
        <v>167</v>
      </c>
      <c r="X128" s="22" t="s">
        <v>184</v>
      </c>
      <c r="Y128" s="22">
        <v>13</v>
      </c>
      <c r="Z128" s="22" t="s">
        <v>2142</v>
      </c>
    </row>
    <row r="129" spans="1:26" x14ac:dyDescent="0.2">
      <c r="A129" s="22">
        <v>127</v>
      </c>
      <c r="B129" s="22" t="s">
        <v>168</v>
      </c>
      <c r="C129" s="23">
        <v>38238</v>
      </c>
      <c r="D129" s="23">
        <v>38238</v>
      </c>
      <c r="E129" s="22" t="s">
        <v>21</v>
      </c>
      <c r="F129" s="24" t="s">
        <v>1969</v>
      </c>
      <c r="G129" s="4" t="s">
        <v>40</v>
      </c>
      <c r="H129" s="30" t="str">
        <f>VLOOKUP(G129,[2]Hoja2!A$1:B$65536,2,0)</f>
        <v>SERIE029</v>
      </c>
      <c r="I129" s="4" t="s">
        <v>40</v>
      </c>
      <c r="J129" s="31">
        <f>VLOOKUP(Eliminación!I1400,RETENCIÓN!A:D,IF(Eliminación!E1400="OPES",2,IF(Eliminación!E1400="UPES",3,4)),FALSE)</f>
        <v>10</v>
      </c>
      <c r="K129" s="27">
        <f t="shared" si="1"/>
        <v>41888</v>
      </c>
      <c r="L129" s="28" t="str">
        <f>IF(VLOOKUP(I129,RETENCIÓN!A:E,5,FALSE)="E","X","")</f>
        <v>X</v>
      </c>
      <c r="M129" s="29" t="str">
        <f>IF(VLOOKUP(I129,RETENCIÓN!A:E,5,FALSE)="CT","X","")</f>
        <v/>
      </c>
      <c r="N129" s="28" t="str">
        <f>IF(VLOOKUP(I129,RETENCIÓN!A:E,5,FALSE)="E","X","")</f>
        <v>X</v>
      </c>
      <c r="O129" s="28" t="str">
        <f>IF(VLOOKUP(I129,[3]RETENCIÓN!A:E,5,FALSE)="MT","X","")</f>
        <v/>
      </c>
      <c r="P129" s="28" t="str">
        <f>IF(VLOOKUP(I129,[3]RETENCIÓN!A:E,5,FALSE)="S","X","")</f>
        <v/>
      </c>
      <c r="Q129" s="26" t="s">
        <v>2160</v>
      </c>
      <c r="R129" s="26"/>
      <c r="S129" s="25" t="s">
        <v>177</v>
      </c>
      <c r="T129" s="22" t="s">
        <v>178</v>
      </c>
      <c r="U129" s="22">
        <v>1</v>
      </c>
      <c r="V129" s="22">
        <v>57</v>
      </c>
      <c r="W129" s="22" t="s">
        <v>167</v>
      </c>
      <c r="X129" s="22"/>
      <c r="Y129" s="22">
        <v>1</v>
      </c>
      <c r="Z129" s="22" t="s">
        <v>2161</v>
      </c>
    </row>
    <row r="130" spans="1:26" x14ac:dyDescent="0.2">
      <c r="A130" s="22">
        <v>128</v>
      </c>
      <c r="B130" s="22" t="s">
        <v>168</v>
      </c>
      <c r="C130" s="23">
        <v>38238</v>
      </c>
      <c r="D130" s="23">
        <v>38238</v>
      </c>
      <c r="E130" s="22" t="s">
        <v>21</v>
      </c>
      <c r="F130" s="24" t="s">
        <v>1154</v>
      </c>
      <c r="G130" s="4" t="s">
        <v>40</v>
      </c>
      <c r="H130" s="30" t="str">
        <f>VLOOKUP(G130,[2]Hoja2!A$1:B$65536,2,0)</f>
        <v>SERIE029</v>
      </c>
      <c r="I130" s="4" t="s">
        <v>40</v>
      </c>
      <c r="J130" s="31">
        <f>VLOOKUP(Eliminación!I1401,RETENCIÓN!A:D,IF(Eliminación!E1401="OPES",2,IF(Eliminación!E1401="UPES",3,4)),FALSE)</f>
        <v>10</v>
      </c>
      <c r="K130" s="27">
        <f t="shared" si="1"/>
        <v>41888</v>
      </c>
      <c r="L130" s="28" t="str">
        <f>IF(VLOOKUP(I130,RETENCIÓN!A:E,5,FALSE)="E","X","")</f>
        <v>X</v>
      </c>
      <c r="M130" s="29" t="str">
        <f>IF(VLOOKUP(I130,RETENCIÓN!A:E,5,FALSE)="CT","X","")</f>
        <v/>
      </c>
      <c r="N130" s="28" t="str">
        <f>IF(VLOOKUP(I130,RETENCIÓN!A:E,5,FALSE)="E","X","")</f>
        <v>X</v>
      </c>
      <c r="O130" s="28" t="str">
        <f>IF(VLOOKUP(I130,[3]RETENCIÓN!A:E,5,FALSE)="MT","X","")</f>
        <v/>
      </c>
      <c r="P130" s="28" t="str">
        <f>IF(VLOOKUP(I130,[3]RETENCIÓN!A:E,5,FALSE)="S","X","")</f>
        <v/>
      </c>
      <c r="Q130" s="26" t="s">
        <v>2160</v>
      </c>
      <c r="R130" s="26"/>
      <c r="S130" s="25" t="s">
        <v>177</v>
      </c>
      <c r="T130" s="22" t="s">
        <v>178</v>
      </c>
      <c r="U130" s="22">
        <v>1</v>
      </c>
      <c r="V130" s="22">
        <v>126</v>
      </c>
      <c r="W130" s="22" t="s">
        <v>167</v>
      </c>
      <c r="X130" s="22"/>
      <c r="Y130" s="22">
        <v>2</v>
      </c>
      <c r="Z130" s="22" t="s">
        <v>2161</v>
      </c>
    </row>
    <row r="131" spans="1:26" x14ac:dyDescent="0.2">
      <c r="A131" s="22">
        <v>129</v>
      </c>
      <c r="B131" s="22" t="s">
        <v>168</v>
      </c>
      <c r="C131" s="23">
        <v>38238</v>
      </c>
      <c r="D131" s="23">
        <v>38238</v>
      </c>
      <c r="E131" s="22" t="s">
        <v>21</v>
      </c>
      <c r="F131" s="24" t="s">
        <v>2162</v>
      </c>
      <c r="G131" s="4" t="s">
        <v>40</v>
      </c>
      <c r="H131" s="30" t="str">
        <f>VLOOKUP(G131,[2]Hoja2!A$1:B$65536,2,0)</f>
        <v>SERIE029</v>
      </c>
      <c r="I131" s="4" t="s">
        <v>40</v>
      </c>
      <c r="J131" s="31">
        <f>VLOOKUP(Eliminación!I1402,RETENCIÓN!A:D,IF(Eliminación!E1402="OPES",2,IF(Eliminación!E1402="UPES",3,4)),FALSE)</f>
        <v>10</v>
      </c>
      <c r="K131" s="27">
        <f t="shared" ref="K131:K194" si="2">D131+(J131*365)</f>
        <v>41888</v>
      </c>
      <c r="L131" s="28" t="str">
        <f>IF(VLOOKUP(I131,RETENCIÓN!A:E,5,FALSE)="E","X","")</f>
        <v>X</v>
      </c>
      <c r="M131" s="29" t="str">
        <f>IF(VLOOKUP(I131,RETENCIÓN!A:E,5,FALSE)="CT","X","")</f>
        <v/>
      </c>
      <c r="N131" s="28" t="str">
        <f>IF(VLOOKUP(I131,RETENCIÓN!A:E,5,FALSE)="E","X","")</f>
        <v>X</v>
      </c>
      <c r="O131" s="28" t="str">
        <f>IF(VLOOKUP(I131,[3]RETENCIÓN!A:E,5,FALSE)="MT","X","")</f>
        <v/>
      </c>
      <c r="P131" s="28" t="str">
        <f>IF(VLOOKUP(I131,[3]RETENCIÓN!A:E,5,FALSE)="S","X","")</f>
        <v/>
      </c>
      <c r="Q131" s="26" t="s">
        <v>2160</v>
      </c>
      <c r="R131" s="26"/>
      <c r="S131" s="25" t="s">
        <v>177</v>
      </c>
      <c r="T131" s="22" t="s">
        <v>178</v>
      </c>
      <c r="U131" s="22">
        <v>1</v>
      </c>
      <c r="V131" s="22">
        <v>86</v>
      </c>
      <c r="W131" s="22" t="s">
        <v>167</v>
      </c>
      <c r="X131" s="22"/>
      <c r="Y131" s="22">
        <v>3</v>
      </c>
      <c r="Z131" s="22" t="s">
        <v>2161</v>
      </c>
    </row>
    <row r="132" spans="1:26" x14ac:dyDescent="0.2">
      <c r="A132" s="22">
        <v>130</v>
      </c>
      <c r="B132" s="22" t="s">
        <v>168</v>
      </c>
      <c r="C132" s="23">
        <v>38238</v>
      </c>
      <c r="D132" s="23">
        <v>38238</v>
      </c>
      <c r="E132" s="22" t="s">
        <v>21</v>
      </c>
      <c r="F132" s="24" t="s">
        <v>419</v>
      </c>
      <c r="G132" s="4" t="s">
        <v>40</v>
      </c>
      <c r="H132" s="30" t="str">
        <f>VLOOKUP(G132,[2]Hoja2!A$1:B$65536,2,0)</f>
        <v>SERIE029</v>
      </c>
      <c r="I132" s="4" t="s">
        <v>40</v>
      </c>
      <c r="J132" s="31">
        <f>VLOOKUP(Eliminación!I1403,RETENCIÓN!A:D,IF(Eliminación!E1403="OPES",2,IF(Eliminación!E1403="UPES",3,4)),FALSE)</f>
        <v>10</v>
      </c>
      <c r="K132" s="27">
        <f t="shared" si="2"/>
        <v>41888</v>
      </c>
      <c r="L132" s="28" t="str">
        <f>IF(VLOOKUP(I132,RETENCIÓN!A:E,5,FALSE)="E","X","")</f>
        <v>X</v>
      </c>
      <c r="M132" s="29" t="str">
        <f>IF(VLOOKUP(I132,RETENCIÓN!A:E,5,FALSE)="CT","X","")</f>
        <v/>
      </c>
      <c r="N132" s="28" t="str">
        <f>IF(VLOOKUP(I132,RETENCIÓN!A:E,5,FALSE)="E","X","")</f>
        <v>X</v>
      </c>
      <c r="O132" s="28" t="str">
        <f>IF(VLOOKUP(I132,[3]RETENCIÓN!A:E,5,FALSE)="MT","X","")</f>
        <v/>
      </c>
      <c r="P132" s="28" t="str">
        <f>IF(VLOOKUP(I132,[3]RETENCIÓN!A:E,5,FALSE)="S","X","")</f>
        <v/>
      </c>
      <c r="Q132" s="26" t="s">
        <v>2160</v>
      </c>
      <c r="R132" s="26"/>
      <c r="S132" s="25" t="s">
        <v>177</v>
      </c>
      <c r="T132" s="22" t="s">
        <v>178</v>
      </c>
      <c r="U132" s="22">
        <v>1</v>
      </c>
      <c r="V132" s="22">
        <v>63</v>
      </c>
      <c r="W132" s="22" t="s">
        <v>167</v>
      </c>
      <c r="X132" s="22" t="s">
        <v>1958</v>
      </c>
      <c r="Y132" s="22">
        <v>4</v>
      </c>
      <c r="Z132" s="22" t="s">
        <v>2161</v>
      </c>
    </row>
    <row r="133" spans="1:26" x14ac:dyDescent="0.2">
      <c r="A133" s="22">
        <v>131</v>
      </c>
      <c r="B133" s="22" t="s">
        <v>168</v>
      </c>
      <c r="C133" s="23">
        <v>38238</v>
      </c>
      <c r="D133" s="23">
        <v>38238</v>
      </c>
      <c r="E133" s="22" t="s">
        <v>21</v>
      </c>
      <c r="F133" s="24" t="s">
        <v>2163</v>
      </c>
      <c r="G133" s="4" t="s">
        <v>40</v>
      </c>
      <c r="H133" s="30" t="str">
        <f>VLOOKUP(G133,[2]Hoja2!A$1:B$65536,2,0)</f>
        <v>SERIE029</v>
      </c>
      <c r="I133" s="4" t="s">
        <v>40</v>
      </c>
      <c r="J133" s="31">
        <f>VLOOKUP(Eliminación!I1404,RETENCIÓN!A:D,IF(Eliminación!E1404="OPES",2,IF(Eliminación!E1404="UPES",3,4)),FALSE)</f>
        <v>10</v>
      </c>
      <c r="K133" s="27">
        <f t="shared" si="2"/>
        <v>41888</v>
      </c>
      <c r="L133" s="28" t="str">
        <f>IF(VLOOKUP(I133,RETENCIÓN!A:E,5,FALSE)="E","X","")</f>
        <v>X</v>
      </c>
      <c r="M133" s="29" t="str">
        <f>IF(VLOOKUP(I133,RETENCIÓN!A:E,5,FALSE)="CT","X","")</f>
        <v/>
      </c>
      <c r="N133" s="28" t="str">
        <f>IF(VLOOKUP(I133,RETENCIÓN!A:E,5,FALSE)="E","X","")</f>
        <v>X</v>
      </c>
      <c r="O133" s="28" t="str">
        <f>IF(VLOOKUP(I133,[3]RETENCIÓN!A:E,5,FALSE)="MT","X","")</f>
        <v/>
      </c>
      <c r="P133" s="28" t="str">
        <f>IF(VLOOKUP(I133,[3]RETENCIÓN!A:E,5,FALSE)="S","X","")</f>
        <v/>
      </c>
      <c r="Q133" s="26" t="s">
        <v>2160</v>
      </c>
      <c r="R133" s="26"/>
      <c r="S133" s="25" t="s">
        <v>177</v>
      </c>
      <c r="T133" s="22" t="s">
        <v>178</v>
      </c>
      <c r="U133" s="22">
        <v>1</v>
      </c>
      <c r="V133" s="22">
        <v>61</v>
      </c>
      <c r="W133" s="22" t="s">
        <v>167</v>
      </c>
      <c r="X133" s="22"/>
      <c r="Y133" s="22">
        <v>5</v>
      </c>
      <c r="Z133" s="22" t="s">
        <v>2161</v>
      </c>
    </row>
    <row r="134" spans="1:26" ht="24" x14ac:dyDescent="0.2">
      <c r="A134" s="22">
        <v>132</v>
      </c>
      <c r="B134" s="22" t="s">
        <v>168</v>
      </c>
      <c r="C134" s="23">
        <v>38238</v>
      </c>
      <c r="D134" s="23">
        <v>38238</v>
      </c>
      <c r="E134" s="22" t="s">
        <v>21</v>
      </c>
      <c r="F134" s="24" t="s">
        <v>2164</v>
      </c>
      <c r="G134" s="4" t="s">
        <v>40</v>
      </c>
      <c r="H134" s="30" t="str">
        <f>VLOOKUP(G134,[2]Hoja2!A$1:B$65536,2,0)</f>
        <v>SERIE029</v>
      </c>
      <c r="I134" s="4" t="s">
        <v>40</v>
      </c>
      <c r="J134" s="31">
        <f>VLOOKUP(Eliminación!I1405,RETENCIÓN!A:D,IF(Eliminación!E1405="OPES",2,IF(Eliminación!E1405="UPES",3,4)),FALSE)</f>
        <v>10</v>
      </c>
      <c r="K134" s="27">
        <f t="shared" si="2"/>
        <v>41888</v>
      </c>
      <c r="L134" s="28" t="str">
        <f>IF(VLOOKUP(I134,RETENCIÓN!A:E,5,FALSE)="E","X","")</f>
        <v>X</v>
      </c>
      <c r="M134" s="29" t="str">
        <f>IF(VLOOKUP(I134,RETENCIÓN!A:E,5,FALSE)="CT","X","")</f>
        <v/>
      </c>
      <c r="N134" s="28" t="str">
        <f>IF(VLOOKUP(I134,RETENCIÓN!A:E,5,FALSE)="E","X","")</f>
        <v>X</v>
      </c>
      <c r="O134" s="28" t="str">
        <f>IF(VLOOKUP(I134,[3]RETENCIÓN!A:E,5,FALSE)="MT","X","")</f>
        <v/>
      </c>
      <c r="P134" s="28" t="str">
        <f>IF(VLOOKUP(I134,[3]RETENCIÓN!A:E,5,FALSE)="S","X","")</f>
        <v/>
      </c>
      <c r="Q134" s="26" t="s">
        <v>2160</v>
      </c>
      <c r="R134" s="26" t="s">
        <v>2165</v>
      </c>
      <c r="S134" s="25" t="s">
        <v>177</v>
      </c>
      <c r="T134" s="22" t="s">
        <v>178</v>
      </c>
      <c r="U134" s="22">
        <v>1</v>
      </c>
      <c r="V134" s="22">
        <v>85</v>
      </c>
      <c r="W134" s="22" t="s">
        <v>167</v>
      </c>
      <c r="X134" s="22"/>
      <c r="Y134" s="22">
        <v>6</v>
      </c>
      <c r="Z134" s="22" t="s">
        <v>2161</v>
      </c>
    </row>
    <row r="135" spans="1:26" x14ac:dyDescent="0.2">
      <c r="A135" s="22">
        <v>133</v>
      </c>
      <c r="B135" s="22" t="s">
        <v>168</v>
      </c>
      <c r="C135" s="23">
        <v>38238</v>
      </c>
      <c r="D135" s="23">
        <v>38238</v>
      </c>
      <c r="E135" s="22" t="s">
        <v>21</v>
      </c>
      <c r="F135" s="24" t="s">
        <v>1377</v>
      </c>
      <c r="G135" s="4" t="s">
        <v>40</v>
      </c>
      <c r="H135" s="30" t="str">
        <f>VLOOKUP(G135,[2]Hoja2!A$1:B$65536,2,0)</f>
        <v>SERIE029</v>
      </c>
      <c r="I135" s="4" t="s">
        <v>40</v>
      </c>
      <c r="J135" s="31">
        <f>VLOOKUP(Eliminación!I1406,RETENCIÓN!A:D,IF(Eliminación!E1406="OPES",2,IF(Eliminación!E1406="UPES",3,4)),FALSE)</f>
        <v>10</v>
      </c>
      <c r="K135" s="27">
        <f t="shared" si="2"/>
        <v>41888</v>
      </c>
      <c r="L135" s="28" t="str">
        <f>IF(VLOOKUP(I135,RETENCIÓN!A:E,5,FALSE)="E","X","")</f>
        <v>X</v>
      </c>
      <c r="M135" s="29" t="str">
        <f>IF(VLOOKUP(I135,RETENCIÓN!A:E,5,FALSE)="CT","X","")</f>
        <v/>
      </c>
      <c r="N135" s="28" t="str">
        <f>IF(VLOOKUP(I135,RETENCIÓN!A:E,5,FALSE)="E","X","")</f>
        <v>X</v>
      </c>
      <c r="O135" s="28" t="str">
        <f>IF(VLOOKUP(I135,[3]RETENCIÓN!A:E,5,FALSE)="MT","X","")</f>
        <v/>
      </c>
      <c r="P135" s="28" t="str">
        <f>IF(VLOOKUP(I135,[3]RETENCIÓN!A:E,5,FALSE)="S","X","")</f>
        <v/>
      </c>
      <c r="Q135" s="26" t="s">
        <v>2160</v>
      </c>
      <c r="R135" s="26" t="s">
        <v>2166</v>
      </c>
      <c r="S135" s="25" t="s">
        <v>177</v>
      </c>
      <c r="T135" s="22" t="s">
        <v>178</v>
      </c>
      <c r="U135" s="22">
        <v>1</v>
      </c>
      <c r="V135" s="22">
        <v>103</v>
      </c>
      <c r="W135" s="22" t="s">
        <v>167</v>
      </c>
      <c r="X135" s="22"/>
      <c r="Y135" s="22">
        <v>7</v>
      </c>
      <c r="Z135" s="22" t="s">
        <v>2161</v>
      </c>
    </row>
    <row r="136" spans="1:26" x14ac:dyDescent="0.2">
      <c r="A136" s="22">
        <v>134</v>
      </c>
      <c r="B136" s="22" t="s">
        <v>168</v>
      </c>
      <c r="C136" s="23">
        <v>38238</v>
      </c>
      <c r="D136" s="23">
        <v>38238</v>
      </c>
      <c r="E136" s="22" t="s">
        <v>21</v>
      </c>
      <c r="F136" s="24" t="s">
        <v>2167</v>
      </c>
      <c r="G136" s="4" t="s">
        <v>40</v>
      </c>
      <c r="H136" s="30" t="str">
        <f>VLOOKUP(G136,[2]Hoja2!A$1:B$65536,2,0)</f>
        <v>SERIE029</v>
      </c>
      <c r="I136" s="4" t="s">
        <v>40</v>
      </c>
      <c r="J136" s="31">
        <f>VLOOKUP(Eliminación!I1407,RETENCIÓN!A:D,IF(Eliminación!E1407="OPES",2,IF(Eliminación!E1407="UPES",3,4)),FALSE)</f>
        <v>10</v>
      </c>
      <c r="K136" s="27">
        <f t="shared" si="2"/>
        <v>41888</v>
      </c>
      <c r="L136" s="28" t="str">
        <f>IF(VLOOKUP(I136,RETENCIÓN!A:E,5,FALSE)="E","X","")</f>
        <v>X</v>
      </c>
      <c r="M136" s="29" t="str">
        <f>IF(VLOOKUP(I136,RETENCIÓN!A:E,5,FALSE)="CT","X","")</f>
        <v/>
      </c>
      <c r="N136" s="28" t="str">
        <f>IF(VLOOKUP(I136,RETENCIÓN!A:E,5,FALSE)="E","X","")</f>
        <v>X</v>
      </c>
      <c r="O136" s="28" t="str">
        <f>IF(VLOOKUP(I136,[3]RETENCIÓN!A:E,5,FALSE)="MT","X","")</f>
        <v/>
      </c>
      <c r="P136" s="28" t="str">
        <f>IF(VLOOKUP(I136,[3]RETENCIÓN!A:E,5,FALSE)="S","X","")</f>
        <v/>
      </c>
      <c r="Q136" s="26" t="s">
        <v>2160</v>
      </c>
      <c r="R136" s="26"/>
      <c r="S136" s="25" t="s">
        <v>177</v>
      </c>
      <c r="T136" s="22" t="s">
        <v>178</v>
      </c>
      <c r="U136" s="22">
        <v>1</v>
      </c>
      <c r="V136" s="22">
        <v>69</v>
      </c>
      <c r="W136" s="22" t="s">
        <v>167</v>
      </c>
      <c r="X136" s="22"/>
      <c r="Y136" s="22">
        <v>8</v>
      </c>
      <c r="Z136" s="22" t="s">
        <v>2161</v>
      </c>
    </row>
    <row r="137" spans="1:26" ht="24" x14ac:dyDescent="0.2">
      <c r="A137" s="22">
        <v>135</v>
      </c>
      <c r="B137" s="22" t="s">
        <v>168</v>
      </c>
      <c r="C137" s="23">
        <v>38238</v>
      </c>
      <c r="D137" s="23">
        <v>38238</v>
      </c>
      <c r="E137" s="22" t="s">
        <v>21</v>
      </c>
      <c r="F137" s="24" t="s">
        <v>2168</v>
      </c>
      <c r="G137" s="4" t="s">
        <v>40</v>
      </c>
      <c r="H137" s="30" t="str">
        <f>VLOOKUP(G137,Hoja2!A:B,2,0)</f>
        <v>SERIE029</v>
      </c>
      <c r="I137" s="4" t="s">
        <v>40</v>
      </c>
      <c r="J137" s="31">
        <f>VLOOKUP(Eliminación!I1408,RETENCIÓN!A:D,IF(Eliminación!E1408="OPES",2,IF(Eliminación!E1408="UPES",3,4)),FALSE)</f>
        <v>10</v>
      </c>
      <c r="K137" s="27">
        <f t="shared" si="2"/>
        <v>41888</v>
      </c>
      <c r="L137" s="28" t="str">
        <f>IF(VLOOKUP(I137,RETENCIÓN!A:E,5,FALSE)="E","X","")</f>
        <v>X</v>
      </c>
      <c r="M137" s="29" t="str">
        <f>IF(VLOOKUP(I137,RETENCIÓN!A:E,5,FALSE)="CT","X","")</f>
        <v/>
      </c>
      <c r="N137" s="28" t="str">
        <f>IF(VLOOKUP(I137,RETENCIÓN!A:E,5,FALSE)="E","X","")</f>
        <v>X</v>
      </c>
      <c r="O137" s="28" t="str">
        <f>IF(VLOOKUP(I137,[3]RETENCIÓN!A:E,5,FALSE)="MT","X","")</f>
        <v/>
      </c>
      <c r="P137" s="28" t="str">
        <f>IF(VLOOKUP(I137,[3]RETENCIÓN!A:E,5,FALSE)="S","X","")</f>
        <v/>
      </c>
      <c r="Q137" s="26" t="s">
        <v>2160</v>
      </c>
      <c r="R137" s="26" t="s">
        <v>2169</v>
      </c>
      <c r="S137" s="25" t="s">
        <v>177</v>
      </c>
      <c r="T137" s="22" t="s">
        <v>178</v>
      </c>
      <c r="U137" s="22">
        <v>1</v>
      </c>
      <c r="V137" s="22">
        <v>109</v>
      </c>
      <c r="W137" s="22" t="s">
        <v>167</v>
      </c>
      <c r="X137" s="22"/>
      <c r="Y137" s="22">
        <v>9</v>
      </c>
      <c r="Z137" s="22" t="s">
        <v>2161</v>
      </c>
    </row>
    <row r="138" spans="1:26" x14ac:dyDescent="0.2">
      <c r="A138" s="22">
        <v>136</v>
      </c>
      <c r="B138" s="22" t="s">
        <v>168</v>
      </c>
      <c r="C138" s="23">
        <v>38238</v>
      </c>
      <c r="D138" s="23">
        <v>38238</v>
      </c>
      <c r="E138" s="22" t="s">
        <v>21</v>
      </c>
      <c r="F138" s="24" t="s">
        <v>2170</v>
      </c>
      <c r="G138" s="4" t="s">
        <v>40</v>
      </c>
      <c r="H138" s="30" t="str">
        <f>VLOOKUP(G138,[2]Hoja2!A$1:B$65536,2,0)</f>
        <v>SERIE029</v>
      </c>
      <c r="I138" s="4" t="s">
        <v>40</v>
      </c>
      <c r="J138" s="31">
        <f>VLOOKUP(Eliminación!I1409,RETENCIÓN!A:D,IF(Eliminación!E1409="OPES",2,IF(Eliminación!E1409="UPES",3,4)),FALSE)</f>
        <v>10</v>
      </c>
      <c r="K138" s="27">
        <f t="shared" si="2"/>
        <v>41888</v>
      </c>
      <c r="L138" s="28" t="str">
        <f>IF(VLOOKUP(I138,RETENCIÓN!A:E,5,FALSE)="E","X","")</f>
        <v>X</v>
      </c>
      <c r="M138" s="29" t="str">
        <f>IF(VLOOKUP(I138,RETENCIÓN!A:E,5,FALSE)="CT","X","")</f>
        <v/>
      </c>
      <c r="N138" s="28" t="str">
        <f>IF(VLOOKUP(I138,RETENCIÓN!A:E,5,FALSE)="E","X","")</f>
        <v>X</v>
      </c>
      <c r="O138" s="28" t="str">
        <f>IF(VLOOKUP(I138,[3]RETENCIÓN!A:E,5,FALSE)="MT","X","")</f>
        <v/>
      </c>
      <c r="P138" s="28" t="str">
        <f>IF(VLOOKUP(I138,[3]RETENCIÓN!A:E,5,FALSE)="S","X","")</f>
        <v/>
      </c>
      <c r="Q138" s="26" t="s">
        <v>2160</v>
      </c>
      <c r="R138" s="26" t="s">
        <v>1179</v>
      </c>
      <c r="S138" s="25" t="s">
        <v>177</v>
      </c>
      <c r="T138" s="22" t="s">
        <v>178</v>
      </c>
      <c r="U138" s="22">
        <v>1</v>
      </c>
      <c r="V138" s="22">
        <v>91</v>
      </c>
      <c r="W138" s="22" t="s">
        <v>167</v>
      </c>
      <c r="X138" s="22"/>
      <c r="Y138" s="22">
        <v>10</v>
      </c>
      <c r="Z138" s="22" t="s">
        <v>2161</v>
      </c>
    </row>
    <row r="139" spans="1:26" x14ac:dyDescent="0.2">
      <c r="A139" s="22">
        <v>137</v>
      </c>
      <c r="B139" s="22" t="s">
        <v>168</v>
      </c>
      <c r="C139" s="23">
        <v>38238</v>
      </c>
      <c r="D139" s="23">
        <v>38238</v>
      </c>
      <c r="E139" s="22" t="s">
        <v>21</v>
      </c>
      <c r="F139" s="24" t="s">
        <v>2171</v>
      </c>
      <c r="G139" s="4" t="s">
        <v>40</v>
      </c>
      <c r="H139" s="30" t="str">
        <f>VLOOKUP(G139,[2]Hoja2!A$1:B$65536,2,0)</f>
        <v>SERIE029</v>
      </c>
      <c r="I139" s="4" t="s">
        <v>40</v>
      </c>
      <c r="J139" s="31">
        <f>VLOOKUP(Eliminación!I1410,RETENCIÓN!A:D,IF(Eliminación!E1410="OPES",2,IF(Eliminación!E1410="UPES",3,4)),FALSE)</f>
        <v>10</v>
      </c>
      <c r="K139" s="27">
        <f t="shared" si="2"/>
        <v>41888</v>
      </c>
      <c r="L139" s="28" t="str">
        <f>IF(VLOOKUP(I139,RETENCIÓN!A:E,5,FALSE)="E","X","")</f>
        <v>X</v>
      </c>
      <c r="M139" s="29" t="str">
        <f>IF(VLOOKUP(I139,RETENCIÓN!A:E,5,FALSE)="CT","X","")</f>
        <v/>
      </c>
      <c r="N139" s="28" t="str">
        <f>IF(VLOOKUP(I139,RETENCIÓN!A:E,5,FALSE)="E","X","")</f>
        <v>X</v>
      </c>
      <c r="O139" s="28" t="str">
        <f>IF(VLOOKUP(I139,[3]RETENCIÓN!A:E,5,FALSE)="MT","X","")</f>
        <v/>
      </c>
      <c r="P139" s="28" t="str">
        <f>IF(VLOOKUP(I139,[3]RETENCIÓN!A:E,5,FALSE)="S","X","")</f>
        <v/>
      </c>
      <c r="Q139" s="26" t="s">
        <v>2160</v>
      </c>
      <c r="R139" s="26"/>
      <c r="S139" s="25" t="s">
        <v>177</v>
      </c>
      <c r="T139" s="22" t="s">
        <v>178</v>
      </c>
      <c r="U139" s="22">
        <v>1</v>
      </c>
      <c r="V139" s="22">
        <v>62</v>
      </c>
      <c r="W139" s="22" t="s">
        <v>167</v>
      </c>
      <c r="X139" s="22"/>
      <c r="Y139" s="22">
        <v>11</v>
      </c>
      <c r="Z139" s="22" t="s">
        <v>2161</v>
      </c>
    </row>
    <row r="140" spans="1:26" x14ac:dyDescent="0.2">
      <c r="A140" s="22">
        <v>138</v>
      </c>
      <c r="B140" s="22" t="s">
        <v>168</v>
      </c>
      <c r="C140" s="23">
        <v>38238</v>
      </c>
      <c r="D140" s="23">
        <v>38238</v>
      </c>
      <c r="E140" s="22" t="s">
        <v>21</v>
      </c>
      <c r="F140" s="24" t="s">
        <v>2172</v>
      </c>
      <c r="G140" s="4" t="s">
        <v>40</v>
      </c>
      <c r="H140" s="30" t="str">
        <f>VLOOKUP(G140,[2]Hoja2!A$1:B$65536,2,0)</f>
        <v>SERIE029</v>
      </c>
      <c r="I140" s="4" t="s">
        <v>40</v>
      </c>
      <c r="J140" s="31">
        <f>VLOOKUP(Eliminación!I1411,RETENCIÓN!A:D,IF(Eliminación!E1411="OPES",2,IF(Eliminación!E1411="UPES",3,4)),FALSE)</f>
        <v>10</v>
      </c>
      <c r="K140" s="27">
        <f t="shared" si="2"/>
        <v>41888</v>
      </c>
      <c r="L140" s="28" t="str">
        <f>IF(VLOOKUP(I140,RETENCIÓN!A:E,5,FALSE)="E","X","")</f>
        <v>X</v>
      </c>
      <c r="M140" s="29" t="str">
        <f>IF(VLOOKUP(I140,RETENCIÓN!A:E,5,FALSE)="CT","X","")</f>
        <v/>
      </c>
      <c r="N140" s="28" t="str">
        <f>IF(VLOOKUP(I140,RETENCIÓN!A:E,5,FALSE)="E","X","")</f>
        <v>X</v>
      </c>
      <c r="O140" s="28" t="str">
        <f>IF(VLOOKUP(I140,[3]RETENCIÓN!A:E,5,FALSE)="MT","X","")</f>
        <v/>
      </c>
      <c r="P140" s="28" t="str">
        <f>IF(VLOOKUP(I140,[3]RETENCIÓN!A:E,5,FALSE)="S","X","")</f>
        <v/>
      </c>
      <c r="Q140" s="26" t="s">
        <v>2160</v>
      </c>
      <c r="R140" s="26" t="s">
        <v>2173</v>
      </c>
      <c r="S140" s="25" t="s">
        <v>177</v>
      </c>
      <c r="T140" s="22" t="s">
        <v>178</v>
      </c>
      <c r="U140" s="22">
        <v>1</v>
      </c>
      <c r="V140" s="22">
        <v>103</v>
      </c>
      <c r="W140" s="22" t="s">
        <v>167</v>
      </c>
      <c r="X140" s="22"/>
      <c r="Y140" s="22">
        <v>12</v>
      </c>
      <c r="Z140" s="22" t="s">
        <v>2161</v>
      </c>
    </row>
    <row r="141" spans="1:26" x14ac:dyDescent="0.2">
      <c r="A141" s="22">
        <v>139</v>
      </c>
      <c r="B141" s="22" t="s">
        <v>168</v>
      </c>
      <c r="C141" s="23">
        <v>38238</v>
      </c>
      <c r="D141" s="23">
        <v>38238</v>
      </c>
      <c r="E141" s="22" t="s">
        <v>21</v>
      </c>
      <c r="F141" s="24" t="s">
        <v>543</v>
      </c>
      <c r="G141" s="4" t="s">
        <v>40</v>
      </c>
      <c r="H141" s="30" t="str">
        <f>VLOOKUP(G141,[2]Hoja2!A$1:B$65536,2,0)</f>
        <v>SERIE029</v>
      </c>
      <c r="I141" s="4" t="s">
        <v>40</v>
      </c>
      <c r="J141" s="31">
        <f>VLOOKUP(Eliminación!I1412,RETENCIÓN!A:D,IF(Eliminación!E1412="OPES",2,IF(Eliminación!E1412="UPES",3,4)),FALSE)</f>
        <v>10</v>
      </c>
      <c r="K141" s="27">
        <f t="shared" si="2"/>
        <v>41888</v>
      </c>
      <c r="L141" s="28" t="str">
        <f>IF(VLOOKUP(I141,RETENCIÓN!A:E,5,FALSE)="E","X","")</f>
        <v>X</v>
      </c>
      <c r="M141" s="29" t="str">
        <f>IF(VLOOKUP(I141,RETENCIÓN!A:E,5,FALSE)="CT","X","")</f>
        <v/>
      </c>
      <c r="N141" s="28" t="str">
        <f>IF(VLOOKUP(I141,RETENCIÓN!A:E,5,FALSE)="E","X","")</f>
        <v>X</v>
      </c>
      <c r="O141" s="28" t="str">
        <f>IF(VLOOKUP(I141,[3]RETENCIÓN!A:E,5,FALSE)="MT","X","")</f>
        <v/>
      </c>
      <c r="P141" s="28" t="str">
        <f>IF(VLOOKUP(I141,[3]RETENCIÓN!A:E,5,FALSE)="S","X","")</f>
        <v/>
      </c>
      <c r="Q141" s="26" t="s">
        <v>2160</v>
      </c>
      <c r="R141" s="26"/>
      <c r="S141" s="25" t="s">
        <v>177</v>
      </c>
      <c r="T141" s="22" t="s">
        <v>178</v>
      </c>
      <c r="U141" s="22">
        <v>1</v>
      </c>
      <c r="V141" s="22">
        <v>54</v>
      </c>
      <c r="W141" s="22" t="s">
        <v>167</v>
      </c>
      <c r="X141" s="22"/>
      <c r="Y141" s="22">
        <v>13</v>
      </c>
      <c r="Z141" s="22" t="s">
        <v>2161</v>
      </c>
    </row>
    <row r="142" spans="1:26" x14ac:dyDescent="0.2">
      <c r="A142" s="22">
        <v>140</v>
      </c>
      <c r="B142" s="22" t="s">
        <v>168</v>
      </c>
      <c r="C142" s="23">
        <v>38238</v>
      </c>
      <c r="D142" s="23">
        <v>38238</v>
      </c>
      <c r="E142" s="22" t="s">
        <v>21</v>
      </c>
      <c r="F142" s="24" t="s">
        <v>2174</v>
      </c>
      <c r="G142" s="4" t="s">
        <v>40</v>
      </c>
      <c r="H142" s="30" t="str">
        <f>VLOOKUP(G142,[2]Hoja2!A$1:B$65536,2,0)</f>
        <v>SERIE029</v>
      </c>
      <c r="I142" s="4" t="s">
        <v>40</v>
      </c>
      <c r="J142" s="31">
        <f>VLOOKUP(Eliminación!I1413,RETENCIÓN!A:D,IF(Eliminación!E1413="OPES",2,IF(Eliminación!E1413="UPES",3,4)),FALSE)</f>
        <v>10</v>
      </c>
      <c r="K142" s="27">
        <f t="shared" si="2"/>
        <v>41888</v>
      </c>
      <c r="L142" s="28" t="str">
        <f>IF(VLOOKUP(I142,RETENCIÓN!A:E,5,FALSE)="E","X","")</f>
        <v>X</v>
      </c>
      <c r="M142" s="29" t="str">
        <f>IF(VLOOKUP(I142,RETENCIÓN!A:E,5,FALSE)="CT","X","")</f>
        <v/>
      </c>
      <c r="N142" s="28" t="str">
        <f>IF(VLOOKUP(I142,RETENCIÓN!A:E,5,FALSE)="E","X","")</f>
        <v>X</v>
      </c>
      <c r="O142" s="28" t="str">
        <f>IF(VLOOKUP(I142,[3]RETENCIÓN!A:E,5,FALSE)="MT","X","")</f>
        <v/>
      </c>
      <c r="P142" s="28" t="str">
        <f>IF(VLOOKUP(I142,[3]RETENCIÓN!A:E,5,FALSE)="S","X","")</f>
        <v/>
      </c>
      <c r="Q142" s="26" t="s">
        <v>2160</v>
      </c>
      <c r="R142" s="26" t="s">
        <v>1282</v>
      </c>
      <c r="S142" s="25" t="s">
        <v>177</v>
      </c>
      <c r="T142" s="22" t="s">
        <v>178</v>
      </c>
      <c r="U142" s="22">
        <v>1</v>
      </c>
      <c r="V142" s="22">
        <v>129</v>
      </c>
      <c r="W142" s="22" t="s">
        <v>167</v>
      </c>
      <c r="X142" s="22"/>
      <c r="Y142" s="22">
        <v>14</v>
      </c>
      <c r="Z142" s="22" t="s">
        <v>2161</v>
      </c>
    </row>
    <row r="143" spans="1:26" ht="36" x14ac:dyDescent="0.2">
      <c r="A143" s="22">
        <v>141</v>
      </c>
      <c r="B143" s="22" t="s">
        <v>1047</v>
      </c>
      <c r="C143" s="23">
        <v>37299</v>
      </c>
      <c r="D143" s="23">
        <v>37299</v>
      </c>
      <c r="E143" s="22" t="s">
        <v>21</v>
      </c>
      <c r="F143" s="24" t="s">
        <v>281</v>
      </c>
      <c r="G143" s="4" t="s">
        <v>40</v>
      </c>
      <c r="H143" s="30" t="str">
        <f>VLOOKUP(G143,[2]Hoja2!A$1:B$65536,2,0)</f>
        <v>SERIE029</v>
      </c>
      <c r="I143" s="4" t="s">
        <v>40</v>
      </c>
      <c r="J143" s="31">
        <f>VLOOKUP(Eliminación!I1414,RETENCIÓN!A:D,IF(Eliminación!E1414="OPES",2,IF(Eliminación!E1414="UPES",3,4)),FALSE)</f>
        <v>10</v>
      </c>
      <c r="K143" s="27">
        <f t="shared" si="2"/>
        <v>40949</v>
      </c>
      <c r="L143" s="28" t="str">
        <f>IF(VLOOKUP(I143,RETENCIÓN!A:E,5,FALSE)="E","X","")</f>
        <v>X</v>
      </c>
      <c r="M143" s="29" t="str">
        <f>IF(VLOOKUP(I143,RETENCIÓN!A:E,5,FALSE)="CT","X","")</f>
        <v/>
      </c>
      <c r="N143" s="28" t="str">
        <f>IF(VLOOKUP(I143,RETENCIÓN!A:E,5,FALSE)="E","X","")</f>
        <v>X</v>
      </c>
      <c r="O143" s="28" t="str">
        <f>IF(VLOOKUP(I143,[3]RETENCIÓN!A:E,5,FALSE)="MT","X","")</f>
        <v/>
      </c>
      <c r="P143" s="28" t="str">
        <f>IF(VLOOKUP(I143,[3]RETENCIÓN!A:E,5,FALSE)="S","X","")</f>
        <v/>
      </c>
      <c r="Q143" s="26" t="s">
        <v>2175</v>
      </c>
      <c r="R143" s="26" t="s">
        <v>2176</v>
      </c>
      <c r="S143" s="25" t="s">
        <v>177</v>
      </c>
      <c r="T143" s="22" t="s">
        <v>178</v>
      </c>
      <c r="U143" s="22">
        <v>1</v>
      </c>
      <c r="V143" s="22">
        <v>63</v>
      </c>
      <c r="W143" s="22" t="s">
        <v>167</v>
      </c>
      <c r="X143" s="22"/>
      <c r="Y143" s="22">
        <v>1</v>
      </c>
      <c r="Z143" s="22" t="s">
        <v>2177</v>
      </c>
    </row>
    <row r="144" spans="1:26" ht="36" x14ac:dyDescent="0.2">
      <c r="A144" s="22">
        <v>142</v>
      </c>
      <c r="B144" s="22" t="s">
        <v>168</v>
      </c>
      <c r="C144" s="23">
        <v>37299</v>
      </c>
      <c r="D144" s="23">
        <v>37299</v>
      </c>
      <c r="E144" s="22" t="s">
        <v>21</v>
      </c>
      <c r="F144" s="24" t="s">
        <v>1082</v>
      </c>
      <c r="G144" s="4" t="s">
        <v>40</v>
      </c>
      <c r="H144" s="30" t="str">
        <f>VLOOKUP(G144,[2]Hoja2!A$1:B$65536,2,0)</f>
        <v>SERIE029</v>
      </c>
      <c r="I144" s="4" t="s">
        <v>40</v>
      </c>
      <c r="J144" s="31">
        <f>VLOOKUP(Eliminación!I1415,RETENCIÓN!A:D,IF(Eliminación!E1415="OPES",2,IF(Eliminación!E1415="UPES",3,4)),FALSE)</f>
        <v>10</v>
      </c>
      <c r="K144" s="27">
        <f t="shared" si="2"/>
        <v>40949</v>
      </c>
      <c r="L144" s="28" t="str">
        <f>IF(VLOOKUP(I144,RETENCIÓN!A:E,5,FALSE)="E","X","")</f>
        <v>X</v>
      </c>
      <c r="M144" s="29" t="str">
        <f>IF(VLOOKUP(I144,RETENCIÓN!A:E,5,FALSE)="CT","X","")</f>
        <v/>
      </c>
      <c r="N144" s="28" t="str">
        <f>IF(VLOOKUP(I144,RETENCIÓN!A:E,5,FALSE)="E","X","")</f>
        <v>X</v>
      </c>
      <c r="O144" s="28" t="str">
        <f>IF(VLOOKUP(I144,[3]RETENCIÓN!A:E,5,FALSE)="MT","X","")</f>
        <v/>
      </c>
      <c r="P144" s="28" t="str">
        <f>IF(VLOOKUP(I144,[3]RETENCIÓN!A:E,5,FALSE)="S","X","")</f>
        <v/>
      </c>
      <c r="Q144" s="26" t="s">
        <v>2175</v>
      </c>
      <c r="R144" s="26"/>
      <c r="S144" s="25" t="s">
        <v>177</v>
      </c>
      <c r="T144" s="22" t="s">
        <v>178</v>
      </c>
      <c r="U144" s="22">
        <v>1</v>
      </c>
      <c r="V144" s="22">
        <v>50</v>
      </c>
      <c r="W144" s="22" t="s">
        <v>167</v>
      </c>
      <c r="X144" s="22"/>
      <c r="Y144" s="22">
        <v>2</v>
      </c>
      <c r="Z144" s="22" t="s">
        <v>2177</v>
      </c>
    </row>
    <row r="145" spans="1:26" ht="36" x14ac:dyDescent="0.2">
      <c r="A145" s="22">
        <v>143</v>
      </c>
      <c r="B145" s="22" t="s">
        <v>168</v>
      </c>
      <c r="C145" s="23">
        <v>37299</v>
      </c>
      <c r="D145" s="23">
        <v>37299</v>
      </c>
      <c r="E145" s="22" t="s">
        <v>21</v>
      </c>
      <c r="F145" s="24" t="s">
        <v>1963</v>
      </c>
      <c r="G145" s="4" t="s">
        <v>40</v>
      </c>
      <c r="H145" s="30" t="str">
        <f>VLOOKUP(G145,[2]Hoja2!A$1:B$65536,2,0)</f>
        <v>SERIE029</v>
      </c>
      <c r="I145" s="4" t="s">
        <v>40</v>
      </c>
      <c r="J145" s="31">
        <f>VLOOKUP(Eliminación!I1416,RETENCIÓN!A:D,IF(Eliminación!E1416="OPES",2,IF(Eliminación!E1416="UPES",3,4)),FALSE)</f>
        <v>10</v>
      </c>
      <c r="K145" s="27">
        <f t="shared" si="2"/>
        <v>40949</v>
      </c>
      <c r="L145" s="28" t="str">
        <f>IF(VLOOKUP(I145,RETENCIÓN!A:E,5,FALSE)="E","X","")</f>
        <v>X</v>
      </c>
      <c r="M145" s="29" t="str">
        <f>IF(VLOOKUP(I145,RETENCIÓN!A:E,5,FALSE)="CT","X","")</f>
        <v/>
      </c>
      <c r="N145" s="28" t="str">
        <f>IF(VLOOKUP(I145,RETENCIÓN!A:E,5,FALSE)="E","X","")</f>
        <v>X</v>
      </c>
      <c r="O145" s="28" t="str">
        <f>IF(VLOOKUP(I145,[3]RETENCIÓN!A:E,5,FALSE)="MT","X","")</f>
        <v/>
      </c>
      <c r="P145" s="28" t="str">
        <f>IF(VLOOKUP(I145,[3]RETENCIÓN!A:E,5,FALSE)="S","X","")</f>
        <v/>
      </c>
      <c r="Q145" s="26" t="s">
        <v>2175</v>
      </c>
      <c r="R145" s="26"/>
      <c r="S145" s="25" t="s">
        <v>177</v>
      </c>
      <c r="T145" s="22" t="s">
        <v>178</v>
      </c>
      <c r="U145" s="22">
        <v>1</v>
      </c>
      <c r="V145" s="22">
        <v>30</v>
      </c>
      <c r="W145" s="22" t="s">
        <v>167</v>
      </c>
      <c r="X145" s="22"/>
      <c r="Y145" s="22">
        <v>3</v>
      </c>
      <c r="Z145" s="22" t="s">
        <v>2177</v>
      </c>
    </row>
    <row r="146" spans="1:26" ht="36" x14ac:dyDescent="0.2">
      <c r="A146" s="22">
        <v>144</v>
      </c>
      <c r="B146" s="22" t="s">
        <v>168</v>
      </c>
      <c r="C146" s="23">
        <v>37299</v>
      </c>
      <c r="D146" s="23">
        <v>37299</v>
      </c>
      <c r="E146" s="22" t="s">
        <v>21</v>
      </c>
      <c r="F146" s="24" t="s">
        <v>2178</v>
      </c>
      <c r="G146" s="4" t="s">
        <v>40</v>
      </c>
      <c r="H146" s="30" t="str">
        <f>VLOOKUP(G146,[2]Hoja2!A$1:B$65536,2,0)</f>
        <v>SERIE029</v>
      </c>
      <c r="I146" s="4" t="s">
        <v>40</v>
      </c>
      <c r="J146" s="31">
        <f>VLOOKUP(Eliminación!I1417,RETENCIÓN!A:D,IF(Eliminación!E1417="OPES",2,IF(Eliminación!E1417="UPES",3,4)),FALSE)</f>
        <v>10</v>
      </c>
      <c r="K146" s="27">
        <f t="shared" si="2"/>
        <v>40949</v>
      </c>
      <c r="L146" s="28" t="str">
        <f>IF(VLOOKUP(I146,RETENCIÓN!A:E,5,FALSE)="E","X","")</f>
        <v>X</v>
      </c>
      <c r="M146" s="29" t="str">
        <f>IF(VLOOKUP(I146,RETENCIÓN!A:E,5,FALSE)="CT","X","")</f>
        <v/>
      </c>
      <c r="N146" s="28" t="str">
        <f>IF(VLOOKUP(I146,RETENCIÓN!A:E,5,FALSE)="E","X","")</f>
        <v>X</v>
      </c>
      <c r="O146" s="28" t="str">
        <f>IF(VLOOKUP(I146,[3]RETENCIÓN!A:E,5,FALSE)="MT","X","")</f>
        <v/>
      </c>
      <c r="P146" s="28" t="str">
        <f>IF(VLOOKUP(I146,[3]RETENCIÓN!A:E,5,FALSE)="S","X","")</f>
        <v/>
      </c>
      <c r="Q146" s="26" t="s">
        <v>2175</v>
      </c>
      <c r="R146" s="26" t="s">
        <v>2092</v>
      </c>
      <c r="S146" s="25" t="s">
        <v>177</v>
      </c>
      <c r="T146" s="22" t="s">
        <v>178</v>
      </c>
      <c r="U146" s="22">
        <v>1</v>
      </c>
      <c r="V146" s="22">
        <v>100</v>
      </c>
      <c r="W146" s="22" t="s">
        <v>167</v>
      </c>
      <c r="X146" s="22"/>
      <c r="Y146" s="22">
        <v>4</v>
      </c>
      <c r="Z146" s="22" t="s">
        <v>2177</v>
      </c>
    </row>
    <row r="147" spans="1:26" ht="36" x14ac:dyDescent="0.2">
      <c r="A147" s="22">
        <v>145</v>
      </c>
      <c r="B147" s="22" t="s">
        <v>303</v>
      </c>
      <c r="C147" s="23">
        <v>37299</v>
      </c>
      <c r="D147" s="23">
        <v>37299</v>
      </c>
      <c r="E147" s="22" t="s">
        <v>21</v>
      </c>
      <c r="F147" s="24" t="s">
        <v>415</v>
      </c>
      <c r="G147" s="4" t="s">
        <v>40</v>
      </c>
      <c r="H147" s="30" t="str">
        <f>VLOOKUP(G147,[2]Hoja2!A$1:B$65536,2,0)</f>
        <v>SERIE029</v>
      </c>
      <c r="I147" s="4" t="s">
        <v>40</v>
      </c>
      <c r="J147" s="31">
        <f>VLOOKUP(Eliminación!I1418,RETENCIÓN!A:D,IF(Eliminación!E1418="OPES",2,IF(Eliminación!E1418="UPES",3,4)),FALSE)</f>
        <v>10</v>
      </c>
      <c r="K147" s="27">
        <f t="shared" si="2"/>
        <v>40949</v>
      </c>
      <c r="L147" s="28" t="str">
        <f>IF(VLOOKUP(I147,RETENCIÓN!A:E,5,FALSE)="E","X","")</f>
        <v>X</v>
      </c>
      <c r="M147" s="29" t="str">
        <f>IF(VLOOKUP(I147,RETENCIÓN!A:E,5,FALSE)="CT","X","")</f>
        <v/>
      </c>
      <c r="N147" s="28" t="str">
        <f>IF(VLOOKUP(I147,RETENCIÓN!A:E,5,FALSE)="E","X","")</f>
        <v>X</v>
      </c>
      <c r="O147" s="28" t="str">
        <f>IF(VLOOKUP(I147,[3]RETENCIÓN!A:E,5,FALSE)="MT","X","")</f>
        <v/>
      </c>
      <c r="P147" s="28" t="str">
        <f>IF(VLOOKUP(I147,[3]RETENCIÓN!A:E,5,FALSE)="S","X","")</f>
        <v/>
      </c>
      <c r="Q147" s="26" t="s">
        <v>2175</v>
      </c>
      <c r="R147" s="26"/>
      <c r="S147" s="25" t="s">
        <v>177</v>
      </c>
      <c r="T147" s="22" t="s">
        <v>178</v>
      </c>
      <c r="U147" s="22">
        <v>1</v>
      </c>
      <c r="V147" s="22">
        <v>70</v>
      </c>
      <c r="W147" s="22" t="s">
        <v>167</v>
      </c>
      <c r="X147" s="22"/>
      <c r="Y147" s="22">
        <v>5</v>
      </c>
      <c r="Z147" s="22" t="s">
        <v>2177</v>
      </c>
    </row>
    <row r="148" spans="1:26" ht="36" x14ac:dyDescent="0.2">
      <c r="A148" s="22">
        <v>146</v>
      </c>
      <c r="B148" s="22" t="s">
        <v>221</v>
      </c>
      <c r="C148" s="23">
        <v>37299</v>
      </c>
      <c r="D148" s="23">
        <v>37299</v>
      </c>
      <c r="E148" s="22" t="s">
        <v>21</v>
      </c>
      <c r="F148" s="24" t="s">
        <v>550</v>
      </c>
      <c r="G148" s="4" t="s">
        <v>40</v>
      </c>
      <c r="H148" s="30" t="str">
        <f>VLOOKUP(G148,[2]Hoja2!A$1:B$65536,2,0)</f>
        <v>SERIE029</v>
      </c>
      <c r="I148" s="4" t="s">
        <v>40</v>
      </c>
      <c r="J148" s="31">
        <f>VLOOKUP(Eliminación!I1419,RETENCIÓN!A:D,IF(Eliminación!E1419="OPES",2,IF(Eliminación!E1419="UPES",3,4)),FALSE)</f>
        <v>10</v>
      </c>
      <c r="K148" s="27">
        <f t="shared" si="2"/>
        <v>40949</v>
      </c>
      <c r="L148" s="28" t="str">
        <f>IF(VLOOKUP(I148,RETENCIÓN!A:E,5,FALSE)="E","X","")</f>
        <v>X</v>
      </c>
      <c r="M148" s="29" t="str">
        <f>IF(VLOOKUP(I148,RETENCIÓN!A:E,5,FALSE)="CT","X","")</f>
        <v/>
      </c>
      <c r="N148" s="28" t="str">
        <f>IF(VLOOKUP(I148,RETENCIÓN!A:E,5,FALSE)="E","X","")</f>
        <v>X</v>
      </c>
      <c r="O148" s="28" t="str">
        <f>IF(VLOOKUP(I148,[3]RETENCIÓN!A:E,5,FALSE)="MT","X","")</f>
        <v/>
      </c>
      <c r="P148" s="28" t="str">
        <f>IF(VLOOKUP(I148,[3]RETENCIÓN!A:E,5,FALSE)="S","X","")</f>
        <v/>
      </c>
      <c r="Q148" s="26" t="s">
        <v>2175</v>
      </c>
      <c r="R148" s="26"/>
      <c r="S148" s="25" t="s">
        <v>177</v>
      </c>
      <c r="T148" s="22" t="s">
        <v>178</v>
      </c>
      <c r="U148" s="22">
        <v>1</v>
      </c>
      <c r="V148" s="22">
        <v>50</v>
      </c>
      <c r="W148" s="22" t="s">
        <v>167</v>
      </c>
      <c r="X148" s="22"/>
      <c r="Y148" s="22">
        <v>6</v>
      </c>
      <c r="Z148" s="22" t="s">
        <v>2177</v>
      </c>
    </row>
    <row r="149" spans="1:26" ht="36" x14ac:dyDescent="0.2">
      <c r="A149" s="22">
        <v>147</v>
      </c>
      <c r="B149" s="22" t="s">
        <v>221</v>
      </c>
      <c r="C149" s="23">
        <v>37299</v>
      </c>
      <c r="D149" s="23">
        <v>37299</v>
      </c>
      <c r="E149" s="22" t="s">
        <v>21</v>
      </c>
      <c r="F149" s="24" t="s">
        <v>546</v>
      </c>
      <c r="G149" s="4" t="s">
        <v>40</v>
      </c>
      <c r="H149" s="30" t="str">
        <f>VLOOKUP(G149,[2]Hoja2!A$1:B$65536,2,0)</f>
        <v>SERIE029</v>
      </c>
      <c r="I149" s="4" t="s">
        <v>40</v>
      </c>
      <c r="J149" s="31">
        <f>VLOOKUP(Eliminación!I1420,RETENCIÓN!A:D,IF(Eliminación!E1420="OPES",2,IF(Eliminación!E1420="UPES",3,4)),FALSE)</f>
        <v>10</v>
      </c>
      <c r="K149" s="27">
        <f t="shared" si="2"/>
        <v>40949</v>
      </c>
      <c r="L149" s="28" t="str">
        <f>IF(VLOOKUP(I149,RETENCIÓN!A:E,5,FALSE)="E","X","")</f>
        <v>X</v>
      </c>
      <c r="M149" s="29" t="str">
        <f>IF(VLOOKUP(I149,RETENCIÓN!A:E,5,FALSE)="CT","X","")</f>
        <v/>
      </c>
      <c r="N149" s="28" t="str">
        <f>IF(VLOOKUP(I149,RETENCIÓN!A:E,5,FALSE)="E","X","")</f>
        <v>X</v>
      </c>
      <c r="O149" s="28" t="str">
        <f>IF(VLOOKUP(I149,[3]RETENCIÓN!A:E,5,FALSE)="MT","X","")</f>
        <v/>
      </c>
      <c r="P149" s="28" t="str">
        <f>IF(VLOOKUP(I149,[3]RETENCIÓN!A:E,5,FALSE)="S","X","")</f>
        <v/>
      </c>
      <c r="Q149" s="26" t="s">
        <v>2175</v>
      </c>
      <c r="R149" s="26"/>
      <c r="S149" s="25" t="s">
        <v>177</v>
      </c>
      <c r="T149" s="22" t="s">
        <v>178</v>
      </c>
      <c r="U149" s="22">
        <v>1</v>
      </c>
      <c r="V149" s="22">
        <v>70</v>
      </c>
      <c r="W149" s="22" t="s">
        <v>167</v>
      </c>
      <c r="X149" s="22"/>
      <c r="Y149" s="22">
        <v>7</v>
      </c>
      <c r="Z149" s="22" t="s">
        <v>2177</v>
      </c>
    </row>
    <row r="150" spans="1:26" ht="36" x14ac:dyDescent="0.2">
      <c r="A150" s="22">
        <v>148</v>
      </c>
      <c r="B150" s="22" t="s">
        <v>221</v>
      </c>
      <c r="C150" s="23">
        <v>37299</v>
      </c>
      <c r="D150" s="23">
        <v>37299</v>
      </c>
      <c r="E150" s="22" t="s">
        <v>21</v>
      </c>
      <c r="F150" s="24" t="s">
        <v>2179</v>
      </c>
      <c r="G150" s="4" t="s">
        <v>40</v>
      </c>
      <c r="H150" s="30" t="str">
        <f>VLOOKUP(G150,[2]Hoja2!A$1:B$65536,2,0)</f>
        <v>SERIE029</v>
      </c>
      <c r="I150" s="4" t="s">
        <v>40</v>
      </c>
      <c r="J150" s="31">
        <f>VLOOKUP(Eliminación!I1421,RETENCIÓN!A:D,IF(Eliminación!E1421="OPES",2,IF(Eliminación!E1421="UPES",3,4)),FALSE)</f>
        <v>10</v>
      </c>
      <c r="K150" s="27">
        <f t="shared" si="2"/>
        <v>40949</v>
      </c>
      <c r="L150" s="28" t="str">
        <f>IF(VLOOKUP(I150,RETENCIÓN!A:E,5,FALSE)="E","X","")</f>
        <v>X</v>
      </c>
      <c r="M150" s="29" t="str">
        <f>IF(VLOOKUP(I150,RETENCIÓN!A:E,5,FALSE)="CT","X","")</f>
        <v/>
      </c>
      <c r="N150" s="28" t="str">
        <f>IF(VLOOKUP(I150,RETENCIÓN!A:E,5,FALSE)="E","X","")</f>
        <v>X</v>
      </c>
      <c r="O150" s="28" t="str">
        <f>IF(VLOOKUP(I150,[3]RETENCIÓN!A:E,5,FALSE)="MT","X","")</f>
        <v/>
      </c>
      <c r="P150" s="28" t="str">
        <f>IF(VLOOKUP(I150,[3]RETENCIÓN!A:E,5,FALSE)="S","X","")</f>
        <v/>
      </c>
      <c r="Q150" s="26" t="s">
        <v>2175</v>
      </c>
      <c r="R150" s="26" t="s">
        <v>500</v>
      </c>
      <c r="S150" s="25" t="s">
        <v>177</v>
      </c>
      <c r="T150" s="22" t="s">
        <v>178</v>
      </c>
      <c r="U150" s="22">
        <v>1</v>
      </c>
      <c r="V150" s="22">
        <v>69</v>
      </c>
      <c r="W150" s="22" t="s">
        <v>167</v>
      </c>
      <c r="X150" s="22"/>
      <c r="Y150" s="22">
        <v>8</v>
      </c>
      <c r="Z150" s="22" t="s">
        <v>2177</v>
      </c>
    </row>
    <row r="151" spans="1:26" ht="36" x14ac:dyDescent="0.2">
      <c r="A151" s="22">
        <v>149</v>
      </c>
      <c r="B151" s="22" t="s">
        <v>303</v>
      </c>
      <c r="C151" s="23">
        <v>37299</v>
      </c>
      <c r="D151" s="23">
        <v>37299</v>
      </c>
      <c r="E151" s="22" t="s">
        <v>21</v>
      </c>
      <c r="F151" s="24" t="s">
        <v>1961</v>
      </c>
      <c r="G151" s="4" t="s">
        <v>40</v>
      </c>
      <c r="H151" s="30" t="str">
        <f>VLOOKUP(G151,[2]Hoja2!A$1:B$65536,2,0)</f>
        <v>SERIE029</v>
      </c>
      <c r="I151" s="4" t="s">
        <v>40</v>
      </c>
      <c r="J151" s="31">
        <f>VLOOKUP(Eliminación!I1422,RETENCIÓN!A:D,IF(Eliminación!E1422="OPES",2,IF(Eliminación!E1422="UPES",3,4)),FALSE)</f>
        <v>10</v>
      </c>
      <c r="K151" s="27">
        <f t="shared" si="2"/>
        <v>40949</v>
      </c>
      <c r="L151" s="28" t="str">
        <f>IF(VLOOKUP(I151,RETENCIÓN!A:E,5,FALSE)="E","X","")</f>
        <v>X</v>
      </c>
      <c r="M151" s="29" t="str">
        <f>IF(VLOOKUP(I151,RETENCIÓN!A:E,5,FALSE)="CT","X","")</f>
        <v/>
      </c>
      <c r="N151" s="28" t="str">
        <f>IF(VLOOKUP(I151,RETENCIÓN!A:E,5,FALSE)="E","X","")</f>
        <v>X</v>
      </c>
      <c r="O151" s="28" t="str">
        <f>IF(VLOOKUP(I151,[3]RETENCIÓN!A:E,5,FALSE)="MT","X","")</f>
        <v/>
      </c>
      <c r="P151" s="28" t="str">
        <f>IF(VLOOKUP(I151,[3]RETENCIÓN!A:E,5,FALSE)="S","X","")</f>
        <v/>
      </c>
      <c r="Q151" s="26" t="s">
        <v>2175</v>
      </c>
      <c r="R151" s="26"/>
      <c r="S151" s="25" t="s">
        <v>177</v>
      </c>
      <c r="T151" s="22" t="s">
        <v>178</v>
      </c>
      <c r="U151" s="22">
        <v>1</v>
      </c>
      <c r="V151" s="22">
        <v>58</v>
      </c>
      <c r="W151" s="22" t="s">
        <v>167</v>
      </c>
      <c r="X151" s="22"/>
      <c r="Y151" s="22">
        <v>9</v>
      </c>
      <c r="Z151" s="22" t="s">
        <v>2177</v>
      </c>
    </row>
    <row r="152" spans="1:26" ht="36" x14ac:dyDescent="0.2">
      <c r="A152" s="22">
        <v>150</v>
      </c>
      <c r="B152" s="22" t="s">
        <v>168</v>
      </c>
      <c r="C152" s="23">
        <v>37299</v>
      </c>
      <c r="D152" s="23">
        <v>37299</v>
      </c>
      <c r="E152" s="22" t="s">
        <v>21</v>
      </c>
      <c r="F152" s="24" t="s">
        <v>283</v>
      </c>
      <c r="G152" s="4" t="s">
        <v>40</v>
      </c>
      <c r="H152" s="30" t="str">
        <f>VLOOKUP(G152,[2]Hoja2!A$1:B$65536,2,0)</f>
        <v>SERIE029</v>
      </c>
      <c r="I152" s="4" t="s">
        <v>40</v>
      </c>
      <c r="J152" s="31">
        <f>VLOOKUP(Eliminación!I1423,RETENCIÓN!A:D,IF(Eliminación!E1423="OPES",2,IF(Eliminación!E1423="UPES",3,4)),FALSE)</f>
        <v>10</v>
      </c>
      <c r="K152" s="27">
        <f t="shared" si="2"/>
        <v>40949</v>
      </c>
      <c r="L152" s="28" t="str">
        <f>IF(VLOOKUP(I152,RETENCIÓN!A:E,5,FALSE)="E","X","")</f>
        <v>X</v>
      </c>
      <c r="M152" s="29" t="str">
        <f>IF(VLOOKUP(I152,RETENCIÓN!A:E,5,FALSE)="CT","X","")</f>
        <v/>
      </c>
      <c r="N152" s="28" t="str">
        <f>IF(VLOOKUP(I152,RETENCIÓN!A:E,5,FALSE)="E","X","")</f>
        <v>X</v>
      </c>
      <c r="O152" s="28" t="str">
        <f>IF(VLOOKUP(I152,[3]RETENCIÓN!A:E,5,FALSE)="MT","X","")</f>
        <v/>
      </c>
      <c r="P152" s="28" t="str">
        <f>IF(VLOOKUP(I152,[3]RETENCIÓN!A:E,5,FALSE)="S","X","")</f>
        <v/>
      </c>
      <c r="Q152" s="26" t="s">
        <v>2175</v>
      </c>
      <c r="R152" s="26"/>
      <c r="S152" s="25" t="s">
        <v>177</v>
      </c>
      <c r="T152" s="22" t="s">
        <v>178</v>
      </c>
      <c r="U152" s="22">
        <v>1</v>
      </c>
      <c r="V152" s="22">
        <v>54</v>
      </c>
      <c r="W152" s="22" t="s">
        <v>167</v>
      </c>
      <c r="X152" s="22"/>
      <c r="Y152" s="22">
        <v>10</v>
      </c>
      <c r="Z152" s="22" t="s">
        <v>2177</v>
      </c>
    </row>
    <row r="153" spans="1:26" ht="36" x14ac:dyDescent="0.2">
      <c r="A153" s="22">
        <v>151</v>
      </c>
      <c r="B153" s="22" t="s">
        <v>168</v>
      </c>
      <c r="C153" s="23">
        <v>37299</v>
      </c>
      <c r="D153" s="23">
        <v>37299</v>
      </c>
      <c r="E153" s="22" t="s">
        <v>21</v>
      </c>
      <c r="F153" s="24" t="s">
        <v>1966</v>
      </c>
      <c r="G153" s="4" t="s">
        <v>40</v>
      </c>
      <c r="H153" s="30" t="str">
        <f>VLOOKUP(G153,[2]Hoja2!A$1:B$65536,2,0)</f>
        <v>SERIE029</v>
      </c>
      <c r="I153" s="4" t="s">
        <v>40</v>
      </c>
      <c r="J153" s="31">
        <f>VLOOKUP(Eliminación!I1424,RETENCIÓN!A:D,IF(Eliminación!E1424="OPES",2,IF(Eliminación!E1424="UPES",3,4)),FALSE)</f>
        <v>10</v>
      </c>
      <c r="K153" s="27">
        <f t="shared" si="2"/>
        <v>40949</v>
      </c>
      <c r="L153" s="28" t="str">
        <f>IF(VLOOKUP(I153,RETENCIÓN!A:E,5,FALSE)="E","X","")</f>
        <v>X</v>
      </c>
      <c r="M153" s="29" t="str">
        <f>IF(VLOOKUP(I153,RETENCIÓN!A:E,5,FALSE)="CT","X","")</f>
        <v/>
      </c>
      <c r="N153" s="28" t="str">
        <f>IF(VLOOKUP(I153,RETENCIÓN!A:E,5,FALSE)="E","X","")</f>
        <v>X</v>
      </c>
      <c r="O153" s="28" t="str">
        <f>IF(VLOOKUP(I153,[3]RETENCIÓN!A:E,5,FALSE)="MT","X","")</f>
        <v/>
      </c>
      <c r="P153" s="28" t="str">
        <f>IF(VLOOKUP(I153,[3]RETENCIÓN!A:E,5,FALSE)="S","X","")</f>
        <v/>
      </c>
      <c r="Q153" s="26" t="s">
        <v>2175</v>
      </c>
      <c r="R153" s="26"/>
      <c r="S153" s="25" t="s">
        <v>177</v>
      </c>
      <c r="T153" s="22" t="s">
        <v>178</v>
      </c>
      <c r="U153" s="22">
        <v>1</v>
      </c>
      <c r="V153" s="22">
        <v>52</v>
      </c>
      <c r="W153" s="22" t="s">
        <v>167</v>
      </c>
      <c r="X153" s="22"/>
      <c r="Y153" s="22">
        <v>11</v>
      </c>
      <c r="Z153" s="22" t="s">
        <v>2177</v>
      </c>
    </row>
    <row r="154" spans="1:26" ht="36" x14ac:dyDescent="0.2">
      <c r="A154" s="22">
        <v>152</v>
      </c>
      <c r="B154" s="22" t="s">
        <v>168</v>
      </c>
      <c r="C154" s="23">
        <v>37299</v>
      </c>
      <c r="D154" s="23">
        <v>37299</v>
      </c>
      <c r="E154" s="22" t="s">
        <v>21</v>
      </c>
      <c r="F154" s="24" t="s">
        <v>1969</v>
      </c>
      <c r="G154" s="4" t="s">
        <v>40</v>
      </c>
      <c r="H154" s="30" t="str">
        <f>VLOOKUP(G154,[2]Hoja2!A$1:B$65536,2,0)</f>
        <v>SERIE029</v>
      </c>
      <c r="I154" s="4" t="s">
        <v>40</v>
      </c>
      <c r="J154" s="31">
        <f>VLOOKUP(Eliminación!I1425,RETENCIÓN!A:D,IF(Eliminación!E1425="OPES",2,IF(Eliminación!E1425="UPES",3,4)),FALSE)</f>
        <v>10</v>
      </c>
      <c r="K154" s="27">
        <f t="shared" si="2"/>
        <v>40949</v>
      </c>
      <c r="L154" s="28" t="str">
        <f>IF(VLOOKUP(I154,RETENCIÓN!A:E,5,FALSE)="E","X","")</f>
        <v>X</v>
      </c>
      <c r="M154" s="29" t="str">
        <f>IF(VLOOKUP(I154,RETENCIÓN!A:E,5,FALSE)="CT","X","")</f>
        <v/>
      </c>
      <c r="N154" s="28" t="str">
        <f>IF(VLOOKUP(I154,RETENCIÓN!A:E,5,FALSE)="E","X","")</f>
        <v>X</v>
      </c>
      <c r="O154" s="28" t="str">
        <f>IF(VLOOKUP(I154,[3]RETENCIÓN!A:E,5,FALSE)="MT","X","")</f>
        <v/>
      </c>
      <c r="P154" s="28" t="str">
        <f>IF(VLOOKUP(I154,[3]RETENCIÓN!A:E,5,FALSE)="S","X","")</f>
        <v/>
      </c>
      <c r="Q154" s="26" t="s">
        <v>2175</v>
      </c>
      <c r="R154" s="26"/>
      <c r="S154" s="25" t="s">
        <v>177</v>
      </c>
      <c r="T154" s="22" t="s">
        <v>178</v>
      </c>
      <c r="U154" s="22">
        <v>1</v>
      </c>
      <c r="V154" s="22">
        <v>48</v>
      </c>
      <c r="W154" s="22" t="s">
        <v>167</v>
      </c>
      <c r="X154" s="22"/>
      <c r="Y154" s="22">
        <v>12</v>
      </c>
      <c r="Z154" s="22" t="s">
        <v>2177</v>
      </c>
    </row>
    <row r="155" spans="1:26" ht="36" x14ac:dyDescent="0.2">
      <c r="A155" s="22">
        <v>153</v>
      </c>
      <c r="B155" s="22" t="s">
        <v>303</v>
      </c>
      <c r="C155" s="23">
        <v>37299</v>
      </c>
      <c r="D155" s="23">
        <v>37299</v>
      </c>
      <c r="E155" s="22" t="s">
        <v>21</v>
      </c>
      <c r="F155" s="24" t="s">
        <v>2180</v>
      </c>
      <c r="G155" s="4" t="s">
        <v>40</v>
      </c>
      <c r="H155" s="30" t="str">
        <f>VLOOKUP(G155,[2]Hoja2!A$1:B$65536,2,0)</f>
        <v>SERIE029</v>
      </c>
      <c r="I155" s="4" t="s">
        <v>40</v>
      </c>
      <c r="J155" s="31">
        <f>VLOOKUP(Eliminación!I1426,RETENCIÓN!A:D,IF(Eliminación!E1426="OPES",2,IF(Eliminación!E1426="UPES",3,4)),FALSE)</f>
        <v>10</v>
      </c>
      <c r="K155" s="27">
        <f t="shared" si="2"/>
        <v>40949</v>
      </c>
      <c r="L155" s="28" t="str">
        <f>IF(VLOOKUP(I155,RETENCIÓN!A:E,5,FALSE)="E","X","")</f>
        <v>X</v>
      </c>
      <c r="M155" s="29" t="str">
        <f>IF(VLOOKUP(I155,RETENCIÓN!A:E,5,FALSE)="CT","X","")</f>
        <v/>
      </c>
      <c r="N155" s="28" t="str">
        <f>IF(VLOOKUP(I155,RETENCIÓN!A:E,5,FALSE)="E","X","")</f>
        <v>X</v>
      </c>
      <c r="O155" s="28" t="str">
        <f>IF(VLOOKUP(I155,[3]RETENCIÓN!A:E,5,FALSE)="MT","X","")</f>
        <v/>
      </c>
      <c r="P155" s="28" t="str">
        <f>IF(VLOOKUP(I155,[3]RETENCIÓN!A:E,5,FALSE)="S","X","")</f>
        <v/>
      </c>
      <c r="Q155" s="26" t="s">
        <v>2175</v>
      </c>
      <c r="R155" s="26"/>
      <c r="S155" s="25" t="s">
        <v>177</v>
      </c>
      <c r="T155" s="22" t="s">
        <v>178</v>
      </c>
      <c r="U155" s="22">
        <v>1</v>
      </c>
      <c r="V155" s="22">
        <v>49</v>
      </c>
      <c r="W155" s="22" t="s">
        <v>167</v>
      </c>
      <c r="X155" s="22"/>
      <c r="Y155" s="22">
        <v>13</v>
      </c>
      <c r="Z155" s="22" t="s">
        <v>2177</v>
      </c>
    </row>
    <row r="156" spans="1:26" ht="36" x14ac:dyDescent="0.2">
      <c r="A156" s="22">
        <v>154</v>
      </c>
      <c r="B156" s="22" t="s">
        <v>303</v>
      </c>
      <c r="C156" s="23">
        <v>37299</v>
      </c>
      <c r="D156" s="23">
        <v>37299</v>
      </c>
      <c r="E156" s="22" t="s">
        <v>21</v>
      </c>
      <c r="F156" s="24" t="s">
        <v>859</v>
      </c>
      <c r="G156" s="4" t="s">
        <v>40</v>
      </c>
      <c r="H156" s="30" t="str">
        <f>VLOOKUP(G156,[2]Hoja2!A$1:B$65536,2,0)</f>
        <v>SERIE029</v>
      </c>
      <c r="I156" s="4" t="s">
        <v>40</v>
      </c>
      <c r="J156" s="31">
        <f>VLOOKUP(Eliminación!I1427,RETENCIÓN!A:D,IF(Eliminación!E1427="OPES",2,IF(Eliminación!E1427="UPES",3,4)),FALSE)</f>
        <v>10</v>
      </c>
      <c r="K156" s="27">
        <f t="shared" si="2"/>
        <v>40949</v>
      </c>
      <c r="L156" s="28" t="str">
        <f>IF(VLOOKUP(I156,RETENCIÓN!A:E,5,FALSE)="E","X","")</f>
        <v>X</v>
      </c>
      <c r="M156" s="29" t="str">
        <f>IF(VLOOKUP(I156,RETENCIÓN!A:E,5,FALSE)="CT","X","")</f>
        <v/>
      </c>
      <c r="N156" s="28" t="str">
        <f>IF(VLOOKUP(I156,RETENCIÓN!A:E,5,FALSE)="E","X","")</f>
        <v>X</v>
      </c>
      <c r="O156" s="28" t="str">
        <f>IF(VLOOKUP(I156,[3]RETENCIÓN!A:E,5,FALSE)="MT","X","")</f>
        <v/>
      </c>
      <c r="P156" s="28" t="str">
        <f>IF(VLOOKUP(I156,[3]RETENCIÓN!A:E,5,FALSE)="S","X","")</f>
        <v/>
      </c>
      <c r="Q156" s="26" t="s">
        <v>2175</v>
      </c>
      <c r="R156" s="26"/>
      <c r="S156" s="25" t="s">
        <v>177</v>
      </c>
      <c r="T156" s="22" t="s">
        <v>178</v>
      </c>
      <c r="U156" s="22">
        <v>1</v>
      </c>
      <c r="V156" s="22">
        <v>40</v>
      </c>
      <c r="W156" s="22" t="s">
        <v>167</v>
      </c>
      <c r="X156" s="22"/>
      <c r="Y156" s="22">
        <v>14</v>
      </c>
      <c r="Z156" s="22" t="s">
        <v>2177</v>
      </c>
    </row>
    <row r="157" spans="1:26" ht="36" x14ac:dyDescent="0.2">
      <c r="A157" s="22">
        <v>155</v>
      </c>
      <c r="B157" s="22" t="s">
        <v>168</v>
      </c>
      <c r="C157" s="23">
        <v>37299</v>
      </c>
      <c r="D157" s="23">
        <v>37299</v>
      </c>
      <c r="E157" s="22" t="s">
        <v>21</v>
      </c>
      <c r="F157" s="24" t="s">
        <v>2181</v>
      </c>
      <c r="G157" s="4" t="s">
        <v>40</v>
      </c>
      <c r="H157" s="30" t="str">
        <f>VLOOKUP(G157,[2]Hoja2!A$1:B$65536,2,0)</f>
        <v>SERIE029</v>
      </c>
      <c r="I157" s="4" t="s">
        <v>40</v>
      </c>
      <c r="J157" s="31">
        <f>VLOOKUP(Eliminación!I1428,RETENCIÓN!A:D,IF(Eliminación!E1428="OPES",2,IF(Eliminación!E1428="UPES",3,4)),FALSE)</f>
        <v>10</v>
      </c>
      <c r="K157" s="27">
        <f t="shared" si="2"/>
        <v>40949</v>
      </c>
      <c r="L157" s="28" t="str">
        <f>IF(VLOOKUP(I157,RETENCIÓN!A:E,5,FALSE)="E","X","")</f>
        <v>X</v>
      </c>
      <c r="M157" s="29" t="str">
        <f>IF(VLOOKUP(I157,RETENCIÓN!A:E,5,FALSE)="CT","X","")</f>
        <v/>
      </c>
      <c r="N157" s="28" t="str">
        <f>IF(VLOOKUP(I157,RETENCIÓN!A:E,5,FALSE)="E","X","")</f>
        <v>X</v>
      </c>
      <c r="O157" s="28" t="str">
        <f>IF(VLOOKUP(I157,[3]RETENCIÓN!A:E,5,FALSE)="MT","X","")</f>
        <v/>
      </c>
      <c r="P157" s="28" t="str">
        <f>IF(VLOOKUP(I157,[3]RETENCIÓN!A:E,5,FALSE)="S","X","")</f>
        <v/>
      </c>
      <c r="Q157" s="26" t="s">
        <v>2175</v>
      </c>
      <c r="R157" s="26"/>
      <c r="S157" s="25" t="s">
        <v>177</v>
      </c>
      <c r="T157" s="22" t="s">
        <v>178</v>
      </c>
      <c r="U157" s="22">
        <v>1</v>
      </c>
      <c r="V157" s="22">
        <v>50</v>
      </c>
      <c r="W157" s="22" t="s">
        <v>167</v>
      </c>
      <c r="X157" s="22"/>
      <c r="Y157" s="22">
        <v>15</v>
      </c>
      <c r="Z157" s="22" t="s">
        <v>2177</v>
      </c>
    </row>
    <row r="158" spans="1:26" x14ac:dyDescent="0.2">
      <c r="A158" s="22">
        <v>156</v>
      </c>
      <c r="B158" s="22" t="s">
        <v>168</v>
      </c>
      <c r="C158" s="23">
        <v>37280</v>
      </c>
      <c r="D158" s="23">
        <v>37280</v>
      </c>
      <c r="E158" s="22" t="s">
        <v>21</v>
      </c>
      <c r="F158" s="24" t="s">
        <v>2182</v>
      </c>
      <c r="G158" s="4" t="s">
        <v>40</v>
      </c>
      <c r="H158" s="30" t="str">
        <f>VLOOKUP(G158,[2]Hoja2!A$1:B$65536,2,0)</f>
        <v>SERIE029</v>
      </c>
      <c r="I158" s="4" t="s">
        <v>40</v>
      </c>
      <c r="J158" s="31">
        <f>VLOOKUP(Eliminación!I1429,RETENCIÓN!A:D,IF(Eliminación!E1429="OPES",2,IF(Eliminación!E1429="UPES",3,4)),FALSE)</f>
        <v>10</v>
      </c>
      <c r="K158" s="27">
        <f t="shared" si="2"/>
        <v>40930</v>
      </c>
      <c r="L158" s="28" t="str">
        <f>IF(VLOOKUP(I158,RETENCIÓN!A:E,5,FALSE)="E","X","")</f>
        <v>X</v>
      </c>
      <c r="M158" s="29" t="str">
        <f>IF(VLOOKUP(I158,RETENCIÓN!A:E,5,FALSE)="CT","X","")</f>
        <v/>
      </c>
      <c r="N158" s="28" t="str">
        <f>IF(VLOOKUP(I158,RETENCIÓN!A:E,5,FALSE)="E","X","")</f>
        <v>X</v>
      </c>
      <c r="O158" s="28" t="str">
        <f>IF(VLOOKUP(I158,[3]RETENCIÓN!A:E,5,FALSE)="MT","X","")</f>
        <v/>
      </c>
      <c r="P158" s="28" t="str">
        <f>IF(VLOOKUP(I158,[3]RETENCIÓN!A:E,5,FALSE)="S","X","")</f>
        <v/>
      </c>
      <c r="Q158" s="26" t="s">
        <v>2183</v>
      </c>
      <c r="R158" s="26" t="s">
        <v>2184</v>
      </c>
      <c r="S158" s="25" t="s">
        <v>177</v>
      </c>
      <c r="T158" s="22" t="s">
        <v>178</v>
      </c>
      <c r="U158" s="22">
        <v>1</v>
      </c>
      <c r="V158" s="22">
        <v>20</v>
      </c>
      <c r="W158" s="22" t="s">
        <v>167</v>
      </c>
      <c r="X158" s="22"/>
      <c r="Y158" s="22">
        <v>16</v>
      </c>
      <c r="Z158" s="22" t="s">
        <v>2177</v>
      </c>
    </row>
    <row r="159" spans="1:26" x14ac:dyDescent="0.2">
      <c r="A159" s="22">
        <v>157</v>
      </c>
      <c r="B159" s="22" t="s">
        <v>303</v>
      </c>
      <c r="C159" s="23">
        <v>37280</v>
      </c>
      <c r="D159" s="23">
        <v>37280</v>
      </c>
      <c r="E159" s="22" t="s">
        <v>21</v>
      </c>
      <c r="F159" s="24" t="s">
        <v>2185</v>
      </c>
      <c r="G159" s="4" t="s">
        <v>40</v>
      </c>
      <c r="H159" s="30" t="str">
        <f>VLOOKUP(G159,[2]Hoja2!A$1:B$65536,2,0)</f>
        <v>SERIE029</v>
      </c>
      <c r="I159" s="4" t="s">
        <v>40</v>
      </c>
      <c r="J159" s="31">
        <f>VLOOKUP(Eliminación!I1430,RETENCIÓN!A:D,IF(Eliminación!E1430="OPES",2,IF(Eliminación!E1430="UPES",3,4)),FALSE)</f>
        <v>10</v>
      </c>
      <c r="K159" s="27">
        <f t="shared" si="2"/>
        <v>40930</v>
      </c>
      <c r="L159" s="28" t="str">
        <f>IF(VLOOKUP(I159,RETENCIÓN!A:E,5,FALSE)="E","X","")</f>
        <v>X</v>
      </c>
      <c r="M159" s="29" t="str">
        <f>IF(VLOOKUP(I159,RETENCIÓN!A:E,5,FALSE)="CT","X","")</f>
        <v/>
      </c>
      <c r="N159" s="28" t="str">
        <f>IF(VLOOKUP(I159,RETENCIÓN!A:E,5,FALSE)="E","X","")</f>
        <v>X</v>
      </c>
      <c r="O159" s="28" t="str">
        <f>IF(VLOOKUP(I159,[3]RETENCIÓN!A:E,5,FALSE)="MT","X","")</f>
        <v/>
      </c>
      <c r="P159" s="28" t="str">
        <f>IF(VLOOKUP(I159,[3]RETENCIÓN!A:E,5,FALSE)="S","X","")</f>
        <v/>
      </c>
      <c r="Q159" s="26" t="s">
        <v>2183</v>
      </c>
      <c r="R159" s="26" t="s">
        <v>2186</v>
      </c>
      <c r="S159" s="25" t="s">
        <v>177</v>
      </c>
      <c r="T159" s="22" t="s">
        <v>178</v>
      </c>
      <c r="U159" s="22">
        <v>1</v>
      </c>
      <c r="V159" s="22">
        <v>98</v>
      </c>
      <c r="W159" s="22" t="s">
        <v>167</v>
      </c>
      <c r="X159" s="22"/>
      <c r="Y159" s="22">
        <v>17</v>
      </c>
      <c r="Z159" s="22" t="s">
        <v>2177</v>
      </c>
    </row>
    <row r="160" spans="1:26" ht="36" x14ac:dyDescent="0.2">
      <c r="A160" s="22">
        <v>158</v>
      </c>
      <c r="B160" s="22" t="s">
        <v>303</v>
      </c>
      <c r="C160" s="23">
        <v>37299</v>
      </c>
      <c r="D160" s="23">
        <v>37299</v>
      </c>
      <c r="E160" s="22" t="s">
        <v>21</v>
      </c>
      <c r="F160" s="24" t="s">
        <v>295</v>
      </c>
      <c r="G160" s="4" t="s">
        <v>40</v>
      </c>
      <c r="H160" s="30" t="str">
        <f>VLOOKUP(G160,[2]Hoja2!A$1:B$65536,2,0)</f>
        <v>SERIE029</v>
      </c>
      <c r="I160" s="4" t="s">
        <v>40</v>
      </c>
      <c r="J160" s="31">
        <f>VLOOKUP(Eliminación!I1431,RETENCIÓN!A:D,IF(Eliminación!E1431="OPES",2,IF(Eliminación!E1431="UPES",3,4)),FALSE)</f>
        <v>10</v>
      </c>
      <c r="K160" s="27">
        <f t="shared" si="2"/>
        <v>40949</v>
      </c>
      <c r="L160" s="28" t="str">
        <f>IF(VLOOKUP(I160,RETENCIÓN!A:E,5,FALSE)="E","X","")</f>
        <v>X</v>
      </c>
      <c r="M160" s="29" t="str">
        <f>IF(VLOOKUP(I160,RETENCIÓN!A:E,5,FALSE)="CT","X","")</f>
        <v/>
      </c>
      <c r="N160" s="28" t="str">
        <f>IF(VLOOKUP(I160,RETENCIÓN!A:E,5,FALSE)="E","X","")</f>
        <v>X</v>
      </c>
      <c r="O160" s="28" t="str">
        <f>IF(VLOOKUP(I160,[3]RETENCIÓN!A:E,5,FALSE)="MT","X","")</f>
        <v/>
      </c>
      <c r="P160" s="28" t="str">
        <f>IF(VLOOKUP(I160,[3]RETENCIÓN!A:E,5,FALSE)="S","X","")</f>
        <v/>
      </c>
      <c r="Q160" s="26" t="s">
        <v>2175</v>
      </c>
      <c r="R160" s="26" t="s">
        <v>2046</v>
      </c>
      <c r="S160" s="25" t="s">
        <v>177</v>
      </c>
      <c r="T160" s="22" t="s">
        <v>178</v>
      </c>
      <c r="U160" s="22">
        <v>1</v>
      </c>
      <c r="V160" s="22">
        <v>53</v>
      </c>
      <c r="W160" s="22" t="s">
        <v>167</v>
      </c>
      <c r="X160" s="22"/>
      <c r="Y160" s="22">
        <v>18</v>
      </c>
      <c r="Z160" s="22" t="s">
        <v>2177</v>
      </c>
    </row>
    <row r="161" spans="1:26" ht="36" x14ac:dyDescent="0.2">
      <c r="A161" s="22">
        <v>159</v>
      </c>
      <c r="B161" s="22" t="s">
        <v>303</v>
      </c>
      <c r="C161" s="23">
        <v>37286</v>
      </c>
      <c r="D161" s="23">
        <v>37286</v>
      </c>
      <c r="E161" s="22" t="s">
        <v>21</v>
      </c>
      <c r="F161" s="24" t="s">
        <v>2187</v>
      </c>
      <c r="G161" s="4" t="s">
        <v>40</v>
      </c>
      <c r="H161" s="30" t="str">
        <f>VLOOKUP(G161,[2]Hoja2!A$1:B$65536,2,0)</f>
        <v>SERIE029</v>
      </c>
      <c r="I161" s="4" t="s">
        <v>40</v>
      </c>
      <c r="J161" s="31">
        <f>VLOOKUP(Eliminación!I1432,RETENCIÓN!A:D,IF(Eliminación!E1432="OPES",2,IF(Eliminación!E1432="UPES",3,4)),FALSE)</f>
        <v>10</v>
      </c>
      <c r="K161" s="27">
        <f t="shared" si="2"/>
        <v>40936</v>
      </c>
      <c r="L161" s="28" t="str">
        <f>IF(VLOOKUP(I161,RETENCIÓN!A:E,5,FALSE)="E","X","")</f>
        <v>X</v>
      </c>
      <c r="M161" s="29" t="str">
        <f>IF(VLOOKUP(I161,RETENCIÓN!A:E,5,FALSE)="CT","X","")</f>
        <v/>
      </c>
      <c r="N161" s="28" t="str">
        <f>IF(VLOOKUP(I161,RETENCIÓN!A:E,5,FALSE)="E","X","")</f>
        <v>X</v>
      </c>
      <c r="O161" s="28" t="str">
        <f>IF(VLOOKUP(I161,[3]RETENCIÓN!A:E,5,FALSE)="MT","X","")</f>
        <v/>
      </c>
      <c r="P161" s="28" t="str">
        <f>IF(VLOOKUP(I161,[3]RETENCIÓN!A:E,5,FALSE)="S","X","")</f>
        <v/>
      </c>
      <c r="Q161" s="26" t="s">
        <v>2188</v>
      </c>
      <c r="R161" s="26"/>
      <c r="S161" s="25" t="s">
        <v>177</v>
      </c>
      <c r="T161" s="22" t="s">
        <v>178</v>
      </c>
      <c r="U161" s="22">
        <v>1</v>
      </c>
      <c r="V161" s="22">
        <v>20</v>
      </c>
      <c r="W161" s="22" t="s">
        <v>167</v>
      </c>
      <c r="X161" s="22"/>
      <c r="Y161" s="22">
        <v>19</v>
      </c>
      <c r="Z161" s="22" t="s">
        <v>2177</v>
      </c>
    </row>
    <row r="162" spans="1:26" ht="24" x14ac:dyDescent="0.2">
      <c r="A162" s="22">
        <v>160</v>
      </c>
      <c r="B162" s="22" t="s">
        <v>168</v>
      </c>
      <c r="C162" s="23">
        <v>38268</v>
      </c>
      <c r="D162" s="23">
        <v>38268</v>
      </c>
      <c r="E162" s="22" t="s">
        <v>21</v>
      </c>
      <c r="F162" s="24" t="s">
        <v>2189</v>
      </c>
      <c r="G162" s="4" t="s">
        <v>40</v>
      </c>
      <c r="H162" s="30" t="str">
        <f>VLOOKUP(G162,[2]Hoja2!A$1:B$65536,2,0)</f>
        <v>SERIE029</v>
      </c>
      <c r="I162" s="4" t="s">
        <v>40</v>
      </c>
      <c r="J162" s="31">
        <f>VLOOKUP(Eliminación!I1433,RETENCIÓN!A:D,IF(Eliminación!E1433="OPES",2,IF(Eliminación!E1433="UPES",3,4)),FALSE)</f>
        <v>10</v>
      </c>
      <c r="K162" s="27">
        <f t="shared" si="2"/>
        <v>41918</v>
      </c>
      <c r="L162" s="28" t="str">
        <f>IF(VLOOKUP(I162,RETENCIÓN!A:E,5,FALSE)="E","X","")</f>
        <v>X</v>
      </c>
      <c r="M162" s="29" t="str">
        <f>IF(VLOOKUP(I162,RETENCIÓN!A:E,5,FALSE)="CT","X","")</f>
        <v/>
      </c>
      <c r="N162" s="28" t="str">
        <f>IF(VLOOKUP(I162,RETENCIÓN!A:E,5,FALSE)="E","X","")</f>
        <v>X</v>
      </c>
      <c r="O162" s="28" t="str">
        <f>IF(VLOOKUP(I162,[3]RETENCIÓN!A:E,5,FALSE)="MT","X","")</f>
        <v/>
      </c>
      <c r="P162" s="28" t="str">
        <f>IF(VLOOKUP(I162,[3]RETENCIÓN!A:E,5,FALSE)="S","X","")</f>
        <v/>
      </c>
      <c r="Q162" s="26" t="s">
        <v>2190</v>
      </c>
      <c r="R162" s="26" t="s">
        <v>1328</v>
      </c>
      <c r="S162" s="25" t="s">
        <v>177</v>
      </c>
      <c r="T162" s="22" t="s">
        <v>178</v>
      </c>
      <c r="U162" s="22">
        <v>1</v>
      </c>
      <c r="V162" s="22">
        <v>222</v>
      </c>
      <c r="W162" s="22" t="s">
        <v>167</v>
      </c>
      <c r="X162" s="22"/>
      <c r="Y162" s="22">
        <v>1</v>
      </c>
      <c r="Z162" s="22" t="s">
        <v>2191</v>
      </c>
    </row>
    <row r="163" spans="1:26" ht="24" x14ac:dyDescent="0.2">
      <c r="A163" s="22">
        <v>161</v>
      </c>
      <c r="B163" s="22" t="s">
        <v>168</v>
      </c>
      <c r="C163" s="23">
        <v>38268</v>
      </c>
      <c r="D163" s="23">
        <v>38268</v>
      </c>
      <c r="E163" s="22" t="s">
        <v>21</v>
      </c>
      <c r="F163" s="24" t="s">
        <v>807</v>
      </c>
      <c r="G163" s="4" t="s">
        <v>40</v>
      </c>
      <c r="H163" s="30" t="str">
        <f>VLOOKUP(G163,[2]Hoja2!A$1:B$65536,2,0)</f>
        <v>SERIE029</v>
      </c>
      <c r="I163" s="4" t="s">
        <v>40</v>
      </c>
      <c r="J163" s="31">
        <f>VLOOKUP(Eliminación!I1434,RETENCIÓN!A:D,IF(Eliminación!E1434="OPES",2,IF(Eliminación!E1434="UPES",3,4)),FALSE)</f>
        <v>10</v>
      </c>
      <c r="K163" s="27">
        <f t="shared" si="2"/>
        <v>41918</v>
      </c>
      <c r="L163" s="28" t="str">
        <f>IF(VLOOKUP(I163,RETENCIÓN!A:E,5,FALSE)="E","X","")</f>
        <v>X</v>
      </c>
      <c r="M163" s="29" t="str">
        <f>IF(VLOOKUP(I163,RETENCIÓN!A:E,5,FALSE)="CT","X","")</f>
        <v/>
      </c>
      <c r="N163" s="28" t="str">
        <f>IF(VLOOKUP(I163,RETENCIÓN!A:E,5,FALSE)="E","X","")</f>
        <v>X</v>
      </c>
      <c r="O163" s="28" t="str">
        <f>IF(VLOOKUP(I163,[3]RETENCIÓN!A:E,5,FALSE)="MT","X","")</f>
        <v/>
      </c>
      <c r="P163" s="28" t="str">
        <f>IF(VLOOKUP(I163,[3]RETENCIÓN!A:E,5,FALSE)="S","X","")</f>
        <v/>
      </c>
      <c r="Q163" s="26" t="s">
        <v>2190</v>
      </c>
      <c r="R163" s="26" t="s">
        <v>2192</v>
      </c>
      <c r="S163" s="25" t="s">
        <v>177</v>
      </c>
      <c r="T163" s="22" t="s">
        <v>178</v>
      </c>
      <c r="U163" s="22">
        <v>1</v>
      </c>
      <c r="V163" s="22">
        <v>159</v>
      </c>
      <c r="W163" s="22" t="s">
        <v>167</v>
      </c>
      <c r="X163" s="22" t="s">
        <v>183</v>
      </c>
      <c r="Y163" s="22">
        <v>2</v>
      </c>
      <c r="Z163" s="22" t="s">
        <v>2191</v>
      </c>
    </row>
    <row r="164" spans="1:26" ht="24" x14ac:dyDescent="0.2">
      <c r="A164" s="22">
        <v>162</v>
      </c>
      <c r="B164" s="22" t="s">
        <v>168</v>
      </c>
      <c r="C164" s="23">
        <v>38268</v>
      </c>
      <c r="D164" s="23">
        <v>38268</v>
      </c>
      <c r="E164" s="22" t="s">
        <v>21</v>
      </c>
      <c r="F164" s="24" t="s">
        <v>807</v>
      </c>
      <c r="G164" s="4" t="s">
        <v>40</v>
      </c>
      <c r="H164" s="30" t="str">
        <f>VLOOKUP(G164,[2]Hoja2!A$1:B$65536,2,0)</f>
        <v>SERIE029</v>
      </c>
      <c r="I164" s="4" t="s">
        <v>40</v>
      </c>
      <c r="J164" s="31">
        <f>VLOOKUP(Eliminación!I1435,RETENCIÓN!A:D,IF(Eliminación!E1435="OPES",2,IF(Eliminación!E1435="UPES",3,4)),FALSE)</f>
        <v>10</v>
      </c>
      <c r="K164" s="27">
        <f t="shared" si="2"/>
        <v>41918</v>
      </c>
      <c r="L164" s="28" t="str">
        <f>IF(VLOOKUP(I164,RETENCIÓN!A:E,5,FALSE)="E","X","")</f>
        <v>X</v>
      </c>
      <c r="M164" s="29" t="str">
        <f>IF(VLOOKUP(I164,RETENCIÓN!A:E,5,FALSE)="CT","X","")</f>
        <v/>
      </c>
      <c r="N164" s="28" t="str">
        <f>IF(VLOOKUP(I164,RETENCIÓN!A:E,5,FALSE)="E","X","")</f>
        <v>X</v>
      </c>
      <c r="O164" s="28" t="str">
        <f>IF(VLOOKUP(I164,[3]RETENCIÓN!A:E,5,FALSE)="MT","X","")</f>
        <v/>
      </c>
      <c r="P164" s="28" t="str">
        <f>IF(VLOOKUP(I164,[3]RETENCIÓN!A:E,5,FALSE)="S","X","")</f>
        <v/>
      </c>
      <c r="Q164" s="26" t="s">
        <v>2190</v>
      </c>
      <c r="R164" s="26" t="s">
        <v>2192</v>
      </c>
      <c r="S164" s="25" t="s">
        <v>177</v>
      </c>
      <c r="T164" s="22" t="s">
        <v>178</v>
      </c>
      <c r="U164" s="22">
        <v>160</v>
      </c>
      <c r="V164" s="22">
        <v>280</v>
      </c>
      <c r="W164" s="22" t="s">
        <v>167</v>
      </c>
      <c r="X164" s="22" t="s">
        <v>184</v>
      </c>
      <c r="Y164" s="22">
        <v>3</v>
      </c>
      <c r="Z164" s="22" t="s">
        <v>2191</v>
      </c>
    </row>
    <row r="165" spans="1:26" ht="36" x14ac:dyDescent="0.2">
      <c r="A165" s="22">
        <v>163</v>
      </c>
      <c r="B165" s="22" t="s">
        <v>168</v>
      </c>
      <c r="C165" s="23">
        <v>38273</v>
      </c>
      <c r="D165" s="23">
        <v>38273</v>
      </c>
      <c r="E165" s="22" t="s">
        <v>21</v>
      </c>
      <c r="F165" s="24" t="s">
        <v>2193</v>
      </c>
      <c r="G165" s="4" t="s">
        <v>40</v>
      </c>
      <c r="H165" s="30" t="str">
        <f>VLOOKUP(G165,[2]Hoja2!A$1:B$65536,2,0)</f>
        <v>SERIE029</v>
      </c>
      <c r="I165" s="4" t="s">
        <v>40</v>
      </c>
      <c r="J165" s="31">
        <f>VLOOKUP(Eliminación!I1436,RETENCIÓN!A:D,IF(Eliminación!E1436="OPES",2,IF(Eliminación!E1436="UPES",3,4)),FALSE)</f>
        <v>10</v>
      </c>
      <c r="K165" s="27">
        <f t="shared" si="2"/>
        <v>41923</v>
      </c>
      <c r="L165" s="28" t="str">
        <f>IF(VLOOKUP(I165,RETENCIÓN!A:E,5,FALSE)="E","X","")</f>
        <v>X</v>
      </c>
      <c r="M165" s="29" t="str">
        <f>IF(VLOOKUP(I165,RETENCIÓN!A:E,5,FALSE)="CT","X","")</f>
        <v/>
      </c>
      <c r="N165" s="28" t="str">
        <f>IF(VLOOKUP(I165,RETENCIÓN!A:E,5,FALSE)="E","X","")</f>
        <v>X</v>
      </c>
      <c r="O165" s="28" t="str">
        <f>IF(VLOOKUP(I165,[3]RETENCIÓN!A:E,5,FALSE)="MT","X","")</f>
        <v/>
      </c>
      <c r="P165" s="28" t="str">
        <f>IF(VLOOKUP(I165,[3]RETENCIÓN!A:E,5,FALSE)="S","X","")</f>
        <v/>
      </c>
      <c r="Q165" s="26" t="s">
        <v>2194</v>
      </c>
      <c r="R165" s="26" t="s">
        <v>2195</v>
      </c>
      <c r="S165" s="25" t="s">
        <v>177</v>
      </c>
      <c r="T165" s="22" t="s">
        <v>178</v>
      </c>
      <c r="U165" s="22">
        <v>1</v>
      </c>
      <c r="V165" s="22">
        <v>117</v>
      </c>
      <c r="W165" s="22" t="s">
        <v>167</v>
      </c>
      <c r="X165" s="22"/>
      <c r="Y165" s="22">
        <v>4</v>
      </c>
      <c r="Z165" s="22" t="s">
        <v>2191</v>
      </c>
    </row>
    <row r="166" spans="1:26" ht="36" x14ac:dyDescent="0.2">
      <c r="A166" s="22">
        <v>164</v>
      </c>
      <c r="B166" s="22" t="s">
        <v>168</v>
      </c>
      <c r="C166" s="23">
        <v>38273</v>
      </c>
      <c r="D166" s="23">
        <v>38273</v>
      </c>
      <c r="E166" s="22" t="s">
        <v>21</v>
      </c>
      <c r="F166" s="24" t="s">
        <v>313</v>
      </c>
      <c r="G166" s="4" t="s">
        <v>40</v>
      </c>
      <c r="H166" s="30" t="str">
        <f>VLOOKUP(G166,[2]Hoja2!A$1:B$65536,2,0)</f>
        <v>SERIE029</v>
      </c>
      <c r="I166" s="4" t="s">
        <v>40</v>
      </c>
      <c r="J166" s="31">
        <f>VLOOKUP(Eliminación!I1437,RETENCIÓN!A:D,IF(Eliminación!E1437="OPES",2,IF(Eliminación!E1437="UPES",3,4)),FALSE)</f>
        <v>10</v>
      </c>
      <c r="K166" s="27">
        <f t="shared" si="2"/>
        <v>41923</v>
      </c>
      <c r="L166" s="28" t="str">
        <f>IF(VLOOKUP(I166,RETENCIÓN!A:E,5,FALSE)="E","X","")</f>
        <v>X</v>
      </c>
      <c r="M166" s="29" t="str">
        <f>IF(VLOOKUP(I166,RETENCIÓN!A:E,5,FALSE)="CT","X","")</f>
        <v/>
      </c>
      <c r="N166" s="28" t="str">
        <f>IF(VLOOKUP(I166,RETENCIÓN!A:E,5,FALSE)="E","X","")</f>
        <v>X</v>
      </c>
      <c r="O166" s="28" t="str">
        <f>IF(VLOOKUP(I166,[3]RETENCIÓN!A:E,5,FALSE)="MT","X","")</f>
        <v/>
      </c>
      <c r="P166" s="28" t="str">
        <f>IF(VLOOKUP(I166,[3]RETENCIÓN!A:E,5,FALSE)="S","X","")</f>
        <v/>
      </c>
      <c r="Q166" s="26" t="s">
        <v>2194</v>
      </c>
      <c r="R166" s="26" t="s">
        <v>400</v>
      </c>
      <c r="S166" s="25" t="s">
        <v>177</v>
      </c>
      <c r="T166" s="22" t="s">
        <v>178</v>
      </c>
      <c r="U166" s="22">
        <v>1</v>
      </c>
      <c r="V166" s="22">
        <v>106</v>
      </c>
      <c r="W166" s="22" t="s">
        <v>167</v>
      </c>
      <c r="X166" s="22" t="s">
        <v>183</v>
      </c>
      <c r="Y166" s="22">
        <v>5</v>
      </c>
      <c r="Z166" s="22" t="s">
        <v>2191</v>
      </c>
    </row>
    <row r="167" spans="1:26" ht="36" x14ac:dyDescent="0.2">
      <c r="A167" s="22">
        <v>165</v>
      </c>
      <c r="B167" s="22" t="s">
        <v>168</v>
      </c>
      <c r="C167" s="23">
        <v>38273</v>
      </c>
      <c r="D167" s="23">
        <v>38273</v>
      </c>
      <c r="E167" s="22" t="s">
        <v>21</v>
      </c>
      <c r="F167" s="24" t="s">
        <v>313</v>
      </c>
      <c r="G167" s="4" t="s">
        <v>40</v>
      </c>
      <c r="H167" s="30" t="str">
        <f>VLOOKUP(G167,[2]Hoja2!A$1:B$65536,2,0)</f>
        <v>SERIE029</v>
      </c>
      <c r="I167" s="4" t="s">
        <v>40</v>
      </c>
      <c r="J167" s="31">
        <f>VLOOKUP(Eliminación!I1438,RETENCIÓN!A:D,IF(Eliminación!E1438="OPES",2,IF(Eliminación!E1438="UPES",3,4)),FALSE)</f>
        <v>10</v>
      </c>
      <c r="K167" s="27">
        <f t="shared" si="2"/>
        <v>41923</v>
      </c>
      <c r="L167" s="28" t="str">
        <f>IF(VLOOKUP(I167,RETENCIÓN!A:E,5,FALSE)="E","X","")</f>
        <v>X</v>
      </c>
      <c r="M167" s="29" t="str">
        <f>IF(VLOOKUP(I167,RETENCIÓN!A:E,5,FALSE)="CT","X","")</f>
        <v/>
      </c>
      <c r="N167" s="28" t="str">
        <f>IF(VLOOKUP(I167,RETENCIÓN!A:E,5,FALSE)="E","X","")</f>
        <v>X</v>
      </c>
      <c r="O167" s="28" t="str">
        <f>IF(VLOOKUP(I167,[3]RETENCIÓN!A:E,5,FALSE)="MT","X","")</f>
        <v/>
      </c>
      <c r="P167" s="28" t="str">
        <f>IF(VLOOKUP(I167,[3]RETENCIÓN!A:E,5,FALSE)="S","X","")</f>
        <v/>
      </c>
      <c r="Q167" s="26" t="s">
        <v>2194</v>
      </c>
      <c r="R167" s="26" t="s">
        <v>400</v>
      </c>
      <c r="S167" s="25" t="s">
        <v>177</v>
      </c>
      <c r="T167" s="22" t="s">
        <v>178</v>
      </c>
      <c r="U167" s="22">
        <v>107</v>
      </c>
      <c r="V167" s="22">
        <v>253</v>
      </c>
      <c r="W167" s="22" t="s">
        <v>167</v>
      </c>
      <c r="X167" s="22" t="s">
        <v>184</v>
      </c>
      <c r="Y167" s="22">
        <v>6</v>
      </c>
      <c r="Z167" s="22" t="s">
        <v>2191</v>
      </c>
    </row>
    <row r="168" spans="1:26" ht="36" x14ac:dyDescent="0.2">
      <c r="A168" s="22">
        <v>166</v>
      </c>
      <c r="B168" s="22" t="s">
        <v>168</v>
      </c>
      <c r="C168" s="23">
        <v>38273</v>
      </c>
      <c r="D168" s="23">
        <v>38273</v>
      </c>
      <c r="E168" s="22" t="s">
        <v>21</v>
      </c>
      <c r="F168" s="24" t="s">
        <v>2196</v>
      </c>
      <c r="G168" s="4" t="s">
        <v>40</v>
      </c>
      <c r="H168" s="30" t="str">
        <f>VLOOKUP(G168,[2]Hoja2!A$1:B$65536,2,0)</f>
        <v>SERIE029</v>
      </c>
      <c r="I168" s="4" t="s">
        <v>40</v>
      </c>
      <c r="J168" s="31">
        <f>VLOOKUP(Eliminación!I1439,RETENCIÓN!A:D,IF(Eliminación!E1439="OPES",2,IF(Eliminación!E1439="UPES",3,4)),FALSE)</f>
        <v>10</v>
      </c>
      <c r="K168" s="27">
        <f t="shared" si="2"/>
        <v>41923</v>
      </c>
      <c r="L168" s="28" t="str">
        <f>IF(VLOOKUP(I168,RETENCIÓN!A:E,5,FALSE)="E","X","")</f>
        <v>X</v>
      </c>
      <c r="M168" s="29" t="str">
        <f>IF(VLOOKUP(I168,RETENCIÓN!A:E,5,FALSE)="CT","X","")</f>
        <v/>
      </c>
      <c r="N168" s="28" t="str">
        <f>IF(VLOOKUP(I168,RETENCIÓN!A:E,5,FALSE)="E","X","")</f>
        <v>X</v>
      </c>
      <c r="O168" s="28" t="str">
        <f>IF(VLOOKUP(I168,[3]RETENCIÓN!A:E,5,FALSE)="MT","X","")</f>
        <v/>
      </c>
      <c r="P168" s="28" t="str">
        <f>IF(VLOOKUP(I168,[3]RETENCIÓN!A:E,5,FALSE)="S","X","")</f>
        <v/>
      </c>
      <c r="Q168" s="26" t="s">
        <v>2194</v>
      </c>
      <c r="R168" s="26" t="s">
        <v>383</v>
      </c>
      <c r="S168" s="25" t="s">
        <v>177</v>
      </c>
      <c r="T168" s="22" t="s">
        <v>178</v>
      </c>
      <c r="U168" s="22">
        <v>1</v>
      </c>
      <c r="V168" s="22">
        <v>180</v>
      </c>
      <c r="W168" s="22" t="s">
        <v>167</v>
      </c>
      <c r="X168" s="22"/>
      <c r="Y168" s="22">
        <v>7</v>
      </c>
      <c r="Z168" s="22" t="s">
        <v>2191</v>
      </c>
    </row>
    <row r="169" spans="1:26" ht="36" x14ac:dyDescent="0.2">
      <c r="A169" s="22">
        <v>167</v>
      </c>
      <c r="B169" s="22" t="s">
        <v>168</v>
      </c>
      <c r="C169" s="23">
        <v>38273</v>
      </c>
      <c r="D169" s="23">
        <v>38273</v>
      </c>
      <c r="E169" s="22" t="s">
        <v>21</v>
      </c>
      <c r="F169" s="24" t="s">
        <v>2197</v>
      </c>
      <c r="G169" s="4" t="s">
        <v>40</v>
      </c>
      <c r="H169" s="30" t="str">
        <f>VLOOKUP(G169,[2]Hoja2!A$1:B$65536,2,0)</f>
        <v>SERIE029</v>
      </c>
      <c r="I169" s="4" t="s">
        <v>40</v>
      </c>
      <c r="J169" s="31">
        <f>VLOOKUP(Eliminación!I1440,RETENCIÓN!A:D,IF(Eliminación!E1440="OPES",2,IF(Eliminación!E1440="UPES",3,4)),FALSE)</f>
        <v>10</v>
      </c>
      <c r="K169" s="27">
        <f t="shared" si="2"/>
        <v>41923</v>
      </c>
      <c r="L169" s="28" t="str">
        <f>IF(VLOOKUP(I169,RETENCIÓN!A:E,5,FALSE)="E","X","")</f>
        <v>X</v>
      </c>
      <c r="M169" s="29" t="str">
        <f>IF(VLOOKUP(I169,RETENCIÓN!A:E,5,FALSE)="CT","X","")</f>
        <v/>
      </c>
      <c r="N169" s="28" t="str">
        <f>IF(VLOOKUP(I169,RETENCIÓN!A:E,5,FALSE)="E","X","")</f>
        <v>X</v>
      </c>
      <c r="O169" s="28" t="str">
        <f>IF(VLOOKUP(I169,[3]RETENCIÓN!A:E,5,FALSE)="MT","X","")</f>
        <v/>
      </c>
      <c r="P169" s="28" t="str">
        <f>IF(VLOOKUP(I169,[3]RETENCIÓN!A:E,5,FALSE)="S","X","")</f>
        <v/>
      </c>
      <c r="Q169" s="26" t="s">
        <v>2194</v>
      </c>
      <c r="R169" s="26" t="s">
        <v>2198</v>
      </c>
      <c r="S169" s="25" t="s">
        <v>177</v>
      </c>
      <c r="T169" s="22" t="s">
        <v>178</v>
      </c>
      <c r="U169" s="22">
        <v>1</v>
      </c>
      <c r="V169" s="22">
        <v>115</v>
      </c>
      <c r="W169" s="22" t="s">
        <v>167</v>
      </c>
      <c r="X169" s="22"/>
      <c r="Y169" s="22">
        <v>8</v>
      </c>
      <c r="Z169" s="22" t="s">
        <v>2191</v>
      </c>
    </row>
    <row r="170" spans="1:26" ht="36" x14ac:dyDescent="0.2">
      <c r="A170" s="22">
        <v>168</v>
      </c>
      <c r="B170" s="22" t="s">
        <v>168</v>
      </c>
      <c r="C170" s="23">
        <v>38273</v>
      </c>
      <c r="D170" s="23">
        <v>38273</v>
      </c>
      <c r="E170" s="22" t="s">
        <v>21</v>
      </c>
      <c r="F170" s="24" t="s">
        <v>2199</v>
      </c>
      <c r="G170" s="4" t="s">
        <v>40</v>
      </c>
      <c r="H170" s="30" t="str">
        <f>VLOOKUP(G170,[2]Hoja2!A$1:B$65536,2,0)</f>
        <v>SERIE029</v>
      </c>
      <c r="I170" s="4" t="s">
        <v>40</v>
      </c>
      <c r="J170" s="31">
        <f>VLOOKUP(Eliminación!I1441,RETENCIÓN!A:D,IF(Eliminación!E1441="OPES",2,IF(Eliminación!E1441="UPES",3,4)),FALSE)</f>
        <v>10</v>
      </c>
      <c r="K170" s="27">
        <f t="shared" si="2"/>
        <v>41923</v>
      </c>
      <c r="L170" s="28" t="str">
        <f>IF(VLOOKUP(I170,RETENCIÓN!A:E,5,FALSE)="E","X","")</f>
        <v>X</v>
      </c>
      <c r="M170" s="29" t="str">
        <f>IF(VLOOKUP(I170,RETENCIÓN!A:E,5,FALSE)="CT","X","")</f>
        <v/>
      </c>
      <c r="N170" s="28" t="str">
        <f>IF(VLOOKUP(I170,RETENCIÓN!A:E,5,FALSE)="E","X","")</f>
        <v>X</v>
      </c>
      <c r="O170" s="28" t="str">
        <f>IF(VLOOKUP(I170,[3]RETENCIÓN!A:E,5,FALSE)="MT","X","")</f>
        <v/>
      </c>
      <c r="P170" s="28" t="str">
        <f>IF(VLOOKUP(I170,[3]RETENCIÓN!A:E,5,FALSE)="S","X","")</f>
        <v/>
      </c>
      <c r="Q170" s="26" t="s">
        <v>2194</v>
      </c>
      <c r="R170" s="26" t="s">
        <v>253</v>
      </c>
      <c r="S170" s="25" t="s">
        <v>177</v>
      </c>
      <c r="T170" s="22" t="s">
        <v>178</v>
      </c>
      <c r="U170" s="22">
        <v>1</v>
      </c>
      <c r="V170" s="22">
        <v>137</v>
      </c>
      <c r="W170" s="22" t="s">
        <v>167</v>
      </c>
      <c r="X170" s="22"/>
      <c r="Y170" s="22">
        <v>9</v>
      </c>
      <c r="Z170" s="22" t="s">
        <v>2191</v>
      </c>
    </row>
    <row r="171" spans="1:26" ht="36" x14ac:dyDescent="0.2">
      <c r="A171" s="22">
        <v>169</v>
      </c>
      <c r="B171" s="22" t="s">
        <v>168</v>
      </c>
      <c r="C171" s="23">
        <v>38272</v>
      </c>
      <c r="D171" s="23">
        <v>38272</v>
      </c>
      <c r="E171" s="22" t="s">
        <v>21</v>
      </c>
      <c r="F171" s="24" t="s">
        <v>1072</v>
      </c>
      <c r="G171" s="4" t="s">
        <v>40</v>
      </c>
      <c r="H171" s="30" t="str">
        <f>VLOOKUP(G171,[2]Hoja2!A$1:B$65536,2,0)</f>
        <v>SERIE029</v>
      </c>
      <c r="I171" s="4" t="s">
        <v>40</v>
      </c>
      <c r="J171" s="31">
        <f>VLOOKUP(Eliminación!I1442,RETENCIÓN!A:D,IF(Eliminación!E1442="OPES",2,IF(Eliminación!E1442="UPES",3,4)),FALSE)</f>
        <v>10</v>
      </c>
      <c r="K171" s="27">
        <f t="shared" si="2"/>
        <v>41922</v>
      </c>
      <c r="L171" s="28" t="str">
        <f>IF(VLOOKUP(I171,RETENCIÓN!A:E,5,FALSE)="E","X","")</f>
        <v>X</v>
      </c>
      <c r="M171" s="29" t="str">
        <f>IF(VLOOKUP(I171,RETENCIÓN!A:E,5,FALSE)="CT","X","")</f>
        <v/>
      </c>
      <c r="N171" s="28" t="str">
        <f>IF(VLOOKUP(I171,RETENCIÓN!A:E,5,FALSE)="E","X","")</f>
        <v>X</v>
      </c>
      <c r="O171" s="28" t="str">
        <f>IF(VLOOKUP(I171,[3]RETENCIÓN!A:E,5,FALSE)="MT","X","")</f>
        <v/>
      </c>
      <c r="P171" s="28" t="str">
        <f>IF(VLOOKUP(I171,[3]RETENCIÓN!A:E,5,FALSE)="S","X","")</f>
        <v/>
      </c>
      <c r="Q171" s="26" t="s">
        <v>2200</v>
      </c>
      <c r="R171" s="26"/>
      <c r="S171" s="25" t="s">
        <v>182</v>
      </c>
      <c r="T171" s="22" t="s">
        <v>178</v>
      </c>
      <c r="U171" s="22">
        <v>1</v>
      </c>
      <c r="V171" s="22">
        <v>43</v>
      </c>
      <c r="W171" s="22" t="s">
        <v>167</v>
      </c>
      <c r="X171" s="22"/>
      <c r="Y171" s="22">
        <v>10</v>
      </c>
      <c r="Z171" s="22" t="s">
        <v>2191</v>
      </c>
    </row>
    <row r="172" spans="1:26" ht="36" x14ac:dyDescent="0.2">
      <c r="A172" s="22">
        <v>170</v>
      </c>
      <c r="B172" s="22" t="s">
        <v>168</v>
      </c>
      <c r="C172" s="23">
        <v>38274</v>
      </c>
      <c r="D172" s="23">
        <v>38274</v>
      </c>
      <c r="E172" s="22" t="s">
        <v>21</v>
      </c>
      <c r="F172" s="24" t="s">
        <v>643</v>
      </c>
      <c r="G172" s="4" t="s">
        <v>40</v>
      </c>
      <c r="H172" s="30" t="str">
        <f>VLOOKUP(G172,[2]Hoja2!A$1:B$65536,2,0)</f>
        <v>SERIE029</v>
      </c>
      <c r="I172" s="4" t="s">
        <v>40</v>
      </c>
      <c r="J172" s="31">
        <f>VLOOKUP(Eliminación!I1443,RETENCIÓN!A:D,IF(Eliminación!E1443="OPES",2,IF(Eliminación!E1443="UPES",3,4)),FALSE)</f>
        <v>10</v>
      </c>
      <c r="K172" s="27">
        <f t="shared" si="2"/>
        <v>41924</v>
      </c>
      <c r="L172" s="28" t="str">
        <f>IF(VLOOKUP(I172,RETENCIÓN!A:E,5,FALSE)="E","X","")</f>
        <v>X</v>
      </c>
      <c r="M172" s="29" t="str">
        <f>IF(VLOOKUP(I172,RETENCIÓN!A:E,5,FALSE)="CT","X","")</f>
        <v/>
      </c>
      <c r="N172" s="28" t="str">
        <f>IF(VLOOKUP(I172,RETENCIÓN!A:E,5,FALSE)="E","X","")</f>
        <v>X</v>
      </c>
      <c r="O172" s="28" t="str">
        <f>IF(VLOOKUP(I172,[3]RETENCIÓN!A:E,5,FALSE)="MT","X","")</f>
        <v/>
      </c>
      <c r="P172" s="28" t="str">
        <f>IF(VLOOKUP(I172,[3]RETENCIÓN!A:E,5,FALSE)="S","X","")</f>
        <v/>
      </c>
      <c r="Q172" s="26" t="s">
        <v>2201</v>
      </c>
      <c r="R172" s="26"/>
      <c r="S172" s="25" t="s">
        <v>182</v>
      </c>
      <c r="T172" s="22" t="s">
        <v>178</v>
      </c>
      <c r="U172" s="22">
        <v>1</v>
      </c>
      <c r="V172" s="22">
        <v>15</v>
      </c>
      <c r="W172" s="22" t="s">
        <v>167</v>
      </c>
      <c r="X172" s="22"/>
      <c r="Y172" s="22">
        <v>11</v>
      </c>
      <c r="Z172" s="22" t="s">
        <v>2191</v>
      </c>
    </row>
    <row r="173" spans="1:26" ht="24" x14ac:dyDescent="0.2">
      <c r="A173" s="22">
        <v>171</v>
      </c>
      <c r="B173" s="22" t="s">
        <v>168</v>
      </c>
      <c r="C173" s="23">
        <v>38148</v>
      </c>
      <c r="D173" s="23">
        <v>38149</v>
      </c>
      <c r="E173" s="22" t="s">
        <v>21</v>
      </c>
      <c r="F173" s="24" t="s">
        <v>2202</v>
      </c>
      <c r="G173" s="4" t="s">
        <v>40</v>
      </c>
      <c r="H173" s="30" t="str">
        <f>VLOOKUP(G173,[2]Hoja2!A$1:B$65536,2,0)</f>
        <v>SERIE029</v>
      </c>
      <c r="I173" s="4" t="s">
        <v>40</v>
      </c>
      <c r="J173" s="31">
        <f>VLOOKUP(Eliminación!I1444,RETENCIÓN!A:D,IF(Eliminación!E1444="OPES",2,IF(Eliminación!E1444="UPES",3,4)),FALSE)</f>
        <v>10</v>
      </c>
      <c r="K173" s="27">
        <f t="shared" si="2"/>
        <v>41799</v>
      </c>
      <c r="L173" s="28" t="str">
        <f>IF(VLOOKUP(I173,RETENCIÓN!A:E,5,FALSE)="E","X","")</f>
        <v>X</v>
      </c>
      <c r="M173" s="29" t="str">
        <f>IF(VLOOKUP(I173,RETENCIÓN!A:E,5,FALSE)="CT","X","")</f>
        <v/>
      </c>
      <c r="N173" s="28" t="str">
        <f>IF(VLOOKUP(I173,RETENCIÓN!A:E,5,FALSE)="E","X","")</f>
        <v>X</v>
      </c>
      <c r="O173" s="28" t="str">
        <f>IF(VLOOKUP(I173,[3]RETENCIÓN!A:E,5,FALSE)="MT","X","")</f>
        <v/>
      </c>
      <c r="P173" s="28" t="str">
        <f>IF(VLOOKUP(I173,[3]RETENCIÓN!A:E,5,FALSE)="S","X","")</f>
        <v/>
      </c>
      <c r="Q173" s="26" t="s">
        <v>2203</v>
      </c>
      <c r="R173" s="26" t="s">
        <v>2204</v>
      </c>
      <c r="S173" s="25" t="s">
        <v>177</v>
      </c>
      <c r="T173" s="22" t="s">
        <v>178</v>
      </c>
      <c r="U173" s="22">
        <v>1</v>
      </c>
      <c r="V173" s="22">
        <v>25</v>
      </c>
      <c r="W173" s="22" t="s">
        <v>167</v>
      </c>
      <c r="X173" s="22"/>
      <c r="Y173" s="22">
        <v>1</v>
      </c>
      <c r="Z173" s="22" t="s">
        <v>2205</v>
      </c>
    </row>
    <row r="174" spans="1:26" ht="24" x14ac:dyDescent="0.2">
      <c r="A174" s="22">
        <v>172</v>
      </c>
      <c r="B174" s="22" t="s">
        <v>168</v>
      </c>
      <c r="C174" s="23">
        <v>38148</v>
      </c>
      <c r="D174" s="23">
        <v>38149</v>
      </c>
      <c r="E174" s="22" t="s">
        <v>21</v>
      </c>
      <c r="F174" s="24" t="s">
        <v>2206</v>
      </c>
      <c r="G174" s="4" t="s">
        <v>40</v>
      </c>
      <c r="H174" s="30" t="str">
        <f>VLOOKUP(G174,[2]Hoja2!A$1:B$65536,2,0)</f>
        <v>SERIE029</v>
      </c>
      <c r="I174" s="4" t="s">
        <v>40</v>
      </c>
      <c r="J174" s="31">
        <f>VLOOKUP(Eliminación!I1445,RETENCIÓN!A:D,IF(Eliminación!E1445="OPES",2,IF(Eliminación!E1445="UPES",3,4)),FALSE)</f>
        <v>10</v>
      </c>
      <c r="K174" s="27">
        <f t="shared" si="2"/>
        <v>41799</v>
      </c>
      <c r="L174" s="28" t="str">
        <f>IF(VLOOKUP(I174,RETENCIÓN!A:E,5,FALSE)="E","X","")</f>
        <v>X</v>
      </c>
      <c r="M174" s="29" t="str">
        <f>IF(VLOOKUP(I174,RETENCIÓN!A:E,5,FALSE)="CT","X","")</f>
        <v/>
      </c>
      <c r="N174" s="28" t="str">
        <f>IF(VLOOKUP(I174,RETENCIÓN!A:E,5,FALSE)="E","X","")</f>
        <v>X</v>
      </c>
      <c r="O174" s="28" t="str">
        <f>IF(VLOOKUP(I174,[3]RETENCIÓN!A:E,5,FALSE)="MT","X","")</f>
        <v/>
      </c>
      <c r="P174" s="28" t="str">
        <f>IF(VLOOKUP(I174,[3]RETENCIÓN!A:E,5,FALSE)="S","X","")</f>
        <v/>
      </c>
      <c r="Q174" s="26" t="s">
        <v>2207</v>
      </c>
      <c r="R174" s="26" t="s">
        <v>2208</v>
      </c>
      <c r="S174" s="25" t="s">
        <v>177</v>
      </c>
      <c r="T174" s="22" t="s">
        <v>178</v>
      </c>
      <c r="U174" s="22">
        <v>1</v>
      </c>
      <c r="V174" s="22">
        <v>60</v>
      </c>
      <c r="W174" s="22" t="s">
        <v>167</v>
      </c>
      <c r="X174" s="22"/>
      <c r="Y174" s="22">
        <v>2</v>
      </c>
      <c r="Z174" s="22" t="s">
        <v>2205</v>
      </c>
    </row>
    <row r="175" spans="1:26" ht="24" x14ac:dyDescent="0.2">
      <c r="A175" s="22">
        <v>173</v>
      </c>
      <c r="B175" s="22" t="s">
        <v>168</v>
      </c>
      <c r="C175" s="23">
        <v>38148</v>
      </c>
      <c r="D175" s="23">
        <v>38148</v>
      </c>
      <c r="E175" s="22" t="s">
        <v>21</v>
      </c>
      <c r="F175" s="24" t="s">
        <v>1964</v>
      </c>
      <c r="G175" s="4" t="s">
        <v>40</v>
      </c>
      <c r="H175" s="30" t="str">
        <f>VLOOKUP(G175,[2]Hoja2!A$1:B$65536,2,0)</f>
        <v>SERIE029</v>
      </c>
      <c r="I175" s="4" t="s">
        <v>40</v>
      </c>
      <c r="J175" s="31">
        <f>VLOOKUP(Eliminación!I1446,RETENCIÓN!A:D,IF(Eliminación!E1446="OPES",2,IF(Eliminación!E1446="UPES",3,4)),FALSE)</f>
        <v>10</v>
      </c>
      <c r="K175" s="27">
        <f t="shared" si="2"/>
        <v>41798</v>
      </c>
      <c r="L175" s="28" t="str">
        <f>IF(VLOOKUP(I175,RETENCIÓN!A:E,5,FALSE)="E","X","")</f>
        <v>X</v>
      </c>
      <c r="M175" s="29" t="str">
        <f>IF(VLOOKUP(I175,RETENCIÓN!A:E,5,FALSE)="CT","X","")</f>
        <v/>
      </c>
      <c r="N175" s="28" t="str">
        <f>IF(VLOOKUP(I175,RETENCIÓN!A:E,5,FALSE)="E","X","")</f>
        <v>X</v>
      </c>
      <c r="O175" s="28" t="str">
        <f>IF(VLOOKUP(I175,[3]RETENCIÓN!A:E,5,FALSE)="MT","X","")</f>
        <v/>
      </c>
      <c r="P175" s="28" t="str">
        <f>IF(VLOOKUP(I175,[3]RETENCIÓN!A:E,5,FALSE)="S","X","")</f>
        <v/>
      </c>
      <c r="Q175" s="26" t="s">
        <v>2209</v>
      </c>
      <c r="R175" s="26" t="s">
        <v>1965</v>
      </c>
      <c r="S175" s="25" t="s">
        <v>182</v>
      </c>
      <c r="T175" s="22" t="s">
        <v>178</v>
      </c>
      <c r="U175" s="22">
        <v>1</v>
      </c>
      <c r="V175" s="22">
        <v>80</v>
      </c>
      <c r="W175" s="22" t="s">
        <v>167</v>
      </c>
      <c r="X175" s="22"/>
      <c r="Y175" s="22">
        <v>3</v>
      </c>
      <c r="Z175" s="22" t="s">
        <v>2205</v>
      </c>
    </row>
    <row r="176" spans="1:26" ht="24" x14ac:dyDescent="0.2">
      <c r="A176" s="22">
        <v>174</v>
      </c>
      <c r="B176" s="22" t="s">
        <v>168</v>
      </c>
      <c r="C176" s="23">
        <v>38153</v>
      </c>
      <c r="D176" s="23">
        <v>38153</v>
      </c>
      <c r="E176" s="22" t="s">
        <v>21</v>
      </c>
      <c r="F176" s="24" t="s">
        <v>2210</v>
      </c>
      <c r="G176" s="4" t="s">
        <v>40</v>
      </c>
      <c r="H176" s="30" t="str">
        <f>VLOOKUP(G176,[2]Hoja2!A$1:B$65536,2,0)</f>
        <v>SERIE029</v>
      </c>
      <c r="I176" s="4" t="s">
        <v>40</v>
      </c>
      <c r="J176" s="31">
        <f>VLOOKUP(Eliminación!I1447,RETENCIÓN!A:D,IF(Eliminación!E1447="OPES",2,IF(Eliminación!E1447="UPES",3,4)),FALSE)</f>
        <v>10</v>
      </c>
      <c r="K176" s="27">
        <f t="shared" si="2"/>
        <v>41803</v>
      </c>
      <c r="L176" s="28" t="str">
        <f>IF(VLOOKUP(I176,RETENCIÓN!A:E,5,FALSE)="E","X","")</f>
        <v>X</v>
      </c>
      <c r="M176" s="29" t="str">
        <f>IF(VLOOKUP(I176,RETENCIÓN!A:E,5,FALSE)="CT","X","")</f>
        <v/>
      </c>
      <c r="N176" s="28" t="str">
        <f>IF(VLOOKUP(I176,RETENCIÓN!A:E,5,FALSE)="E","X","")</f>
        <v>X</v>
      </c>
      <c r="O176" s="28" t="str">
        <f>IF(VLOOKUP(I176,[3]RETENCIÓN!A:E,5,FALSE)="MT","X","")</f>
        <v/>
      </c>
      <c r="P176" s="28" t="str">
        <f>IF(VLOOKUP(I176,[3]RETENCIÓN!A:E,5,FALSE)="S","X","")</f>
        <v/>
      </c>
      <c r="Q176" s="26" t="s">
        <v>2211</v>
      </c>
      <c r="R176" s="26" t="s">
        <v>2212</v>
      </c>
      <c r="S176" s="25" t="s">
        <v>182</v>
      </c>
      <c r="T176" s="22" t="s">
        <v>178</v>
      </c>
      <c r="U176" s="22">
        <v>1</v>
      </c>
      <c r="V176" s="22">
        <v>84</v>
      </c>
      <c r="W176" s="22" t="s">
        <v>167</v>
      </c>
      <c r="X176" s="22"/>
      <c r="Y176" s="22">
        <v>4</v>
      </c>
      <c r="Z176" s="22" t="s">
        <v>2205</v>
      </c>
    </row>
    <row r="177" spans="1:26" ht="36" x14ac:dyDescent="0.2">
      <c r="A177" s="22">
        <v>175</v>
      </c>
      <c r="B177" s="22" t="s">
        <v>168</v>
      </c>
      <c r="C177" s="23">
        <v>38184</v>
      </c>
      <c r="D177" s="23">
        <v>38184</v>
      </c>
      <c r="E177" s="22" t="s">
        <v>21</v>
      </c>
      <c r="F177" s="24" t="s">
        <v>2213</v>
      </c>
      <c r="G177" s="4" t="s">
        <v>40</v>
      </c>
      <c r="H177" s="30" t="str">
        <f>VLOOKUP(G177,[2]Hoja2!A$1:B$65536,2,0)</f>
        <v>SERIE029</v>
      </c>
      <c r="I177" s="4" t="s">
        <v>40</v>
      </c>
      <c r="J177" s="31">
        <f>VLOOKUP(Eliminación!I1448,RETENCIÓN!A:D,IF(Eliminación!E1448="OPES",2,IF(Eliminación!E1448="UPES",3,4)),FALSE)</f>
        <v>10</v>
      </c>
      <c r="K177" s="27">
        <f t="shared" si="2"/>
        <v>41834</v>
      </c>
      <c r="L177" s="28" t="str">
        <f>IF(VLOOKUP(I177,RETENCIÓN!A:E,5,FALSE)="E","X","")</f>
        <v>X</v>
      </c>
      <c r="M177" s="29" t="str">
        <f>IF(VLOOKUP(I177,RETENCIÓN!A:E,5,FALSE)="CT","X","")</f>
        <v/>
      </c>
      <c r="N177" s="28" t="str">
        <f>IF(VLOOKUP(I177,RETENCIÓN!A:E,5,FALSE)="E","X","")</f>
        <v>X</v>
      </c>
      <c r="O177" s="28" t="str">
        <f>IF(VLOOKUP(I177,[3]RETENCIÓN!A:E,5,FALSE)="MT","X","")</f>
        <v/>
      </c>
      <c r="P177" s="28" t="str">
        <f>IF(VLOOKUP(I177,[3]RETENCIÓN!A:E,5,FALSE)="S","X","")</f>
        <v/>
      </c>
      <c r="Q177" s="26" t="s">
        <v>2214</v>
      </c>
      <c r="R177" s="26" t="s">
        <v>2215</v>
      </c>
      <c r="S177" s="25" t="s">
        <v>177</v>
      </c>
      <c r="T177" s="22" t="s">
        <v>178</v>
      </c>
      <c r="U177" s="22">
        <v>1</v>
      </c>
      <c r="V177" s="22">
        <v>42</v>
      </c>
      <c r="W177" s="22" t="s">
        <v>167</v>
      </c>
      <c r="X177" s="22"/>
      <c r="Y177" s="22">
        <v>5</v>
      </c>
      <c r="Z177" s="22" t="s">
        <v>2205</v>
      </c>
    </row>
    <row r="178" spans="1:26" ht="36" x14ac:dyDescent="0.2">
      <c r="A178" s="22">
        <v>176</v>
      </c>
      <c r="B178" s="22" t="s">
        <v>168</v>
      </c>
      <c r="C178" s="23">
        <v>38174</v>
      </c>
      <c r="D178" s="23">
        <v>38174</v>
      </c>
      <c r="E178" s="22" t="s">
        <v>21</v>
      </c>
      <c r="F178" s="24" t="s">
        <v>2216</v>
      </c>
      <c r="G178" s="4" t="s">
        <v>40</v>
      </c>
      <c r="H178" s="30" t="str">
        <f>VLOOKUP(G178,[2]Hoja2!A$1:B$65536,2,0)</f>
        <v>SERIE029</v>
      </c>
      <c r="I178" s="4" t="s">
        <v>40</v>
      </c>
      <c r="J178" s="31">
        <f>VLOOKUP(Eliminación!I1449,RETENCIÓN!A:D,IF(Eliminación!E1449="OPES",2,IF(Eliminación!E1449="UPES",3,4)),FALSE)</f>
        <v>10</v>
      </c>
      <c r="K178" s="27">
        <f t="shared" si="2"/>
        <v>41824</v>
      </c>
      <c r="L178" s="28" t="str">
        <f>IF(VLOOKUP(I178,RETENCIÓN!A:E,5,FALSE)="E","X","")</f>
        <v>X</v>
      </c>
      <c r="M178" s="29" t="str">
        <f>IF(VLOOKUP(I178,RETENCIÓN!A:E,5,FALSE)="CT","X","")</f>
        <v/>
      </c>
      <c r="N178" s="28" t="str">
        <f>IF(VLOOKUP(I178,RETENCIÓN!A:E,5,FALSE)="E","X","")</f>
        <v>X</v>
      </c>
      <c r="O178" s="28" t="str">
        <f>IF(VLOOKUP(I178,[3]RETENCIÓN!A:E,5,FALSE)="MT","X","")</f>
        <v/>
      </c>
      <c r="P178" s="28" t="str">
        <f>IF(VLOOKUP(I178,[3]RETENCIÓN!A:E,5,FALSE)="S","X","")</f>
        <v/>
      </c>
      <c r="Q178" s="26" t="s">
        <v>2217</v>
      </c>
      <c r="R178" s="26" t="s">
        <v>2045</v>
      </c>
      <c r="S178" s="25" t="s">
        <v>177</v>
      </c>
      <c r="T178" s="22" t="s">
        <v>178</v>
      </c>
      <c r="U178" s="22">
        <v>1</v>
      </c>
      <c r="V178" s="22">
        <v>40</v>
      </c>
      <c r="W178" s="22" t="s">
        <v>167</v>
      </c>
      <c r="X178" s="22"/>
      <c r="Y178" s="22">
        <v>6</v>
      </c>
      <c r="Z178" s="22" t="s">
        <v>2205</v>
      </c>
    </row>
    <row r="179" spans="1:26" ht="36" x14ac:dyDescent="0.2">
      <c r="A179" s="22">
        <v>177</v>
      </c>
      <c r="B179" s="22" t="s">
        <v>168</v>
      </c>
      <c r="C179" s="23">
        <v>38184</v>
      </c>
      <c r="D179" s="23">
        <v>38184</v>
      </c>
      <c r="E179" s="22" t="s">
        <v>21</v>
      </c>
      <c r="F179" s="24" t="s">
        <v>2044</v>
      </c>
      <c r="G179" s="4" t="s">
        <v>40</v>
      </c>
      <c r="H179" s="30" t="str">
        <f>VLOOKUP(G179,[2]Hoja2!A$1:B$65536,2,0)</f>
        <v>SERIE029</v>
      </c>
      <c r="I179" s="4" t="s">
        <v>40</v>
      </c>
      <c r="J179" s="31">
        <f>VLOOKUP(Eliminación!I1450,RETENCIÓN!A:D,IF(Eliminación!E1450="OPES",2,IF(Eliminación!E1450="UPES",3,4)),FALSE)</f>
        <v>10</v>
      </c>
      <c r="K179" s="27">
        <f t="shared" si="2"/>
        <v>41834</v>
      </c>
      <c r="L179" s="28" t="str">
        <f>IF(VLOOKUP(I179,RETENCIÓN!A:E,5,FALSE)="E","X","")</f>
        <v>X</v>
      </c>
      <c r="M179" s="29" t="str">
        <f>IF(VLOOKUP(I179,RETENCIÓN!A:E,5,FALSE)="CT","X","")</f>
        <v/>
      </c>
      <c r="N179" s="28" t="str">
        <f>IF(VLOOKUP(I179,RETENCIÓN!A:E,5,FALSE)="E","X","")</f>
        <v>X</v>
      </c>
      <c r="O179" s="28" t="str">
        <f>IF(VLOOKUP(I179,[3]RETENCIÓN!A:E,5,FALSE)="MT","X","")</f>
        <v/>
      </c>
      <c r="P179" s="28" t="str">
        <f>IF(VLOOKUP(I179,[3]RETENCIÓN!A:E,5,FALSE)="S","X","")</f>
        <v/>
      </c>
      <c r="Q179" s="26" t="s">
        <v>2214</v>
      </c>
      <c r="R179" s="26"/>
      <c r="S179" s="25" t="s">
        <v>177</v>
      </c>
      <c r="T179" s="22" t="s">
        <v>178</v>
      </c>
      <c r="U179" s="22">
        <v>1</v>
      </c>
      <c r="V179" s="22">
        <v>51</v>
      </c>
      <c r="W179" s="22" t="s">
        <v>167</v>
      </c>
      <c r="X179" s="22"/>
      <c r="Y179" s="22">
        <v>7</v>
      </c>
      <c r="Z179" s="22" t="s">
        <v>2205</v>
      </c>
    </row>
    <row r="180" spans="1:26" x14ac:dyDescent="0.2">
      <c r="A180" s="22">
        <v>178</v>
      </c>
      <c r="B180" s="22" t="s">
        <v>168</v>
      </c>
      <c r="C180" s="23">
        <v>38189</v>
      </c>
      <c r="D180" s="23">
        <v>38189</v>
      </c>
      <c r="E180" s="22" t="s">
        <v>21</v>
      </c>
      <c r="F180" s="24" t="s">
        <v>421</v>
      </c>
      <c r="G180" s="4" t="s">
        <v>40</v>
      </c>
      <c r="H180" s="30" t="str">
        <f>VLOOKUP(G180,[2]Hoja2!A$1:B$65536,2,0)</f>
        <v>SERIE029</v>
      </c>
      <c r="I180" s="4" t="s">
        <v>40</v>
      </c>
      <c r="J180" s="31">
        <f>VLOOKUP(Eliminación!I1451,RETENCIÓN!A:D,IF(Eliminación!E1451="OPES",2,IF(Eliminación!E1451="UPES",3,4)),FALSE)</f>
        <v>10</v>
      </c>
      <c r="K180" s="27">
        <f t="shared" si="2"/>
        <v>41839</v>
      </c>
      <c r="L180" s="28" t="str">
        <f>IF(VLOOKUP(I180,RETENCIÓN!A:E,5,FALSE)="E","X","")</f>
        <v>X</v>
      </c>
      <c r="M180" s="29" t="str">
        <f>IF(VLOOKUP(I180,RETENCIÓN!A:E,5,FALSE)="CT","X","")</f>
        <v/>
      </c>
      <c r="N180" s="28" t="str">
        <f>IF(VLOOKUP(I180,RETENCIÓN!A:E,5,FALSE)="E","X","")</f>
        <v>X</v>
      </c>
      <c r="O180" s="28" t="str">
        <f>IF(VLOOKUP(I180,[3]RETENCIÓN!A:E,5,FALSE)="MT","X","")</f>
        <v/>
      </c>
      <c r="P180" s="28" t="str">
        <f>IF(VLOOKUP(I180,[3]RETENCIÓN!A:E,5,FALSE)="S","X","")</f>
        <v/>
      </c>
      <c r="Q180" s="26" t="s">
        <v>2218</v>
      </c>
      <c r="R180" s="26" t="s">
        <v>2219</v>
      </c>
      <c r="S180" s="25" t="s">
        <v>177</v>
      </c>
      <c r="T180" s="22" t="s">
        <v>178</v>
      </c>
      <c r="U180" s="22">
        <v>1</v>
      </c>
      <c r="V180" s="22">
        <v>129</v>
      </c>
      <c r="W180" s="22" t="s">
        <v>167</v>
      </c>
      <c r="X180" s="22"/>
      <c r="Y180" s="22">
        <v>8</v>
      </c>
      <c r="Z180" s="22" t="s">
        <v>2205</v>
      </c>
    </row>
    <row r="181" spans="1:26" x14ac:dyDescent="0.2">
      <c r="A181" s="22">
        <v>179</v>
      </c>
      <c r="B181" s="22" t="s">
        <v>168</v>
      </c>
      <c r="C181" s="23">
        <v>38189</v>
      </c>
      <c r="D181" s="23">
        <v>38189</v>
      </c>
      <c r="E181" s="22" t="s">
        <v>21</v>
      </c>
      <c r="F181" s="24" t="s">
        <v>2220</v>
      </c>
      <c r="G181" s="4" t="s">
        <v>40</v>
      </c>
      <c r="H181" s="30" t="str">
        <f>VLOOKUP(G181,[2]Hoja2!A$1:B$65536,2,0)</f>
        <v>SERIE029</v>
      </c>
      <c r="I181" s="4" t="s">
        <v>40</v>
      </c>
      <c r="J181" s="31">
        <f>VLOOKUP(Eliminación!I1452,RETENCIÓN!A:D,IF(Eliminación!E1452="OPES",2,IF(Eliminación!E1452="UPES",3,4)),FALSE)</f>
        <v>10</v>
      </c>
      <c r="K181" s="27">
        <f t="shared" si="2"/>
        <v>41839</v>
      </c>
      <c r="L181" s="28" t="str">
        <f>IF(VLOOKUP(I181,RETENCIÓN!A:E,5,FALSE)="E","X","")</f>
        <v>X</v>
      </c>
      <c r="M181" s="29" t="str">
        <f>IF(VLOOKUP(I181,RETENCIÓN!A:E,5,FALSE)="CT","X","")</f>
        <v/>
      </c>
      <c r="N181" s="28" t="str">
        <f>IF(VLOOKUP(I181,RETENCIÓN!A:E,5,FALSE)="E","X","")</f>
        <v>X</v>
      </c>
      <c r="O181" s="28" t="str">
        <f>IF(VLOOKUP(I181,[3]RETENCIÓN!A:E,5,FALSE)="MT","X","")</f>
        <v/>
      </c>
      <c r="P181" s="28" t="str">
        <f>IF(VLOOKUP(I181,[3]RETENCIÓN!A:E,5,FALSE)="S","X","")</f>
        <v/>
      </c>
      <c r="Q181" s="26" t="s">
        <v>2218</v>
      </c>
      <c r="R181" s="26" t="s">
        <v>1891</v>
      </c>
      <c r="S181" s="25" t="s">
        <v>177</v>
      </c>
      <c r="T181" s="22" t="s">
        <v>178</v>
      </c>
      <c r="U181" s="22">
        <v>1</v>
      </c>
      <c r="V181" s="22">
        <v>216</v>
      </c>
      <c r="W181" s="22" t="s">
        <v>167</v>
      </c>
      <c r="X181" s="22"/>
      <c r="Y181" s="22">
        <v>9</v>
      </c>
      <c r="Z181" s="22" t="s">
        <v>2205</v>
      </c>
    </row>
    <row r="182" spans="1:26" x14ac:dyDescent="0.2">
      <c r="A182" s="22">
        <v>180</v>
      </c>
      <c r="B182" s="22" t="s">
        <v>168</v>
      </c>
      <c r="C182" s="23">
        <v>38194</v>
      </c>
      <c r="D182" s="23">
        <v>38194</v>
      </c>
      <c r="E182" s="22" t="s">
        <v>21</v>
      </c>
      <c r="F182" s="24" t="s">
        <v>2221</v>
      </c>
      <c r="G182" s="4" t="s">
        <v>40</v>
      </c>
      <c r="H182" s="30" t="str">
        <f>VLOOKUP(G182,[2]Hoja2!A$1:B$65536,2,0)</f>
        <v>SERIE029</v>
      </c>
      <c r="I182" s="4" t="s">
        <v>40</v>
      </c>
      <c r="J182" s="31">
        <f>VLOOKUP(Eliminación!I1453,RETENCIÓN!A:D,IF(Eliminación!E1453="OPES",2,IF(Eliminación!E1453="UPES",3,4)),FALSE)</f>
        <v>10</v>
      </c>
      <c r="K182" s="27">
        <f t="shared" si="2"/>
        <v>41844</v>
      </c>
      <c r="L182" s="28" t="str">
        <f>IF(VLOOKUP(I182,RETENCIÓN!A:E,5,FALSE)="E","X","")</f>
        <v>X</v>
      </c>
      <c r="M182" s="29" t="str">
        <f>IF(VLOOKUP(I182,RETENCIÓN!A:E,5,FALSE)="CT","X","")</f>
        <v/>
      </c>
      <c r="N182" s="28" t="str">
        <f>IF(VLOOKUP(I182,RETENCIÓN!A:E,5,FALSE)="E","X","")</f>
        <v>X</v>
      </c>
      <c r="O182" s="28" t="str">
        <f>IF(VLOOKUP(I182,[3]RETENCIÓN!A:E,5,FALSE)="MT","X","")</f>
        <v/>
      </c>
      <c r="P182" s="28" t="str">
        <f>IF(VLOOKUP(I182,[3]RETENCIÓN!A:E,5,FALSE)="S","X","")</f>
        <v/>
      </c>
      <c r="Q182" s="26" t="s">
        <v>2222</v>
      </c>
      <c r="R182" s="26" t="s">
        <v>2223</v>
      </c>
      <c r="S182" s="25" t="s">
        <v>177</v>
      </c>
      <c r="T182" s="22" t="s">
        <v>178</v>
      </c>
      <c r="U182" s="22">
        <v>1</v>
      </c>
      <c r="V182" s="22">
        <v>36</v>
      </c>
      <c r="W182" s="22" t="s">
        <v>167</v>
      </c>
      <c r="X182" s="22"/>
      <c r="Y182" s="22">
        <v>10</v>
      </c>
      <c r="Z182" s="22" t="s">
        <v>2205</v>
      </c>
    </row>
    <row r="183" spans="1:26" ht="36" x14ac:dyDescent="0.2">
      <c r="A183" s="22">
        <v>181</v>
      </c>
      <c r="B183" s="22" t="s">
        <v>168</v>
      </c>
      <c r="C183" s="23">
        <v>38198</v>
      </c>
      <c r="D183" s="23">
        <v>38198</v>
      </c>
      <c r="E183" s="22" t="s">
        <v>21</v>
      </c>
      <c r="F183" s="24" t="s">
        <v>1886</v>
      </c>
      <c r="G183" s="4" t="s">
        <v>40</v>
      </c>
      <c r="H183" s="30" t="str">
        <f>VLOOKUP(G183,[2]Hoja2!A$1:B$65536,2,0)</f>
        <v>SERIE029</v>
      </c>
      <c r="I183" s="4" t="s">
        <v>40</v>
      </c>
      <c r="J183" s="31">
        <f>VLOOKUP(Eliminación!I1454,RETENCIÓN!A:D,IF(Eliminación!E1454="OPES",2,IF(Eliminación!E1454="UPES",3,4)),FALSE)</f>
        <v>10</v>
      </c>
      <c r="K183" s="27">
        <f t="shared" si="2"/>
        <v>41848</v>
      </c>
      <c r="L183" s="28" t="str">
        <f>IF(VLOOKUP(I183,RETENCIÓN!A:E,5,FALSE)="E","X","")</f>
        <v>X</v>
      </c>
      <c r="M183" s="29" t="str">
        <f>IF(VLOOKUP(I183,RETENCIÓN!A:E,5,FALSE)="CT","X","")</f>
        <v/>
      </c>
      <c r="N183" s="28" t="str">
        <f>IF(VLOOKUP(I183,RETENCIÓN!A:E,5,FALSE)="E","X","")</f>
        <v>X</v>
      </c>
      <c r="O183" s="28" t="str">
        <f>IF(VLOOKUP(I183,[3]RETENCIÓN!A:E,5,FALSE)="MT","X","")</f>
        <v/>
      </c>
      <c r="P183" s="28" t="str">
        <f>IF(VLOOKUP(I183,[3]RETENCIÓN!A:E,5,FALSE)="S","X","")</f>
        <v/>
      </c>
      <c r="Q183" s="26" t="s">
        <v>2224</v>
      </c>
      <c r="R183" s="26" t="s">
        <v>2225</v>
      </c>
      <c r="S183" s="25" t="s">
        <v>177</v>
      </c>
      <c r="T183" s="22" t="s">
        <v>178</v>
      </c>
      <c r="U183" s="22">
        <v>1</v>
      </c>
      <c r="V183" s="22">
        <v>24</v>
      </c>
      <c r="W183" s="22" t="s">
        <v>167</v>
      </c>
      <c r="X183" s="22"/>
      <c r="Y183" s="22">
        <v>11</v>
      </c>
      <c r="Z183" s="22" t="s">
        <v>2205</v>
      </c>
    </row>
    <row r="184" spans="1:26" ht="36" x14ac:dyDescent="0.2">
      <c r="A184" s="22">
        <v>182</v>
      </c>
      <c r="B184" s="22" t="s">
        <v>168</v>
      </c>
      <c r="C184" s="23">
        <v>38203</v>
      </c>
      <c r="D184" s="23">
        <v>38203</v>
      </c>
      <c r="E184" s="22" t="s">
        <v>21</v>
      </c>
      <c r="F184" s="24" t="s">
        <v>2226</v>
      </c>
      <c r="G184" s="4" t="s">
        <v>40</v>
      </c>
      <c r="H184" s="30" t="str">
        <f>VLOOKUP(G184,[2]Hoja2!A$1:B$65536,2,0)</f>
        <v>SERIE029</v>
      </c>
      <c r="I184" s="4" t="s">
        <v>40</v>
      </c>
      <c r="J184" s="31">
        <f>VLOOKUP(Eliminación!I1455,RETENCIÓN!A:D,IF(Eliminación!E1455="OPES",2,IF(Eliminación!E1455="UPES",3,4)),FALSE)</f>
        <v>10</v>
      </c>
      <c r="K184" s="27">
        <f t="shared" si="2"/>
        <v>41853</v>
      </c>
      <c r="L184" s="28" t="str">
        <f>IF(VLOOKUP(I184,RETENCIÓN!A:E,5,FALSE)="E","X","")</f>
        <v>X</v>
      </c>
      <c r="M184" s="29" t="str">
        <f>IF(VLOOKUP(I184,RETENCIÓN!A:E,5,FALSE)="CT","X","")</f>
        <v/>
      </c>
      <c r="N184" s="28" t="str">
        <f>IF(VLOOKUP(I184,RETENCIÓN!A:E,5,FALSE)="E","X","")</f>
        <v>X</v>
      </c>
      <c r="O184" s="28" t="str">
        <f>IF(VLOOKUP(I184,[3]RETENCIÓN!A:E,5,FALSE)="MT","X","")</f>
        <v/>
      </c>
      <c r="P184" s="28" t="str">
        <f>IF(VLOOKUP(I184,[3]RETENCIÓN!A:E,5,FALSE)="S","X","")</f>
        <v/>
      </c>
      <c r="Q184" s="26" t="s">
        <v>2224</v>
      </c>
      <c r="R184" s="26" t="s">
        <v>384</v>
      </c>
      <c r="S184" s="25" t="s">
        <v>177</v>
      </c>
      <c r="T184" s="22" t="s">
        <v>178</v>
      </c>
      <c r="U184" s="22">
        <v>1</v>
      </c>
      <c r="V184" s="22">
        <v>42</v>
      </c>
      <c r="W184" s="22" t="s">
        <v>167</v>
      </c>
      <c r="X184" s="22"/>
      <c r="Y184" s="22">
        <v>12</v>
      </c>
      <c r="Z184" s="22" t="s">
        <v>2205</v>
      </c>
    </row>
    <row r="185" spans="1:26" ht="36" x14ac:dyDescent="0.2">
      <c r="A185" s="22">
        <v>183</v>
      </c>
      <c r="B185" s="22" t="s">
        <v>168</v>
      </c>
      <c r="C185" s="23">
        <v>38203</v>
      </c>
      <c r="D185" s="23">
        <v>38203</v>
      </c>
      <c r="E185" s="22" t="s">
        <v>21</v>
      </c>
      <c r="F185" s="24" t="s">
        <v>211</v>
      </c>
      <c r="G185" s="4" t="s">
        <v>40</v>
      </c>
      <c r="H185" s="30" t="str">
        <f>VLOOKUP(G185,[2]Hoja2!A$1:B$65536,2,0)</f>
        <v>SERIE029</v>
      </c>
      <c r="I185" s="4" t="s">
        <v>40</v>
      </c>
      <c r="J185" s="31">
        <f>VLOOKUP(Eliminación!I1456,RETENCIÓN!A:D,IF(Eliminación!E1456="OPES",2,IF(Eliminación!E1456="UPES",3,4)),FALSE)</f>
        <v>10</v>
      </c>
      <c r="K185" s="27">
        <f t="shared" si="2"/>
        <v>41853</v>
      </c>
      <c r="L185" s="28" t="str">
        <f>IF(VLOOKUP(I185,RETENCIÓN!A:E,5,FALSE)="E","X","")</f>
        <v>X</v>
      </c>
      <c r="M185" s="29" t="str">
        <f>IF(VLOOKUP(I185,RETENCIÓN!A:E,5,FALSE)="CT","X","")</f>
        <v/>
      </c>
      <c r="N185" s="28" t="str">
        <f>IF(VLOOKUP(I185,RETENCIÓN!A:E,5,FALSE)="E","X","")</f>
        <v>X</v>
      </c>
      <c r="O185" s="28" t="str">
        <f>IF(VLOOKUP(I185,[3]RETENCIÓN!A:E,5,FALSE)="MT","X","")</f>
        <v/>
      </c>
      <c r="P185" s="28" t="str">
        <f>IF(VLOOKUP(I185,[3]RETENCIÓN!A:E,5,FALSE)="S","X","")</f>
        <v/>
      </c>
      <c r="Q185" s="26" t="s">
        <v>2224</v>
      </c>
      <c r="R185" s="26" t="s">
        <v>1316</v>
      </c>
      <c r="S185" s="25" t="s">
        <v>177</v>
      </c>
      <c r="T185" s="22" t="s">
        <v>178</v>
      </c>
      <c r="U185" s="22">
        <v>1</v>
      </c>
      <c r="V185" s="22">
        <v>68</v>
      </c>
      <c r="W185" s="22" t="s">
        <v>167</v>
      </c>
      <c r="X185" s="22"/>
      <c r="Y185" s="22">
        <v>13</v>
      </c>
      <c r="Z185" s="22" t="s">
        <v>2205</v>
      </c>
    </row>
    <row r="186" spans="1:26" ht="24" x14ac:dyDescent="0.2">
      <c r="A186" s="22">
        <v>184</v>
      </c>
      <c r="B186" s="22" t="s">
        <v>214</v>
      </c>
      <c r="C186" s="23">
        <v>36074</v>
      </c>
      <c r="D186" s="23">
        <v>36074</v>
      </c>
      <c r="E186" s="22" t="s">
        <v>20</v>
      </c>
      <c r="F186" s="24" t="s">
        <v>324</v>
      </c>
      <c r="G186" s="4" t="s">
        <v>40</v>
      </c>
      <c r="H186" s="30" t="str">
        <f>VLOOKUP(G186,Hoja2!A:B,2,0)</f>
        <v>SERIE029</v>
      </c>
      <c r="I186" s="4" t="s">
        <v>40</v>
      </c>
      <c r="J186" s="31">
        <f>VLOOKUP(Eliminación!I217,RETENCIÓN!A:D,IF(Eliminación!E217="OPES",2,IF(Eliminación!E217="UPES",3,4)),FALSE)</f>
        <v>10</v>
      </c>
      <c r="K186" s="27">
        <f t="shared" si="2"/>
        <v>39724</v>
      </c>
      <c r="L186" s="28" t="str">
        <f>IF(VLOOKUP(I186,RETENCIÓN!A:E,5,FALSE)="E","X","")</f>
        <v>X</v>
      </c>
      <c r="M186" s="29" t="str">
        <f>IF(VLOOKUP(I186,RETENCIÓN!A:E,5,FALSE)="CT","X","")</f>
        <v/>
      </c>
      <c r="N186" s="28" t="str">
        <f>IF(VLOOKUP(I186,RETENCIÓN!A:E,5,FALSE)="E","X","")</f>
        <v>X</v>
      </c>
      <c r="O186" s="28" t="str">
        <f>IF(VLOOKUP(I186,RETENCIÓN!A:E,5,FALSE)="MT","X","")</f>
        <v/>
      </c>
      <c r="P186" s="28" t="str">
        <f>IF(VLOOKUP(I186,RETENCIÓN!A:E,5,FALSE)="S","X","")</f>
        <v/>
      </c>
      <c r="Q186" s="26" t="s">
        <v>429</v>
      </c>
      <c r="R186" s="26" t="s">
        <v>324</v>
      </c>
      <c r="S186" s="25" t="s">
        <v>177</v>
      </c>
      <c r="T186" s="22" t="s">
        <v>178</v>
      </c>
      <c r="U186" s="22">
        <v>1</v>
      </c>
      <c r="V186" s="22">
        <v>300</v>
      </c>
      <c r="W186" s="22" t="s">
        <v>167</v>
      </c>
      <c r="X186" s="22" t="s">
        <v>430</v>
      </c>
      <c r="Y186" s="22">
        <v>1</v>
      </c>
      <c r="Z186" s="22" t="s">
        <v>431</v>
      </c>
    </row>
    <row r="187" spans="1:26" ht="24" x14ac:dyDescent="0.2">
      <c r="A187" s="22">
        <v>185</v>
      </c>
      <c r="B187" s="22" t="s">
        <v>214</v>
      </c>
      <c r="C187" s="23">
        <v>36074</v>
      </c>
      <c r="D187" s="23">
        <v>36074</v>
      </c>
      <c r="E187" s="22" t="s">
        <v>20</v>
      </c>
      <c r="F187" s="24" t="s">
        <v>324</v>
      </c>
      <c r="G187" s="4" t="s">
        <v>40</v>
      </c>
      <c r="H187" s="30" t="str">
        <f>VLOOKUP(G187,Hoja2!A:B,2,0)</f>
        <v>SERIE029</v>
      </c>
      <c r="I187" s="4" t="s">
        <v>40</v>
      </c>
      <c r="J187" s="31">
        <f>VLOOKUP(Eliminación!I218,RETENCIÓN!A:D,IF(Eliminación!E218="OPES",2,IF(Eliminación!E218="UPES",3,4)),FALSE)</f>
        <v>10</v>
      </c>
      <c r="K187" s="27">
        <f t="shared" si="2"/>
        <v>39724</v>
      </c>
      <c r="L187" s="28" t="str">
        <f>IF(VLOOKUP(I187,RETENCIÓN!A:E,5,FALSE)="E","X","")</f>
        <v>X</v>
      </c>
      <c r="M187" s="29" t="str">
        <f>IF(VLOOKUP(I187,RETENCIÓN!A:E,5,FALSE)="CT","X","")</f>
        <v/>
      </c>
      <c r="N187" s="28" t="str">
        <f>IF(VLOOKUP(I187,RETENCIÓN!A:E,5,FALSE)="E","X","")</f>
        <v>X</v>
      </c>
      <c r="O187" s="28" t="str">
        <f>IF(VLOOKUP(I187,RETENCIÓN!A:E,5,FALSE)="MT","X","")</f>
        <v/>
      </c>
      <c r="P187" s="28" t="str">
        <f>IF(VLOOKUP(I187,RETENCIÓN!A:E,5,FALSE)="S","X","")</f>
        <v/>
      </c>
      <c r="Q187" s="26" t="s">
        <v>429</v>
      </c>
      <c r="R187" s="26" t="s">
        <v>324</v>
      </c>
      <c r="S187" s="25" t="s">
        <v>177</v>
      </c>
      <c r="T187" s="22" t="s">
        <v>178</v>
      </c>
      <c r="U187" s="22">
        <v>1</v>
      </c>
      <c r="V187" s="22">
        <v>300</v>
      </c>
      <c r="W187" s="22" t="s">
        <v>167</v>
      </c>
      <c r="X187" s="22" t="s">
        <v>432</v>
      </c>
      <c r="Y187" s="22">
        <v>2</v>
      </c>
      <c r="Z187" s="22" t="s">
        <v>431</v>
      </c>
    </row>
    <row r="188" spans="1:26" ht="24" x14ac:dyDescent="0.2">
      <c r="A188" s="22">
        <v>186</v>
      </c>
      <c r="B188" s="22" t="s">
        <v>303</v>
      </c>
      <c r="C188" s="23">
        <v>36069</v>
      </c>
      <c r="D188" s="23">
        <v>36099</v>
      </c>
      <c r="E188" s="22" t="s">
        <v>20</v>
      </c>
      <c r="F188" s="24" t="s">
        <v>433</v>
      </c>
      <c r="G188" s="4" t="s">
        <v>40</v>
      </c>
      <c r="H188" s="30" t="str">
        <f>VLOOKUP(G188,Hoja2!A:B,2,0)</f>
        <v>SERIE029</v>
      </c>
      <c r="I188" s="4" t="s">
        <v>40</v>
      </c>
      <c r="J188" s="31">
        <f>VLOOKUP(Eliminación!I219,RETENCIÓN!A:D,IF(Eliminación!E219="OPES",2,IF(Eliminación!E219="UPES",3,4)),FALSE)</f>
        <v>10</v>
      </c>
      <c r="K188" s="27">
        <f t="shared" si="2"/>
        <v>39749</v>
      </c>
      <c r="L188" s="28" t="str">
        <f>IF(VLOOKUP(I188,RETENCIÓN!A:E,5,FALSE)="E","X","")</f>
        <v>X</v>
      </c>
      <c r="M188" s="29" t="str">
        <f>IF(VLOOKUP(I188,RETENCIÓN!A:E,5,FALSE)="CT","X","")</f>
        <v/>
      </c>
      <c r="N188" s="28" t="str">
        <f>IF(VLOOKUP(I188,RETENCIÓN!A:E,5,FALSE)="E","X","")</f>
        <v>X</v>
      </c>
      <c r="O188" s="28" t="str">
        <f>IF(VLOOKUP(I188,RETENCIÓN!A:E,5,FALSE)="MT","X","")</f>
        <v/>
      </c>
      <c r="P188" s="28" t="str">
        <f>IF(VLOOKUP(I188,RETENCIÓN!A:E,5,FALSE)="S","X","")</f>
        <v/>
      </c>
      <c r="Q188" s="26" t="s">
        <v>434</v>
      </c>
      <c r="R188" s="26" t="s">
        <v>435</v>
      </c>
      <c r="S188" s="25" t="s">
        <v>177</v>
      </c>
      <c r="T188" s="22" t="s">
        <v>178</v>
      </c>
      <c r="U188" s="22">
        <v>1</v>
      </c>
      <c r="V188" s="22">
        <v>150</v>
      </c>
      <c r="W188" s="22" t="s">
        <v>167</v>
      </c>
      <c r="X188" s="22"/>
      <c r="Y188" s="22">
        <v>3</v>
      </c>
      <c r="Z188" s="22" t="s">
        <v>431</v>
      </c>
    </row>
    <row r="189" spans="1:26" x14ac:dyDescent="0.2">
      <c r="A189" s="22">
        <v>187</v>
      </c>
      <c r="B189" s="22" t="s">
        <v>214</v>
      </c>
      <c r="C189" s="23">
        <v>36069</v>
      </c>
      <c r="D189" s="23">
        <v>36099</v>
      </c>
      <c r="E189" s="22" t="s">
        <v>20</v>
      </c>
      <c r="F189" s="24" t="s">
        <v>329</v>
      </c>
      <c r="G189" s="4" t="s">
        <v>40</v>
      </c>
      <c r="H189" s="30" t="str">
        <f>VLOOKUP(G189,Hoja2!A:B,2,0)</f>
        <v>SERIE029</v>
      </c>
      <c r="I189" s="4" t="s">
        <v>40</v>
      </c>
      <c r="J189" s="31">
        <f>VLOOKUP(Eliminación!I220,RETENCIÓN!A:D,IF(Eliminación!E220="OPES",2,IF(Eliminación!E220="UPES",3,4)),FALSE)</f>
        <v>10</v>
      </c>
      <c r="K189" s="27">
        <f t="shared" si="2"/>
        <v>39749</v>
      </c>
      <c r="L189" s="28" t="str">
        <f>IF(VLOOKUP(I189,RETENCIÓN!A:E,5,FALSE)="E","X","")</f>
        <v>X</v>
      </c>
      <c r="M189" s="29" t="str">
        <f>IF(VLOOKUP(I189,RETENCIÓN!A:E,5,FALSE)="CT","X","")</f>
        <v/>
      </c>
      <c r="N189" s="28" t="str">
        <f>IF(VLOOKUP(I189,RETENCIÓN!A:E,5,FALSE)="E","X","")</f>
        <v>X</v>
      </c>
      <c r="O189" s="28" t="str">
        <f>IF(VLOOKUP(I189,RETENCIÓN!A:E,5,FALSE)="MT","X","")</f>
        <v/>
      </c>
      <c r="P189" s="28" t="str">
        <f>IF(VLOOKUP(I189,RETENCIÓN!A:E,5,FALSE)="S","X","")</f>
        <v/>
      </c>
      <c r="Q189" s="26" t="s">
        <v>436</v>
      </c>
      <c r="R189" s="26" t="s">
        <v>329</v>
      </c>
      <c r="S189" s="25" t="s">
        <v>177</v>
      </c>
      <c r="T189" s="22" t="s">
        <v>178</v>
      </c>
      <c r="U189" s="22">
        <v>1</v>
      </c>
      <c r="V189" s="22">
        <v>150</v>
      </c>
      <c r="W189" s="22" t="s">
        <v>167</v>
      </c>
      <c r="X189" s="22"/>
      <c r="Y189" s="22">
        <v>4</v>
      </c>
      <c r="Z189" s="22" t="s">
        <v>431</v>
      </c>
    </row>
    <row r="190" spans="1:26" ht="24" x14ac:dyDescent="0.2">
      <c r="A190" s="22">
        <v>188</v>
      </c>
      <c r="B190" s="22" t="s">
        <v>303</v>
      </c>
      <c r="C190" s="23">
        <v>36074</v>
      </c>
      <c r="D190" s="23">
        <v>36074</v>
      </c>
      <c r="E190" s="22" t="s">
        <v>20</v>
      </c>
      <c r="F190" s="24" t="s">
        <v>437</v>
      </c>
      <c r="G190" s="4" t="s">
        <v>40</v>
      </c>
      <c r="H190" s="30" t="str">
        <f>VLOOKUP(G190,Hoja2!A:B,2,0)</f>
        <v>SERIE029</v>
      </c>
      <c r="I190" s="4" t="s">
        <v>40</v>
      </c>
      <c r="J190" s="31">
        <f>VLOOKUP(Eliminación!I221,RETENCIÓN!A:D,IF(Eliminación!E221="OPES",2,IF(Eliminación!E221="UPES",3,4)),FALSE)</f>
        <v>10</v>
      </c>
      <c r="K190" s="27">
        <f t="shared" si="2"/>
        <v>39724</v>
      </c>
      <c r="L190" s="28" t="str">
        <f>IF(VLOOKUP(I190,RETENCIÓN!A:E,5,FALSE)="E","X","")</f>
        <v>X</v>
      </c>
      <c r="M190" s="29" t="str">
        <f>IF(VLOOKUP(I190,RETENCIÓN!A:E,5,FALSE)="CT","X","")</f>
        <v/>
      </c>
      <c r="N190" s="28" t="str">
        <f>IF(VLOOKUP(I190,RETENCIÓN!A:E,5,FALSE)="E","X","")</f>
        <v>X</v>
      </c>
      <c r="O190" s="28" t="str">
        <f>IF(VLOOKUP(I190,RETENCIÓN!A:E,5,FALSE)="MT","X","")</f>
        <v/>
      </c>
      <c r="P190" s="28" t="str">
        <f>IF(VLOOKUP(I190,RETENCIÓN!A:E,5,FALSE)="S","X","")</f>
        <v/>
      </c>
      <c r="Q190" s="26" t="s">
        <v>438</v>
      </c>
      <c r="R190" s="26" t="s">
        <v>439</v>
      </c>
      <c r="S190" s="25" t="s">
        <v>177</v>
      </c>
      <c r="T190" s="22" t="s">
        <v>178</v>
      </c>
      <c r="U190" s="22">
        <v>1</v>
      </c>
      <c r="V190" s="22">
        <v>180</v>
      </c>
      <c r="W190" s="22" t="s">
        <v>167</v>
      </c>
      <c r="X190" s="22"/>
      <c r="Y190" s="22">
        <v>5</v>
      </c>
      <c r="Z190" s="22" t="s">
        <v>431</v>
      </c>
    </row>
    <row r="191" spans="1:26" ht="24" x14ac:dyDescent="0.2">
      <c r="A191" s="22">
        <v>189</v>
      </c>
      <c r="B191" s="22" t="s">
        <v>303</v>
      </c>
      <c r="C191" s="23">
        <v>36087</v>
      </c>
      <c r="D191" s="23">
        <v>36087</v>
      </c>
      <c r="E191" s="22" t="s">
        <v>20</v>
      </c>
      <c r="F191" s="24" t="s">
        <v>440</v>
      </c>
      <c r="G191" s="4" t="s">
        <v>40</v>
      </c>
      <c r="H191" s="30" t="str">
        <f>VLOOKUP(G191,Hoja2!A:B,2,0)</f>
        <v>SERIE029</v>
      </c>
      <c r="I191" s="4" t="s">
        <v>40</v>
      </c>
      <c r="J191" s="31">
        <f>VLOOKUP(Eliminación!I222,RETENCIÓN!A:D,IF(Eliminación!E222="OPES",2,IF(Eliminación!E222="UPES",3,4)),FALSE)</f>
        <v>10</v>
      </c>
      <c r="K191" s="27">
        <f t="shared" si="2"/>
        <v>39737</v>
      </c>
      <c r="L191" s="28" t="str">
        <f>IF(VLOOKUP(I191,RETENCIÓN!A:E,5,FALSE)="E","X","")</f>
        <v>X</v>
      </c>
      <c r="M191" s="29" t="str">
        <f>IF(VLOOKUP(I191,RETENCIÓN!A:E,5,FALSE)="CT","X","")</f>
        <v/>
      </c>
      <c r="N191" s="28" t="str">
        <f>IF(VLOOKUP(I191,RETENCIÓN!A:E,5,FALSE)="E","X","")</f>
        <v>X</v>
      </c>
      <c r="O191" s="28" t="str">
        <f>IF(VLOOKUP(I191,RETENCIÓN!A:E,5,FALSE)="MT","X","")</f>
        <v/>
      </c>
      <c r="P191" s="28" t="str">
        <f>IF(VLOOKUP(I191,RETENCIÓN!A:E,5,FALSE)="S","X","")</f>
        <v/>
      </c>
      <c r="Q191" s="26" t="s">
        <v>441</v>
      </c>
      <c r="R191" s="26" t="s">
        <v>442</v>
      </c>
      <c r="S191" s="25" t="s">
        <v>177</v>
      </c>
      <c r="T191" s="22" t="s">
        <v>178</v>
      </c>
      <c r="U191" s="22">
        <v>1</v>
      </c>
      <c r="V191" s="22">
        <v>130</v>
      </c>
      <c r="W191" s="22" t="s">
        <v>167</v>
      </c>
      <c r="X191" s="22"/>
      <c r="Y191" s="22">
        <v>6</v>
      </c>
      <c r="Z191" s="22" t="s">
        <v>431</v>
      </c>
    </row>
    <row r="192" spans="1:26" ht="24" x14ac:dyDescent="0.2">
      <c r="A192" s="22">
        <v>190</v>
      </c>
      <c r="B192" s="22" t="s">
        <v>214</v>
      </c>
      <c r="C192" s="23">
        <v>36373</v>
      </c>
      <c r="D192" s="23">
        <v>36402</v>
      </c>
      <c r="E192" s="22" t="s">
        <v>21</v>
      </c>
      <c r="F192" s="24" t="s">
        <v>324</v>
      </c>
      <c r="G192" s="4" t="s">
        <v>40</v>
      </c>
      <c r="H192" s="30" t="str">
        <f>VLOOKUP(G192,Hoja2!A:B,2,0)</f>
        <v>SERIE029</v>
      </c>
      <c r="I192" s="4" t="s">
        <v>40</v>
      </c>
      <c r="J192" s="31">
        <f>VLOOKUP(Eliminación!I223,RETENCIÓN!A:D,IF(Eliminación!E223="OPES",2,IF(Eliminación!E223="UPES",3,4)),FALSE)</f>
        <v>10</v>
      </c>
      <c r="K192" s="27">
        <f t="shared" si="2"/>
        <v>40052</v>
      </c>
      <c r="L192" s="28" t="str">
        <f>IF(VLOOKUP(I192,RETENCIÓN!A:E,5,FALSE)="E","X","")</f>
        <v>X</v>
      </c>
      <c r="M192" s="29" t="str">
        <f>IF(VLOOKUP(I192,RETENCIÓN!A:E,5,FALSE)="CT","X","")</f>
        <v/>
      </c>
      <c r="N192" s="28" t="str">
        <f>IF(VLOOKUP(I192,RETENCIÓN!A:E,5,FALSE)="E","X","")</f>
        <v>X</v>
      </c>
      <c r="O192" s="28" t="str">
        <f>IF(VLOOKUP(I192,RETENCIÓN!A:E,5,FALSE)="MT","X","")</f>
        <v/>
      </c>
      <c r="P192" s="28" t="str">
        <f>IF(VLOOKUP(I192,RETENCIÓN!A:E,5,FALSE)="S","X","")</f>
        <v/>
      </c>
      <c r="Q192" s="26" t="s">
        <v>443</v>
      </c>
      <c r="R192" s="26" t="s">
        <v>324</v>
      </c>
      <c r="S192" s="25" t="s">
        <v>177</v>
      </c>
      <c r="T192" s="22" t="s">
        <v>178</v>
      </c>
      <c r="U192" s="22">
        <v>1</v>
      </c>
      <c r="V192" s="22">
        <v>87</v>
      </c>
      <c r="W192" s="22" t="s">
        <v>167</v>
      </c>
      <c r="X192" s="22"/>
      <c r="Y192" s="22">
        <v>7</v>
      </c>
      <c r="Z192" s="22" t="s">
        <v>431</v>
      </c>
    </row>
    <row r="193" spans="1:26" ht="24" x14ac:dyDescent="0.2">
      <c r="A193" s="22">
        <v>191</v>
      </c>
      <c r="B193" s="22" t="s">
        <v>303</v>
      </c>
      <c r="C193" s="23">
        <v>36069</v>
      </c>
      <c r="D193" s="23">
        <v>36099</v>
      </c>
      <c r="E193" s="22" t="s">
        <v>20</v>
      </c>
      <c r="F193" s="24" t="s">
        <v>435</v>
      </c>
      <c r="G193" s="4" t="s">
        <v>40</v>
      </c>
      <c r="H193" s="30" t="str">
        <f>VLOOKUP(G193,Hoja2!A:B,2,0)</f>
        <v>SERIE029</v>
      </c>
      <c r="I193" s="4" t="s">
        <v>40</v>
      </c>
      <c r="J193" s="31">
        <f>VLOOKUP(Eliminación!I224,RETENCIÓN!A:D,IF(Eliminación!E224="OPES",2,IF(Eliminación!E224="UPES",3,4)),FALSE)</f>
        <v>10</v>
      </c>
      <c r="K193" s="27">
        <f t="shared" si="2"/>
        <v>39749</v>
      </c>
      <c r="L193" s="28" t="str">
        <f>IF(VLOOKUP(I193,RETENCIÓN!A:E,5,FALSE)="E","X","")</f>
        <v>X</v>
      </c>
      <c r="M193" s="29" t="str">
        <f>IF(VLOOKUP(I193,RETENCIÓN!A:E,5,FALSE)="CT","X","")</f>
        <v/>
      </c>
      <c r="N193" s="28" t="str">
        <f>IF(VLOOKUP(I193,RETENCIÓN!A:E,5,FALSE)="E","X","")</f>
        <v>X</v>
      </c>
      <c r="O193" s="28" t="str">
        <f>IF(VLOOKUP(I193,RETENCIÓN!A:E,5,FALSE)="MT","X","")</f>
        <v/>
      </c>
      <c r="P193" s="28" t="str">
        <f>IF(VLOOKUP(I193,RETENCIÓN!A:E,5,FALSE)="S","X","")</f>
        <v/>
      </c>
      <c r="Q193" s="26" t="s">
        <v>444</v>
      </c>
      <c r="R193" s="26" t="s">
        <v>435</v>
      </c>
      <c r="S193" s="25" t="s">
        <v>177</v>
      </c>
      <c r="T193" s="22" t="s">
        <v>178</v>
      </c>
      <c r="U193" s="22">
        <v>1</v>
      </c>
      <c r="V193" s="22">
        <v>98</v>
      </c>
      <c r="W193" s="22" t="s">
        <v>167</v>
      </c>
      <c r="X193" s="22"/>
      <c r="Y193" s="22">
        <v>8</v>
      </c>
      <c r="Z193" s="22" t="s">
        <v>431</v>
      </c>
    </row>
    <row r="194" spans="1:26" ht="24" x14ac:dyDescent="0.2">
      <c r="A194" s="22">
        <v>192</v>
      </c>
      <c r="B194" s="22" t="s">
        <v>168</v>
      </c>
      <c r="C194" s="23">
        <v>37572</v>
      </c>
      <c r="D194" s="23">
        <v>37665</v>
      </c>
      <c r="E194" s="22" t="s">
        <v>21</v>
      </c>
      <c r="F194" s="24" t="s">
        <v>445</v>
      </c>
      <c r="G194" s="4" t="s">
        <v>40</v>
      </c>
      <c r="H194" s="30" t="str">
        <f>VLOOKUP(G194,Hoja2!A:B,2,0)</f>
        <v>SERIE029</v>
      </c>
      <c r="I194" s="4" t="s">
        <v>40</v>
      </c>
      <c r="J194" s="31">
        <f>VLOOKUP(Eliminación!I225,RETENCIÓN!A:D,IF(Eliminación!E225="OPES",2,IF(Eliminación!E225="UPES",3,4)),FALSE)</f>
        <v>10</v>
      </c>
      <c r="K194" s="27">
        <f t="shared" si="2"/>
        <v>41315</v>
      </c>
      <c r="L194" s="28" t="str">
        <f>IF(VLOOKUP(I194,RETENCIÓN!A:E,5,FALSE)="E","X","")</f>
        <v>X</v>
      </c>
      <c r="M194" s="29" t="str">
        <f>IF(VLOOKUP(I194,RETENCIÓN!A:E,5,FALSE)="CT","X","")</f>
        <v/>
      </c>
      <c r="N194" s="28" t="str">
        <f>IF(VLOOKUP(I194,RETENCIÓN!A:E,5,FALSE)="E","X","")</f>
        <v>X</v>
      </c>
      <c r="O194" s="28" t="str">
        <f>IF(VLOOKUP(I194,RETENCIÓN!A:E,5,FALSE)="MT","X","")</f>
        <v/>
      </c>
      <c r="P194" s="28" t="str">
        <f>IF(VLOOKUP(I194,RETENCIÓN!A:E,5,FALSE)="S","X","")</f>
        <v/>
      </c>
      <c r="Q194" s="26"/>
      <c r="R194" s="26"/>
      <c r="S194" s="25" t="s">
        <v>177</v>
      </c>
      <c r="T194" s="22" t="s">
        <v>178</v>
      </c>
      <c r="U194" s="22">
        <v>1</v>
      </c>
      <c r="V194" s="22">
        <v>151</v>
      </c>
      <c r="W194" s="22" t="s">
        <v>167</v>
      </c>
      <c r="X194" s="22" t="s">
        <v>446</v>
      </c>
      <c r="Y194" s="22">
        <v>9</v>
      </c>
      <c r="Z194" s="22" t="s">
        <v>431</v>
      </c>
    </row>
    <row r="195" spans="1:26" ht="24" x14ac:dyDescent="0.2">
      <c r="A195" s="22">
        <v>193</v>
      </c>
      <c r="B195" s="22" t="s">
        <v>168</v>
      </c>
      <c r="C195" s="23">
        <v>37673</v>
      </c>
      <c r="D195" s="23">
        <v>37686</v>
      </c>
      <c r="E195" s="22" t="s">
        <v>21</v>
      </c>
      <c r="F195" s="24" t="s">
        <v>445</v>
      </c>
      <c r="G195" s="4" t="s">
        <v>40</v>
      </c>
      <c r="H195" s="30" t="str">
        <f>VLOOKUP(G195,Hoja2!A:B,2,0)</f>
        <v>SERIE029</v>
      </c>
      <c r="I195" s="4" t="s">
        <v>40</v>
      </c>
      <c r="J195" s="31">
        <f>VLOOKUP(Eliminación!I226,RETENCIÓN!A:D,IF(Eliminación!E226="OPES",2,IF(Eliminación!E226="UPES",3,4)),FALSE)</f>
        <v>10</v>
      </c>
      <c r="K195" s="27">
        <f t="shared" ref="K195:K258" si="3">D195+(J195*365)</f>
        <v>41336</v>
      </c>
      <c r="L195" s="28" t="str">
        <f>IF(VLOOKUP(I195,RETENCIÓN!A:E,5,FALSE)="E","X","")</f>
        <v>X</v>
      </c>
      <c r="M195" s="29" t="str">
        <f>IF(VLOOKUP(I195,RETENCIÓN!A:E,5,FALSE)="CT","X","")</f>
        <v/>
      </c>
      <c r="N195" s="28" t="str">
        <f>IF(VLOOKUP(I195,RETENCIÓN!A:E,5,FALSE)="E","X","")</f>
        <v>X</v>
      </c>
      <c r="O195" s="28" t="str">
        <f>IF(VLOOKUP(I195,RETENCIÓN!A:E,5,FALSE)="MT","X","")</f>
        <v/>
      </c>
      <c r="P195" s="28" t="str">
        <f>IF(VLOOKUP(I195,RETENCIÓN!A:E,5,FALSE)="S","X","")</f>
        <v/>
      </c>
      <c r="Q195" s="26"/>
      <c r="R195" s="26"/>
      <c r="S195" s="25" t="s">
        <v>177</v>
      </c>
      <c r="T195" s="22" t="s">
        <v>178</v>
      </c>
      <c r="U195" s="22">
        <v>152</v>
      </c>
      <c r="V195" s="22">
        <v>272</v>
      </c>
      <c r="W195" s="22" t="s">
        <v>167</v>
      </c>
      <c r="X195" s="22" t="s">
        <v>447</v>
      </c>
      <c r="Y195" s="22">
        <v>10</v>
      </c>
      <c r="Z195" s="22" t="s">
        <v>431</v>
      </c>
    </row>
    <row r="196" spans="1:26" ht="24" x14ac:dyDescent="0.2">
      <c r="A196" s="22">
        <v>194</v>
      </c>
      <c r="B196" s="22" t="s">
        <v>168</v>
      </c>
      <c r="C196" s="23">
        <v>37673</v>
      </c>
      <c r="D196" s="23">
        <v>37711</v>
      </c>
      <c r="E196" s="22" t="s">
        <v>21</v>
      </c>
      <c r="F196" s="24" t="s">
        <v>445</v>
      </c>
      <c r="G196" s="4" t="s">
        <v>40</v>
      </c>
      <c r="H196" s="30" t="str">
        <f>VLOOKUP(G196,Hoja2!A:B,2,0)</f>
        <v>SERIE029</v>
      </c>
      <c r="I196" s="4" t="s">
        <v>40</v>
      </c>
      <c r="J196" s="31">
        <f>VLOOKUP(Eliminación!I227,RETENCIÓN!A:D,IF(Eliminación!E227="OPES",2,IF(Eliminación!E227="UPES",3,4)),FALSE)</f>
        <v>10</v>
      </c>
      <c r="K196" s="27">
        <f t="shared" si="3"/>
        <v>41361</v>
      </c>
      <c r="L196" s="28" t="str">
        <f>IF(VLOOKUP(I196,RETENCIÓN!A:E,5,FALSE)="E","X","")</f>
        <v>X</v>
      </c>
      <c r="M196" s="29" t="str">
        <f>IF(VLOOKUP(I196,RETENCIÓN!A:E,5,FALSE)="CT","X","")</f>
        <v/>
      </c>
      <c r="N196" s="28" t="str">
        <f>IF(VLOOKUP(I196,RETENCIÓN!A:E,5,FALSE)="E","X","")</f>
        <v>X</v>
      </c>
      <c r="O196" s="28" t="str">
        <f>IF(VLOOKUP(I196,RETENCIÓN!A:E,5,FALSE)="MT","X","")</f>
        <v/>
      </c>
      <c r="P196" s="28" t="str">
        <f>IF(VLOOKUP(I196,RETENCIÓN!A:E,5,FALSE)="S","X","")</f>
        <v/>
      </c>
      <c r="Q196" s="26"/>
      <c r="R196" s="26"/>
      <c r="S196" s="25" t="s">
        <v>177</v>
      </c>
      <c r="T196" s="22" t="s">
        <v>178</v>
      </c>
      <c r="U196" s="22">
        <v>273</v>
      </c>
      <c r="V196" s="22">
        <v>370</v>
      </c>
      <c r="W196" s="22" t="s">
        <v>167</v>
      </c>
      <c r="X196" s="22" t="s">
        <v>448</v>
      </c>
      <c r="Y196" s="22">
        <v>11</v>
      </c>
      <c r="Z196" s="22" t="s">
        <v>431</v>
      </c>
    </row>
    <row r="197" spans="1:26" ht="36" x14ac:dyDescent="0.2">
      <c r="A197" s="22">
        <v>195</v>
      </c>
      <c r="B197" s="22" t="s">
        <v>168</v>
      </c>
      <c r="C197" s="23">
        <v>37697</v>
      </c>
      <c r="D197" s="23">
        <v>37697</v>
      </c>
      <c r="E197" s="22" t="s">
        <v>21</v>
      </c>
      <c r="F197" s="24" t="s">
        <v>449</v>
      </c>
      <c r="G197" s="4" t="s">
        <v>40</v>
      </c>
      <c r="H197" s="30" t="str">
        <f>VLOOKUP(G197,Hoja2!A:B,2,0)</f>
        <v>SERIE029</v>
      </c>
      <c r="I197" s="4" t="s">
        <v>40</v>
      </c>
      <c r="J197" s="31">
        <f>VLOOKUP(Eliminación!I228,RETENCIÓN!A:D,IF(Eliminación!E228="OPES",2,IF(Eliminación!E228="UPES",3,4)),FALSE)</f>
        <v>10</v>
      </c>
      <c r="K197" s="27">
        <f t="shared" si="3"/>
        <v>41347</v>
      </c>
      <c r="L197" s="28" t="str">
        <f>IF(VLOOKUP(I197,RETENCIÓN!A:E,5,FALSE)="E","X","")</f>
        <v>X</v>
      </c>
      <c r="M197" s="29" t="str">
        <f>IF(VLOOKUP(I197,RETENCIÓN!A:E,5,FALSE)="CT","X","")</f>
        <v/>
      </c>
      <c r="N197" s="28" t="str">
        <f>IF(VLOOKUP(I197,RETENCIÓN!A:E,5,FALSE)="E","X","")</f>
        <v>X</v>
      </c>
      <c r="O197" s="28" t="str">
        <f>IF(VLOOKUP(I197,RETENCIÓN!A:E,5,FALSE)="MT","X","")</f>
        <v/>
      </c>
      <c r="P197" s="28" t="str">
        <f>IF(VLOOKUP(I197,RETENCIÓN!A:E,5,FALSE)="S","X","")</f>
        <v/>
      </c>
      <c r="Q197" s="26" t="s">
        <v>450</v>
      </c>
      <c r="R197" s="26" t="s">
        <v>449</v>
      </c>
      <c r="S197" s="25" t="s">
        <v>182</v>
      </c>
      <c r="T197" s="22" t="s">
        <v>178</v>
      </c>
      <c r="U197" s="22">
        <v>1</v>
      </c>
      <c r="V197" s="22">
        <v>77</v>
      </c>
      <c r="W197" s="22" t="s">
        <v>167</v>
      </c>
      <c r="X197" s="22"/>
      <c r="Y197" s="22">
        <v>1</v>
      </c>
      <c r="Z197" s="22" t="s">
        <v>451</v>
      </c>
    </row>
    <row r="198" spans="1:26" ht="36" x14ac:dyDescent="0.2">
      <c r="A198" s="22">
        <v>196</v>
      </c>
      <c r="B198" s="22" t="s">
        <v>168</v>
      </c>
      <c r="C198" s="23">
        <v>37697</v>
      </c>
      <c r="D198" s="23">
        <v>37697</v>
      </c>
      <c r="E198" s="22" t="s">
        <v>21</v>
      </c>
      <c r="F198" s="24" t="s">
        <v>452</v>
      </c>
      <c r="G198" s="4" t="s">
        <v>40</v>
      </c>
      <c r="H198" s="30" t="str">
        <f>VLOOKUP(G198,Hoja2!A:B,2,0)</f>
        <v>SERIE029</v>
      </c>
      <c r="I198" s="4" t="s">
        <v>40</v>
      </c>
      <c r="J198" s="31">
        <f>VLOOKUP(Eliminación!I229,RETENCIÓN!A:D,IF(Eliminación!E229="OPES",2,IF(Eliminación!E229="UPES",3,4)),FALSE)</f>
        <v>10</v>
      </c>
      <c r="K198" s="27">
        <f t="shared" si="3"/>
        <v>41347</v>
      </c>
      <c r="L198" s="28" t="str">
        <f>IF(VLOOKUP(I198,RETENCIÓN!A:E,5,FALSE)="E","X","")</f>
        <v>X</v>
      </c>
      <c r="M198" s="29" t="str">
        <f>IF(VLOOKUP(I198,RETENCIÓN!A:E,5,FALSE)="CT","X","")</f>
        <v/>
      </c>
      <c r="N198" s="28" t="str">
        <f>IF(VLOOKUP(I198,RETENCIÓN!A:E,5,FALSE)="E","X","")</f>
        <v>X</v>
      </c>
      <c r="O198" s="28" t="str">
        <f>IF(VLOOKUP(I198,RETENCIÓN!A:E,5,FALSE)="MT","X","")</f>
        <v/>
      </c>
      <c r="P198" s="28" t="str">
        <f>IF(VLOOKUP(I198,RETENCIÓN!A:E,5,FALSE)="S","X","")</f>
        <v/>
      </c>
      <c r="Q198" s="26" t="s">
        <v>453</v>
      </c>
      <c r="R198" s="26" t="s">
        <v>452</v>
      </c>
      <c r="S198" s="25" t="s">
        <v>177</v>
      </c>
      <c r="T198" s="22" t="s">
        <v>178</v>
      </c>
      <c r="U198" s="22">
        <v>1</v>
      </c>
      <c r="V198" s="22">
        <v>81</v>
      </c>
      <c r="W198" s="22" t="s">
        <v>167</v>
      </c>
      <c r="X198" s="22"/>
      <c r="Y198" s="22">
        <v>2</v>
      </c>
      <c r="Z198" s="22" t="s">
        <v>451</v>
      </c>
    </row>
    <row r="199" spans="1:26" ht="36" x14ac:dyDescent="0.2">
      <c r="A199" s="22">
        <v>197</v>
      </c>
      <c r="B199" s="22" t="s">
        <v>168</v>
      </c>
      <c r="C199" s="23">
        <v>37697</v>
      </c>
      <c r="D199" s="23">
        <v>37697</v>
      </c>
      <c r="E199" s="22" t="s">
        <v>21</v>
      </c>
      <c r="F199" s="24" t="s">
        <v>199</v>
      </c>
      <c r="G199" s="4" t="s">
        <v>40</v>
      </c>
      <c r="H199" s="30" t="str">
        <f>VLOOKUP(G199,Hoja2!A:B,2,0)</f>
        <v>SERIE029</v>
      </c>
      <c r="I199" s="4" t="s">
        <v>40</v>
      </c>
      <c r="J199" s="31">
        <f>VLOOKUP(Eliminación!I230,RETENCIÓN!A:D,IF(Eliminación!E230="OPES",2,IF(Eliminación!E230="UPES",3,4)),FALSE)</f>
        <v>10</v>
      </c>
      <c r="K199" s="27">
        <f t="shared" si="3"/>
        <v>41347</v>
      </c>
      <c r="L199" s="28" t="str">
        <f>IF(VLOOKUP(I199,RETENCIÓN!A:E,5,FALSE)="E","X","")</f>
        <v>X</v>
      </c>
      <c r="M199" s="29" t="str">
        <f>IF(VLOOKUP(I199,RETENCIÓN!A:E,5,FALSE)="CT","X","")</f>
        <v/>
      </c>
      <c r="N199" s="28" t="str">
        <f>IF(VLOOKUP(I199,RETENCIÓN!A:E,5,FALSE)="E","X","")</f>
        <v>X</v>
      </c>
      <c r="O199" s="28" t="str">
        <f>IF(VLOOKUP(I199,RETENCIÓN!A:E,5,FALSE)="MT","X","")</f>
        <v/>
      </c>
      <c r="P199" s="28" t="str">
        <f>IF(VLOOKUP(I199,RETENCIÓN!A:E,5,FALSE)="S","X","")</f>
        <v/>
      </c>
      <c r="Q199" s="26" t="s">
        <v>453</v>
      </c>
      <c r="R199" s="26" t="s">
        <v>199</v>
      </c>
      <c r="S199" s="25" t="s">
        <v>177</v>
      </c>
      <c r="T199" s="22" t="s">
        <v>178</v>
      </c>
      <c r="U199" s="22">
        <v>1</v>
      </c>
      <c r="V199" s="22">
        <v>140</v>
      </c>
      <c r="W199" s="22" t="s">
        <v>167</v>
      </c>
      <c r="X199" s="22"/>
      <c r="Y199" s="22">
        <v>3</v>
      </c>
      <c r="Z199" s="22" t="s">
        <v>451</v>
      </c>
    </row>
    <row r="200" spans="1:26" ht="36" x14ac:dyDescent="0.2">
      <c r="A200" s="22">
        <v>198</v>
      </c>
      <c r="B200" s="22" t="s">
        <v>168</v>
      </c>
      <c r="C200" s="23">
        <v>37697</v>
      </c>
      <c r="D200" s="23">
        <v>37697</v>
      </c>
      <c r="E200" s="22" t="s">
        <v>21</v>
      </c>
      <c r="F200" s="24" t="s">
        <v>454</v>
      </c>
      <c r="G200" s="4" t="s">
        <v>40</v>
      </c>
      <c r="H200" s="30" t="str">
        <f>VLOOKUP(G200,Hoja2!A:B,2,0)</f>
        <v>SERIE029</v>
      </c>
      <c r="I200" s="4" t="s">
        <v>40</v>
      </c>
      <c r="J200" s="31">
        <f>VLOOKUP(Eliminación!I231,RETENCIÓN!A:D,IF(Eliminación!E231="OPES",2,IF(Eliminación!E231="UPES",3,4)),FALSE)</f>
        <v>10</v>
      </c>
      <c r="K200" s="27">
        <f t="shared" si="3"/>
        <v>41347</v>
      </c>
      <c r="L200" s="28" t="str">
        <f>IF(VLOOKUP(I200,RETENCIÓN!A:E,5,FALSE)="E","X","")</f>
        <v>X</v>
      </c>
      <c r="M200" s="29" t="str">
        <f>IF(VLOOKUP(I200,RETENCIÓN!A:E,5,FALSE)="CT","X","")</f>
        <v/>
      </c>
      <c r="N200" s="28" t="str">
        <f>IF(VLOOKUP(I200,RETENCIÓN!A:E,5,FALSE)="E","X","")</f>
        <v>X</v>
      </c>
      <c r="O200" s="28" t="str">
        <f>IF(VLOOKUP(I200,RETENCIÓN!A:E,5,FALSE)="MT","X","")</f>
        <v/>
      </c>
      <c r="P200" s="28" t="str">
        <f>IF(VLOOKUP(I200,RETENCIÓN!A:E,5,FALSE)="S","X","")</f>
        <v/>
      </c>
      <c r="Q200" s="26" t="s">
        <v>453</v>
      </c>
      <c r="R200" s="26" t="s">
        <v>455</v>
      </c>
      <c r="S200" s="25" t="s">
        <v>177</v>
      </c>
      <c r="T200" s="22" t="s">
        <v>178</v>
      </c>
      <c r="U200" s="22">
        <v>1</v>
      </c>
      <c r="V200" s="22">
        <v>68</v>
      </c>
      <c r="W200" s="22" t="s">
        <v>167</v>
      </c>
      <c r="X200" s="22"/>
      <c r="Y200" s="22">
        <v>4</v>
      </c>
      <c r="Z200" s="22" t="s">
        <v>451</v>
      </c>
    </row>
    <row r="201" spans="1:26" ht="36" x14ac:dyDescent="0.2">
      <c r="A201" s="22">
        <v>199</v>
      </c>
      <c r="B201" s="22" t="s">
        <v>168</v>
      </c>
      <c r="C201" s="23">
        <v>37697</v>
      </c>
      <c r="D201" s="23">
        <v>37697</v>
      </c>
      <c r="E201" s="22" t="s">
        <v>21</v>
      </c>
      <c r="F201" s="24" t="s">
        <v>208</v>
      </c>
      <c r="G201" s="4" t="s">
        <v>40</v>
      </c>
      <c r="H201" s="30" t="str">
        <f>VLOOKUP(G201,Hoja2!A:B,2,0)</f>
        <v>SERIE029</v>
      </c>
      <c r="I201" s="4" t="s">
        <v>40</v>
      </c>
      <c r="J201" s="31">
        <f>VLOOKUP(Eliminación!I232,RETENCIÓN!A:D,IF(Eliminación!E232="OPES",2,IF(Eliminación!E232="UPES",3,4)),FALSE)</f>
        <v>10</v>
      </c>
      <c r="K201" s="27">
        <f t="shared" si="3"/>
        <v>41347</v>
      </c>
      <c r="L201" s="28" t="str">
        <f>IF(VLOOKUP(I201,RETENCIÓN!A:E,5,FALSE)="E","X","")</f>
        <v>X</v>
      </c>
      <c r="M201" s="29" t="str">
        <f>IF(VLOOKUP(I201,RETENCIÓN!A:E,5,FALSE)="CT","X","")</f>
        <v/>
      </c>
      <c r="N201" s="28" t="str">
        <f>IF(VLOOKUP(I201,RETENCIÓN!A:E,5,FALSE)="E","X","")</f>
        <v>X</v>
      </c>
      <c r="O201" s="28" t="str">
        <f>IF(VLOOKUP(I201,RETENCIÓN!A:E,5,FALSE)="MT","X","")</f>
        <v/>
      </c>
      <c r="P201" s="28" t="str">
        <f>IF(VLOOKUP(I201,RETENCIÓN!A:E,5,FALSE)="S","X","")</f>
        <v/>
      </c>
      <c r="Q201" s="26" t="s">
        <v>453</v>
      </c>
      <c r="R201" s="26" t="s">
        <v>208</v>
      </c>
      <c r="S201" s="25" t="s">
        <v>177</v>
      </c>
      <c r="T201" s="22" t="s">
        <v>178</v>
      </c>
      <c r="U201" s="22">
        <v>1</v>
      </c>
      <c r="V201" s="22">
        <v>148</v>
      </c>
      <c r="W201" s="22" t="s">
        <v>167</v>
      </c>
      <c r="X201" s="22"/>
      <c r="Y201" s="22">
        <v>5</v>
      </c>
      <c r="Z201" s="22" t="s">
        <v>451</v>
      </c>
    </row>
    <row r="202" spans="1:26" ht="36" x14ac:dyDescent="0.2">
      <c r="A202" s="22">
        <v>200</v>
      </c>
      <c r="B202" s="22" t="s">
        <v>168</v>
      </c>
      <c r="C202" s="23">
        <v>37697</v>
      </c>
      <c r="D202" s="23">
        <v>37697</v>
      </c>
      <c r="E202" s="22" t="s">
        <v>21</v>
      </c>
      <c r="F202" s="24" t="s">
        <v>456</v>
      </c>
      <c r="G202" s="4" t="s">
        <v>40</v>
      </c>
      <c r="H202" s="30" t="str">
        <f>VLOOKUP(G202,Hoja2!A:B,2,0)</f>
        <v>SERIE029</v>
      </c>
      <c r="I202" s="4" t="s">
        <v>40</v>
      </c>
      <c r="J202" s="31">
        <f>VLOOKUP(Eliminación!I233,RETENCIÓN!A:D,IF(Eliminación!E233="OPES",2,IF(Eliminación!E233="UPES",3,4)),FALSE)</f>
        <v>10</v>
      </c>
      <c r="K202" s="27">
        <f t="shared" si="3"/>
        <v>41347</v>
      </c>
      <c r="L202" s="28" t="str">
        <f>IF(VLOOKUP(I202,RETENCIÓN!A:E,5,FALSE)="E","X","")</f>
        <v>X</v>
      </c>
      <c r="M202" s="29" t="str">
        <f>IF(VLOOKUP(I202,RETENCIÓN!A:E,5,FALSE)="CT","X","")</f>
        <v/>
      </c>
      <c r="N202" s="28" t="str">
        <f>IF(VLOOKUP(I202,RETENCIÓN!A:E,5,FALSE)="E","X","")</f>
        <v>X</v>
      </c>
      <c r="O202" s="28" t="str">
        <f>IF(VLOOKUP(I202,RETENCIÓN!A:E,5,FALSE)="MT","X","")</f>
        <v/>
      </c>
      <c r="P202" s="28" t="str">
        <f>IF(VLOOKUP(I202,RETENCIÓN!A:E,5,FALSE)="S","X","")</f>
        <v/>
      </c>
      <c r="Q202" s="26" t="s">
        <v>453</v>
      </c>
      <c r="R202" s="26" t="s">
        <v>456</v>
      </c>
      <c r="S202" s="25" t="s">
        <v>177</v>
      </c>
      <c r="T202" s="22" t="s">
        <v>178</v>
      </c>
      <c r="U202" s="22">
        <v>1</v>
      </c>
      <c r="V202" s="22">
        <v>133</v>
      </c>
      <c r="W202" s="22" t="s">
        <v>167</v>
      </c>
      <c r="X202" s="22"/>
      <c r="Y202" s="22">
        <v>6</v>
      </c>
      <c r="Z202" s="22" t="s">
        <v>451</v>
      </c>
    </row>
    <row r="203" spans="1:26" ht="24" x14ac:dyDescent="0.2">
      <c r="A203" s="22">
        <v>201</v>
      </c>
      <c r="B203" s="22" t="s">
        <v>168</v>
      </c>
      <c r="C203" s="23">
        <v>37692</v>
      </c>
      <c r="D203" s="23">
        <v>37693</v>
      </c>
      <c r="E203" s="22" t="s">
        <v>21</v>
      </c>
      <c r="F203" s="24" t="s">
        <v>457</v>
      </c>
      <c r="G203" s="4" t="s">
        <v>40</v>
      </c>
      <c r="H203" s="30" t="str">
        <f>VLOOKUP(G203,Hoja2!A:B,2,0)</f>
        <v>SERIE029</v>
      </c>
      <c r="I203" s="4" t="s">
        <v>40</v>
      </c>
      <c r="J203" s="31">
        <f>VLOOKUP(Eliminación!I234,RETENCIÓN!A:D,IF(Eliminación!E234="OPES",2,IF(Eliminación!E234="UPES",3,4)),FALSE)</f>
        <v>10</v>
      </c>
      <c r="K203" s="27">
        <f t="shared" si="3"/>
        <v>41343</v>
      </c>
      <c r="L203" s="28" t="str">
        <f>IF(VLOOKUP(I203,RETENCIÓN!A:E,5,FALSE)="E","X","")</f>
        <v>X</v>
      </c>
      <c r="M203" s="29" t="str">
        <f>IF(VLOOKUP(I203,RETENCIÓN!A:E,5,FALSE)="CT","X","")</f>
        <v/>
      </c>
      <c r="N203" s="28" t="str">
        <f>IF(VLOOKUP(I203,RETENCIÓN!A:E,5,FALSE)="E","X","")</f>
        <v>X</v>
      </c>
      <c r="O203" s="28" t="str">
        <f>IF(VLOOKUP(I203,RETENCIÓN!A:E,5,FALSE)="MT","X","")</f>
        <v/>
      </c>
      <c r="P203" s="28" t="str">
        <f>IF(VLOOKUP(I203,RETENCIÓN!A:E,5,FALSE)="S","X","")</f>
        <v/>
      </c>
      <c r="Q203" s="26" t="s">
        <v>458</v>
      </c>
      <c r="R203" s="26" t="s">
        <v>457</v>
      </c>
      <c r="S203" s="25"/>
      <c r="T203" s="22" t="s">
        <v>178</v>
      </c>
      <c r="U203" s="22">
        <v>1</v>
      </c>
      <c r="V203" s="22">
        <v>31</v>
      </c>
      <c r="W203" s="22" t="s">
        <v>167</v>
      </c>
      <c r="X203" s="22"/>
      <c r="Y203" s="22">
        <v>7</v>
      </c>
      <c r="Z203" s="22" t="s">
        <v>451</v>
      </c>
    </row>
    <row r="204" spans="1:26" ht="24" x14ac:dyDescent="0.2">
      <c r="A204" s="22">
        <v>202</v>
      </c>
      <c r="B204" s="22" t="s">
        <v>168</v>
      </c>
      <c r="C204" s="23">
        <v>37692</v>
      </c>
      <c r="D204" s="23">
        <v>37692</v>
      </c>
      <c r="E204" s="22" t="s">
        <v>21</v>
      </c>
      <c r="F204" s="24" t="s">
        <v>459</v>
      </c>
      <c r="G204" s="4" t="s">
        <v>40</v>
      </c>
      <c r="H204" s="30" t="str">
        <f>VLOOKUP(G204,Hoja2!A:B,2,0)</f>
        <v>SERIE029</v>
      </c>
      <c r="I204" s="4" t="s">
        <v>40</v>
      </c>
      <c r="J204" s="31">
        <f>VLOOKUP(Eliminación!I235,RETENCIÓN!A:D,IF(Eliminación!E235="OPES",2,IF(Eliminación!E235="UPES",3,4)),FALSE)</f>
        <v>10</v>
      </c>
      <c r="K204" s="27">
        <f t="shared" si="3"/>
        <v>41342</v>
      </c>
      <c r="L204" s="28" t="str">
        <f>IF(VLOOKUP(I204,RETENCIÓN!A:E,5,FALSE)="E","X","")</f>
        <v>X</v>
      </c>
      <c r="M204" s="29" t="str">
        <f>IF(VLOOKUP(I204,RETENCIÓN!A:E,5,FALSE)="CT","X","")</f>
        <v/>
      </c>
      <c r="N204" s="28" t="str">
        <f>IF(VLOOKUP(I204,RETENCIÓN!A:E,5,FALSE)="E","X","")</f>
        <v>X</v>
      </c>
      <c r="O204" s="28" t="str">
        <f>IF(VLOOKUP(I204,RETENCIÓN!A:E,5,FALSE)="MT","X","")</f>
        <v/>
      </c>
      <c r="P204" s="28" t="str">
        <f>IF(VLOOKUP(I204,RETENCIÓN!A:E,5,FALSE)="S","X","")</f>
        <v/>
      </c>
      <c r="Q204" s="26" t="s">
        <v>460</v>
      </c>
      <c r="R204" s="26" t="s">
        <v>459</v>
      </c>
      <c r="S204" s="25"/>
      <c r="T204" s="22" t="s">
        <v>178</v>
      </c>
      <c r="U204" s="22">
        <v>1</v>
      </c>
      <c r="V204" s="22">
        <v>36</v>
      </c>
      <c r="W204" s="22" t="s">
        <v>167</v>
      </c>
      <c r="X204" s="22"/>
      <c r="Y204" s="22">
        <v>8</v>
      </c>
      <c r="Z204" s="22" t="s">
        <v>451</v>
      </c>
    </row>
    <row r="205" spans="1:26" ht="24" x14ac:dyDescent="0.2">
      <c r="A205" s="22">
        <v>203</v>
      </c>
      <c r="B205" s="22" t="s">
        <v>168</v>
      </c>
      <c r="C205" s="23">
        <v>37692</v>
      </c>
      <c r="D205" s="23">
        <v>37692</v>
      </c>
      <c r="E205" s="22" t="s">
        <v>21</v>
      </c>
      <c r="F205" s="24" t="s">
        <v>461</v>
      </c>
      <c r="G205" s="4" t="s">
        <v>40</v>
      </c>
      <c r="H205" s="30" t="str">
        <f>VLOOKUP(G205,Hoja2!A:B,2,0)</f>
        <v>SERIE029</v>
      </c>
      <c r="I205" s="4" t="s">
        <v>40</v>
      </c>
      <c r="J205" s="31">
        <f>VLOOKUP(Eliminación!I236,RETENCIÓN!A:D,IF(Eliminación!E236="OPES",2,IF(Eliminación!E236="UPES",3,4)),FALSE)</f>
        <v>10</v>
      </c>
      <c r="K205" s="27">
        <f t="shared" si="3"/>
        <v>41342</v>
      </c>
      <c r="L205" s="28" t="str">
        <f>IF(VLOOKUP(I205,RETENCIÓN!A:E,5,FALSE)="E","X","")</f>
        <v>X</v>
      </c>
      <c r="M205" s="29" t="str">
        <f>IF(VLOOKUP(I205,RETENCIÓN!A:E,5,FALSE)="CT","X","")</f>
        <v/>
      </c>
      <c r="N205" s="28" t="str">
        <f>IF(VLOOKUP(I205,RETENCIÓN!A:E,5,FALSE)="E","X","")</f>
        <v>X</v>
      </c>
      <c r="O205" s="28" t="str">
        <f>IF(VLOOKUP(I205,RETENCIÓN!A:E,5,FALSE)="MT","X","")</f>
        <v/>
      </c>
      <c r="P205" s="28" t="str">
        <f>IF(VLOOKUP(I205,RETENCIÓN!A:E,5,FALSE)="S","X","")</f>
        <v/>
      </c>
      <c r="Q205" s="26" t="s">
        <v>462</v>
      </c>
      <c r="R205" s="26" t="s">
        <v>463</v>
      </c>
      <c r="S205" s="25"/>
      <c r="T205" s="22" t="s">
        <v>178</v>
      </c>
      <c r="U205" s="22">
        <v>1</v>
      </c>
      <c r="V205" s="22">
        <v>29</v>
      </c>
      <c r="W205" s="22" t="s">
        <v>167</v>
      </c>
      <c r="X205" s="22"/>
      <c r="Y205" s="22">
        <v>9</v>
      </c>
      <c r="Z205" s="22" t="s">
        <v>451</v>
      </c>
    </row>
    <row r="206" spans="1:26" ht="36" x14ac:dyDescent="0.2">
      <c r="A206" s="22">
        <v>204</v>
      </c>
      <c r="B206" s="22" t="s">
        <v>168</v>
      </c>
      <c r="C206" s="23">
        <v>37687</v>
      </c>
      <c r="D206" s="23">
        <v>37687</v>
      </c>
      <c r="E206" s="22" t="s">
        <v>21</v>
      </c>
      <c r="F206" s="24" t="s">
        <v>464</v>
      </c>
      <c r="G206" s="4" t="s">
        <v>40</v>
      </c>
      <c r="H206" s="30" t="str">
        <f>VLOOKUP(G206,Hoja2!A:B,2,0)</f>
        <v>SERIE029</v>
      </c>
      <c r="I206" s="4" t="s">
        <v>40</v>
      </c>
      <c r="J206" s="31">
        <f>VLOOKUP(Eliminación!I237,RETENCIÓN!A:D,IF(Eliminación!E237="OPES",2,IF(Eliminación!E237="UPES",3,4)),FALSE)</f>
        <v>10</v>
      </c>
      <c r="K206" s="27">
        <f t="shared" si="3"/>
        <v>41337</v>
      </c>
      <c r="L206" s="28" t="str">
        <f>IF(VLOOKUP(I206,RETENCIÓN!A:E,5,FALSE)="E","X","")</f>
        <v>X</v>
      </c>
      <c r="M206" s="29" t="str">
        <f>IF(VLOOKUP(I206,RETENCIÓN!A:E,5,FALSE)="CT","X","")</f>
        <v/>
      </c>
      <c r="N206" s="28" t="str">
        <f>IF(VLOOKUP(I206,RETENCIÓN!A:E,5,FALSE)="E","X","")</f>
        <v>X</v>
      </c>
      <c r="O206" s="28" t="str">
        <f>IF(VLOOKUP(I206,RETENCIÓN!A:E,5,FALSE)="MT","X","")</f>
        <v/>
      </c>
      <c r="P206" s="28" t="str">
        <f>IF(VLOOKUP(I206,RETENCIÓN!A:E,5,FALSE)="S","X","")</f>
        <v/>
      </c>
      <c r="Q206" s="26" t="s">
        <v>465</v>
      </c>
      <c r="R206" s="26" t="s">
        <v>464</v>
      </c>
      <c r="S206" s="25"/>
      <c r="T206" s="22" t="s">
        <v>178</v>
      </c>
      <c r="U206" s="22">
        <v>1</v>
      </c>
      <c r="V206" s="22">
        <v>24</v>
      </c>
      <c r="W206" s="22" t="s">
        <v>167</v>
      </c>
      <c r="X206" s="22"/>
      <c r="Y206" s="22">
        <v>10</v>
      </c>
      <c r="Z206" s="22" t="s">
        <v>451</v>
      </c>
    </row>
    <row r="207" spans="1:26" ht="24" x14ac:dyDescent="0.2">
      <c r="A207" s="22">
        <v>205</v>
      </c>
      <c r="B207" s="22" t="s">
        <v>168</v>
      </c>
      <c r="C207" s="23">
        <v>37687</v>
      </c>
      <c r="D207" s="23">
        <v>37687</v>
      </c>
      <c r="E207" s="22" t="s">
        <v>21</v>
      </c>
      <c r="F207" s="24" t="s">
        <v>466</v>
      </c>
      <c r="G207" s="4" t="s">
        <v>40</v>
      </c>
      <c r="H207" s="30" t="str">
        <f>VLOOKUP(G207,Hoja2!A:B,2,0)</f>
        <v>SERIE029</v>
      </c>
      <c r="I207" s="4" t="s">
        <v>40</v>
      </c>
      <c r="J207" s="31">
        <f>VLOOKUP(Eliminación!I238,RETENCIÓN!A:D,IF(Eliminación!E238="OPES",2,IF(Eliminación!E238="UPES",3,4)),FALSE)</f>
        <v>10</v>
      </c>
      <c r="K207" s="27">
        <f t="shared" si="3"/>
        <v>41337</v>
      </c>
      <c r="L207" s="28" t="str">
        <f>IF(VLOOKUP(I207,RETENCIÓN!A:E,5,FALSE)="E","X","")</f>
        <v>X</v>
      </c>
      <c r="M207" s="29" t="str">
        <f>IF(VLOOKUP(I207,RETENCIÓN!A:E,5,FALSE)="CT","X","")</f>
        <v/>
      </c>
      <c r="N207" s="28" t="str">
        <f>IF(VLOOKUP(I207,RETENCIÓN!A:E,5,FALSE)="E","X","")</f>
        <v>X</v>
      </c>
      <c r="O207" s="28" t="str">
        <f>IF(VLOOKUP(I207,RETENCIÓN!A:E,5,FALSE)="MT","X","")</f>
        <v/>
      </c>
      <c r="P207" s="28" t="str">
        <f>IF(VLOOKUP(I207,RETENCIÓN!A:E,5,FALSE)="S","X","")</f>
        <v/>
      </c>
      <c r="Q207" s="26" t="s">
        <v>467</v>
      </c>
      <c r="R207" s="26" t="s">
        <v>466</v>
      </c>
      <c r="S207" s="25"/>
      <c r="T207" s="22" t="s">
        <v>178</v>
      </c>
      <c r="U207" s="22">
        <v>1</v>
      </c>
      <c r="V207" s="22">
        <v>26</v>
      </c>
      <c r="W207" s="22" t="s">
        <v>167</v>
      </c>
      <c r="X207" s="22"/>
      <c r="Y207" s="22">
        <v>11</v>
      </c>
      <c r="Z207" s="22" t="s">
        <v>451</v>
      </c>
    </row>
    <row r="208" spans="1:26" ht="24" x14ac:dyDescent="0.2">
      <c r="A208" s="22">
        <v>206</v>
      </c>
      <c r="B208" s="22" t="s">
        <v>168</v>
      </c>
      <c r="C208" s="23">
        <v>37687</v>
      </c>
      <c r="D208" s="23">
        <v>37687</v>
      </c>
      <c r="E208" s="22" t="s">
        <v>21</v>
      </c>
      <c r="F208" s="24" t="s">
        <v>468</v>
      </c>
      <c r="G208" s="4" t="s">
        <v>40</v>
      </c>
      <c r="H208" s="30" t="str">
        <f>VLOOKUP(G208,Hoja2!A:B,2,0)</f>
        <v>SERIE029</v>
      </c>
      <c r="I208" s="4" t="s">
        <v>40</v>
      </c>
      <c r="J208" s="31">
        <f>VLOOKUP(Eliminación!I239,RETENCIÓN!A:D,IF(Eliminación!E239="OPES",2,IF(Eliminación!E239="UPES",3,4)),FALSE)</f>
        <v>10</v>
      </c>
      <c r="K208" s="27">
        <f t="shared" si="3"/>
        <v>41337</v>
      </c>
      <c r="L208" s="28" t="str">
        <f>IF(VLOOKUP(I208,RETENCIÓN!A:E,5,FALSE)="E","X","")</f>
        <v>X</v>
      </c>
      <c r="M208" s="29" t="str">
        <f>IF(VLOOKUP(I208,RETENCIÓN!A:E,5,FALSE)="CT","X","")</f>
        <v/>
      </c>
      <c r="N208" s="28" t="str">
        <f>IF(VLOOKUP(I208,RETENCIÓN!A:E,5,FALSE)="E","X","")</f>
        <v>X</v>
      </c>
      <c r="O208" s="28" t="str">
        <f>IF(VLOOKUP(I208,RETENCIÓN!A:E,5,FALSE)="MT","X","")</f>
        <v/>
      </c>
      <c r="P208" s="28" t="str">
        <f>IF(VLOOKUP(I208,RETENCIÓN!A:E,5,FALSE)="S","X","")</f>
        <v/>
      </c>
      <c r="Q208" s="26" t="s">
        <v>469</v>
      </c>
      <c r="R208" s="26" t="s">
        <v>468</v>
      </c>
      <c r="S208" s="25"/>
      <c r="T208" s="22" t="s">
        <v>178</v>
      </c>
      <c r="U208" s="22">
        <v>1</v>
      </c>
      <c r="V208" s="22">
        <v>30</v>
      </c>
      <c r="W208" s="22" t="s">
        <v>167</v>
      </c>
      <c r="X208" s="22"/>
      <c r="Y208" s="22">
        <v>12</v>
      </c>
      <c r="Z208" s="22" t="s">
        <v>451</v>
      </c>
    </row>
    <row r="209" spans="1:26" ht="24" x14ac:dyDescent="0.2">
      <c r="A209" s="22">
        <v>207</v>
      </c>
      <c r="B209" s="22" t="s">
        <v>168</v>
      </c>
      <c r="C209" s="23">
        <v>37687</v>
      </c>
      <c r="D209" s="23">
        <v>37687</v>
      </c>
      <c r="E209" s="22" t="s">
        <v>21</v>
      </c>
      <c r="F209" s="24" t="s">
        <v>470</v>
      </c>
      <c r="G209" s="4" t="s">
        <v>40</v>
      </c>
      <c r="H209" s="30" t="str">
        <f>VLOOKUP(G209,Hoja2!A:B,2,0)</f>
        <v>SERIE029</v>
      </c>
      <c r="I209" s="4" t="s">
        <v>40</v>
      </c>
      <c r="J209" s="31">
        <f>VLOOKUP(Eliminación!I240,RETENCIÓN!A:D,IF(Eliminación!E240="OPES",2,IF(Eliminación!E240="UPES",3,4)),FALSE)</f>
        <v>10</v>
      </c>
      <c r="K209" s="27">
        <f t="shared" si="3"/>
        <v>41337</v>
      </c>
      <c r="L209" s="28" t="str">
        <f>IF(VLOOKUP(I209,RETENCIÓN!A:E,5,FALSE)="E","X","")</f>
        <v>X</v>
      </c>
      <c r="M209" s="29" t="str">
        <f>IF(VLOOKUP(I209,RETENCIÓN!A:E,5,FALSE)="CT","X","")</f>
        <v/>
      </c>
      <c r="N209" s="28" t="str">
        <f>IF(VLOOKUP(I209,RETENCIÓN!A:E,5,FALSE)="E","X","")</f>
        <v>X</v>
      </c>
      <c r="O209" s="28" t="str">
        <f>IF(VLOOKUP(I209,RETENCIÓN!A:E,5,FALSE)="MT","X","")</f>
        <v/>
      </c>
      <c r="P209" s="28" t="str">
        <f>IF(VLOOKUP(I209,RETENCIÓN!A:E,5,FALSE)="S","X","")</f>
        <v/>
      </c>
      <c r="Q209" s="26" t="s">
        <v>471</v>
      </c>
      <c r="R209" s="26"/>
      <c r="S209" s="25"/>
      <c r="T209" s="22" t="s">
        <v>178</v>
      </c>
      <c r="U209" s="22">
        <v>1</v>
      </c>
      <c r="V209" s="22">
        <v>24</v>
      </c>
      <c r="W209" s="22" t="s">
        <v>167</v>
      </c>
      <c r="X209" s="22"/>
      <c r="Y209" s="22">
        <v>13</v>
      </c>
      <c r="Z209" s="22" t="s">
        <v>451</v>
      </c>
    </row>
    <row r="210" spans="1:26" ht="24" x14ac:dyDescent="0.2">
      <c r="A210" s="22">
        <v>208</v>
      </c>
      <c r="B210" s="22" t="s">
        <v>168</v>
      </c>
      <c r="C210" s="23">
        <v>36102</v>
      </c>
      <c r="D210" s="23">
        <v>36102</v>
      </c>
      <c r="E210" s="22" t="s">
        <v>20</v>
      </c>
      <c r="F210" s="24" t="s">
        <v>472</v>
      </c>
      <c r="G210" s="4" t="s">
        <v>40</v>
      </c>
      <c r="H210" s="30" t="str">
        <f>VLOOKUP(G210,Hoja2!A:B,2,0)</f>
        <v>SERIE029</v>
      </c>
      <c r="I210" s="4" t="s">
        <v>40</v>
      </c>
      <c r="J210" s="31">
        <f>VLOOKUP(Eliminación!I241,RETENCIÓN!A:D,IF(Eliminación!E241="OPES",2,IF(Eliminación!E241="UPES",3,4)),FALSE)</f>
        <v>10</v>
      </c>
      <c r="K210" s="27">
        <f t="shared" si="3"/>
        <v>39752</v>
      </c>
      <c r="L210" s="28" t="str">
        <f>IF(VLOOKUP(I210,RETENCIÓN!A:E,5,FALSE)="E","X","")</f>
        <v>X</v>
      </c>
      <c r="M210" s="29" t="str">
        <f>IF(VLOOKUP(I210,RETENCIÓN!A:E,5,FALSE)="CT","X","")</f>
        <v/>
      </c>
      <c r="N210" s="28" t="str">
        <f>IF(VLOOKUP(I210,RETENCIÓN!A:E,5,FALSE)="E","X","")</f>
        <v>X</v>
      </c>
      <c r="O210" s="28" t="str">
        <f>IF(VLOOKUP(I210,RETENCIÓN!A:E,5,FALSE)="MT","X","")</f>
        <v/>
      </c>
      <c r="P210" s="28" t="str">
        <f>IF(VLOOKUP(I210,RETENCIÓN!A:E,5,FALSE)="S","X","")</f>
        <v/>
      </c>
      <c r="Q210" s="26" t="s">
        <v>473</v>
      </c>
      <c r="R210" s="26"/>
      <c r="S210" s="25"/>
      <c r="T210" s="22" t="s">
        <v>178</v>
      </c>
      <c r="U210" s="22">
        <v>1</v>
      </c>
      <c r="V210" s="22">
        <v>33</v>
      </c>
      <c r="W210" s="22" t="s">
        <v>167</v>
      </c>
      <c r="X210" s="22"/>
      <c r="Y210" s="22">
        <v>14</v>
      </c>
      <c r="Z210" s="22" t="s">
        <v>451</v>
      </c>
    </row>
    <row r="211" spans="1:26" ht="24" x14ac:dyDescent="0.2">
      <c r="A211" s="22">
        <v>209</v>
      </c>
      <c r="B211" s="22" t="s">
        <v>168</v>
      </c>
      <c r="C211" s="23">
        <v>36144</v>
      </c>
      <c r="D211" s="23">
        <v>36144</v>
      </c>
      <c r="E211" s="22" t="s">
        <v>20</v>
      </c>
      <c r="F211" s="24" t="s">
        <v>474</v>
      </c>
      <c r="G211" s="4" t="s">
        <v>40</v>
      </c>
      <c r="H211" s="30" t="str">
        <f>VLOOKUP(G211,Hoja2!A:B,2,0)</f>
        <v>SERIE029</v>
      </c>
      <c r="I211" s="4" t="s">
        <v>40</v>
      </c>
      <c r="J211" s="31">
        <f>VLOOKUP(Eliminación!I242,RETENCIÓN!A:D,IF(Eliminación!E242="OPES",2,IF(Eliminación!E242="UPES",3,4)),FALSE)</f>
        <v>10</v>
      </c>
      <c r="K211" s="27">
        <f t="shared" si="3"/>
        <v>39794</v>
      </c>
      <c r="L211" s="28" t="str">
        <f>IF(VLOOKUP(I211,RETENCIÓN!A:E,5,FALSE)="E","X","")</f>
        <v>X</v>
      </c>
      <c r="M211" s="29" t="str">
        <f>IF(VLOOKUP(I211,RETENCIÓN!A:E,5,FALSE)="CT","X","")</f>
        <v/>
      </c>
      <c r="N211" s="28" t="str">
        <f>IF(VLOOKUP(I211,RETENCIÓN!A:E,5,FALSE)="E","X","")</f>
        <v>X</v>
      </c>
      <c r="O211" s="28" t="str">
        <f>IF(VLOOKUP(I211,RETENCIÓN!A:E,5,FALSE)="MT","X","")</f>
        <v/>
      </c>
      <c r="P211" s="28" t="str">
        <f>IF(VLOOKUP(I211,RETENCIÓN!A:E,5,FALSE)="S","X","")</f>
        <v/>
      </c>
      <c r="Q211" s="26" t="s">
        <v>475</v>
      </c>
      <c r="R211" s="26"/>
      <c r="S211" s="25"/>
      <c r="T211" s="22" t="s">
        <v>178</v>
      </c>
      <c r="U211" s="22">
        <v>1</v>
      </c>
      <c r="V211" s="22">
        <v>175</v>
      </c>
      <c r="W211" s="22" t="s">
        <v>167</v>
      </c>
      <c r="X211" s="22"/>
      <c r="Y211" s="22">
        <v>15</v>
      </c>
      <c r="Z211" s="22" t="s">
        <v>451</v>
      </c>
    </row>
    <row r="212" spans="1:26" ht="24" x14ac:dyDescent="0.2">
      <c r="A212" s="22">
        <v>210</v>
      </c>
      <c r="B212" s="22" t="s">
        <v>303</v>
      </c>
      <c r="C212" s="23">
        <v>36102</v>
      </c>
      <c r="D212" s="23">
        <v>36102</v>
      </c>
      <c r="E212" s="22" t="s">
        <v>20</v>
      </c>
      <c r="F212" s="24" t="s">
        <v>476</v>
      </c>
      <c r="G212" s="4" t="s">
        <v>40</v>
      </c>
      <c r="H212" s="30" t="str">
        <f>VLOOKUP(G212,Hoja2!A:B,2,0)</f>
        <v>SERIE029</v>
      </c>
      <c r="I212" s="4" t="s">
        <v>40</v>
      </c>
      <c r="J212" s="31">
        <f>VLOOKUP(Eliminación!I243,RETENCIÓN!A:D,IF(Eliminación!E243="OPES",2,IF(Eliminación!E243="UPES",3,4)),FALSE)</f>
        <v>10</v>
      </c>
      <c r="K212" s="27">
        <f t="shared" si="3"/>
        <v>39752</v>
      </c>
      <c r="L212" s="28" t="str">
        <f>IF(VLOOKUP(I212,RETENCIÓN!A:E,5,FALSE)="E","X","")</f>
        <v>X</v>
      </c>
      <c r="M212" s="29" t="str">
        <f>IF(VLOOKUP(I212,RETENCIÓN!A:E,5,FALSE)="CT","X","")</f>
        <v/>
      </c>
      <c r="N212" s="28" t="str">
        <f>IF(VLOOKUP(I212,RETENCIÓN!A:E,5,FALSE)="E","X","")</f>
        <v>X</v>
      </c>
      <c r="O212" s="28" t="str">
        <f>IF(VLOOKUP(I212,RETENCIÓN!A:E,5,FALSE)="MT","X","")</f>
        <v/>
      </c>
      <c r="P212" s="28" t="str">
        <f>IF(VLOOKUP(I212,RETENCIÓN!A:E,5,FALSE)="S","X","")</f>
        <v/>
      </c>
      <c r="Q212" s="26" t="s">
        <v>477</v>
      </c>
      <c r="R212" s="26"/>
      <c r="S212" s="25"/>
      <c r="T212" s="22" t="s">
        <v>178</v>
      </c>
      <c r="U212" s="22">
        <v>1</v>
      </c>
      <c r="V212" s="22">
        <v>69</v>
      </c>
      <c r="W212" s="22" t="s">
        <v>167</v>
      </c>
      <c r="X212" s="22"/>
      <c r="Y212" s="22">
        <v>16</v>
      </c>
      <c r="Z212" s="22" t="s">
        <v>451</v>
      </c>
    </row>
    <row r="213" spans="1:26" ht="24" x14ac:dyDescent="0.2">
      <c r="A213" s="22">
        <v>211</v>
      </c>
      <c r="B213" s="22" t="s">
        <v>303</v>
      </c>
      <c r="C213" s="23">
        <v>36102</v>
      </c>
      <c r="D213" s="23">
        <v>36102</v>
      </c>
      <c r="E213" s="22" t="s">
        <v>20</v>
      </c>
      <c r="F213" s="24" t="s">
        <v>474</v>
      </c>
      <c r="G213" s="4" t="s">
        <v>40</v>
      </c>
      <c r="H213" s="30" t="str">
        <f>VLOOKUP(G213,Hoja2!A:B,2,0)</f>
        <v>SERIE029</v>
      </c>
      <c r="I213" s="4" t="s">
        <v>40</v>
      </c>
      <c r="J213" s="31">
        <f>VLOOKUP(Eliminación!I244,RETENCIÓN!A:D,IF(Eliminación!E244="OPES",2,IF(Eliminación!E244="UPES",3,4)),FALSE)</f>
        <v>10</v>
      </c>
      <c r="K213" s="27">
        <f t="shared" si="3"/>
        <v>39752</v>
      </c>
      <c r="L213" s="28" t="str">
        <f>IF(VLOOKUP(I213,RETENCIÓN!A:E,5,FALSE)="E","X","")</f>
        <v>X</v>
      </c>
      <c r="M213" s="29" t="str">
        <f>IF(VLOOKUP(I213,RETENCIÓN!A:E,5,FALSE)="CT","X","")</f>
        <v/>
      </c>
      <c r="N213" s="28" t="str">
        <f>IF(VLOOKUP(I213,RETENCIÓN!A:E,5,FALSE)="E","X","")</f>
        <v>X</v>
      </c>
      <c r="O213" s="28" t="str">
        <f>IF(VLOOKUP(I213,RETENCIÓN!A:E,5,FALSE)="MT","X","")</f>
        <v/>
      </c>
      <c r="P213" s="28" t="str">
        <f>IF(VLOOKUP(I213,RETENCIÓN!A:E,5,FALSE)="S","X","")</f>
        <v/>
      </c>
      <c r="Q213" s="26" t="s">
        <v>477</v>
      </c>
      <c r="R213" s="26"/>
      <c r="S213" s="25" t="s">
        <v>177</v>
      </c>
      <c r="T213" s="22" t="s">
        <v>178</v>
      </c>
      <c r="U213" s="22">
        <v>1</v>
      </c>
      <c r="V213" s="22">
        <v>152</v>
      </c>
      <c r="W213" s="22" t="s">
        <v>167</v>
      </c>
      <c r="X213" s="22"/>
      <c r="Y213" s="22">
        <v>17</v>
      </c>
      <c r="Z213" s="22" t="s">
        <v>451</v>
      </c>
    </row>
    <row r="214" spans="1:26" ht="24" x14ac:dyDescent="0.2">
      <c r="A214" s="22">
        <v>212</v>
      </c>
      <c r="B214" s="22" t="s">
        <v>214</v>
      </c>
      <c r="C214" s="23">
        <v>36100</v>
      </c>
      <c r="D214" s="23">
        <v>36129</v>
      </c>
      <c r="E214" s="22" t="s">
        <v>20</v>
      </c>
      <c r="F214" s="24" t="s">
        <v>478</v>
      </c>
      <c r="G214" s="4" t="s">
        <v>40</v>
      </c>
      <c r="H214" s="30" t="str">
        <f>VLOOKUP(G214,Hoja2!A:B,2,0)</f>
        <v>SERIE029</v>
      </c>
      <c r="I214" s="4" t="s">
        <v>40</v>
      </c>
      <c r="J214" s="31">
        <f>VLOOKUP(Eliminación!I245,RETENCIÓN!A:D,IF(Eliminación!E245="OPES",2,IF(Eliminación!E245="UPES",3,4)),FALSE)</f>
        <v>10</v>
      </c>
      <c r="K214" s="27">
        <f t="shared" si="3"/>
        <v>39779</v>
      </c>
      <c r="L214" s="28" t="str">
        <f>IF(VLOOKUP(I214,RETENCIÓN!A:E,5,FALSE)="E","X","")</f>
        <v>X</v>
      </c>
      <c r="M214" s="29" t="str">
        <f>IF(VLOOKUP(I214,RETENCIÓN!A:E,5,FALSE)="CT","X","")</f>
        <v/>
      </c>
      <c r="N214" s="28" t="str">
        <f>IF(VLOOKUP(I214,RETENCIÓN!A:E,5,FALSE)="E","X","")</f>
        <v>X</v>
      </c>
      <c r="O214" s="28" t="str">
        <f>IF(VLOOKUP(I214,RETENCIÓN!A:E,5,FALSE)="MT","X","")</f>
        <v/>
      </c>
      <c r="P214" s="28" t="str">
        <f>IF(VLOOKUP(I214,RETENCIÓN!A:E,5,FALSE)="S","X","")</f>
        <v/>
      </c>
      <c r="Q214" s="26" t="s">
        <v>477</v>
      </c>
      <c r="R214" s="26"/>
      <c r="S214" s="25" t="s">
        <v>177</v>
      </c>
      <c r="T214" s="22" t="s">
        <v>178</v>
      </c>
      <c r="U214" s="22">
        <v>1</v>
      </c>
      <c r="V214" s="22">
        <v>50</v>
      </c>
      <c r="W214" s="22" t="s">
        <v>167</v>
      </c>
      <c r="X214" s="22"/>
      <c r="Y214" s="22">
        <v>1</v>
      </c>
      <c r="Z214" s="22" t="s">
        <v>479</v>
      </c>
    </row>
    <row r="215" spans="1:26" ht="36" x14ac:dyDescent="0.2">
      <c r="A215" s="22">
        <v>213</v>
      </c>
      <c r="B215" s="22" t="s">
        <v>303</v>
      </c>
      <c r="C215" s="23">
        <v>36087</v>
      </c>
      <c r="D215" s="23">
        <v>36087</v>
      </c>
      <c r="E215" s="22" t="s">
        <v>20</v>
      </c>
      <c r="F215" s="24" t="s">
        <v>480</v>
      </c>
      <c r="G215" s="4" t="s">
        <v>40</v>
      </c>
      <c r="H215" s="30" t="str">
        <f>VLOOKUP(G215,Hoja2!A:B,2,0)</f>
        <v>SERIE029</v>
      </c>
      <c r="I215" s="4" t="s">
        <v>40</v>
      </c>
      <c r="J215" s="31">
        <f>VLOOKUP(Eliminación!I246,RETENCIÓN!A:D,IF(Eliminación!E246="OPES",2,IF(Eliminación!E246="UPES",3,4)),FALSE)</f>
        <v>10</v>
      </c>
      <c r="K215" s="27">
        <f t="shared" si="3"/>
        <v>39737</v>
      </c>
      <c r="L215" s="28" t="str">
        <f>IF(VLOOKUP(I215,RETENCIÓN!A:E,5,FALSE)="E","X","")</f>
        <v>X</v>
      </c>
      <c r="M215" s="29" t="str">
        <f>IF(VLOOKUP(I215,RETENCIÓN!A:E,5,FALSE)="CT","X","")</f>
        <v/>
      </c>
      <c r="N215" s="28" t="str">
        <f>IF(VLOOKUP(I215,RETENCIÓN!A:E,5,FALSE)="E","X","")</f>
        <v>X</v>
      </c>
      <c r="O215" s="28" t="str">
        <f>IF(VLOOKUP(I215,RETENCIÓN!A:E,5,FALSE)="MT","X","")</f>
        <v/>
      </c>
      <c r="P215" s="28" t="str">
        <f>IF(VLOOKUP(I215,RETENCIÓN!A:E,5,FALSE)="S","X","")</f>
        <v/>
      </c>
      <c r="Q215" s="26" t="s">
        <v>481</v>
      </c>
      <c r="R215" s="26"/>
      <c r="S215" s="25" t="s">
        <v>177</v>
      </c>
      <c r="T215" s="22" t="s">
        <v>178</v>
      </c>
      <c r="U215" s="22">
        <v>1</v>
      </c>
      <c r="V215" s="22">
        <v>36</v>
      </c>
      <c r="W215" s="22" t="s">
        <v>167</v>
      </c>
      <c r="X215" s="22"/>
      <c r="Y215" s="22">
        <v>2</v>
      </c>
      <c r="Z215" s="22" t="s">
        <v>479</v>
      </c>
    </row>
    <row r="216" spans="1:26" x14ac:dyDescent="0.2">
      <c r="A216" s="22">
        <v>214</v>
      </c>
      <c r="B216" s="22" t="s">
        <v>168</v>
      </c>
      <c r="C216" s="23">
        <v>36087</v>
      </c>
      <c r="D216" s="23">
        <v>36087</v>
      </c>
      <c r="E216" s="22" t="s">
        <v>20</v>
      </c>
      <c r="F216" s="24" t="s">
        <v>236</v>
      </c>
      <c r="G216" s="4" t="s">
        <v>40</v>
      </c>
      <c r="H216" s="30" t="str">
        <f>VLOOKUP(G216,Hoja2!A:B,2,0)</f>
        <v>SERIE029</v>
      </c>
      <c r="I216" s="4" t="s">
        <v>40</v>
      </c>
      <c r="J216" s="31">
        <f>VLOOKUP(Eliminación!I247,RETENCIÓN!A:D,IF(Eliminación!E247="OPES",2,IF(Eliminación!E247="UPES",3,4)),FALSE)</f>
        <v>10</v>
      </c>
      <c r="K216" s="27">
        <f t="shared" si="3"/>
        <v>39737</v>
      </c>
      <c r="L216" s="28" t="str">
        <f>IF(VLOOKUP(I216,RETENCIÓN!A:E,5,FALSE)="E","X","")</f>
        <v>X</v>
      </c>
      <c r="M216" s="29" t="str">
        <f>IF(VLOOKUP(I216,RETENCIÓN!A:E,5,FALSE)="CT","X","")</f>
        <v/>
      </c>
      <c r="N216" s="28" t="str">
        <f>IF(VLOOKUP(I216,RETENCIÓN!A:E,5,FALSE)="E","X","")</f>
        <v>X</v>
      </c>
      <c r="O216" s="28" t="str">
        <f>IF(VLOOKUP(I216,RETENCIÓN!A:E,5,FALSE)="MT","X","")</f>
        <v/>
      </c>
      <c r="P216" s="28" t="str">
        <f>IF(VLOOKUP(I216,RETENCIÓN!A:E,5,FALSE)="S","X","")</f>
        <v/>
      </c>
      <c r="Q216" s="26" t="s">
        <v>482</v>
      </c>
      <c r="R216" s="26"/>
      <c r="S216" s="25"/>
      <c r="T216" s="22" t="s">
        <v>178</v>
      </c>
      <c r="U216" s="22">
        <v>1</v>
      </c>
      <c r="V216" s="22">
        <v>26</v>
      </c>
      <c r="W216" s="22" t="s">
        <v>167</v>
      </c>
      <c r="X216" s="22" t="s">
        <v>483</v>
      </c>
      <c r="Y216" s="22">
        <v>3</v>
      </c>
      <c r="Z216" s="22" t="s">
        <v>479</v>
      </c>
    </row>
    <row r="217" spans="1:26" ht="24" x14ac:dyDescent="0.2">
      <c r="A217" s="22">
        <v>215</v>
      </c>
      <c r="B217" s="22" t="s">
        <v>303</v>
      </c>
      <c r="C217" s="23">
        <v>35796</v>
      </c>
      <c r="D217" s="23">
        <v>36160</v>
      </c>
      <c r="E217" s="22" t="s">
        <v>20</v>
      </c>
      <c r="F217" s="24" t="s">
        <v>484</v>
      </c>
      <c r="G217" s="4" t="s">
        <v>40</v>
      </c>
      <c r="H217" s="30" t="str">
        <f>VLOOKUP(G217,Hoja2!A:B,2,0)</f>
        <v>SERIE029</v>
      </c>
      <c r="I217" s="4" t="s">
        <v>40</v>
      </c>
      <c r="J217" s="31">
        <f>VLOOKUP(Eliminación!I248,RETENCIÓN!A:D,IF(Eliminación!E248="OPES",2,IF(Eliminación!E248="UPES",3,4)),FALSE)</f>
        <v>10</v>
      </c>
      <c r="K217" s="27">
        <f t="shared" si="3"/>
        <v>39810</v>
      </c>
      <c r="L217" s="28" t="str">
        <f>IF(VLOOKUP(I217,RETENCIÓN!A:E,5,FALSE)="E","X","")</f>
        <v>X</v>
      </c>
      <c r="M217" s="29" t="str">
        <f>IF(VLOOKUP(I217,RETENCIÓN!A:E,5,FALSE)="CT","X","")</f>
        <v/>
      </c>
      <c r="N217" s="28" t="str">
        <f>IF(VLOOKUP(I217,RETENCIÓN!A:E,5,FALSE)="E","X","")</f>
        <v>X</v>
      </c>
      <c r="O217" s="28" t="str">
        <f>IF(VLOOKUP(I217,RETENCIÓN!A:E,5,FALSE)="MT","X","")</f>
        <v/>
      </c>
      <c r="P217" s="28" t="str">
        <f>IF(VLOOKUP(I217,RETENCIÓN!A:E,5,FALSE)="S","X","")</f>
        <v/>
      </c>
      <c r="Q217" s="26" t="s">
        <v>485</v>
      </c>
      <c r="R217" s="26"/>
      <c r="S217" s="25" t="s">
        <v>182</v>
      </c>
      <c r="T217" s="22" t="s">
        <v>178</v>
      </c>
      <c r="U217" s="22">
        <v>1</v>
      </c>
      <c r="V217" s="22">
        <v>146</v>
      </c>
      <c r="W217" s="22" t="s">
        <v>167</v>
      </c>
      <c r="X217" s="22"/>
      <c r="Y217" s="22">
        <v>4</v>
      </c>
      <c r="Z217" s="22" t="s">
        <v>479</v>
      </c>
    </row>
    <row r="218" spans="1:26" ht="24" x14ac:dyDescent="0.2">
      <c r="A218" s="22">
        <v>216</v>
      </c>
      <c r="B218" s="22" t="s">
        <v>303</v>
      </c>
      <c r="C218" s="23">
        <v>36087</v>
      </c>
      <c r="D218" s="23">
        <v>36087</v>
      </c>
      <c r="E218" s="22" t="s">
        <v>20</v>
      </c>
      <c r="F218" s="24" t="s">
        <v>486</v>
      </c>
      <c r="G218" s="4" t="s">
        <v>40</v>
      </c>
      <c r="H218" s="30" t="str">
        <f>VLOOKUP(G218,Hoja2!A:B,2,0)</f>
        <v>SERIE029</v>
      </c>
      <c r="I218" s="4" t="s">
        <v>40</v>
      </c>
      <c r="J218" s="31">
        <f>VLOOKUP(Eliminación!I249,RETENCIÓN!A:D,IF(Eliminación!E249="OPES",2,IF(Eliminación!E249="UPES",3,4)),FALSE)</f>
        <v>10</v>
      </c>
      <c r="K218" s="27">
        <f t="shared" si="3"/>
        <v>39737</v>
      </c>
      <c r="L218" s="28" t="str">
        <f>IF(VLOOKUP(I218,RETENCIÓN!A:E,5,FALSE)="E","X","")</f>
        <v>X</v>
      </c>
      <c r="M218" s="29" t="str">
        <f>IF(VLOOKUP(I218,RETENCIÓN!A:E,5,FALSE)="CT","X","")</f>
        <v/>
      </c>
      <c r="N218" s="28" t="str">
        <f>IF(VLOOKUP(I218,RETENCIÓN!A:E,5,FALSE)="E","X","")</f>
        <v>X</v>
      </c>
      <c r="O218" s="28" t="str">
        <f>IF(VLOOKUP(I218,RETENCIÓN!A:E,5,FALSE)="MT","X","")</f>
        <v/>
      </c>
      <c r="P218" s="28" t="str">
        <f>IF(VLOOKUP(I218,RETENCIÓN!A:E,5,FALSE)="S","X","")</f>
        <v/>
      </c>
      <c r="Q218" s="26" t="s">
        <v>487</v>
      </c>
      <c r="R218" s="26"/>
      <c r="S218" s="25" t="s">
        <v>177</v>
      </c>
      <c r="T218" s="22" t="s">
        <v>178</v>
      </c>
      <c r="U218" s="22">
        <v>1</v>
      </c>
      <c r="V218" s="22">
        <v>158</v>
      </c>
      <c r="W218" s="22" t="s">
        <v>167</v>
      </c>
      <c r="X218" s="22"/>
      <c r="Y218" s="22">
        <v>5</v>
      </c>
      <c r="Z218" s="22" t="s">
        <v>479</v>
      </c>
    </row>
    <row r="219" spans="1:26" x14ac:dyDescent="0.2">
      <c r="A219" s="22">
        <v>217</v>
      </c>
      <c r="B219" s="22" t="s">
        <v>214</v>
      </c>
      <c r="C219" s="23">
        <v>36143</v>
      </c>
      <c r="D219" s="23">
        <v>36143</v>
      </c>
      <c r="E219" s="22" t="s">
        <v>20</v>
      </c>
      <c r="F219" s="24" t="s">
        <v>255</v>
      </c>
      <c r="G219" s="4" t="s">
        <v>40</v>
      </c>
      <c r="H219" s="30" t="str">
        <f>VLOOKUP(G219,Hoja2!A:B,2,0)</f>
        <v>SERIE029</v>
      </c>
      <c r="I219" s="4" t="s">
        <v>40</v>
      </c>
      <c r="J219" s="31">
        <f>VLOOKUP(Eliminación!I250,RETENCIÓN!A:D,IF(Eliminación!E250="OPES",2,IF(Eliminación!E250="UPES",3,4)),FALSE)</f>
        <v>10</v>
      </c>
      <c r="K219" s="27">
        <f t="shared" si="3"/>
        <v>39793</v>
      </c>
      <c r="L219" s="28" t="str">
        <f>IF(VLOOKUP(I219,RETENCIÓN!A:E,5,FALSE)="E","X","")</f>
        <v>X</v>
      </c>
      <c r="M219" s="29" t="str">
        <f>IF(VLOOKUP(I219,RETENCIÓN!A:E,5,FALSE)="CT","X","")</f>
        <v/>
      </c>
      <c r="N219" s="28" t="str">
        <f>IF(VLOOKUP(I219,RETENCIÓN!A:E,5,FALSE)="E","X","")</f>
        <v>X</v>
      </c>
      <c r="O219" s="28" t="str">
        <f>IF(VLOOKUP(I219,RETENCIÓN!A:E,5,FALSE)="MT","X","")</f>
        <v/>
      </c>
      <c r="P219" s="28" t="str">
        <f>IF(VLOOKUP(I219,RETENCIÓN!A:E,5,FALSE)="S","X","")</f>
        <v/>
      </c>
      <c r="Q219" s="26" t="s">
        <v>488</v>
      </c>
      <c r="R219" s="26"/>
      <c r="S219" s="25" t="s">
        <v>177</v>
      </c>
      <c r="T219" s="22" t="s">
        <v>178</v>
      </c>
      <c r="U219" s="22">
        <v>1</v>
      </c>
      <c r="V219" s="22">
        <v>131</v>
      </c>
      <c r="W219" s="22" t="s">
        <v>167</v>
      </c>
      <c r="X219" s="22" t="s">
        <v>489</v>
      </c>
      <c r="Y219" s="22">
        <v>6</v>
      </c>
      <c r="Z219" s="22" t="s">
        <v>479</v>
      </c>
    </row>
    <row r="220" spans="1:26" ht="36" x14ac:dyDescent="0.2">
      <c r="A220" s="22">
        <v>218</v>
      </c>
      <c r="B220" s="22" t="s">
        <v>168</v>
      </c>
      <c r="C220" s="23">
        <v>36130</v>
      </c>
      <c r="D220" s="23">
        <v>36160</v>
      </c>
      <c r="E220" s="22" t="s">
        <v>20</v>
      </c>
      <c r="F220" s="24" t="s">
        <v>259</v>
      </c>
      <c r="G220" s="4" t="s">
        <v>40</v>
      </c>
      <c r="H220" s="30" t="str">
        <f>VLOOKUP(G220,Hoja2!A:B,2,0)</f>
        <v>SERIE029</v>
      </c>
      <c r="I220" s="4" t="s">
        <v>40</v>
      </c>
      <c r="J220" s="31">
        <f>VLOOKUP(Eliminación!I251,RETENCIÓN!A:D,IF(Eliminación!E251="OPES",2,IF(Eliminación!E251="UPES",3,4)),FALSE)</f>
        <v>10</v>
      </c>
      <c r="K220" s="27">
        <f t="shared" si="3"/>
        <v>39810</v>
      </c>
      <c r="L220" s="28" t="str">
        <f>IF(VLOOKUP(I220,RETENCIÓN!A:E,5,FALSE)="E","X","")</f>
        <v>X</v>
      </c>
      <c r="M220" s="29" t="str">
        <f>IF(VLOOKUP(I220,RETENCIÓN!A:E,5,FALSE)="CT","X","")</f>
        <v/>
      </c>
      <c r="N220" s="28" t="str">
        <f>IF(VLOOKUP(I220,RETENCIÓN!A:E,5,FALSE)="E","X","")</f>
        <v>X</v>
      </c>
      <c r="O220" s="28" t="str">
        <f>IF(VLOOKUP(I220,RETENCIÓN!A:E,5,FALSE)="MT","X","")</f>
        <v/>
      </c>
      <c r="P220" s="28" t="str">
        <f>IF(VLOOKUP(I220,RETENCIÓN!A:E,5,FALSE)="S","X","")</f>
        <v/>
      </c>
      <c r="Q220" s="26" t="s">
        <v>490</v>
      </c>
      <c r="R220" s="26"/>
      <c r="S220" s="25" t="s">
        <v>177</v>
      </c>
      <c r="T220" s="22" t="s">
        <v>178</v>
      </c>
      <c r="U220" s="22">
        <v>1</v>
      </c>
      <c r="V220" s="22">
        <v>100</v>
      </c>
      <c r="W220" s="22" t="s">
        <v>167</v>
      </c>
      <c r="X220" s="22" t="s">
        <v>489</v>
      </c>
      <c r="Y220" s="22">
        <v>7</v>
      </c>
      <c r="Z220" s="22" t="s">
        <v>479</v>
      </c>
    </row>
    <row r="221" spans="1:26" ht="24" x14ac:dyDescent="0.2">
      <c r="A221" s="22">
        <v>219</v>
      </c>
      <c r="B221" s="22" t="s">
        <v>168</v>
      </c>
      <c r="C221" s="23">
        <v>36143</v>
      </c>
      <c r="D221" s="23">
        <v>36143</v>
      </c>
      <c r="E221" s="22" t="s">
        <v>20</v>
      </c>
      <c r="F221" s="24" t="s">
        <v>329</v>
      </c>
      <c r="G221" s="4" t="s">
        <v>40</v>
      </c>
      <c r="H221" s="30" t="str">
        <f>VLOOKUP(G221,Hoja2!A:B,2,0)</f>
        <v>SERIE029</v>
      </c>
      <c r="I221" s="4" t="s">
        <v>40</v>
      </c>
      <c r="J221" s="31">
        <f>VLOOKUP(Eliminación!I252,RETENCIÓN!A:D,IF(Eliminación!E252="OPES",2,IF(Eliminación!E252="UPES",3,4)),FALSE)</f>
        <v>10</v>
      </c>
      <c r="K221" s="27">
        <f t="shared" si="3"/>
        <v>39793</v>
      </c>
      <c r="L221" s="28" t="str">
        <f>IF(VLOOKUP(I221,RETENCIÓN!A:E,5,FALSE)="E","X","")</f>
        <v>X</v>
      </c>
      <c r="M221" s="29" t="str">
        <f>IF(VLOOKUP(I221,RETENCIÓN!A:E,5,FALSE)="CT","X","")</f>
        <v/>
      </c>
      <c r="N221" s="28" t="str">
        <f>IF(VLOOKUP(I221,RETENCIÓN!A:E,5,FALSE)="E","X","")</f>
        <v>X</v>
      </c>
      <c r="O221" s="28" t="str">
        <f>IF(VLOOKUP(I221,RETENCIÓN!A:E,5,FALSE)="MT","X","")</f>
        <v/>
      </c>
      <c r="P221" s="28" t="str">
        <f>IF(VLOOKUP(I221,RETENCIÓN!A:E,5,FALSE)="S","X","")</f>
        <v/>
      </c>
      <c r="Q221" s="26" t="s">
        <v>491</v>
      </c>
      <c r="R221" s="26"/>
      <c r="S221" s="25"/>
      <c r="T221" s="22" t="s">
        <v>178</v>
      </c>
      <c r="U221" s="22">
        <v>1</v>
      </c>
      <c r="V221" s="22">
        <v>160</v>
      </c>
      <c r="W221" s="22" t="s">
        <v>167</v>
      </c>
      <c r="X221" s="22"/>
      <c r="Y221" s="22">
        <v>8</v>
      </c>
      <c r="Z221" s="22" t="s">
        <v>479</v>
      </c>
    </row>
    <row r="222" spans="1:26" x14ac:dyDescent="0.2">
      <c r="A222" s="22">
        <v>220</v>
      </c>
      <c r="B222" s="22" t="s">
        <v>303</v>
      </c>
      <c r="C222" s="23">
        <v>36670</v>
      </c>
      <c r="D222" s="23">
        <v>36670</v>
      </c>
      <c r="E222" s="22" t="s">
        <v>21</v>
      </c>
      <c r="F222" s="24" t="s">
        <v>492</v>
      </c>
      <c r="G222" s="4" t="s">
        <v>40</v>
      </c>
      <c r="H222" s="30" t="str">
        <f>VLOOKUP(G222,Hoja2!A:B,2,0)</f>
        <v>SERIE029</v>
      </c>
      <c r="I222" s="4" t="s">
        <v>40</v>
      </c>
      <c r="J222" s="31">
        <f>VLOOKUP(Eliminación!I253,RETENCIÓN!A:D,IF(Eliminación!E253="OPES",2,IF(Eliminación!E253="UPES",3,4)),FALSE)</f>
        <v>10</v>
      </c>
      <c r="K222" s="27">
        <f t="shared" si="3"/>
        <v>40320</v>
      </c>
      <c r="L222" s="28" t="str">
        <f>IF(VLOOKUP(I222,RETENCIÓN!A:E,5,FALSE)="E","X","")</f>
        <v>X</v>
      </c>
      <c r="M222" s="29" t="str">
        <f>IF(VLOOKUP(I222,RETENCIÓN!A:E,5,FALSE)="CT","X","")</f>
        <v/>
      </c>
      <c r="N222" s="28" t="str">
        <f>IF(VLOOKUP(I222,RETENCIÓN!A:E,5,FALSE)="E","X","")</f>
        <v>X</v>
      </c>
      <c r="O222" s="28" t="str">
        <f>IF(VLOOKUP(I222,RETENCIÓN!A:E,5,FALSE)="MT","X","")</f>
        <v/>
      </c>
      <c r="P222" s="28" t="str">
        <f>IF(VLOOKUP(I222,RETENCIÓN!A:E,5,FALSE)="S","X","")</f>
        <v/>
      </c>
      <c r="Q222" s="26" t="s">
        <v>493</v>
      </c>
      <c r="R222" s="26"/>
      <c r="S222" s="25" t="s">
        <v>177</v>
      </c>
      <c r="T222" s="22" t="s">
        <v>178</v>
      </c>
      <c r="U222" s="22">
        <v>1</v>
      </c>
      <c r="V222" s="22">
        <v>126</v>
      </c>
      <c r="W222" s="22" t="s">
        <v>167</v>
      </c>
      <c r="X222" s="22"/>
      <c r="Y222" s="22">
        <v>9</v>
      </c>
      <c r="Z222" s="22" t="s">
        <v>479</v>
      </c>
    </row>
    <row r="223" spans="1:26" ht="24" x14ac:dyDescent="0.2">
      <c r="A223" s="22">
        <v>221</v>
      </c>
      <c r="B223" s="22" t="s">
        <v>303</v>
      </c>
      <c r="C223" s="23">
        <v>36661</v>
      </c>
      <c r="D223" s="23">
        <v>36661</v>
      </c>
      <c r="E223" s="22" t="s">
        <v>21</v>
      </c>
      <c r="F223" s="24" t="s">
        <v>494</v>
      </c>
      <c r="G223" s="4" t="s">
        <v>40</v>
      </c>
      <c r="H223" s="30" t="str">
        <f>VLOOKUP(G223,Hoja2!A:B,2,0)</f>
        <v>SERIE029</v>
      </c>
      <c r="I223" s="4" t="s">
        <v>40</v>
      </c>
      <c r="J223" s="31">
        <f>VLOOKUP(Eliminación!I254,RETENCIÓN!A:D,IF(Eliminación!E254="OPES",2,IF(Eliminación!E254="UPES",3,4)),FALSE)</f>
        <v>10</v>
      </c>
      <c r="K223" s="27">
        <f t="shared" si="3"/>
        <v>40311</v>
      </c>
      <c r="L223" s="28" t="str">
        <f>IF(VLOOKUP(I223,RETENCIÓN!A:E,5,FALSE)="E","X","")</f>
        <v>X</v>
      </c>
      <c r="M223" s="29" t="str">
        <f>IF(VLOOKUP(I223,RETENCIÓN!A:E,5,FALSE)="CT","X","")</f>
        <v/>
      </c>
      <c r="N223" s="28" t="str">
        <f>IF(VLOOKUP(I223,RETENCIÓN!A:E,5,FALSE)="E","X","")</f>
        <v>X</v>
      </c>
      <c r="O223" s="28" t="str">
        <f>IF(VLOOKUP(I223,RETENCIÓN!A:E,5,FALSE)="MT","X","")</f>
        <v/>
      </c>
      <c r="P223" s="28" t="str">
        <f>IF(VLOOKUP(I223,RETENCIÓN!A:E,5,FALSE)="S","X","")</f>
        <v/>
      </c>
      <c r="Q223" s="26" t="s">
        <v>495</v>
      </c>
      <c r="R223" s="26" t="s">
        <v>496</v>
      </c>
      <c r="S223" s="25" t="s">
        <v>177</v>
      </c>
      <c r="T223" s="22" t="s">
        <v>178</v>
      </c>
      <c r="U223" s="22">
        <v>1</v>
      </c>
      <c r="V223" s="22">
        <v>95</v>
      </c>
      <c r="W223" s="22" t="s">
        <v>167</v>
      </c>
      <c r="X223" s="22" t="s">
        <v>497</v>
      </c>
      <c r="Y223" s="22">
        <v>10</v>
      </c>
      <c r="Z223" s="22" t="s">
        <v>479</v>
      </c>
    </row>
    <row r="224" spans="1:26" x14ac:dyDescent="0.2">
      <c r="A224" s="22">
        <v>222</v>
      </c>
      <c r="B224" s="22" t="s">
        <v>303</v>
      </c>
      <c r="C224" s="23">
        <v>36661</v>
      </c>
      <c r="D224" s="23">
        <v>36661</v>
      </c>
      <c r="E224" s="22" t="s">
        <v>21</v>
      </c>
      <c r="F224" s="24" t="s">
        <v>498</v>
      </c>
      <c r="G224" s="4" t="s">
        <v>40</v>
      </c>
      <c r="H224" s="30" t="str">
        <f>VLOOKUP(G224,Hoja2!A:B,2,0)</f>
        <v>SERIE029</v>
      </c>
      <c r="I224" s="4" t="s">
        <v>40</v>
      </c>
      <c r="J224" s="31">
        <f>VLOOKUP(Eliminación!I255,RETENCIÓN!A:D,IF(Eliminación!E255="OPES",2,IF(Eliminación!E255="UPES",3,4)),FALSE)</f>
        <v>10</v>
      </c>
      <c r="K224" s="27">
        <f t="shared" si="3"/>
        <v>40311</v>
      </c>
      <c r="L224" s="28" t="str">
        <f>IF(VLOOKUP(I224,RETENCIÓN!A:E,5,FALSE)="E","X","")</f>
        <v>X</v>
      </c>
      <c r="M224" s="29" t="str">
        <f>IF(VLOOKUP(I224,RETENCIÓN!A:E,5,FALSE)="CT","X","")</f>
        <v/>
      </c>
      <c r="N224" s="28" t="str">
        <f>IF(VLOOKUP(I224,RETENCIÓN!A:E,5,FALSE)="E","X","")</f>
        <v>X</v>
      </c>
      <c r="O224" s="28" t="str">
        <f>IF(VLOOKUP(I224,RETENCIÓN!A:E,5,FALSE)="MT","X","")</f>
        <v/>
      </c>
      <c r="P224" s="28" t="str">
        <f>IF(VLOOKUP(I224,RETENCIÓN!A:E,5,FALSE)="S","X","")</f>
        <v/>
      </c>
      <c r="Q224" s="26" t="s">
        <v>495</v>
      </c>
      <c r="R224" s="26"/>
      <c r="S224" s="25" t="s">
        <v>177</v>
      </c>
      <c r="T224" s="22" t="s">
        <v>178</v>
      </c>
      <c r="U224" s="22">
        <v>1</v>
      </c>
      <c r="V224" s="22">
        <v>134</v>
      </c>
      <c r="W224" s="22" t="s">
        <v>167</v>
      </c>
      <c r="X224" s="22" t="s">
        <v>499</v>
      </c>
      <c r="Y224" s="22">
        <v>11</v>
      </c>
      <c r="Z224" s="22" t="s">
        <v>479</v>
      </c>
    </row>
    <row r="225" spans="1:26" x14ac:dyDescent="0.2">
      <c r="A225" s="22">
        <v>223</v>
      </c>
      <c r="B225" s="22" t="s">
        <v>168</v>
      </c>
      <c r="C225" s="23">
        <v>36640</v>
      </c>
      <c r="D225" s="23">
        <v>36640</v>
      </c>
      <c r="E225" s="22" t="s">
        <v>21</v>
      </c>
      <c r="F225" s="24" t="s">
        <v>500</v>
      </c>
      <c r="G225" s="4" t="s">
        <v>40</v>
      </c>
      <c r="H225" s="30" t="str">
        <f>VLOOKUP(G225,Hoja2!A:B,2,0)</f>
        <v>SERIE029</v>
      </c>
      <c r="I225" s="4" t="s">
        <v>40</v>
      </c>
      <c r="J225" s="31">
        <f>VLOOKUP(Eliminación!I256,RETENCIÓN!A:D,IF(Eliminación!E256="OPES",2,IF(Eliminación!E256="UPES",3,4)),FALSE)</f>
        <v>10</v>
      </c>
      <c r="K225" s="27">
        <f t="shared" si="3"/>
        <v>40290</v>
      </c>
      <c r="L225" s="28" t="str">
        <f>IF(VLOOKUP(I225,RETENCIÓN!A:E,5,FALSE)="E","X","")</f>
        <v>X</v>
      </c>
      <c r="M225" s="29" t="str">
        <f>IF(VLOOKUP(I225,RETENCIÓN!A:E,5,FALSE)="CT","X","")</f>
        <v/>
      </c>
      <c r="N225" s="28" t="str">
        <f>IF(VLOOKUP(I225,RETENCIÓN!A:E,5,FALSE)="E","X","")</f>
        <v>X</v>
      </c>
      <c r="O225" s="28" t="str">
        <f>IF(VLOOKUP(I225,RETENCIÓN!A:E,5,FALSE)="MT","X","")</f>
        <v/>
      </c>
      <c r="P225" s="28" t="str">
        <f>IF(VLOOKUP(I225,RETENCIÓN!A:E,5,FALSE)="S","X","")</f>
        <v/>
      </c>
      <c r="Q225" s="26" t="s">
        <v>493</v>
      </c>
      <c r="R225" s="26"/>
      <c r="S225" s="25" t="s">
        <v>182</v>
      </c>
      <c r="T225" s="22" t="s">
        <v>178</v>
      </c>
      <c r="U225" s="22">
        <v>1</v>
      </c>
      <c r="V225" s="22">
        <v>80</v>
      </c>
      <c r="W225" s="22" t="s">
        <v>167</v>
      </c>
      <c r="X225" s="22"/>
      <c r="Y225" s="22">
        <v>1</v>
      </c>
      <c r="Z225" s="22" t="s">
        <v>501</v>
      </c>
    </row>
    <row r="226" spans="1:26" ht="24" x14ac:dyDescent="0.2">
      <c r="A226" s="22">
        <v>224</v>
      </c>
      <c r="B226" s="22" t="s">
        <v>303</v>
      </c>
      <c r="C226" s="23">
        <v>36661</v>
      </c>
      <c r="D226" s="23">
        <v>36661</v>
      </c>
      <c r="E226" s="22" t="s">
        <v>21</v>
      </c>
      <c r="F226" s="24" t="s">
        <v>494</v>
      </c>
      <c r="G226" s="4" t="s">
        <v>40</v>
      </c>
      <c r="H226" s="30" t="str">
        <f>VLOOKUP(G226,Hoja2!A:B,2,0)</f>
        <v>SERIE029</v>
      </c>
      <c r="I226" s="4" t="s">
        <v>40</v>
      </c>
      <c r="J226" s="31">
        <f>VLOOKUP(Eliminación!I257,RETENCIÓN!A:D,IF(Eliminación!E257="OPES",2,IF(Eliminación!E257="UPES",3,4)),FALSE)</f>
        <v>10</v>
      </c>
      <c r="K226" s="27">
        <f t="shared" si="3"/>
        <v>40311</v>
      </c>
      <c r="L226" s="28" t="str">
        <f>IF(VLOOKUP(I226,RETENCIÓN!A:E,5,FALSE)="E","X","")</f>
        <v>X</v>
      </c>
      <c r="M226" s="29" t="str">
        <f>IF(VLOOKUP(I226,RETENCIÓN!A:E,5,FALSE)="CT","X","")</f>
        <v/>
      </c>
      <c r="N226" s="28" t="str">
        <f>IF(VLOOKUP(I226,RETENCIÓN!A:E,5,FALSE)="E","X","")</f>
        <v>X</v>
      </c>
      <c r="O226" s="28" t="str">
        <f>IF(VLOOKUP(I226,RETENCIÓN!A:E,5,FALSE)="MT","X","")</f>
        <v/>
      </c>
      <c r="P226" s="28" t="str">
        <f>IF(VLOOKUP(I226,RETENCIÓN!A:E,5,FALSE)="S","X","")</f>
        <v/>
      </c>
      <c r="Q226" s="26" t="s">
        <v>495</v>
      </c>
      <c r="R226" s="26" t="s">
        <v>496</v>
      </c>
      <c r="S226" s="25" t="s">
        <v>177</v>
      </c>
      <c r="T226" s="22" t="s">
        <v>178</v>
      </c>
      <c r="U226" s="22">
        <v>1</v>
      </c>
      <c r="V226" s="22">
        <v>13</v>
      </c>
      <c r="W226" s="22" t="s">
        <v>167</v>
      </c>
      <c r="X226" s="22" t="s">
        <v>502</v>
      </c>
      <c r="Y226" s="22">
        <v>2</v>
      </c>
      <c r="Z226" s="22" t="s">
        <v>501</v>
      </c>
    </row>
    <row r="227" spans="1:26" x14ac:dyDescent="0.2">
      <c r="A227" s="22">
        <v>225</v>
      </c>
      <c r="B227" s="22" t="s">
        <v>303</v>
      </c>
      <c r="C227" s="23">
        <v>36661</v>
      </c>
      <c r="D227" s="23">
        <v>36661</v>
      </c>
      <c r="E227" s="22" t="s">
        <v>21</v>
      </c>
      <c r="F227" s="24" t="s">
        <v>503</v>
      </c>
      <c r="G227" s="4" t="s">
        <v>40</v>
      </c>
      <c r="H227" s="30" t="str">
        <f>VLOOKUP(G227,Hoja2!A:B,2,0)</f>
        <v>SERIE029</v>
      </c>
      <c r="I227" s="4" t="s">
        <v>40</v>
      </c>
      <c r="J227" s="31">
        <f>VLOOKUP(Eliminación!I258,RETENCIÓN!A:D,IF(Eliminación!E258="OPES",2,IF(Eliminación!E258="UPES",3,4)),FALSE)</f>
        <v>10</v>
      </c>
      <c r="K227" s="27">
        <f t="shared" si="3"/>
        <v>40311</v>
      </c>
      <c r="L227" s="28" t="str">
        <f>IF(VLOOKUP(I227,RETENCIÓN!A:E,5,FALSE)="E","X","")</f>
        <v>X</v>
      </c>
      <c r="M227" s="29" t="str">
        <f>IF(VLOOKUP(I227,RETENCIÓN!A:E,5,FALSE)="CT","X","")</f>
        <v/>
      </c>
      <c r="N227" s="28" t="str">
        <f>IF(VLOOKUP(I227,RETENCIÓN!A:E,5,FALSE)="E","X","")</f>
        <v>X</v>
      </c>
      <c r="O227" s="28" t="str">
        <f>IF(VLOOKUP(I227,RETENCIÓN!A:E,5,FALSE)="MT","X","")</f>
        <v/>
      </c>
      <c r="P227" s="28" t="str">
        <f>IF(VLOOKUP(I227,RETENCIÓN!A:E,5,FALSE)="S","X","")</f>
        <v/>
      </c>
      <c r="Q227" s="26" t="s">
        <v>495</v>
      </c>
      <c r="R227" s="26"/>
      <c r="S227" s="25" t="s">
        <v>177</v>
      </c>
      <c r="T227" s="22" t="s">
        <v>178</v>
      </c>
      <c r="U227" s="22">
        <v>1</v>
      </c>
      <c r="V227" s="22">
        <v>140</v>
      </c>
      <c r="W227" s="22" t="s">
        <v>167</v>
      </c>
      <c r="X227" s="22"/>
      <c r="Y227" s="22">
        <v>3</v>
      </c>
      <c r="Z227" s="22" t="s">
        <v>501</v>
      </c>
    </row>
    <row r="228" spans="1:26" x14ac:dyDescent="0.2">
      <c r="A228" s="22">
        <v>226</v>
      </c>
      <c r="B228" s="22" t="s">
        <v>303</v>
      </c>
      <c r="C228" s="23">
        <v>36640</v>
      </c>
      <c r="D228" s="23">
        <v>36640</v>
      </c>
      <c r="E228" s="22" t="s">
        <v>21</v>
      </c>
      <c r="F228" s="24" t="s">
        <v>504</v>
      </c>
      <c r="G228" s="4" t="s">
        <v>40</v>
      </c>
      <c r="H228" s="30" t="str">
        <f>VLOOKUP(G228,Hoja2!A:B,2,0)</f>
        <v>SERIE029</v>
      </c>
      <c r="I228" s="4" t="s">
        <v>40</v>
      </c>
      <c r="J228" s="31">
        <f>VLOOKUP(Eliminación!I259,RETENCIÓN!A:D,IF(Eliminación!E259="OPES",2,IF(Eliminación!E259="UPES",3,4)),FALSE)</f>
        <v>10</v>
      </c>
      <c r="K228" s="27">
        <f t="shared" si="3"/>
        <v>40290</v>
      </c>
      <c r="L228" s="28" t="str">
        <f>IF(VLOOKUP(I228,RETENCIÓN!A:E,5,FALSE)="E","X","")</f>
        <v>X</v>
      </c>
      <c r="M228" s="29" t="str">
        <f>IF(VLOOKUP(I228,RETENCIÓN!A:E,5,FALSE)="CT","X","")</f>
        <v/>
      </c>
      <c r="N228" s="28" t="str">
        <f>IF(VLOOKUP(I228,RETENCIÓN!A:E,5,FALSE)="E","X","")</f>
        <v>X</v>
      </c>
      <c r="O228" s="28" t="str">
        <f>IF(VLOOKUP(I228,RETENCIÓN!A:E,5,FALSE)="MT","X","")</f>
        <v/>
      </c>
      <c r="P228" s="28" t="str">
        <f>IF(VLOOKUP(I228,RETENCIÓN!A:E,5,FALSE)="S","X","")</f>
        <v/>
      </c>
      <c r="Q228" s="26" t="s">
        <v>493</v>
      </c>
      <c r="R228" s="26"/>
      <c r="S228" s="25" t="s">
        <v>177</v>
      </c>
      <c r="T228" s="22" t="s">
        <v>178</v>
      </c>
      <c r="U228" s="22">
        <v>1</v>
      </c>
      <c r="V228" s="22">
        <v>129</v>
      </c>
      <c r="W228" s="22" t="s">
        <v>167</v>
      </c>
      <c r="X228" s="22"/>
      <c r="Y228" s="22">
        <v>4</v>
      </c>
      <c r="Z228" s="22" t="s">
        <v>501</v>
      </c>
    </row>
    <row r="229" spans="1:26" x14ac:dyDescent="0.2">
      <c r="A229" s="22">
        <v>227</v>
      </c>
      <c r="B229" s="22" t="s">
        <v>303</v>
      </c>
      <c r="C229" s="23">
        <v>36640</v>
      </c>
      <c r="D229" s="23">
        <v>36640</v>
      </c>
      <c r="E229" s="22" t="s">
        <v>21</v>
      </c>
      <c r="F229" s="24" t="s">
        <v>504</v>
      </c>
      <c r="G229" s="4" t="s">
        <v>40</v>
      </c>
      <c r="H229" s="30" t="str">
        <f>VLOOKUP(G229,Hoja2!A:B,2,0)</f>
        <v>SERIE029</v>
      </c>
      <c r="I229" s="4" t="s">
        <v>40</v>
      </c>
      <c r="J229" s="31">
        <f>VLOOKUP(Eliminación!I260,RETENCIÓN!A:D,IF(Eliminación!E260="OPES",2,IF(Eliminación!E260="UPES",3,4)),FALSE)</f>
        <v>10</v>
      </c>
      <c r="K229" s="27">
        <f t="shared" si="3"/>
        <v>40290</v>
      </c>
      <c r="L229" s="28" t="str">
        <f>IF(VLOOKUP(I229,RETENCIÓN!A:E,5,FALSE)="E","X","")</f>
        <v>X</v>
      </c>
      <c r="M229" s="29" t="str">
        <f>IF(VLOOKUP(I229,RETENCIÓN!A:E,5,FALSE)="CT","X","")</f>
        <v/>
      </c>
      <c r="N229" s="28" t="str">
        <f>IF(VLOOKUP(I229,RETENCIÓN!A:E,5,FALSE)="E","X","")</f>
        <v>X</v>
      </c>
      <c r="O229" s="28" t="str">
        <f>IF(VLOOKUP(I229,RETENCIÓN!A:E,5,FALSE)="MT","X","")</f>
        <v/>
      </c>
      <c r="P229" s="28" t="str">
        <f>IF(VLOOKUP(I229,RETENCIÓN!A:E,5,FALSE)="S","X","")</f>
        <v/>
      </c>
      <c r="Q229" s="26" t="s">
        <v>493</v>
      </c>
      <c r="R229" s="26"/>
      <c r="S229" s="25" t="s">
        <v>177</v>
      </c>
      <c r="T229" s="22" t="s">
        <v>178</v>
      </c>
      <c r="U229" s="22">
        <v>1</v>
      </c>
      <c r="V229" s="22">
        <v>30</v>
      </c>
      <c r="W229" s="22" t="s">
        <v>167</v>
      </c>
      <c r="X229" s="22" t="s">
        <v>505</v>
      </c>
      <c r="Y229" s="22">
        <v>5</v>
      </c>
      <c r="Z229" s="22" t="s">
        <v>501</v>
      </c>
    </row>
    <row r="230" spans="1:26" x14ac:dyDescent="0.2">
      <c r="A230" s="22">
        <v>228</v>
      </c>
      <c r="B230" s="22" t="s">
        <v>303</v>
      </c>
      <c r="C230" s="23">
        <v>36617</v>
      </c>
      <c r="D230" s="23">
        <v>36646</v>
      </c>
      <c r="E230" s="22" t="s">
        <v>21</v>
      </c>
      <c r="F230" s="24" t="s">
        <v>506</v>
      </c>
      <c r="G230" s="4" t="s">
        <v>40</v>
      </c>
      <c r="H230" s="30" t="str">
        <f>VLOOKUP(G230,Hoja2!A:B,2,0)</f>
        <v>SERIE029</v>
      </c>
      <c r="I230" s="4" t="s">
        <v>40</v>
      </c>
      <c r="J230" s="31">
        <f>VLOOKUP(Eliminación!I261,RETENCIÓN!A:D,IF(Eliminación!E261="OPES",2,IF(Eliminación!E261="UPES",3,4)),FALSE)</f>
        <v>10</v>
      </c>
      <c r="K230" s="27">
        <f t="shared" si="3"/>
        <v>40296</v>
      </c>
      <c r="L230" s="28" t="str">
        <f>IF(VLOOKUP(I230,RETENCIÓN!A:E,5,FALSE)="E","X","")</f>
        <v>X</v>
      </c>
      <c r="M230" s="29" t="str">
        <f>IF(VLOOKUP(I230,RETENCIÓN!A:E,5,FALSE)="CT","X","")</f>
        <v/>
      </c>
      <c r="N230" s="28" t="str">
        <f>IF(VLOOKUP(I230,RETENCIÓN!A:E,5,FALSE)="E","X","")</f>
        <v>X</v>
      </c>
      <c r="O230" s="28" t="str">
        <f>IF(VLOOKUP(I230,RETENCIÓN!A:E,5,FALSE)="MT","X","")</f>
        <v/>
      </c>
      <c r="P230" s="28" t="str">
        <f>IF(VLOOKUP(I230,RETENCIÓN!A:E,5,FALSE)="S","X","")</f>
        <v/>
      </c>
      <c r="Q230" s="26" t="s">
        <v>493</v>
      </c>
      <c r="R230" s="26"/>
      <c r="S230" s="25" t="s">
        <v>177</v>
      </c>
      <c r="T230" s="22" t="s">
        <v>178</v>
      </c>
      <c r="U230" s="22">
        <v>1</v>
      </c>
      <c r="V230" s="22">
        <v>70</v>
      </c>
      <c r="W230" s="22" t="s">
        <v>167</v>
      </c>
      <c r="X230" s="22"/>
      <c r="Y230" s="22">
        <v>6</v>
      </c>
      <c r="Z230" s="22" t="s">
        <v>501</v>
      </c>
    </row>
    <row r="231" spans="1:26" x14ac:dyDescent="0.2">
      <c r="A231" s="22">
        <v>229</v>
      </c>
      <c r="B231" s="22" t="s">
        <v>303</v>
      </c>
      <c r="C231" s="23">
        <v>36640</v>
      </c>
      <c r="D231" s="23">
        <v>36640</v>
      </c>
      <c r="E231" s="22" t="s">
        <v>21</v>
      </c>
      <c r="F231" s="24" t="s">
        <v>507</v>
      </c>
      <c r="G231" s="4" t="s">
        <v>40</v>
      </c>
      <c r="H231" s="30" t="str">
        <f>VLOOKUP(G231,Hoja2!A:B,2,0)</f>
        <v>SERIE029</v>
      </c>
      <c r="I231" s="4" t="s">
        <v>40</v>
      </c>
      <c r="J231" s="31">
        <f>VLOOKUP(Eliminación!I262,RETENCIÓN!A:D,IF(Eliminación!E262="OPES",2,IF(Eliminación!E262="UPES",3,4)),FALSE)</f>
        <v>10</v>
      </c>
      <c r="K231" s="27">
        <f t="shared" si="3"/>
        <v>40290</v>
      </c>
      <c r="L231" s="28" t="str">
        <f>IF(VLOOKUP(I231,RETENCIÓN!A:E,5,FALSE)="E","X","")</f>
        <v>X</v>
      </c>
      <c r="M231" s="29" t="str">
        <f>IF(VLOOKUP(I231,RETENCIÓN!A:E,5,FALSE)="CT","X","")</f>
        <v/>
      </c>
      <c r="N231" s="28" t="str">
        <f>IF(VLOOKUP(I231,RETENCIÓN!A:E,5,FALSE)="E","X","")</f>
        <v>X</v>
      </c>
      <c r="O231" s="28" t="str">
        <f>IF(VLOOKUP(I231,RETENCIÓN!A:E,5,FALSE)="MT","X","")</f>
        <v/>
      </c>
      <c r="P231" s="28" t="str">
        <f>IF(VLOOKUP(I231,RETENCIÓN!A:E,5,FALSE)="S","X","")</f>
        <v/>
      </c>
      <c r="Q231" s="26" t="s">
        <v>493</v>
      </c>
      <c r="R231" s="26"/>
      <c r="S231" s="25" t="s">
        <v>177</v>
      </c>
      <c r="T231" s="22" t="s">
        <v>178</v>
      </c>
      <c r="U231" s="22">
        <v>1</v>
      </c>
      <c r="V231" s="22">
        <v>69</v>
      </c>
      <c r="W231" s="22" t="s">
        <v>167</v>
      </c>
      <c r="X231" s="22"/>
      <c r="Y231" s="22">
        <v>7</v>
      </c>
      <c r="Z231" s="22" t="s">
        <v>501</v>
      </c>
    </row>
    <row r="232" spans="1:26" ht="24" x14ac:dyDescent="0.2">
      <c r="A232" s="22">
        <v>230</v>
      </c>
      <c r="B232" s="22" t="s">
        <v>303</v>
      </c>
      <c r="C232" s="23">
        <v>36640</v>
      </c>
      <c r="D232" s="23">
        <v>36640</v>
      </c>
      <c r="E232" s="22" t="s">
        <v>21</v>
      </c>
      <c r="F232" s="24" t="s">
        <v>508</v>
      </c>
      <c r="G232" s="4" t="s">
        <v>40</v>
      </c>
      <c r="H232" s="30" t="str">
        <f>VLOOKUP(G232,Hoja2!A:B,2,0)</f>
        <v>SERIE029</v>
      </c>
      <c r="I232" s="4" t="s">
        <v>40</v>
      </c>
      <c r="J232" s="31">
        <f>VLOOKUP(Eliminación!I263,RETENCIÓN!A:D,IF(Eliminación!E263="OPES",2,IF(Eliminación!E263="UPES",3,4)),FALSE)</f>
        <v>10</v>
      </c>
      <c r="K232" s="27">
        <f t="shared" si="3"/>
        <v>40290</v>
      </c>
      <c r="L232" s="28" t="str">
        <f>IF(VLOOKUP(I232,RETENCIÓN!A:E,5,FALSE)="E","X","")</f>
        <v>X</v>
      </c>
      <c r="M232" s="29" t="str">
        <f>IF(VLOOKUP(I232,RETENCIÓN!A:E,5,FALSE)="CT","X","")</f>
        <v/>
      </c>
      <c r="N232" s="28" t="str">
        <f>IF(VLOOKUP(I232,RETENCIÓN!A:E,5,FALSE)="E","X","")</f>
        <v>X</v>
      </c>
      <c r="O232" s="28" t="str">
        <f>IF(VLOOKUP(I232,RETENCIÓN!A:E,5,FALSE)="MT","X","")</f>
        <v/>
      </c>
      <c r="P232" s="28" t="str">
        <f>IF(VLOOKUP(I232,RETENCIÓN!A:E,5,FALSE)="S","X","")</f>
        <v/>
      </c>
      <c r="Q232" s="26" t="s">
        <v>493</v>
      </c>
      <c r="R232" s="26"/>
      <c r="S232" s="25" t="s">
        <v>177</v>
      </c>
      <c r="T232" s="22" t="s">
        <v>178</v>
      </c>
      <c r="U232" s="22">
        <v>1</v>
      </c>
      <c r="V232" s="22">
        <v>140</v>
      </c>
      <c r="W232" s="22" t="s">
        <v>167</v>
      </c>
      <c r="X232" s="22"/>
      <c r="Y232" s="22">
        <v>8</v>
      </c>
      <c r="Z232" s="22" t="s">
        <v>501</v>
      </c>
    </row>
    <row r="233" spans="1:26" ht="36" x14ac:dyDescent="0.2">
      <c r="A233" s="22">
        <v>231</v>
      </c>
      <c r="B233" s="22" t="s">
        <v>168</v>
      </c>
      <c r="C233" s="23">
        <v>36642</v>
      </c>
      <c r="D233" s="23">
        <v>36642</v>
      </c>
      <c r="E233" s="22" t="s">
        <v>21</v>
      </c>
      <c r="F233" s="24" t="s">
        <v>509</v>
      </c>
      <c r="G233" s="4" t="s">
        <v>40</v>
      </c>
      <c r="H233" s="30" t="str">
        <f>VLOOKUP(G233,Hoja2!A:B,2,0)</f>
        <v>SERIE029</v>
      </c>
      <c r="I233" s="4" t="s">
        <v>40</v>
      </c>
      <c r="J233" s="31">
        <f>VLOOKUP(Eliminación!I264,RETENCIÓN!A:D,IF(Eliminación!E264="OPES",2,IF(Eliminación!E264="UPES",3,4)),FALSE)</f>
        <v>10</v>
      </c>
      <c r="K233" s="27">
        <f t="shared" si="3"/>
        <v>40292</v>
      </c>
      <c r="L233" s="28" t="str">
        <f>IF(VLOOKUP(I233,RETENCIÓN!A:E,5,FALSE)="E","X","")</f>
        <v>X</v>
      </c>
      <c r="M233" s="29" t="str">
        <f>IF(VLOOKUP(I233,RETENCIÓN!A:E,5,FALSE)="CT","X","")</f>
        <v/>
      </c>
      <c r="N233" s="28" t="str">
        <f>IF(VLOOKUP(I233,RETENCIÓN!A:E,5,FALSE)="E","X","")</f>
        <v>X</v>
      </c>
      <c r="O233" s="28" t="str">
        <f>IF(VLOOKUP(I233,RETENCIÓN!A:E,5,FALSE)="MT","X","")</f>
        <v/>
      </c>
      <c r="P233" s="28" t="str">
        <f>IF(VLOOKUP(I233,RETENCIÓN!A:E,5,FALSE)="S","X","")</f>
        <v/>
      </c>
      <c r="Q233" s="26" t="s">
        <v>510</v>
      </c>
      <c r="R233" s="26"/>
      <c r="S233" s="25" t="s">
        <v>177</v>
      </c>
      <c r="T233" s="22" t="s">
        <v>178</v>
      </c>
      <c r="U233" s="22">
        <v>1</v>
      </c>
      <c r="V233" s="22">
        <v>140</v>
      </c>
      <c r="W233" s="22" t="s">
        <v>167</v>
      </c>
      <c r="X233" s="22"/>
      <c r="Y233" s="22">
        <v>9</v>
      </c>
      <c r="Z233" s="22" t="s">
        <v>501</v>
      </c>
    </row>
    <row r="234" spans="1:26" ht="36" x14ac:dyDescent="0.2">
      <c r="A234" s="22">
        <v>232</v>
      </c>
      <c r="B234" s="22" t="s">
        <v>303</v>
      </c>
      <c r="C234" s="23">
        <v>36642</v>
      </c>
      <c r="D234" s="23">
        <v>36642</v>
      </c>
      <c r="E234" s="22" t="s">
        <v>21</v>
      </c>
      <c r="F234" s="24" t="s">
        <v>389</v>
      </c>
      <c r="G234" s="4" t="s">
        <v>40</v>
      </c>
      <c r="H234" s="30" t="str">
        <f>VLOOKUP(G234,Hoja2!A:B,2,0)</f>
        <v>SERIE029</v>
      </c>
      <c r="I234" s="4" t="s">
        <v>40</v>
      </c>
      <c r="J234" s="31">
        <f>VLOOKUP(Eliminación!I265,RETENCIÓN!A:D,IF(Eliminación!E265="OPES",2,IF(Eliminación!E265="UPES",3,4)),FALSE)</f>
        <v>10</v>
      </c>
      <c r="K234" s="27">
        <f t="shared" si="3"/>
        <v>40292</v>
      </c>
      <c r="L234" s="28" t="str">
        <f>IF(VLOOKUP(I234,RETENCIÓN!A:E,5,FALSE)="E","X","")</f>
        <v>X</v>
      </c>
      <c r="M234" s="29" t="str">
        <f>IF(VLOOKUP(I234,RETENCIÓN!A:E,5,FALSE)="CT","X","")</f>
        <v/>
      </c>
      <c r="N234" s="28" t="str">
        <f>IF(VLOOKUP(I234,RETENCIÓN!A:E,5,FALSE)="E","X","")</f>
        <v>X</v>
      </c>
      <c r="O234" s="28" t="str">
        <f>IF(VLOOKUP(I234,RETENCIÓN!A:E,5,FALSE)="MT","X","")</f>
        <v/>
      </c>
      <c r="P234" s="28" t="str">
        <f>IF(VLOOKUP(I234,RETENCIÓN!A:E,5,FALSE)="S","X","")</f>
        <v/>
      </c>
      <c r="Q234" s="26" t="s">
        <v>510</v>
      </c>
      <c r="R234" s="26"/>
      <c r="S234" s="25" t="s">
        <v>182</v>
      </c>
      <c r="T234" s="22" t="s">
        <v>178</v>
      </c>
      <c r="U234" s="22">
        <v>1</v>
      </c>
      <c r="V234" s="22">
        <v>86</v>
      </c>
      <c r="W234" s="22" t="s">
        <v>167</v>
      </c>
      <c r="X234" s="22"/>
      <c r="Y234" s="22">
        <v>10</v>
      </c>
      <c r="Z234" s="22" t="s">
        <v>501</v>
      </c>
    </row>
    <row r="235" spans="1:26" ht="36" x14ac:dyDescent="0.2">
      <c r="A235" s="22">
        <v>233</v>
      </c>
      <c r="B235" s="22" t="s">
        <v>303</v>
      </c>
      <c r="C235" s="23">
        <v>36642</v>
      </c>
      <c r="D235" s="23">
        <v>36642</v>
      </c>
      <c r="E235" s="22" t="s">
        <v>21</v>
      </c>
      <c r="F235" s="24" t="s">
        <v>255</v>
      </c>
      <c r="G235" s="4" t="s">
        <v>40</v>
      </c>
      <c r="H235" s="30" t="str">
        <f>VLOOKUP(G235,Hoja2!A:B,2,0)</f>
        <v>SERIE029</v>
      </c>
      <c r="I235" s="4" t="s">
        <v>40</v>
      </c>
      <c r="J235" s="31">
        <f>VLOOKUP(Eliminación!I266,RETENCIÓN!A:D,IF(Eliminación!E266="OPES",2,IF(Eliminación!E266="UPES",3,4)),FALSE)</f>
        <v>10</v>
      </c>
      <c r="K235" s="27">
        <f t="shared" si="3"/>
        <v>40292</v>
      </c>
      <c r="L235" s="28" t="str">
        <f>IF(VLOOKUP(I235,RETENCIÓN!A:E,5,FALSE)="E","X","")</f>
        <v>X</v>
      </c>
      <c r="M235" s="29" t="str">
        <f>IF(VLOOKUP(I235,RETENCIÓN!A:E,5,FALSE)="CT","X","")</f>
        <v/>
      </c>
      <c r="N235" s="28" t="str">
        <f>IF(VLOOKUP(I235,RETENCIÓN!A:E,5,FALSE)="E","X","")</f>
        <v>X</v>
      </c>
      <c r="O235" s="28" t="str">
        <f>IF(VLOOKUP(I235,RETENCIÓN!A:E,5,FALSE)="MT","X","")</f>
        <v/>
      </c>
      <c r="P235" s="28" t="str">
        <f>IF(VLOOKUP(I235,RETENCIÓN!A:E,5,FALSE)="S","X","")</f>
        <v/>
      </c>
      <c r="Q235" s="26" t="s">
        <v>510</v>
      </c>
      <c r="R235" s="26" t="s">
        <v>511</v>
      </c>
      <c r="S235" s="25" t="s">
        <v>177</v>
      </c>
      <c r="T235" s="22" t="s">
        <v>178</v>
      </c>
      <c r="U235" s="22">
        <v>1</v>
      </c>
      <c r="V235" s="22">
        <v>69</v>
      </c>
      <c r="W235" s="22" t="s">
        <v>167</v>
      </c>
      <c r="X235" s="22" t="s">
        <v>512</v>
      </c>
      <c r="Y235" s="22">
        <v>11</v>
      </c>
      <c r="Z235" s="22" t="s">
        <v>501</v>
      </c>
    </row>
    <row r="236" spans="1:26" x14ac:dyDescent="0.2">
      <c r="A236" s="22">
        <v>234</v>
      </c>
      <c r="B236" s="22" t="s">
        <v>303</v>
      </c>
      <c r="C236" s="23">
        <v>38336</v>
      </c>
      <c r="D236" s="23">
        <v>38336</v>
      </c>
      <c r="E236" s="22" t="s">
        <v>21</v>
      </c>
      <c r="F236" s="24" t="s">
        <v>513</v>
      </c>
      <c r="G236" s="4" t="s">
        <v>40</v>
      </c>
      <c r="H236" s="30" t="str">
        <f>VLOOKUP(G236,Hoja2!A:B,2,0)</f>
        <v>SERIE029</v>
      </c>
      <c r="I236" s="4" t="s">
        <v>40</v>
      </c>
      <c r="J236" s="31">
        <f>VLOOKUP(Eliminación!I267,RETENCIÓN!A:D,IF(Eliminación!E267="OPES",2,IF(Eliminación!E267="UPES",3,4)),FALSE)</f>
        <v>10</v>
      </c>
      <c r="K236" s="27">
        <f t="shared" si="3"/>
        <v>41986</v>
      </c>
      <c r="L236" s="28" t="str">
        <f>IF(VLOOKUP(I236,RETENCIÓN!A:E,5,FALSE)="E","X","")</f>
        <v>X</v>
      </c>
      <c r="M236" s="29" t="str">
        <f>IF(VLOOKUP(I236,RETENCIÓN!A:E,5,FALSE)="CT","X","")</f>
        <v/>
      </c>
      <c r="N236" s="28" t="str">
        <f>IF(VLOOKUP(I236,RETENCIÓN!A:E,5,FALSE)="E","X","")</f>
        <v>X</v>
      </c>
      <c r="O236" s="28" t="str">
        <f>IF(VLOOKUP(I236,RETENCIÓN!A:E,5,FALSE)="MT","X","")</f>
        <v/>
      </c>
      <c r="P236" s="28" t="str">
        <f>IF(VLOOKUP(I236,RETENCIÓN!A:E,5,FALSE)="S","X","")</f>
        <v/>
      </c>
      <c r="Q236" s="26" t="s">
        <v>514</v>
      </c>
      <c r="R236" s="26"/>
      <c r="S236" s="25" t="s">
        <v>182</v>
      </c>
      <c r="T236" s="22" t="s">
        <v>178</v>
      </c>
      <c r="U236" s="22">
        <v>1</v>
      </c>
      <c r="V236" s="22">
        <v>126</v>
      </c>
      <c r="W236" s="22" t="s">
        <v>167</v>
      </c>
      <c r="X236" s="22"/>
      <c r="Y236" s="22">
        <v>12</v>
      </c>
      <c r="Z236" s="22" t="s">
        <v>501</v>
      </c>
    </row>
    <row r="237" spans="1:26" x14ac:dyDescent="0.2">
      <c r="A237" s="22">
        <v>235</v>
      </c>
      <c r="B237" s="22" t="s">
        <v>168</v>
      </c>
      <c r="C237" s="23">
        <v>38251</v>
      </c>
      <c r="D237" s="23">
        <v>38272</v>
      </c>
      <c r="E237" s="22" t="s">
        <v>21</v>
      </c>
      <c r="F237" s="24" t="s">
        <v>515</v>
      </c>
      <c r="G237" s="4" t="s">
        <v>40</v>
      </c>
      <c r="H237" s="30" t="str">
        <f>VLOOKUP(G237,Hoja2!A:B,2,0)</f>
        <v>SERIE029</v>
      </c>
      <c r="I237" s="4" t="s">
        <v>40</v>
      </c>
      <c r="J237" s="31">
        <f>VLOOKUP(Eliminación!I268,RETENCIÓN!A:D,IF(Eliminación!E268="OPES",2,IF(Eliminación!E268="UPES",3,4)),FALSE)</f>
        <v>10</v>
      </c>
      <c r="K237" s="27">
        <f t="shared" si="3"/>
        <v>41922</v>
      </c>
      <c r="L237" s="28" t="str">
        <f>IF(VLOOKUP(I237,RETENCIÓN!A:E,5,FALSE)="E","X","")</f>
        <v>X</v>
      </c>
      <c r="M237" s="29" t="str">
        <f>IF(VLOOKUP(I237,RETENCIÓN!A:E,5,FALSE)="CT","X","")</f>
        <v/>
      </c>
      <c r="N237" s="28" t="str">
        <f>IF(VLOOKUP(I237,RETENCIÓN!A:E,5,FALSE)="E","X","")</f>
        <v>X</v>
      </c>
      <c r="O237" s="28" t="str">
        <f>IF(VLOOKUP(I237,RETENCIÓN!A:E,5,FALSE)="MT","X","")</f>
        <v/>
      </c>
      <c r="P237" s="28" t="str">
        <f>IF(VLOOKUP(I237,RETENCIÓN!A:E,5,FALSE)="S","X","")</f>
        <v/>
      </c>
      <c r="Q237" s="26" t="s">
        <v>516</v>
      </c>
      <c r="R237" s="26"/>
      <c r="S237" s="25"/>
      <c r="T237" s="22" t="s">
        <v>178</v>
      </c>
      <c r="U237" s="22">
        <v>1</v>
      </c>
      <c r="V237" s="22">
        <v>177</v>
      </c>
      <c r="W237" s="22" t="s">
        <v>167</v>
      </c>
      <c r="X237" s="22" t="s">
        <v>517</v>
      </c>
      <c r="Y237" s="22">
        <v>13</v>
      </c>
      <c r="Z237" s="22" t="s">
        <v>501</v>
      </c>
    </row>
    <row r="238" spans="1:26" x14ac:dyDescent="0.2">
      <c r="A238" s="22">
        <v>236</v>
      </c>
      <c r="B238" s="22" t="s">
        <v>168</v>
      </c>
      <c r="C238" s="23">
        <v>38251</v>
      </c>
      <c r="D238" s="23">
        <v>38272</v>
      </c>
      <c r="E238" s="22" t="s">
        <v>21</v>
      </c>
      <c r="F238" s="24" t="s">
        <v>515</v>
      </c>
      <c r="G238" s="4" t="s">
        <v>40</v>
      </c>
      <c r="H238" s="30" t="str">
        <f>VLOOKUP(G238,Hoja2!A:B,2,0)</f>
        <v>SERIE029</v>
      </c>
      <c r="I238" s="4" t="s">
        <v>40</v>
      </c>
      <c r="J238" s="31">
        <f>VLOOKUP(Eliminación!I269,RETENCIÓN!A:D,IF(Eliminación!E269="OPES",2,IF(Eliminación!E269="UPES",3,4)),FALSE)</f>
        <v>10</v>
      </c>
      <c r="K238" s="27">
        <f t="shared" si="3"/>
        <v>41922</v>
      </c>
      <c r="L238" s="28" t="str">
        <f>IF(VLOOKUP(I238,RETENCIÓN!A:E,5,FALSE)="E","X","")</f>
        <v>X</v>
      </c>
      <c r="M238" s="29" t="str">
        <f>IF(VLOOKUP(I238,RETENCIÓN!A:E,5,FALSE)="CT","X","")</f>
        <v/>
      </c>
      <c r="N238" s="28" t="str">
        <f>IF(VLOOKUP(I238,RETENCIÓN!A:E,5,FALSE)="E","X","")</f>
        <v>X</v>
      </c>
      <c r="O238" s="28" t="str">
        <f>IF(VLOOKUP(I238,RETENCIÓN!A:E,5,FALSE)="MT","X","")</f>
        <v/>
      </c>
      <c r="P238" s="28" t="str">
        <f>IF(VLOOKUP(I238,RETENCIÓN!A:E,5,FALSE)="S","X","")</f>
        <v/>
      </c>
      <c r="Q238" s="26" t="s">
        <v>516</v>
      </c>
      <c r="R238" s="26"/>
      <c r="S238" s="25"/>
      <c r="T238" s="22" t="s">
        <v>178</v>
      </c>
      <c r="U238" s="22">
        <v>178</v>
      </c>
      <c r="V238" s="22">
        <v>339</v>
      </c>
      <c r="W238" s="22" t="s">
        <v>167</v>
      </c>
      <c r="X238" s="22" t="s">
        <v>184</v>
      </c>
      <c r="Y238" s="22">
        <v>14</v>
      </c>
      <c r="Z238" s="22" t="s">
        <v>501</v>
      </c>
    </row>
    <row r="239" spans="1:26" ht="36" x14ac:dyDescent="0.2">
      <c r="A239" s="22">
        <v>237</v>
      </c>
      <c r="B239" s="22" t="s">
        <v>168</v>
      </c>
      <c r="C239" s="23">
        <v>38336</v>
      </c>
      <c r="D239" s="23">
        <v>38336</v>
      </c>
      <c r="E239" s="22" t="s">
        <v>21</v>
      </c>
      <c r="F239" s="24" t="s">
        <v>518</v>
      </c>
      <c r="G239" s="4" t="s">
        <v>40</v>
      </c>
      <c r="H239" s="30" t="str">
        <f>VLOOKUP(G239,Hoja2!A:B,2,0)</f>
        <v>SERIE029</v>
      </c>
      <c r="I239" s="4" t="s">
        <v>40</v>
      </c>
      <c r="J239" s="31">
        <f>VLOOKUP(Eliminación!I270,RETENCIÓN!A:D,IF(Eliminación!E270="OPES",2,IF(Eliminación!E270="UPES",3,4)),FALSE)</f>
        <v>10</v>
      </c>
      <c r="K239" s="27">
        <f t="shared" si="3"/>
        <v>41986</v>
      </c>
      <c r="L239" s="28" t="str">
        <f>IF(VLOOKUP(I239,RETENCIÓN!A:E,5,FALSE)="E","X","")</f>
        <v>X</v>
      </c>
      <c r="M239" s="29" t="str">
        <f>IF(VLOOKUP(I239,RETENCIÓN!A:E,5,FALSE)="CT","X","")</f>
        <v/>
      </c>
      <c r="N239" s="28" t="str">
        <f>IF(VLOOKUP(I239,RETENCIÓN!A:E,5,FALSE)="E","X","")</f>
        <v>X</v>
      </c>
      <c r="O239" s="28" t="str">
        <f>IF(VLOOKUP(I239,RETENCIÓN!A:E,5,FALSE)="MT","X","")</f>
        <v/>
      </c>
      <c r="P239" s="28" t="str">
        <f>IF(VLOOKUP(I239,RETENCIÓN!A:E,5,FALSE)="S","X","")</f>
        <v/>
      </c>
      <c r="Q239" s="26" t="s">
        <v>519</v>
      </c>
      <c r="R239" s="26"/>
      <c r="S239" s="25" t="s">
        <v>182</v>
      </c>
      <c r="T239" s="22" t="s">
        <v>178</v>
      </c>
      <c r="U239" s="22">
        <v>1</v>
      </c>
      <c r="V239" s="22">
        <v>151</v>
      </c>
      <c r="W239" s="22" t="s">
        <v>167</v>
      </c>
      <c r="X239" s="22"/>
      <c r="Y239" s="22">
        <v>1</v>
      </c>
      <c r="Z239" s="22" t="s">
        <v>520</v>
      </c>
    </row>
    <row r="240" spans="1:26" ht="36" x14ac:dyDescent="0.2">
      <c r="A240" s="22">
        <v>238</v>
      </c>
      <c r="B240" s="22" t="s">
        <v>168</v>
      </c>
      <c r="C240" s="23">
        <v>38335</v>
      </c>
      <c r="D240" s="23">
        <v>38335</v>
      </c>
      <c r="E240" s="22" t="s">
        <v>21</v>
      </c>
      <c r="F240" s="24" t="s">
        <v>521</v>
      </c>
      <c r="G240" s="4" t="s">
        <v>40</v>
      </c>
      <c r="H240" s="30" t="str">
        <f>VLOOKUP(G240,Hoja2!A:B,2,0)</f>
        <v>SERIE029</v>
      </c>
      <c r="I240" s="4" t="s">
        <v>40</v>
      </c>
      <c r="J240" s="31">
        <f>VLOOKUP(Eliminación!I271,RETENCIÓN!A:D,IF(Eliminación!E271="OPES",2,IF(Eliminación!E271="UPES",3,4)),FALSE)</f>
        <v>10</v>
      </c>
      <c r="K240" s="27">
        <f t="shared" si="3"/>
        <v>41985</v>
      </c>
      <c r="L240" s="28" t="str">
        <f>IF(VLOOKUP(I240,RETENCIÓN!A:E,5,FALSE)="E","X","")</f>
        <v>X</v>
      </c>
      <c r="M240" s="29" t="str">
        <f>IF(VLOOKUP(I240,RETENCIÓN!A:E,5,FALSE)="CT","X","")</f>
        <v/>
      </c>
      <c r="N240" s="28" t="str">
        <f>IF(VLOOKUP(I240,RETENCIÓN!A:E,5,FALSE)="E","X","")</f>
        <v>X</v>
      </c>
      <c r="O240" s="28" t="str">
        <f>IF(VLOOKUP(I240,RETENCIÓN!A:E,5,FALSE)="MT","X","")</f>
        <v/>
      </c>
      <c r="P240" s="28" t="str">
        <f>IF(VLOOKUP(I240,RETENCIÓN!A:E,5,FALSE)="S","X","")</f>
        <v/>
      </c>
      <c r="Q240" s="26" t="s">
        <v>522</v>
      </c>
      <c r="R240" s="26" t="s">
        <v>523</v>
      </c>
      <c r="S240" s="25"/>
      <c r="T240" s="22" t="s">
        <v>178</v>
      </c>
      <c r="U240" s="22">
        <v>1</v>
      </c>
      <c r="V240" s="22">
        <v>198</v>
      </c>
      <c r="W240" s="22" t="s">
        <v>167</v>
      </c>
      <c r="X240" s="22"/>
      <c r="Y240" s="22">
        <v>2</v>
      </c>
      <c r="Z240" s="22" t="s">
        <v>520</v>
      </c>
    </row>
    <row r="241" spans="1:26" ht="36" x14ac:dyDescent="0.2">
      <c r="A241" s="22">
        <v>239</v>
      </c>
      <c r="B241" s="22" t="s">
        <v>168</v>
      </c>
      <c r="C241" s="23">
        <v>37838</v>
      </c>
      <c r="D241" s="23">
        <v>37838</v>
      </c>
      <c r="E241" s="22" t="s">
        <v>21</v>
      </c>
      <c r="F241" s="24" t="s">
        <v>524</v>
      </c>
      <c r="G241" s="4" t="s">
        <v>40</v>
      </c>
      <c r="H241" s="30" t="str">
        <f>VLOOKUP(G241,Hoja2!A:B,2,0)</f>
        <v>SERIE029</v>
      </c>
      <c r="I241" s="4" t="s">
        <v>40</v>
      </c>
      <c r="J241" s="31">
        <f>VLOOKUP(Eliminación!I272,RETENCIÓN!A:D,IF(Eliminación!E272="OPES",2,IF(Eliminación!E272="UPES",3,4)),FALSE)</f>
        <v>10</v>
      </c>
      <c r="K241" s="27">
        <f t="shared" si="3"/>
        <v>41488</v>
      </c>
      <c r="L241" s="28" t="str">
        <f>IF(VLOOKUP(I241,RETENCIÓN!A:E,5,FALSE)="E","X","")</f>
        <v>X</v>
      </c>
      <c r="M241" s="29" t="str">
        <f>IF(VLOOKUP(I241,RETENCIÓN!A:E,5,FALSE)="CT","X","")</f>
        <v/>
      </c>
      <c r="N241" s="28" t="str">
        <f>IF(VLOOKUP(I241,RETENCIÓN!A:E,5,FALSE)="E","X","")</f>
        <v>X</v>
      </c>
      <c r="O241" s="28" t="str">
        <f>IF(VLOOKUP(I241,RETENCIÓN!A:E,5,FALSE)="MT","X","")</f>
        <v/>
      </c>
      <c r="P241" s="28" t="str">
        <f>IF(VLOOKUP(I241,RETENCIÓN!A:E,5,FALSE)="S","X","")</f>
        <v/>
      </c>
      <c r="Q241" s="26" t="s">
        <v>525</v>
      </c>
      <c r="R241" s="26"/>
      <c r="S241" s="25"/>
      <c r="T241" s="22" t="s">
        <v>178</v>
      </c>
      <c r="U241" s="22">
        <v>1</v>
      </c>
      <c r="V241" s="22">
        <v>80</v>
      </c>
      <c r="W241" s="22" t="s">
        <v>167</v>
      </c>
      <c r="X241" s="22"/>
      <c r="Y241" s="22">
        <v>3</v>
      </c>
      <c r="Z241" s="22" t="s">
        <v>520</v>
      </c>
    </row>
    <row r="242" spans="1:26" ht="24" x14ac:dyDescent="0.2">
      <c r="A242" s="22">
        <v>240</v>
      </c>
      <c r="B242" s="22" t="s">
        <v>168</v>
      </c>
      <c r="C242" s="23">
        <v>37883</v>
      </c>
      <c r="D242" s="23">
        <v>37883</v>
      </c>
      <c r="E242" s="22" t="s">
        <v>21</v>
      </c>
      <c r="F242" s="24" t="s">
        <v>526</v>
      </c>
      <c r="G242" s="4" t="s">
        <v>40</v>
      </c>
      <c r="H242" s="30" t="str">
        <f>VLOOKUP(G242,Hoja2!A:B,2,0)</f>
        <v>SERIE029</v>
      </c>
      <c r="I242" s="4" t="s">
        <v>40</v>
      </c>
      <c r="J242" s="31">
        <f>VLOOKUP(Eliminación!I273,RETENCIÓN!A:D,IF(Eliminación!E273="OPES",2,IF(Eliminación!E273="UPES",3,4)),FALSE)</f>
        <v>10</v>
      </c>
      <c r="K242" s="27">
        <f t="shared" si="3"/>
        <v>41533</v>
      </c>
      <c r="L242" s="28" t="str">
        <f>IF(VLOOKUP(I242,RETENCIÓN!A:E,5,FALSE)="E","X","")</f>
        <v>X</v>
      </c>
      <c r="M242" s="29" t="str">
        <f>IF(VLOOKUP(I242,RETENCIÓN!A:E,5,FALSE)="CT","X","")</f>
        <v/>
      </c>
      <c r="N242" s="28" t="str">
        <f>IF(VLOOKUP(I242,RETENCIÓN!A:E,5,FALSE)="E","X","")</f>
        <v>X</v>
      </c>
      <c r="O242" s="28" t="str">
        <f>IF(VLOOKUP(I242,RETENCIÓN!A:E,5,FALSE)="MT","X","")</f>
        <v/>
      </c>
      <c r="P242" s="28" t="str">
        <f>IF(VLOOKUP(I242,RETENCIÓN!A:E,5,FALSE)="S","X","")</f>
        <v/>
      </c>
      <c r="Q242" s="26" t="s">
        <v>527</v>
      </c>
      <c r="R242" s="26"/>
      <c r="S242" s="25" t="s">
        <v>177</v>
      </c>
      <c r="T242" s="22" t="s">
        <v>178</v>
      </c>
      <c r="U242" s="22">
        <v>1</v>
      </c>
      <c r="V242" s="22">
        <v>31</v>
      </c>
      <c r="W242" s="22" t="s">
        <v>167</v>
      </c>
      <c r="X242" s="22"/>
      <c r="Y242" s="22">
        <v>4</v>
      </c>
      <c r="Z242" s="22" t="s">
        <v>520</v>
      </c>
    </row>
    <row r="243" spans="1:26" x14ac:dyDescent="0.2">
      <c r="A243" s="22">
        <v>241</v>
      </c>
      <c r="B243" s="22" t="s">
        <v>303</v>
      </c>
      <c r="C243" s="23">
        <v>37622</v>
      </c>
      <c r="D243" s="23">
        <v>37651</v>
      </c>
      <c r="E243" s="22" t="s">
        <v>21</v>
      </c>
      <c r="F243" s="24" t="s">
        <v>528</v>
      </c>
      <c r="G243" s="4" t="s">
        <v>40</v>
      </c>
      <c r="H243" s="30" t="str">
        <f>VLOOKUP(G243,Hoja2!A:B,2,0)</f>
        <v>SERIE029</v>
      </c>
      <c r="I243" s="4" t="s">
        <v>40</v>
      </c>
      <c r="J243" s="31">
        <f>VLOOKUP(Eliminación!I274,RETENCIÓN!A:D,IF(Eliminación!E274="OPES",2,IF(Eliminación!E274="UPES",3,4)),FALSE)</f>
        <v>10</v>
      </c>
      <c r="K243" s="27">
        <f t="shared" si="3"/>
        <v>41301</v>
      </c>
      <c r="L243" s="28" t="str">
        <f>IF(VLOOKUP(I243,RETENCIÓN!A:E,5,FALSE)="E","X","")</f>
        <v>X</v>
      </c>
      <c r="M243" s="29" t="str">
        <f>IF(VLOOKUP(I243,RETENCIÓN!A:E,5,FALSE)="CT","X","")</f>
        <v/>
      </c>
      <c r="N243" s="28" t="str">
        <f>IF(VLOOKUP(I243,RETENCIÓN!A:E,5,FALSE)="E","X","")</f>
        <v>X</v>
      </c>
      <c r="O243" s="28" t="str">
        <f>IF(VLOOKUP(I243,RETENCIÓN!A:E,5,FALSE)="MT","X","")</f>
        <v/>
      </c>
      <c r="P243" s="28" t="str">
        <f>IF(VLOOKUP(I243,RETENCIÓN!A:E,5,FALSE)="S","X","")</f>
        <v/>
      </c>
      <c r="Q243" s="26" t="s">
        <v>528</v>
      </c>
      <c r="R243" s="26"/>
      <c r="S243" s="25" t="s">
        <v>182</v>
      </c>
      <c r="T243" s="22" t="s">
        <v>178</v>
      </c>
      <c r="U243" s="22">
        <v>1</v>
      </c>
      <c r="V243" s="22">
        <v>38</v>
      </c>
      <c r="W243" s="22" t="s">
        <v>167</v>
      </c>
      <c r="X243" s="22" t="s">
        <v>209</v>
      </c>
      <c r="Y243" s="22">
        <v>5</v>
      </c>
      <c r="Z243" s="22" t="s">
        <v>520</v>
      </c>
    </row>
    <row r="244" spans="1:26" x14ac:dyDescent="0.2">
      <c r="A244" s="22">
        <v>242</v>
      </c>
      <c r="B244" s="22" t="s">
        <v>303</v>
      </c>
      <c r="C244" s="23">
        <v>36670</v>
      </c>
      <c r="D244" s="23">
        <v>36670</v>
      </c>
      <c r="E244" s="22" t="s">
        <v>21</v>
      </c>
      <c r="F244" s="24" t="s">
        <v>492</v>
      </c>
      <c r="G244" s="4" t="s">
        <v>40</v>
      </c>
      <c r="H244" s="30" t="str">
        <f>VLOOKUP(G244,Hoja2!A:B,2,0)</f>
        <v>SERIE029</v>
      </c>
      <c r="I244" s="4" t="s">
        <v>40</v>
      </c>
      <c r="J244" s="31">
        <f>VLOOKUP(Eliminación!I275,RETENCIÓN!A:D,IF(Eliminación!E275="OPES",2,IF(Eliminación!E275="UPES",3,4)),FALSE)</f>
        <v>10</v>
      </c>
      <c r="K244" s="27">
        <f t="shared" si="3"/>
        <v>40320</v>
      </c>
      <c r="L244" s="28" t="str">
        <f>IF(VLOOKUP(I244,RETENCIÓN!A:E,5,FALSE)="E","X","")</f>
        <v>X</v>
      </c>
      <c r="M244" s="29" t="str">
        <f>IF(VLOOKUP(I244,RETENCIÓN!A:E,5,FALSE)="CT","X","")</f>
        <v/>
      </c>
      <c r="N244" s="28" t="str">
        <f>IF(VLOOKUP(I244,RETENCIÓN!A:E,5,FALSE)="E","X","")</f>
        <v>X</v>
      </c>
      <c r="O244" s="28" t="str">
        <f>IF(VLOOKUP(I244,RETENCIÓN!A:E,5,FALSE)="MT","X","")</f>
        <v/>
      </c>
      <c r="P244" s="28" t="str">
        <f>IF(VLOOKUP(I244,RETENCIÓN!A:E,5,FALSE)="S","X","")</f>
        <v/>
      </c>
      <c r="Q244" s="26" t="s">
        <v>529</v>
      </c>
      <c r="R244" s="26"/>
      <c r="S244" s="25" t="s">
        <v>182</v>
      </c>
      <c r="T244" s="22" t="s">
        <v>178</v>
      </c>
      <c r="U244" s="22">
        <v>1</v>
      </c>
      <c r="V244" s="22">
        <v>126</v>
      </c>
      <c r="W244" s="22" t="s">
        <v>167</v>
      </c>
      <c r="X244" s="22"/>
      <c r="Y244" s="22">
        <v>6</v>
      </c>
      <c r="Z244" s="22" t="s">
        <v>520</v>
      </c>
    </row>
    <row r="245" spans="1:26" ht="24" x14ac:dyDescent="0.2">
      <c r="A245" s="22">
        <v>243</v>
      </c>
      <c r="B245" s="22" t="s">
        <v>168</v>
      </c>
      <c r="C245" s="23">
        <v>36831</v>
      </c>
      <c r="D245" s="23">
        <v>36831</v>
      </c>
      <c r="E245" s="22" t="s">
        <v>21</v>
      </c>
      <c r="F245" s="24" t="s">
        <v>530</v>
      </c>
      <c r="G245" s="4" t="s">
        <v>40</v>
      </c>
      <c r="H245" s="30" t="str">
        <f>VLOOKUP(G245,Hoja2!A:B,2,0)</f>
        <v>SERIE029</v>
      </c>
      <c r="I245" s="4" t="s">
        <v>40</v>
      </c>
      <c r="J245" s="31">
        <f>VLOOKUP(Eliminación!I276,RETENCIÓN!A:D,IF(Eliminación!E276="OPES",2,IF(Eliminación!E276="UPES",3,4)),FALSE)</f>
        <v>10</v>
      </c>
      <c r="K245" s="27">
        <f t="shared" si="3"/>
        <v>40481</v>
      </c>
      <c r="L245" s="28" t="str">
        <f>IF(VLOOKUP(I245,RETENCIÓN!A:E,5,FALSE)="E","X","")</f>
        <v>X</v>
      </c>
      <c r="M245" s="29" t="str">
        <f>IF(VLOOKUP(I245,RETENCIÓN!A:E,5,FALSE)="CT","X","")</f>
        <v/>
      </c>
      <c r="N245" s="28" t="str">
        <f>IF(VLOOKUP(I245,RETENCIÓN!A:E,5,FALSE)="E","X","")</f>
        <v>X</v>
      </c>
      <c r="O245" s="28" t="str">
        <f>IF(VLOOKUP(I245,RETENCIÓN!A:E,5,FALSE)="MT","X","")</f>
        <v/>
      </c>
      <c r="P245" s="28" t="str">
        <f>IF(VLOOKUP(I245,RETENCIÓN!A:E,5,FALSE)="S","X","")</f>
        <v/>
      </c>
      <c r="Q245" s="26" t="s">
        <v>531</v>
      </c>
      <c r="R245" s="26"/>
      <c r="S245" s="25" t="s">
        <v>177</v>
      </c>
      <c r="T245" s="22" t="s">
        <v>178</v>
      </c>
      <c r="U245" s="22">
        <v>1</v>
      </c>
      <c r="V245" s="22">
        <v>119</v>
      </c>
      <c r="W245" s="22" t="s">
        <v>167</v>
      </c>
      <c r="X245" s="22"/>
      <c r="Y245" s="22">
        <v>7</v>
      </c>
      <c r="Z245" s="22" t="s">
        <v>520</v>
      </c>
    </row>
    <row r="246" spans="1:26" ht="24" x14ac:dyDescent="0.2">
      <c r="A246" s="22">
        <v>244</v>
      </c>
      <c r="B246" s="22" t="s">
        <v>168</v>
      </c>
      <c r="C246" s="23">
        <v>37113</v>
      </c>
      <c r="D246" s="23">
        <v>37113</v>
      </c>
      <c r="E246" s="22" t="s">
        <v>21</v>
      </c>
      <c r="F246" s="24" t="s">
        <v>532</v>
      </c>
      <c r="G246" s="4" t="s">
        <v>40</v>
      </c>
      <c r="H246" s="30" t="str">
        <f>VLOOKUP(G246,Hoja2!A:B,2,0)</f>
        <v>SERIE029</v>
      </c>
      <c r="I246" s="4" t="s">
        <v>40</v>
      </c>
      <c r="J246" s="31">
        <f>VLOOKUP(Eliminación!I277,RETENCIÓN!A:D,IF(Eliminación!E277="OPES",2,IF(Eliminación!E277="UPES",3,4)),FALSE)</f>
        <v>10</v>
      </c>
      <c r="K246" s="27">
        <f t="shared" si="3"/>
        <v>40763</v>
      </c>
      <c r="L246" s="28" t="str">
        <f>IF(VLOOKUP(I246,RETENCIÓN!A:E,5,FALSE)="E","X","")</f>
        <v>X</v>
      </c>
      <c r="M246" s="29" t="str">
        <f>IF(VLOOKUP(I246,RETENCIÓN!A:E,5,FALSE)="CT","X","")</f>
        <v/>
      </c>
      <c r="N246" s="28" t="str">
        <f>IF(VLOOKUP(I246,RETENCIÓN!A:E,5,FALSE)="E","X","")</f>
        <v>X</v>
      </c>
      <c r="O246" s="28" t="str">
        <f>IF(VLOOKUP(I246,RETENCIÓN!A:E,5,FALSE)="MT","X","")</f>
        <v/>
      </c>
      <c r="P246" s="28" t="str">
        <f>IF(VLOOKUP(I246,RETENCIÓN!A:E,5,FALSE)="S","X","")</f>
        <v/>
      </c>
      <c r="Q246" s="26" t="s">
        <v>533</v>
      </c>
      <c r="R246" s="26"/>
      <c r="S246" s="25" t="s">
        <v>177</v>
      </c>
      <c r="T246" s="22" t="s">
        <v>178</v>
      </c>
      <c r="U246" s="22">
        <v>1</v>
      </c>
      <c r="V246" s="22">
        <v>142</v>
      </c>
      <c r="W246" s="22" t="s">
        <v>167</v>
      </c>
      <c r="X246" s="22"/>
      <c r="Y246" s="22">
        <v>8</v>
      </c>
      <c r="Z246" s="22" t="s">
        <v>520</v>
      </c>
    </row>
    <row r="247" spans="1:26" ht="24" x14ac:dyDescent="0.2">
      <c r="A247" s="22">
        <v>245</v>
      </c>
      <c r="B247" s="22" t="s">
        <v>168</v>
      </c>
      <c r="C247" s="23">
        <v>37119</v>
      </c>
      <c r="D247" s="23">
        <v>37119</v>
      </c>
      <c r="E247" s="22" t="s">
        <v>21</v>
      </c>
      <c r="F247" s="24" t="s">
        <v>534</v>
      </c>
      <c r="G247" s="4" t="s">
        <v>40</v>
      </c>
      <c r="H247" s="30" t="str">
        <f>VLOOKUP(G247,Hoja2!A:B,2,0)</f>
        <v>SERIE029</v>
      </c>
      <c r="I247" s="4" t="s">
        <v>40</v>
      </c>
      <c r="J247" s="31">
        <f>VLOOKUP(Eliminación!I278,RETENCIÓN!A:D,IF(Eliminación!E278="OPES",2,IF(Eliminación!E278="UPES",3,4)),FALSE)</f>
        <v>10</v>
      </c>
      <c r="K247" s="27">
        <f t="shared" si="3"/>
        <v>40769</v>
      </c>
      <c r="L247" s="28" t="str">
        <f>IF(VLOOKUP(I247,RETENCIÓN!A:E,5,FALSE)="E","X","")</f>
        <v>X</v>
      </c>
      <c r="M247" s="29" t="str">
        <f>IF(VLOOKUP(I247,RETENCIÓN!A:E,5,FALSE)="CT","X","")</f>
        <v/>
      </c>
      <c r="N247" s="28" t="str">
        <f>IF(VLOOKUP(I247,RETENCIÓN!A:E,5,FALSE)="E","X","")</f>
        <v>X</v>
      </c>
      <c r="O247" s="28" t="str">
        <f>IF(VLOOKUP(I247,RETENCIÓN!A:E,5,FALSE)="MT","X","")</f>
        <v/>
      </c>
      <c r="P247" s="28" t="str">
        <f>IF(VLOOKUP(I247,RETENCIÓN!A:E,5,FALSE)="S","X","")</f>
        <v/>
      </c>
      <c r="Q247" s="26" t="s">
        <v>535</v>
      </c>
      <c r="R247" s="26"/>
      <c r="S247" s="25" t="s">
        <v>177</v>
      </c>
      <c r="T247" s="22" t="s">
        <v>178</v>
      </c>
      <c r="U247" s="22">
        <v>1</v>
      </c>
      <c r="V247" s="22">
        <v>13</v>
      </c>
      <c r="W247" s="22" t="s">
        <v>167</v>
      </c>
      <c r="X247" s="22"/>
      <c r="Y247" s="22">
        <v>9</v>
      </c>
      <c r="Z247" s="22" t="s">
        <v>520</v>
      </c>
    </row>
    <row r="248" spans="1:26" ht="24" x14ac:dyDescent="0.2">
      <c r="A248" s="22">
        <v>246</v>
      </c>
      <c r="B248" s="22" t="s">
        <v>168</v>
      </c>
      <c r="C248" s="23">
        <v>36817</v>
      </c>
      <c r="D248" s="23">
        <v>36817</v>
      </c>
      <c r="E248" s="22" t="s">
        <v>21</v>
      </c>
      <c r="F248" s="24" t="s">
        <v>536</v>
      </c>
      <c r="G248" s="4" t="s">
        <v>40</v>
      </c>
      <c r="H248" s="30" t="str">
        <f>VLOOKUP(G248,Hoja2!A:B,2,0)</f>
        <v>SERIE029</v>
      </c>
      <c r="I248" s="4" t="s">
        <v>40</v>
      </c>
      <c r="J248" s="31">
        <f>VLOOKUP(Eliminación!I279,RETENCIÓN!A:D,IF(Eliminación!E279="OPES",2,IF(Eliminación!E279="UPES",3,4)),FALSE)</f>
        <v>10</v>
      </c>
      <c r="K248" s="27">
        <f t="shared" si="3"/>
        <v>40467</v>
      </c>
      <c r="L248" s="28" t="str">
        <f>IF(VLOOKUP(I248,RETENCIÓN!A:E,5,FALSE)="E","X","")</f>
        <v>X</v>
      </c>
      <c r="M248" s="29" t="str">
        <f>IF(VLOOKUP(I248,RETENCIÓN!A:E,5,FALSE)="CT","X","")</f>
        <v/>
      </c>
      <c r="N248" s="28" t="str">
        <f>IF(VLOOKUP(I248,RETENCIÓN!A:E,5,FALSE)="E","X","")</f>
        <v>X</v>
      </c>
      <c r="O248" s="28" t="str">
        <f>IF(VLOOKUP(I248,RETENCIÓN!A:E,5,FALSE)="MT","X","")</f>
        <v/>
      </c>
      <c r="P248" s="28" t="str">
        <f>IF(VLOOKUP(I248,RETENCIÓN!A:E,5,FALSE)="S","X","")</f>
        <v/>
      </c>
      <c r="Q248" s="26" t="s">
        <v>537</v>
      </c>
      <c r="R248" s="26"/>
      <c r="S248" s="25" t="s">
        <v>177</v>
      </c>
      <c r="T248" s="22" t="s">
        <v>178</v>
      </c>
      <c r="U248" s="22">
        <v>1</v>
      </c>
      <c r="V248" s="22">
        <v>94</v>
      </c>
      <c r="W248" s="22" t="s">
        <v>167</v>
      </c>
      <c r="X248" s="22"/>
      <c r="Y248" s="22">
        <v>10</v>
      </c>
      <c r="Z248" s="22" t="s">
        <v>520</v>
      </c>
    </row>
    <row r="249" spans="1:26" ht="24" x14ac:dyDescent="0.2">
      <c r="A249" s="22">
        <v>247</v>
      </c>
      <c r="B249" s="22" t="s">
        <v>168</v>
      </c>
      <c r="C249" s="23">
        <v>37113</v>
      </c>
      <c r="D249" s="23">
        <v>37113</v>
      </c>
      <c r="E249" s="22" t="s">
        <v>21</v>
      </c>
      <c r="F249" s="24" t="s">
        <v>536</v>
      </c>
      <c r="G249" s="4" t="s">
        <v>40</v>
      </c>
      <c r="H249" s="30" t="str">
        <f>VLOOKUP(G249,Hoja2!A:B,2,0)</f>
        <v>SERIE029</v>
      </c>
      <c r="I249" s="4" t="s">
        <v>40</v>
      </c>
      <c r="J249" s="31">
        <f>VLOOKUP(Eliminación!I280,RETENCIÓN!A:D,IF(Eliminación!E280="OPES",2,IF(Eliminación!E280="UPES",3,4)),FALSE)</f>
        <v>10</v>
      </c>
      <c r="K249" s="27">
        <f t="shared" si="3"/>
        <v>40763</v>
      </c>
      <c r="L249" s="28" t="str">
        <f>IF(VLOOKUP(I249,RETENCIÓN!A:E,5,FALSE)="E","X","")</f>
        <v>X</v>
      </c>
      <c r="M249" s="29" t="str">
        <f>IF(VLOOKUP(I249,RETENCIÓN!A:E,5,FALSE)="CT","X","")</f>
        <v/>
      </c>
      <c r="N249" s="28" t="str">
        <f>IF(VLOOKUP(I249,RETENCIÓN!A:E,5,FALSE)="E","X","")</f>
        <v>X</v>
      </c>
      <c r="O249" s="28" t="str">
        <f>IF(VLOOKUP(I249,RETENCIÓN!A:E,5,FALSE)="MT","X","")</f>
        <v/>
      </c>
      <c r="P249" s="28" t="str">
        <f>IF(VLOOKUP(I249,RETENCIÓN!A:E,5,FALSE)="S","X","")</f>
        <v/>
      </c>
      <c r="Q249" s="26" t="s">
        <v>533</v>
      </c>
      <c r="R249" s="26"/>
      <c r="S249" s="25" t="s">
        <v>177</v>
      </c>
      <c r="T249" s="22" t="s">
        <v>178</v>
      </c>
      <c r="U249" s="22">
        <v>1</v>
      </c>
      <c r="V249" s="22">
        <v>143</v>
      </c>
      <c r="W249" s="22" t="s">
        <v>167</v>
      </c>
      <c r="X249" s="22"/>
      <c r="Y249" s="22">
        <v>11</v>
      </c>
      <c r="Z249" s="22" t="s">
        <v>520</v>
      </c>
    </row>
    <row r="250" spans="1:26" ht="36" x14ac:dyDescent="0.2">
      <c r="A250" s="22">
        <v>248</v>
      </c>
      <c r="B250" s="22" t="s">
        <v>303</v>
      </c>
      <c r="C250" s="23">
        <v>36796</v>
      </c>
      <c r="D250" s="23">
        <v>36796</v>
      </c>
      <c r="E250" s="22" t="s">
        <v>21</v>
      </c>
      <c r="F250" s="24" t="s">
        <v>538</v>
      </c>
      <c r="G250" s="4" t="s">
        <v>40</v>
      </c>
      <c r="H250" s="30" t="str">
        <f>VLOOKUP(G250,Hoja2!A:B,2,0)</f>
        <v>SERIE029</v>
      </c>
      <c r="I250" s="4" t="s">
        <v>40</v>
      </c>
      <c r="J250" s="31">
        <f>VLOOKUP(Eliminación!I281,RETENCIÓN!A:D,IF(Eliminación!E281="OPES",2,IF(Eliminación!E281="UPES",3,4)),FALSE)</f>
        <v>10</v>
      </c>
      <c r="K250" s="27">
        <f t="shared" si="3"/>
        <v>40446</v>
      </c>
      <c r="L250" s="28" t="str">
        <f>IF(VLOOKUP(I250,RETENCIÓN!A:E,5,FALSE)="E","X","")</f>
        <v>X</v>
      </c>
      <c r="M250" s="29" t="str">
        <f>IF(VLOOKUP(I250,RETENCIÓN!A:E,5,FALSE)="CT","X","")</f>
        <v/>
      </c>
      <c r="N250" s="28" t="str">
        <f>IF(VLOOKUP(I250,RETENCIÓN!A:E,5,FALSE)="E","X","")</f>
        <v>X</v>
      </c>
      <c r="O250" s="28" t="str">
        <f>IF(VLOOKUP(I250,RETENCIÓN!A:E,5,FALSE)="MT","X","")</f>
        <v/>
      </c>
      <c r="P250" s="28" t="str">
        <f>IF(VLOOKUP(I250,RETENCIÓN!A:E,5,FALSE)="S","X","")</f>
        <v/>
      </c>
      <c r="Q250" s="26" t="s">
        <v>539</v>
      </c>
      <c r="R250" s="26"/>
      <c r="S250" s="25" t="s">
        <v>177</v>
      </c>
      <c r="T250" s="22" t="s">
        <v>178</v>
      </c>
      <c r="U250" s="22">
        <v>1</v>
      </c>
      <c r="V250" s="22">
        <v>75</v>
      </c>
      <c r="W250" s="22" t="s">
        <v>167</v>
      </c>
      <c r="X250" s="22"/>
      <c r="Y250" s="22">
        <v>1</v>
      </c>
      <c r="Z250" s="22" t="s">
        <v>540</v>
      </c>
    </row>
    <row r="251" spans="1:26" ht="36" x14ac:dyDescent="0.2">
      <c r="A251" s="22">
        <v>249</v>
      </c>
      <c r="B251" s="22" t="s">
        <v>303</v>
      </c>
      <c r="C251" s="23">
        <v>36796</v>
      </c>
      <c r="D251" s="23">
        <v>36796</v>
      </c>
      <c r="E251" s="22" t="s">
        <v>21</v>
      </c>
      <c r="F251" s="24" t="s">
        <v>541</v>
      </c>
      <c r="G251" s="4" t="s">
        <v>40</v>
      </c>
      <c r="H251" s="30" t="str">
        <f>VLOOKUP(G251,Hoja2!A:B,2,0)</f>
        <v>SERIE029</v>
      </c>
      <c r="I251" s="4" t="s">
        <v>40</v>
      </c>
      <c r="J251" s="31">
        <f>VLOOKUP(Eliminación!I282,RETENCIÓN!A:D,IF(Eliminación!E282="OPES",2,IF(Eliminación!E282="UPES",3,4)),FALSE)</f>
        <v>10</v>
      </c>
      <c r="K251" s="27">
        <f t="shared" si="3"/>
        <v>40446</v>
      </c>
      <c r="L251" s="28" t="str">
        <f>IF(VLOOKUP(I251,RETENCIÓN!A:E,5,FALSE)="E","X","")</f>
        <v>X</v>
      </c>
      <c r="M251" s="29" t="str">
        <f>IF(VLOOKUP(I251,RETENCIÓN!A:E,5,FALSE)="CT","X","")</f>
        <v/>
      </c>
      <c r="N251" s="28" t="str">
        <f>IF(VLOOKUP(I251,RETENCIÓN!A:E,5,FALSE)="E","X","")</f>
        <v>X</v>
      </c>
      <c r="O251" s="28" t="str">
        <f>IF(VLOOKUP(I251,RETENCIÓN!A:E,5,FALSE)="MT","X","")</f>
        <v/>
      </c>
      <c r="P251" s="28" t="str">
        <f>IF(VLOOKUP(I251,RETENCIÓN!A:E,5,FALSE)="S","X","")</f>
        <v/>
      </c>
      <c r="Q251" s="26" t="s">
        <v>542</v>
      </c>
      <c r="R251" s="26"/>
      <c r="S251" s="25" t="s">
        <v>177</v>
      </c>
      <c r="T251" s="22" t="s">
        <v>178</v>
      </c>
      <c r="U251" s="22">
        <v>1</v>
      </c>
      <c r="V251" s="22">
        <v>28</v>
      </c>
      <c r="W251" s="22" t="s">
        <v>167</v>
      </c>
      <c r="X251" s="22"/>
      <c r="Y251" s="22">
        <v>2</v>
      </c>
      <c r="Z251" s="22" t="s">
        <v>540</v>
      </c>
    </row>
    <row r="252" spans="1:26" ht="24" x14ac:dyDescent="0.2">
      <c r="A252" s="22">
        <v>250</v>
      </c>
      <c r="B252" s="22" t="s">
        <v>303</v>
      </c>
      <c r="C252" s="23">
        <v>36796</v>
      </c>
      <c r="D252" s="23">
        <v>36796</v>
      </c>
      <c r="E252" s="22" t="s">
        <v>21</v>
      </c>
      <c r="F252" s="24" t="s">
        <v>543</v>
      </c>
      <c r="G252" s="4" t="s">
        <v>40</v>
      </c>
      <c r="H252" s="30" t="str">
        <f>VLOOKUP(G252,Hoja2!A:B,2,0)</f>
        <v>SERIE029</v>
      </c>
      <c r="I252" s="4" t="s">
        <v>40</v>
      </c>
      <c r="J252" s="31">
        <f>VLOOKUP(Eliminación!I283,RETENCIÓN!A:D,IF(Eliminación!E283="OPES",2,IF(Eliminación!E283="UPES",3,4)),FALSE)</f>
        <v>10</v>
      </c>
      <c r="K252" s="27">
        <f t="shared" si="3"/>
        <v>40446</v>
      </c>
      <c r="L252" s="28" t="str">
        <f>IF(VLOOKUP(I252,RETENCIÓN!A:E,5,FALSE)="E","X","")</f>
        <v>X</v>
      </c>
      <c r="M252" s="29" t="str">
        <f>IF(VLOOKUP(I252,RETENCIÓN!A:E,5,FALSE)="CT","X","")</f>
        <v/>
      </c>
      <c r="N252" s="28" t="str">
        <f>IF(VLOOKUP(I252,RETENCIÓN!A:E,5,FALSE)="E","X","")</f>
        <v>X</v>
      </c>
      <c r="O252" s="28" t="str">
        <f>IF(VLOOKUP(I252,RETENCIÓN!A:E,5,FALSE)="MT","X","")</f>
        <v/>
      </c>
      <c r="P252" s="28" t="str">
        <f>IF(VLOOKUP(I252,RETENCIÓN!A:E,5,FALSE)="S","X","")</f>
        <v/>
      </c>
      <c r="Q252" s="26" t="s">
        <v>539</v>
      </c>
      <c r="R252" s="26"/>
      <c r="S252" s="25"/>
      <c r="T252" s="22" t="s">
        <v>178</v>
      </c>
      <c r="U252" s="22">
        <v>1</v>
      </c>
      <c r="V252" s="22">
        <v>52</v>
      </c>
      <c r="W252" s="22" t="s">
        <v>167</v>
      </c>
      <c r="X252" s="22"/>
      <c r="Y252" s="22">
        <v>3</v>
      </c>
      <c r="Z252" s="22" t="s">
        <v>540</v>
      </c>
    </row>
    <row r="253" spans="1:26" ht="24" x14ac:dyDescent="0.2">
      <c r="A253" s="22">
        <v>251</v>
      </c>
      <c r="B253" s="22" t="s">
        <v>303</v>
      </c>
      <c r="C253" s="23">
        <v>36812</v>
      </c>
      <c r="D253" s="23">
        <v>36812</v>
      </c>
      <c r="E253" s="22" t="s">
        <v>21</v>
      </c>
      <c r="F253" s="24" t="s">
        <v>544</v>
      </c>
      <c r="G253" s="4" t="s">
        <v>40</v>
      </c>
      <c r="H253" s="30" t="str">
        <f>VLOOKUP(G253,Hoja2!A:B,2,0)</f>
        <v>SERIE029</v>
      </c>
      <c r="I253" s="4" t="s">
        <v>40</v>
      </c>
      <c r="J253" s="31">
        <f>VLOOKUP(Eliminación!I284,RETENCIÓN!A:D,IF(Eliminación!E284="OPES",2,IF(Eliminación!E284="UPES",3,4)),FALSE)</f>
        <v>10</v>
      </c>
      <c r="K253" s="27">
        <f t="shared" si="3"/>
        <v>40462</v>
      </c>
      <c r="L253" s="28" t="str">
        <f>IF(VLOOKUP(I253,RETENCIÓN!A:E,5,FALSE)="E","X","")</f>
        <v>X</v>
      </c>
      <c r="M253" s="29" t="str">
        <f>IF(VLOOKUP(I253,RETENCIÓN!A:E,5,FALSE)="CT","X","")</f>
        <v/>
      </c>
      <c r="N253" s="28" t="str">
        <f>IF(VLOOKUP(I253,RETENCIÓN!A:E,5,FALSE)="E","X","")</f>
        <v>X</v>
      </c>
      <c r="O253" s="28" t="str">
        <f>IF(VLOOKUP(I253,RETENCIÓN!A:E,5,FALSE)="MT","X","")</f>
        <v/>
      </c>
      <c r="P253" s="28" t="str">
        <f>IF(VLOOKUP(I253,RETENCIÓN!A:E,5,FALSE)="S","X","")</f>
        <v/>
      </c>
      <c r="Q253" s="26" t="s">
        <v>545</v>
      </c>
      <c r="R253" s="26"/>
      <c r="S253" s="25"/>
      <c r="T253" s="22" t="s">
        <v>178</v>
      </c>
      <c r="U253" s="22">
        <v>1</v>
      </c>
      <c r="V253" s="22">
        <v>9</v>
      </c>
      <c r="W253" s="22" t="s">
        <v>167</v>
      </c>
      <c r="X253" s="22"/>
      <c r="Y253" s="22">
        <v>4</v>
      </c>
      <c r="Z253" s="22" t="s">
        <v>540</v>
      </c>
    </row>
    <row r="254" spans="1:26" ht="36" x14ac:dyDescent="0.2">
      <c r="A254" s="22">
        <v>252</v>
      </c>
      <c r="B254" s="22" t="s">
        <v>303</v>
      </c>
      <c r="C254" s="23">
        <v>36796</v>
      </c>
      <c r="D254" s="23">
        <v>36796</v>
      </c>
      <c r="E254" s="22" t="s">
        <v>21</v>
      </c>
      <c r="F254" s="24" t="s">
        <v>546</v>
      </c>
      <c r="G254" s="4" t="s">
        <v>40</v>
      </c>
      <c r="H254" s="30" t="str">
        <f>VLOOKUP(G254,Hoja2!A:B,2,0)</f>
        <v>SERIE029</v>
      </c>
      <c r="I254" s="4" t="s">
        <v>40</v>
      </c>
      <c r="J254" s="31">
        <f>VLOOKUP(Eliminación!I285,RETENCIÓN!A:D,IF(Eliminación!E285="OPES",2,IF(Eliminación!E285="UPES",3,4)),FALSE)</f>
        <v>10</v>
      </c>
      <c r="K254" s="27">
        <f t="shared" si="3"/>
        <v>40446</v>
      </c>
      <c r="L254" s="28" t="str">
        <f>IF(VLOOKUP(I254,RETENCIÓN!A:E,5,FALSE)="E","X","")</f>
        <v>X</v>
      </c>
      <c r="M254" s="29" t="str">
        <f>IF(VLOOKUP(I254,RETENCIÓN!A:E,5,FALSE)="CT","X","")</f>
        <v/>
      </c>
      <c r="N254" s="28" t="str">
        <f>IF(VLOOKUP(I254,RETENCIÓN!A:E,5,FALSE)="E","X","")</f>
        <v>X</v>
      </c>
      <c r="O254" s="28" t="str">
        <f>IF(VLOOKUP(I254,RETENCIÓN!A:E,5,FALSE)="MT","X","")</f>
        <v/>
      </c>
      <c r="P254" s="28" t="str">
        <f>IF(VLOOKUP(I254,RETENCIÓN!A:E,5,FALSE)="S","X","")</f>
        <v/>
      </c>
      <c r="Q254" s="26" t="s">
        <v>547</v>
      </c>
      <c r="R254" s="26"/>
      <c r="S254" s="25"/>
      <c r="T254" s="22" t="s">
        <v>178</v>
      </c>
      <c r="U254" s="22">
        <v>1</v>
      </c>
      <c r="V254" s="22">
        <v>62</v>
      </c>
      <c r="W254" s="22" t="s">
        <v>167</v>
      </c>
      <c r="X254" s="22"/>
      <c r="Y254" s="22">
        <v>5</v>
      </c>
      <c r="Z254" s="22" t="s">
        <v>540</v>
      </c>
    </row>
    <row r="255" spans="1:26" ht="36" x14ac:dyDescent="0.2">
      <c r="A255" s="22">
        <v>253</v>
      </c>
      <c r="B255" s="22" t="s">
        <v>303</v>
      </c>
      <c r="C255" s="23">
        <v>36796</v>
      </c>
      <c r="D255" s="23">
        <v>36796</v>
      </c>
      <c r="E255" s="22" t="s">
        <v>21</v>
      </c>
      <c r="F255" s="24" t="s">
        <v>548</v>
      </c>
      <c r="G255" s="4" t="s">
        <v>40</v>
      </c>
      <c r="H255" s="30" t="str">
        <f>VLOOKUP(G255,Hoja2!A:B,2,0)</f>
        <v>SERIE029</v>
      </c>
      <c r="I255" s="4" t="s">
        <v>40</v>
      </c>
      <c r="J255" s="31">
        <f>VLOOKUP(Eliminación!I286,RETENCIÓN!A:D,IF(Eliminación!E286="OPES",2,IF(Eliminación!E286="UPES",3,4)),FALSE)</f>
        <v>10</v>
      </c>
      <c r="K255" s="27">
        <f t="shared" si="3"/>
        <v>40446</v>
      </c>
      <c r="L255" s="28" t="str">
        <f>IF(VLOOKUP(I255,RETENCIÓN!A:E,5,FALSE)="E","X","")</f>
        <v>X</v>
      </c>
      <c r="M255" s="29" t="str">
        <f>IF(VLOOKUP(I255,RETENCIÓN!A:E,5,FALSE)="CT","X","")</f>
        <v/>
      </c>
      <c r="N255" s="28" t="str">
        <f>IF(VLOOKUP(I255,RETENCIÓN!A:E,5,FALSE)="E","X","")</f>
        <v>X</v>
      </c>
      <c r="O255" s="28" t="str">
        <f>IF(VLOOKUP(I255,RETENCIÓN!A:E,5,FALSE)="MT","X","")</f>
        <v/>
      </c>
      <c r="P255" s="28" t="str">
        <f>IF(VLOOKUP(I255,RETENCIÓN!A:E,5,FALSE)="S","X","")</f>
        <v/>
      </c>
      <c r="Q255" s="26" t="s">
        <v>547</v>
      </c>
      <c r="R255" s="26"/>
      <c r="S255" s="25"/>
      <c r="T255" s="22" t="s">
        <v>178</v>
      </c>
      <c r="U255" s="22">
        <v>1</v>
      </c>
      <c r="V255" s="22">
        <v>56</v>
      </c>
      <c r="W255" s="22" t="s">
        <v>167</v>
      </c>
      <c r="X255" s="22"/>
      <c r="Y255" s="22">
        <v>6</v>
      </c>
      <c r="Z255" s="22" t="s">
        <v>540</v>
      </c>
    </row>
    <row r="256" spans="1:26" ht="36" x14ac:dyDescent="0.2">
      <c r="A256" s="22">
        <v>254</v>
      </c>
      <c r="B256" s="22" t="s">
        <v>168</v>
      </c>
      <c r="C256" s="23">
        <v>36796</v>
      </c>
      <c r="D256" s="23">
        <v>36796</v>
      </c>
      <c r="E256" s="22" t="s">
        <v>21</v>
      </c>
      <c r="F256" s="24" t="s">
        <v>549</v>
      </c>
      <c r="G256" s="4" t="s">
        <v>40</v>
      </c>
      <c r="H256" s="30" t="str">
        <f>VLOOKUP(G256,Hoja2!A:B,2,0)</f>
        <v>SERIE029</v>
      </c>
      <c r="I256" s="4" t="s">
        <v>40</v>
      </c>
      <c r="J256" s="31">
        <f>VLOOKUP(Eliminación!I287,RETENCIÓN!A:D,IF(Eliminación!E287="OPES",2,IF(Eliminación!E287="UPES",3,4)),FALSE)</f>
        <v>10</v>
      </c>
      <c r="K256" s="27">
        <f t="shared" si="3"/>
        <v>40446</v>
      </c>
      <c r="L256" s="28" t="str">
        <f>IF(VLOOKUP(I256,RETENCIÓN!A:E,5,FALSE)="E","X","")</f>
        <v>X</v>
      </c>
      <c r="M256" s="29" t="str">
        <f>IF(VLOOKUP(I256,RETENCIÓN!A:E,5,FALSE)="CT","X","")</f>
        <v/>
      </c>
      <c r="N256" s="28" t="str">
        <f>IF(VLOOKUP(I256,RETENCIÓN!A:E,5,FALSE)="E","X","")</f>
        <v>X</v>
      </c>
      <c r="O256" s="28" t="str">
        <f>IF(VLOOKUP(I256,RETENCIÓN!A:E,5,FALSE)="MT","X","")</f>
        <v/>
      </c>
      <c r="P256" s="28" t="str">
        <f>IF(VLOOKUP(I256,RETENCIÓN!A:E,5,FALSE)="S","X","")</f>
        <v/>
      </c>
      <c r="Q256" s="26" t="s">
        <v>547</v>
      </c>
      <c r="R256" s="26"/>
      <c r="S256" s="25"/>
      <c r="T256" s="22" t="s">
        <v>178</v>
      </c>
      <c r="U256" s="22">
        <v>1</v>
      </c>
      <c r="V256" s="22">
        <v>54</v>
      </c>
      <c r="W256" s="22" t="s">
        <v>167</v>
      </c>
      <c r="X256" s="22"/>
      <c r="Y256" s="22">
        <v>7</v>
      </c>
      <c r="Z256" s="22" t="s">
        <v>540</v>
      </c>
    </row>
    <row r="257" spans="1:26" ht="36" x14ac:dyDescent="0.2">
      <c r="A257" s="22">
        <v>255</v>
      </c>
      <c r="B257" s="22" t="s">
        <v>168</v>
      </c>
      <c r="C257" s="23">
        <v>36795</v>
      </c>
      <c r="D257" s="23">
        <v>36795</v>
      </c>
      <c r="E257" s="22" t="s">
        <v>21</v>
      </c>
      <c r="F257" s="24" t="s">
        <v>415</v>
      </c>
      <c r="G257" s="4" t="s">
        <v>40</v>
      </c>
      <c r="H257" s="30" t="str">
        <f>VLOOKUP(G257,Hoja2!A:B,2,0)</f>
        <v>SERIE029</v>
      </c>
      <c r="I257" s="4" t="s">
        <v>40</v>
      </c>
      <c r="J257" s="31">
        <f>VLOOKUP(Eliminación!I288,RETENCIÓN!A:D,IF(Eliminación!E288="OPES",2,IF(Eliminación!E288="UPES",3,4)),FALSE)</f>
        <v>10</v>
      </c>
      <c r="K257" s="27">
        <f t="shared" si="3"/>
        <v>40445</v>
      </c>
      <c r="L257" s="28" t="str">
        <f>IF(VLOOKUP(I257,RETENCIÓN!A:E,5,FALSE)="E","X","")</f>
        <v>X</v>
      </c>
      <c r="M257" s="29" t="str">
        <f>IF(VLOOKUP(I257,RETENCIÓN!A:E,5,FALSE)="CT","X","")</f>
        <v/>
      </c>
      <c r="N257" s="28" t="str">
        <f>IF(VLOOKUP(I257,RETENCIÓN!A:E,5,FALSE)="E","X","")</f>
        <v>X</v>
      </c>
      <c r="O257" s="28" t="str">
        <f>IF(VLOOKUP(I257,RETENCIÓN!A:E,5,FALSE)="MT","X","")</f>
        <v/>
      </c>
      <c r="P257" s="28" t="str">
        <f>IF(VLOOKUP(I257,RETENCIÓN!A:E,5,FALSE)="S","X","")</f>
        <v/>
      </c>
      <c r="Q257" s="26" t="s">
        <v>547</v>
      </c>
      <c r="R257" s="26"/>
      <c r="S257" s="25"/>
      <c r="T257" s="22" t="s">
        <v>178</v>
      </c>
      <c r="U257" s="22">
        <v>1</v>
      </c>
      <c r="V257" s="22">
        <v>91</v>
      </c>
      <c r="W257" s="22" t="s">
        <v>167</v>
      </c>
      <c r="X257" s="22"/>
      <c r="Y257" s="22">
        <v>8</v>
      </c>
      <c r="Z257" s="22" t="s">
        <v>540</v>
      </c>
    </row>
    <row r="258" spans="1:26" ht="36" x14ac:dyDescent="0.2">
      <c r="A258" s="22">
        <v>256</v>
      </c>
      <c r="B258" s="22" t="s">
        <v>303</v>
      </c>
      <c r="C258" s="23">
        <v>36796</v>
      </c>
      <c r="D258" s="23">
        <v>36796</v>
      </c>
      <c r="E258" s="22" t="s">
        <v>21</v>
      </c>
      <c r="F258" s="24" t="s">
        <v>550</v>
      </c>
      <c r="G258" s="4" t="s">
        <v>40</v>
      </c>
      <c r="H258" s="30" t="str">
        <f>VLOOKUP(G258,Hoja2!A:B,2,0)</f>
        <v>SERIE029</v>
      </c>
      <c r="I258" s="4" t="s">
        <v>40</v>
      </c>
      <c r="J258" s="31">
        <f>VLOOKUP(Eliminación!I289,RETENCIÓN!A:D,IF(Eliminación!E289="OPES",2,IF(Eliminación!E289="UPES",3,4)),FALSE)</f>
        <v>10</v>
      </c>
      <c r="K258" s="27">
        <f t="shared" si="3"/>
        <v>40446</v>
      </c>
      <c r="L258" s="28" t="str">
        <f>IF(VLOOKUP(I258,RETENCIÓN!A:E,5,FALSE)="E","X","")</f>
        <v>X</v>
      </c>
      <c r="M258" s="29" t="str">
        <f>IF(VLOOKUP(I258,RETENCIÓN!A:E,5,FALSE)="CT","X","")</f>
        <v/>
      </c>
      <c r="N258" s="28" t="str">
        <f>IF(VLOOKUP(I258,RETENCIÓN!A:E,5,FALSE)="E","X","")</f>
        <v>X</v>
      </c>
      <c r="O258" s="28" t="str">
        <f>IF(VLOOKUP(I258,RETENCIÓN!A:E,5,FALSE)="MT","X","")</f>
        <v/>
      </c>
      <c r="P258" s="28" t="str">
        <f>IF(VLOOKUP(I258,RETENCIÓN!A:E,5,FALSE)="S","X","")</f>
        <v/>
      </c>
      <c r="Q258" s="26" t="s">
        <v>547</v>
      </c>
      <c r="R258" s="26"/>
      <c r="S258" s="25"/>
      <c r="T258" s="22" t="s">
        <v>178</v>
      </c>
      <c r="U258" s="22">
        <v>1</v>
      </c>
      <c r="V258" s="22">
        <v>55</v>
      </c>
      <c r="W258" s="22" t="s">
        <v>167</v>
      </c>
      <c r="X258" s="22"/>
      <c r="Y258" s="22">
        <v>9</v>
      </c>
      <c r="Z258" s="22" t="s">
        <v>540</v>
      </c>
    </row>
    <row r="259" spans="1:26" ht="36" x14ac:dyDescent="0.2">
      <c r="A259" s="22">
        <v>257</v>
      </c>
      <c r="B259" s="22" t="s">
        <v>303</v>
      </c>
      <c r="C259" s="23">
        <v>36796</v>
      </c>
      <c r="D259" s="23">
        <v>36796</v>
      </c>
      <c r="E259" s="22" t="s">
        <v>21</v>
      </c>
      <c r="F259" s="24" t="s">
        <v>281</v>
      </c>
      <c r="G259" s="4" t="s">
        <v>40</v>
      </c>
      <c r="H259" s="30" t="str">
        <f>VLOOKUP(G259,Hoja2!A:B,2,0)</f>
        <v>SERIE029</v>
      </c>
      <c r="I259" s="4" t="s">
        <v>40</v>
      </c>
      <c r="J259" s="31">
        <f>VLOOKUP(Eliminación!I290,RETENCIÓN!A:D,IF(Eliminación!E290="OPES",2,IF(Eliminación!E290="UPES",3,4)),FALSE)</f>
        <v>10</v>
      </c>
      <c r="K259" s="27">
        <f t="shared" ref="K259:K322" si="4">D259+(J259*365)</f>
        <v>40446</v>
      </c>
      <c r="L259" s="28" t="str">
        <f>IF(VLOOKUP(I259,RETENCIÓN!A:E,5,FALSE)="E","X","")</f>
        <v>X</v>
      </c>
      <c r="M259" s="29" t="str">
        <f>IF(VLOOKUP(I259,RETENCIÓN!A:E,5,FALSE)="CT","X","")</f>
        <v/>
      </c>
      <c r="N259" s="28" t="str">
        <f>IF(VLOOKUP(I259,RETENCIÓN!A:E,5,FALSE)="E","X","")</f>
        <v>X</v>
      </c>
      <c r="O259" s="28" t="str">
        <f>IF(VLOOKUP(I259,RETENCIÓN!A:E,5,FALSE)="MT","X","")</f>
        <v/>
      </c>
      <c r="P259" s="28" t="str">
        <f>IF(VLOOKUP(I259,RETENCIÓN!A:E,5,FALSE)="S","X","")</f>
        <v/>
      </c>
      <c r="Q259" s="26" t="s">
        <v>547</v>
      </c>
      <c r="R259" s="26"/>
      <c r="S259" s="25" t="s">
        <v>177</v>
      </c>
      <c r="T259" s="22" t="s">
        <v>178</v>
      </c>
      <c r="U259" s="22">
        <v>1</v>
      </c>
      <c r="V259" s="22">
        <v>38</v>
      </c>
      <c r="W259" s="22" t="s">
        <v>167</v>
      </c>
      <c r="X259" s="22"/>
      <c r="Y259" s="22">
        <v>10</v>
      </c>
      <c r="Z259" s="22" t="s">
        <v>540</v>
      </c>
    </row>
    <row r="260" spans="1:26" ht="36" x14ac:dyDescent="0.2">
      <c r="A260" s="22">
        <v>258</v>
      </c>
      <c r="B260" s="22" t="s">
        <v>303</v>
      </c>
      <c r="C260" s="23">
        <v>36796</v>
      </c>
      <c r="D260" s="23">
        <v>36796</v>
      </c>
      <c r="E260" s="22" t="s">
        <v>21</v>
      </c>
      <c r="F260" s="24" t="s">
        <v>507</v>
      </c>
      <c r="G260" s="4" t="s">
        <v>40</v>
      </c>
      <c r="H260" s="30" t="str">
        <f>VLOOKUP(G260,Hoja2!A:B,2,0)</f>
        <v>SERIE029</v>
      </c>
      <c r="I260" s="4" t="s">
        <v>40</v>
      </c>
      <c r="J260" s="31">
        <f>VLOOKUP(Eliminación!I291,RETENCIÓN!A:D,IF(Eliminación!E291="OPES",2,IF(Eliminación!E291="UPES",3,4)),FALSE)</f>
        <v>10</v>
      </c>
      <c r="K260" s="27">
        <f t="shared" si="4"/>
        <v>40446</v>
      </c>
      <c r="L260" s="28" t="str">
        <f>IF(VLOOKUP(I260,RETENCIÓN!A:E,5,FALSE)="E","X","")</f>
        <v>X</v>
      </c>
      <c r="M260" s="29" t="str">
        <f>IF(VLOOKUP(I260,RETENCIÓN!A:E,5,FALSE)="CT","X","")</f>
        <v/>
      </c>
      <c r="N260" s="28" t="str">
        <f>IF(VLOOKUP(I260,RETENCIÓN!A:E,5,FALSE)="E","X","")</f>
        <v>X</v>
      </c>
      <c r="O260" s="28" t="str">
        <f>IF(VLOOKUP(I260,RETENCIÓN!A:E,5,FALSE)="MT","X","")</f>
        <v/>
      </c>
      <c r="P260" s="28" t="str">
        <f>IF(VLOOKUP(I260,RETENCIÓN!A:E,5,FALSE)="S","X","")</f>
        <v/>
      </c>
      <c r="Q260" s="26" t="s">
        <v>547</v>
      </c>
      <c r="R260" s="26"/>
      <c r="S260" s="25"/>
      <c r="T260" s="22" t="s">
        <v>178</v>
      </c>
      <c r="U260" s="22">
        <v>1</v>
      </c>
      <c r="V260" s="22">
        <v>45</v>
      </c>
      <c r="W260" s="22" t="s">
        <v>167</v>
      </c>
      <c r="X260" s="22"/>
      <c r="Y260" s="22">
        <v>11</v>
      </c>
      <c r="Z260" s="22" t="s">
        <v>540</v>
      </c>
    </row>
    <row r="261" spans="1:26" ht="36" x14ac:dyDescent="0.2">
      <c r="A261" s="22">
        <v>259</v>
      </c>
      <c r="B261" s="22" t="s">
        <v>303</v>
      </c>
      <c r="C261" s="23">
        <v>36796</v>
      </c>
      <c r="D261" s="23">
        <v>36796</v>
      </c>
      <c r="E261" s="22" t="s">
        <v>21</v>
      </c>
      <c r="F261" s="24" t="s">
        <v>551</v>
      </c>
      <c r="G261" s="4" t="s">
        <v>40</v>
      </c>
      <c r="H261" s="30" t="str">
        <f>VLOOKUP(G261,Hoja2!A:B,2,0)</f>
        <v>SERIE029</v>
      </c>
      <c r="I261" s="4" t="s">
        <v>40</v>
      </c>
      <c r="J261" s="31">
        <f>VLOOKUP(Eliminación!I292,RETENCIÓN!A:D,IF(Eliminación!E292="OPES",2,IF(Eliminación!E292="UPES",3,4)),FALSE)</f>
        <v>10</v>
      </c>
      <c r="K261" s="27">
        <f t="shared" si="4"/>
        <v>40446</v>
      </c>
      <c r="L261" s="28" t="str">
        <f>IF(VLOOKUP(I261,RETENCIÓN!A:E,5,FALSE)="E","X","")</f>
        <v>X</v>
      </c>
      <c r="M261" s="29" t="str">
        <f>IF(VLOOKUP(I261,RETENCIÓN!A:E,5,FALSE)="CT","X","")</f>
        <v/>
      </c>
      <c r="N261" s="28" t="str">
        <f>IF(VLOOKUP(I261,RETENCIÓN!A:E,5,FALSE)="E","X","")</f>
        <v>X</v>
      </c>
      <c r="O261" s="28" t="str">
        <f>IF(VLOOKUP(I261,RETENCIÓN!A:E,5,FALSE)="MT","X","")</f>
        <v/>
      </c>
      <c r="P261" s="28" t="str">
        <f>IF(VLOOKUP(I261,RETENCIÓN!A:E,5,FALSE)="S","X","")</f>
        <v/>
      </c>
      <c r="Q261" s="26" t="s">
        <v>547</v>
      </c>
      <c r="R261" s="26"/>
      <c r="S261" s="25" t="s">
        <v>177</v>
      </c>
      <c r="T261" s="22" t="s">
        <v>178</v>
      </c>
      <c r="U261" s="22">
        <v>1</v>
      </c>
      <c r="V261" s="22">
        <v>69</v>
      </c>
      <c r="W261" s="22" t="s">
        <v>167</v>
      </c>
      <c r="X261" s="22"/>
      <c r="Y261" s="22">
        <v>12</v>
      </c>
      <c r="Z261" s="22" t="s">
        <v>540</v>
      </c>
    </row>
    <row r="262" spans="1:26" x14ac:dyDescent="0.2">
      <c r="A262" s="22">
        <v>260</v>
      </c>
      <c r="B262" s="22" t="s">
        <v>303</v>
      </c>
      <c r="C262" s="23">
        <v>36817</v>
      </c>
      <c r="D262" s="23">
        <v>36817</v>
      </c>
      <c r="E262" s="22" t="s">
        <v>21</v>
      </c>
      <c r="F262" s="24" t="s">
        <v>552</v>
      </c>
      <c r="G262" s="4" t="s">
        <v>40</v>
      </c>
      <c r="H262" s="30" t="str">
        <f>VLOOKUP(G262,Hoja2!A:B,2,0)</f>
        <v>SERIE029</v>
      </c>
      <c r="I262" s="4" t="s">
        <v>40</v>
      </c>
      <c r="J262" s="31">
        <f>VLOOKUP(Eliminación!I293,RETENCIÓN!A:D,IF(Eliminación!E293="OPES",2,IF(Eliminación!E293="UPES",3,4)),FALSE)</f>
        <v>10</v>
      </c>
      <c r="K262" s="27">
        <f t="shared" si="4"/>
        <v>40467</v>
      </c>
      <c r="L262" s="28" t="str">
        <f>IF(VLOOKUP(I262,RETENCIÓN!A:E,5,FALSE)="E","X","")</f>
        <v>X</v>
      </c>
      <c r="M262" s="29" t="str">
        <f>IF(VLOOKUP(I262,RETENCIÓN!A:E,5,FALSE)="CT","X","")</f>
        <v/>
      </c>
      <c r="N262" s="28" t="str">
        <f>IF(VLOOKUP(I262,RETENCIÓN!A:E,5,FALSE)="E","X","")</f>
        <v>X</v>
      </c>
      <c r="O262" s="28" t="str">
        <f>IF(VLOOKUP(I262,RETENCIÓN!A:E,5,FALSE)="MT","X","")</f>
        <v/>
      </c>
      <c r="P262" s="28" t="str">
        <f>IF(VLOOKUP(I262,RETENCIÓN!A:E,5,FALSE)="S","X","")</f>
        <v/>
      </c>
      <c r="Q262" s="26" t="s">
        <v>553</v>
      </c>
      <c r="R262" s="26"/>
      <c r="S262" s="25" t="s">
        <v>177</v>
      </c>
      <c r="T262" s="22" t="s">
        <v>178</v>
      </c>
      <c r="U262" s="22">
        <v>1</v>
      </c>
      <c r="V262" s="22">
        <v>65</v>
      </c>
      <c r="W262" s="22" t="s">
        <v>167</v>
      </c>
      <c r="X262" s="22"/>
      <c r="Y262" s="22">
        <v>13</v>
      </c>
      <c r="Z262" s="22" t="s">
        <v>540</v>
      </c>
    </row>
    <row r="263" spans="1:26" ht="36" x14ac:dyDescent="0.2">
      <c r="A263" s="22">
        <v>261</v>
      </c>
      <c r="B263" s="22" t="s">
        <v>303</v>
      </c>
      <c r="C263" s="23">
        <v>36812</v>
      </c>
      <c r="D263" s="23">
        <v>36812</v>
      </c>
      <c r="E263" s="22" t="s">
        <v>21</v>
      </c>
      <c r="F263" s="24" t="s">
        <v>554</v>
      </c>
      <c r="G263" s="4" t="s">
        <v>40</v>
      </c>
      <c r="H263" s="30" t="str">
        <f>VLOOKUP(G263,Hoja2!A:B,2,0)</f>
        <v>SERIE029</v>
      </c>
      <c r="I263" s="4" t="s">
        <v>40</v>
      </c>
      <c r="J263" s="31">
        <f>VLOOKUP(Eliminación!I294,RETENCIÓN!A:D,IF(Eliminación!E294="OPES",2,IF(Eliminación!E294="UPES",3,4)),FALSE)</f>
        <v>10</v>
      </c>
      <c r="K263" s="27">
        <f t="shared" si="4"/>
        <v>40462</v>
      </c>
      <c r="L263" s="28" t="str">
        <f>IF(VLOOKUP(I263,RETENCIÓN!A:E,5,FALSE)="E","X","")</f>
        <v>X</v>
      </c>
      <c r="M263" s="29" t="str">
        <f>IF(VLOOKUP(I263,RETENCIÓN!A:E,5,FALSE)="CT","X","")</f>
        <v/>
      </c>
      <c r="N263" s="28" t="str">
        <f>IF(VLOOKUP(I263,RETENCIÓN!A:E,5,FALSE)="E","X","")</f>
        <v>X</v>
      </c>
      <c r="O263" s="28" t="str">
        <f>IF(VLOOKUP(I263,RETENCIÓN!A:E,5,FALSE)="MT","X","")</f>
        <v/>
      </c>
      <c r="P263" s="28" t="str">
        <f>IF(VLOOKUP(I263,RETENCIÓN!A:E,5,FALSE)="S","X","")</f>
        <v/>
      </c>
      <c r="Q263" s="26" t="s">
        <v>555</v>
      </c>
      <c r="R263" s="26"/>
      <c r="S263" s="25" t="s">
        <v>177</v>
      </c>
      <c r="T263" s="22" t="s">
        <v>178</v>
      </c>
      <c r="U263" s="22">
        <v>1</v>
      </c>
      <c r="V263" s="22">
        <v>5</v>
      </c>
      <c r="W263" s="22" t="s">
        <v>167</v>
      </c>
      <c r="X263" s="22"/>
      <c r="Y263" s="22">
        <v>14</v>
      </c>
      <c r="Z263" s="22" t="s">
        <v>540</v>
      </c>
    </row>
    <row r="264" spans="1:26" ht="36" x14ac:dyDescent="0.2">
      <c r="A264" s="22">
        <v>262</v>
      </c>
      <c r="B264" s="22" t="s">
        <v>168</v>
      </c>
      <c r="C264" s="23">
        <v>37719</v>
      </c>
      <c r="D264" s="23">
        <v>37719</v>
      </c>
      <c r="E264" s="22" t="s">
        <v>21</v>
      </c>
      <c r="F264" s="24" t="s">
        <v>556</v>
      </c>
      <c r="G264" s="4" t="s">
        <v>40</v>
      </c>
      <c r="H264" s="30" t="str">
        <f>VLOOKUP(G264,Hoja2!A:B,2,0)</f>
        <v>SERIE029</v>
      </c>
      <c r="I264" s="4" t="s">
        <v>40</v>
      </c>
      <c r="J264" s="31">
        <f>VLOOKUP(Eliminación!I295,RETENCIÓN!A:D,IF(Eliminación!E295="OPES",2,IF(Eliminación!E295="UPES",3,4)),FALSE)</f>
        <v>10</v>
      </c>
      <c r="K264" s="27">
        <f t="shared" si="4"/>
        <v>41369</v>
      </c>
      <c r="L264" s="28" t="str">
        <f>IF(VLOOKUP(I264,RETENCIÓN!A:E,5,FALSE)="E","X","")</f>
        <v>X</v>
      </c>
      <c r="M264" s="29" t="str">
        <f>IF(VLOOKUP(I264,RETENCIÓN!A:E,5,FALSE)="CT","X","")</f>
        <v/>
      </c>
      <c r="N264" s="28" t="str">
        <f>IF(VLOOKUP(I264,RETENCIÓN!A:E,5,FALSE)="E","X","")</f>
        <v>X</v>
      </c>
      <c r="O264" s="28" t="str">
        <f>IF(VLOOKUP(I264,RETENCIÓN!A:E,5,FALSE)="MT","X","")</f>
        <v/>
      </c>
      <c r="P264" s="28" t="str">
        <f>IF(VLOOKUP(I264,RETENCIÓN!A:E,5,FALSE)="S","X","")</f>
        <v/>
      </c>
      <c r="Q264" s="26" t="s">
        <v>557</v>
      </c>
      <c r="R264" s="26"/>
      <c r="S264" s="25" t="s">
        <v>177</v>
      </c>
      <c r="T264" s="22" t="s">
        <v>178</v>
      </c>
      <c r="U264" s="22">
        <v>1</v>
      </c>
      <c r="V264" s="22">
        <v>82</v>
      </c>
      <c r="W264" s="22" t="s">
        <v>167</v>
      </c>
      <c r="X264" s="22"/>
      <c r="Y264" s="22">
        <v>15</v>
      </c>
      <c r="Z264" s="22" t="s">
        <v>540</v>
      </c>
    </row>
    <row r="265" spans="1:26" ht="36" x14ac:dyDescent="0.2">
      <c r="A265" s="22">
        <v>263</v>
      </c>
      <c r="B265" s="22" t="s">
        <v>168</v>
      </c>
      <c r="C265" s="23">
        <v>37719</v>
      </c>
      <c r="D265" s="23">
        <v>37719</v>
      </c>
      <c r="E265" s="22" t="s">
        <v>21</v>
      </c>
      <c r="F265" s="24" t="s">
        <v>454</v>
      </c>
      <c r="G265" s="4" t="s">
        <v>40</v>
      </c>
      <c r="H265" s="30" t="str">
        <f>VLOOKUP(G265,Hoja2!A:B,2,0)</f>
        <v>SERIE029</v>
      </c>
      <c r="I265" s="4" t="s">
        <v>40</v>
      </c>
      <c r="J265" s="31">
        <f>VLOOKUP(Eliminación!I296,RETENCIÓN!A:D,IF(Eliminación!E296="OPES",2,IF(Eliminación!E296="UPES",3,4)),FALSE)</f>
        <v>10</v>
      </c>
      <c r="K265" s="27">
        <f t="shared" si="4"/>
        <v>41369</v>
      </c>
      <c r="L265" s="28" t="str">
        <f>IF(VLOOKUP(I265,RETENCIÓN!A:E,5,FALSE)="E","X","")</f>
        <v>X</v>
      </c>
      <c r="M265" s="29" t="str">
        <f>IF(VLOOKUP(I265,RETENCIÓN!A:E,5,FALSE)="CT","X","")</f>
        <v/>
      </c>
      <c r="N265" s="28" t="str">
        <f>IF(VLOOKUP(I265,RETENCIÓN!A:E,5,FALSE)="E","X","")</f>
        <v>X</v>
      </c>
      <c r="O265" s="28" t="str">
        <f>IF(VLOOKUP(I265,RETENCIÓN!A:E,5,FALSE)="MT","X","")</f>
        <v/>
      </c>
      <c r="P265" s="28" t="str">
        <f>IF(VLOOKUP(I265,RETENCIÓN!A:E,5,FALSE)="S","X","")</f>
        <v/>
      </c>
      <c r="Q265" s="26" t="s">
        <v>557</v>
      </c>
      <c r="R265" s="26"/>
      <c r="S265" s="25" t="s">
        <v>177</v>
      </c>
      <c r="T265" s="22" t="s">
        <v>178</v>
      </c>
      <c r="U265" s="22">
        <v>1</v>
      </c>
      <c r="V265" s="22">
        <v>83</v>
      </c>
      <c r="W265" s="22" t="s">
        <v>167</v>
      </c>
      <c r="X265" s="22"/>
      <c r="Y265" s="22">
        <v>16</v>
      </c>
      <c r="Z265" s="22" t="s">
        <v>540</v>
      </c>
    </row>
    <row r="266" spans="1:26" ht="36" x14ac:dyDescent="0.2">
      <c r="A266" s="22">
        <v>264</v>
      </c>
      <c r="B266" s="22" t="s">
        <v>168</v>
      </c>
      <c r="C266" s="23">
        <v>37719</v>
      </c>
      <c r="D266" s="23">
        <v>37719</v>
      </c>
      <c r="E266" s="22" t="s">
        <v>21</v>
      </c>
      <c r="F266" s="24" t="s">
        <v>558</v>
      </c>
      <c r="G266" s="4" t="s">
        <v>40</v>
      </c>
      <c r="H266" s="30" t="str">
        <f>VLOOKUP(G266,Hoja2!A:B,2,0)</f>
        <v>SERIE029</v>
      </c>
      <c r="I266" s="4" t="s">
        <v>40</v>
      </c>
      <c r="J266" s="31">
        <f>VLOOKUP(Eliminación!I297,RETENCIÓN!A:D,IF(Eliminación!E297="OPES",2,IF(Eliminación!E297="UPES",3,4)),FALSE)</f>
        <v>10</v>
      </c>
      <c r="K266" s="27">
        <f t="shared" si="4"/>
        <v>41369</v>
      </c>
      <c r="L266" s="28" t="str">
        <f>IF(VLOOKUP(I266,RETENCIÓN!A:E,5,FALSE)="E","X","")</f>
        <v>X</v>
      </c>
      <c r="M266" s="29" t="str">
        <f>IF(VLOOKUP(I266,RETENCIÓN!A:E,5,FALSE)="CT","X","")</f>
        <v/>
      </c>
      <c r="N266" s="28" t="str">
        <f>IF(VLOOKUP(I266,RETENCIÓN!A:E,5,FALSE)="E","X","")</f>
        <v>X</v>
      </c>
      <c r="O266" s="28" t="str">
        <f>IF(VLOOKUP(I266,RETENCIÓN!A:E,5,FALSE)="MT","X","")</f>
        <v/>
      </c>
      <c r="P266" s="28" t="str">
        <f>IF(VLOOKUP(I266,RETENCIÓN!A:E,5,FALSE)="S","X","")</f>
        <v/>
      </c>
      <c r="Q266" s="26" t="s">
        <v>557</v>
      </c>
      <c r="R266" s="26"/>
      <c r="S266" s="25" t="s">
        <v>177</v>
      </c>
      <c r="T266" s="22" t="s">
        <v>178</v>
      </c>
      <c r="U266" s="22">
        <v>1</v>
      </c>
      <c r="V266" s="22">
        <v>27</v>
      </c>
      <c r="W266" s="22" t="s">
        <v>167</v>
      </c>
      <c r="X266" s="22"/>
      <c r="Y266" s="22">
        <v>17</v>
      </c>
      <c r="Z266" s="22" t="s">
        <v>540</v>
      </c>
    </row>
    <row r="267" spans="1:26" x14ac:dyDescent="0.2">
      <c r="A267" s="22">
        <v>265</v>
      </c>
      <c r="B267" s="22" t="s">
        <v>168</v>
      </c>
      <c r="C267" s="23">
        <v>37722</v>
      </c>
      <c r="D267" s="23">
        <v>37722</v>
      </c>
      <c r="E267" s="22" t="s">
        <v>21</v>
      </c>
      <c r="F267" s="24" t="s">
        <v>392</v>
      </c>
      <c r="G267" s="4" t="s">
        <v>40</v>
      </c>
      <c r="H267" s="30" t="str">
        <f>VLOOKUP(G267,Hoja2!A:B,2,0)</f>
        <v>SERIE029</v>
      </c>
      <c r="I267" s="4" t="s">
        <v>40</v>
      </c>
      <c r="J267" s="31">
        <f>VLOOKUP(Eliminación!I298,RETENCIÓN!A:D,IF(Eliminación!E298="OPES",2,IF(Eliminación!E298="UPES",3,4)),FALSE)</f>
        <v>10</v>
      </c>
      <c r="K267" s="27">
        <f t="shared" si="4"/>
        <v>41372</v>
      </c>
      <c r="L267" s="28" t="str">
        <f>IF(VLOOKUP(I267,RETENCIÓN!A:E,5,FALSE)="E","X","")</f>
        <v>X</v>
      </c>
      <c r="M267" s="29" t="str">
        <f>IF(VLOOKUP(I267,RETENCIÓN!A:E,5,FALSE)="CT","X","")</f>
        <v/>
      </c>
      <c r="N267" s="28" t="str">
        <f>IF(VLOOKUP(I267,RETENCIÓN!A:E,5,FALSE)="E","X","")</f>
        <v>X</v>
      </c>
      <c r="O267" s="28" t="str">
        <f>IF(VLOOKUP(I267,RETENCIÓN!A:E,5,FALSE)="MT","X","")</f>
        <v/>
      </c>
      <c r="P267" s="28" t="str">
        <f>IF(VLOOKUP(I267,RETENCIÓN!A:E,5,FALSE)="S","X","")</f>
        <v/>
      </c>
      <c r="Q267" s="26" t="s">
        <v>559</v>
      </c>
      <c r="R267" s="26"/>
      <c r="S267" s="25" t="s">
        <v>182</v>
      </c>
      <c r="T267" s="22" t="s">
        <v>178</v>
      </c>
      <c r="U267" s="22">
        <v>1</v>
      </c>
      <c r="V267" s="22">
        <v>46</v>
      </c>
      <c r="W267" s="22" t="s">
        <v>167</v>
      </c>
      <c r="X267" s="22"/>
      <c r="Y267" s="22">
        <v>18</v>
      </c>
      <c r="Z267" s="22" t="s">
        <v>540</v>
      </c>
    </row>
    <row r="268" spans="1:26" x14ac:dyDescent="0.2">
      <c r="A268" s="22">
        <v>266</v>
      </c>
      <c r="B268" s="22" t="s">
        <v>168</v>
      </c>
      <c r="C268" s="23">
        <v>37726</v>
      </c>
      <c r="D268" s="23">
        <v>37726</v>
      </c>
      <c r="E268" s="22" t="s">
        <v>21</v>
      </c>
      <c r="F268" s="24" t="s">
        <v>180</v>
      </c>
      <c r="G268" s="4" t="s">
        <v>40</v>
      </c>
      <c r="H268" s="30" t="str">
        <f>VLOOKUP(G268,Hoja2!A:B,2,0)</f>
        <v>SERIE029</v>
      </c>
      <c r="I268" s="4" t="s">
        <v>40</v>
      </c>
      <c r="J268" s="31">
        <f>VLOOKUP(Eliminación!I299,RETENCIÓN!A:D,IF(Eliminación!E299="OPES",2,IF(Eliminación!E299="UPES",3,4)),FALSE)</f>
        <v>10</v>
      </c>
      <c r="K268" s="27">
        <f t="shared" si="4"/>
        <v>41376</v>
      </c>
      <c r="L268" s="28" t="str">
        <f>IF(VLOOKUP(I268,RETENCIÓN!A:E,5,FALSE)="E","X","")</f>
        <v>X</v>
      </c>
      <c r="M268" s="29" t="str">
        <f>IF(VLOOKUP(I268,RETENCIÓN!A:E,5,FALSE)="CT","X","")</f>
        <v/>
      </c>
      <c r="N268" s="28" t="str">
        <f>IF(VLOOKUP(I268,RETENCIÓN!A:E,5,FALSE)="E","X","")</f>
        <v>X</v>
      </c>
      <c r="O268" s="28" t="str">
        <f>IF(VLOOKUP(I268,RETENCIÓN!A:E,5,FALSE)="MT","X","")</f>
        <v/>
      </c>
      <c r="P268" s="28" t="str">
        <f>IF(VLOOKUP(I268,RETENCIÓN!A:E,5,FALSE)="S","X","")</f>
        <v/>
      </c>
      <c r="Q268" s="26" t="s">
        <v>560</v>
      </c>
      <c r="R268" s="26"/>
      <c r="S268" s="25" t="s">
        <v>182</v>
      </c>
      <c r="T268" s="22" t="s">
        <v>178</v>
      </c>
      <c r="U268" s="22">
        <v>1</v>
      </c>
      <c r="V268" s="22">
        <v>20</v>
      </c>
      <c r="W268" s="22" t="s">
        <v>167</v>
      </c>
      <c r="X268" s="22"/>
      <c r="Y268" s="22">
        <v>19</v>
      </c>
      <c r="Z268" s="22" t="s">
        <v>540</v>
      </c>
    </row>
    <row r="269" spans="1:26" ht="24" x14ac:dyDescent="0.2">
      <c r="A269" s="22">
        <v>267</v>
      </c>
      <c r="B269" s="22" t="s">
        <v>168</v>
      </c>
      <c r="C269" s="23">
        <v>37726</v>
      </c>
      <c r="D269" s="23">
        <v>37726</v>
      </c>
      <c r="E269" s="22" t="s">
        <v>21</v>
      </c>
      <c r="F269" s="24" t="s">
        <v>561</v>
      </c>
      <c r="G269" s="4" t="s">
        <v>40</v>
      </c>
      <c r="H269" s="30" t="str">
        <f>VLOOKUP(G269,Hoja2!A:B,2,0)</f>
        <v>SERIE029</v>
      </c>
      <c r="I269" s="4" t="s">
        <v>40</v>
      </c>
      <c r="J269" s="31">
        <f>VLOOKUP(Eliminación!I300,RETENCIÓN!A:D,IF(Eliminación!E300="OPES",2,IF(Eliminación!E300="UPES",3,4)),FALSE)</f>
        <v>10</v>
      </c>
      <c r="K269" s="27">
        <f t="shared" si="4"/>
        <v>41376</v>
      </c>
      <c r="L269" s="28" t="str">
        <f>IF(VLOOKUP(I269,RETENCIÓN!A:E,5,FALSE)="E","X","")</f>
        <v>X</v>
      </c>
      <c r="M269" s="29" t="str">
        <f>IF(VLOOKUP(I269,RETENCIÓN!A:E,5,FALSE)="CT","X","")</f>
        <v/>
      </c>
      <c r="N269" s="28" t="str">
        <f>IF(VLOOKUP(I269,RETENCIÓN!A:E,5,FALSE)="E","X","")</f>
        <v>X</v>
      </c>
      <c r="O269" s="28" t="str">
        <f>IF(VLOOKUP(I269,RETENCIÓN!A:E,5,FALSE)="MT","X","")</f>
        <v/>
      </c>
      <c r="P269" s="28" t="str">
        <f>IF(VLOOKUP(I269,RETENCIÓN!A:E,5,FALSE)="S","X","")</f>
        <v/>
      </c>
      <c r="Q269" s="26" t="s">
        <v>562</v>
      </c>
      <c r="R269" s="26"/>
      <c r="S269" s="25" t="s">
        <v>182</v>
      </c>
      <c r="T269" s="22" t="s">
        <v>178</v>
      </c>
      <c r="U269" s="22">
        <v>1</v>
      </c>
      <c r="V269" s="22">
        <v>41</v>
      </c>
      <c r="W269" s="22" t="s">
        <v>167</v>
      </c>
      <c r="X269" s="22"/>
      <c r="Y269" s="22">
        <v>20</v>
      </c>
      <c r="Z269" s="22" t="s">
        <v>540</v>
      </c>
    </row>
    <row r="270" spans="1:26" ht="24" x14ac:dyDescent="0.2">
      <c r="A270" s="22">
        <v>268</v>
      </c>
      <c r="B270" s="22" t="s">
        <v>168</v>
      </c>
      <c r="C270" s="23">
        <v>37726</v>
      </c>
      <c r="D270" s="23">
        <v>37726</v>
      </c>
      <c r="E270" s="22" t="s">
        <v>21</v>
      </c>
      <c r="F270" s="24" t="s">
        <v>563</v>
      </c>
      <c r="G270" s="4" t="s">
        <v>40</v>
      </c>
      <c r="H270" s="30" t="str">
        <f>VLOOKUP(G270,Hoja2!A:B,2,0)</f>
        <v>SERIE029</v>
      </c>
      <c r="I270" s="4" t="s">
        <v>40</v>
      </c>
      <c r="J270" s="31">
        <f>VLOOKUP(Eliminación!I301,RETENCIÓN!A:D,IF(Eliminación!E301="OPES",2,IF(Eliminación!E301="UPES",3,4)),FALSE)</f>
        <v>10</v>
      </c>
      <c r="K270" s="27">
        <f t="shared" si="4"/>
        <v>41376</v>
      </c>
      <c r="L270" s="28" t="str">
        <f>IF(VLOOKUP(I270,RETENCIÓN!A:E,5,FALSE)="E","X","")</f>
        <v>X</v>
      </c>
      <c r="M270" s="29" t="str">
        <f>IF(VLOOKUP(I270,RETENCIÓN!A:E,5,FALSE)="CT","X","")</f>
        <v/>
      </c>
      <c r="N270" s="28" t="str">
        <f>IF(VLOOKUP(I270,RETENCIÓN!A:E,5,FALSE)="E","X","")</f>
        <v>X</v>
      </c>
      <c r="O270" s="28" t="str">
        <f>IF(VLOOKUP(I270,RETENCIÓN!A:E,5,FALSE)="MT","X","")</f>
        <v/>
      </c>
      <c r="P270" s="28" t="str">
        <f>IF(VLOOKUP(I270,RETENCIÓN!A:E,5,FALSE)="S","X","")</f>
        <v/>
      </c>
      <c r="Q270" s="26" t="s">
        <v>564</v>
      </c>
      <c r="R270" s="26"/>
      <c r="S270" s="25" t="s">
        <v>182</v>
      </c>
      <c r="T270" s="22" t="s">
        <v>178</v>
      </c>
      <c r="U270" s="22">
        <v>1</v>
      </c>
      <c r="V270" s="22">
        <v>7</v>
      </c>
      <c r="W270" s="22" t="s">
        <v>167</v>
      </c>
      <c r="X270" s="22"/>
      <c r="Y270" s="22">
        <v>21</v>
      </c>
      <c r="Z270" s="22" t="s">
        <v>540</v>
      </c>
    </row>
    <row r="271" spans="1:26" ht="24" x14ac:dyDescent="0.2">
      <c r="A271" s="22">
        <v>269</v>
      </c>
      <c r="B271" s="22" t="s">
        <v>168</v>
      </c>
      <c r="C271" s="23">
        <v>37726</v>
      </c>
      <c r="D271" s="23">
        <v>37726</v>
      </c>
      <c r="E271" s="22" t="s">
        <v>21</v>
      </c>
      <c r="F271" s="24" t="s">
        <v>565</v>
      </c>
      <c r="G271" s="4" t="s">
        <v>40</v>
      </c>
      <c r="H271" s="30" t="str">
        <f>VLOOKUP(G271,Hoja2!A:B,2,0)</f>
        <v>SERIE029</v>
      </c>
      <c r="I271" s="4" t="s">
        <v>40</v>
      </c>
      <c r="J271" s="31">
        <f>VLOOKUP(Eliminación!I302,RETENCIÓN!A:D,IF(Eliminación!E302="OPES",2,IF(Eliminación!E302="UPES",3,4)),FALSE)</f>
        <v>10</v>
      </c>
      <c r="K271" s="27">
        <f t="shared" si="4"/>
        <v>41376</v>
      </c>
      <c r="L271" s="28" t="str">
        <f>IF(VLOOKUP(I271,RETENCIÓN!A:E,5,FALSE)="E","X","")</f>
        <v>X</v>
      </c>
      <c r="M271" s="29" t="str">
        <f>IF(VLOOKUP(I271,RETENCIÓN!A:E,5,FALSE)="CT","X","")</f>
        <v/>
      </c>
      <c r="N271" s="28" t="str">
        <f>IF(VLOOKUP(I271,RETENCIÓN!A:E,5,FALSE)="E","X","")</f>
        <v>X</v>
      </c>
      <c r="O271" s="28" t="str">
        <f>IF(VLOOKUP(I271,RETENCIÓN!A:E,5,FALSE)="MT","X","")</f>
        <v/>
      </c>
      <c r="P271" s="28" t="str">
        <f>IF(VLOOKUP(I271,RETENCIÓN!A:E,5,FALSE)="S","X","")</f>
        <v/>
      </c>
      <c r="Q271" s="26" t="s">
        <v>564</v>
      </c>
      <c r="R271" s="26"/>
      <c r="S271" s="25" t="s">
        <v>182</v>
      </c>
      <c r="T271" s="22" t="s">
        <v>178</v>
      </c>
      <c r="U271" s="22">
        <v>1</v>
      </c>
      <c r="V271" s="22">
        <v>15</v>
      </c>
      <c r="W271" s="22" t="s">
        <v>167</v>
      </c>
      <c r="X271" s="22"/>
      <c r="Y271" s="22">
        <v>22</v>
      </c>
      <c r="Z271" s="22" t="s">
        <v>540</v>
      </c>
    </row>
    <row r="272" spans="1:26" ht="24" x14ac:dyDescent="0.2">
      <c r="A272" s="22">
        <v>270</v>
      </c>
      <c r="B272" s="22" t="s">
        <v>168</v>
      </c>
      <c r="C272" s="23">
        <v>37726</v>
      </c>
      <c r="D272" s="23">
        <v>37726</v>
      </c>
      <c r="E272" s="22" t="s">
        <v>21</v>
      </c>
      <c r="F272" s="24" t="s">
        <v>566</v>
      </c>
      <c r="G272" s="4" t="s">
        <v>40</v>
      </c>
      <c r="H272" s="30" t="str">
        <f>VLOOKUP(G272,Hoja2!A:B,2,0)</f>
        <v>SERIE029</v>
      </c>
      <c r="I272" s="4" t="s">
        <v>40</v>
      </c>
      <c r="J272" s="31">
        <f>VLOOKUP(Eliminación!I303,RETENCIÓN!A:D,IF(Eliminación!E303="OPES",2,IF(Eliminación!E303="UPES",3,4)),FALSE)</f>
        <v>10</v>
      </c>
      <c r="K272" s="27">
        <f t="shared" si="4"/>
        <v>41376</v>
      </c>
      <c r="L272" s="28" t="str">
        <f>IF(VLOOKUP(I272,RETENCIÓN!A:E,5,FALSE)="E","X","")</f>
        <v>X</v>
      </c>
      <c r="M272" s="29" t="str">
        <f>IF(VLOOKUP(I272,RETENCIÓN!A:E,5,FALSE)="CT","X","")</f>
        <v/>
      </c>
      <c r="N272" s="28" t="str">
        <f>IF(VLOOKUP(I272,RETENCIÓN!A:E,5,FALSE)="E","X","")</f>
        <v>X</v>
      </c>
      <c r="O272" s="28" t="str">
        <f>IF(VLOOKUP(I272,RETENCIÓN!A:E,5,FALSE)="MT","X","")</f>
        <v/>
      </c>
      <c r="P272" s="28" t="str">
        <f>IF(VLOOKUP(I272,RETENCIÓN!A:E,5,FALSE)="S","X","")</f>
        <v/>
      </c>
      <c r="Q272" s="26" t="s">
        <v>564</v>
      </c>
      <c r="R272" s="26"/>
      <c r="S272" s="25" t="s">
        <v>182</v>
      </c>
      <c r="T272" s="22" t="s">
        <v>178</v>
      </c>
      <c r="U272" s="22">
        <v>1</v>
      </c>
      <c r="V272" s="22">
        <v>14</v>
      </c>
      <c r="W272" s="22" t="s">
        <v>167</v>
      </c>
      <c r="X272" s="22"/>
      <c r="Y272" s="22">
        <v>23</v>
      </c>
      <c r="Z272" s="22" t="s">
        <v>540</v>
      </c>
    </row>
    <row r="273" spans="1:26" ht="24" x14ac:dyDescent="0.2">
      <c r="A273" s="22">
        <v>271</v>
      </c>
      <c r="B273" s="22" t="s">
        <v>168</v>
      </c>
      <c r="C273" s="23">
        <v>37693</v>
      </c>
      <c r="D273" s="23">
        <v>37739</v>
      </c>
      <c r="E273" s="22" t="s">
        <v>21</v>
      </c>
      <c r="F273" s="24" t="s">
        <v>567</v>
      </c>
      <c r="G273" s="4" t="s">
        <v>40</v>
      </c>
      <c r="H273" s="30" t="str">
        <f>VLOOKUP(G273,Hoja2!A:B,2,0)</f>
        <v>SERIE029</v>
      </c>
      <c r="I273" s="4" t="s">
        <v>40</v>
      </c>
      <c r="J273" s="31">
        <f>VLOOKUP(Eliminación!I304,RETENCIÓN!A:D,IF(Eliminación!E304="OPES",2,IF(Eliminación!E304="UPES",3,4)),FALSE)</f>
        <v>10</v>
      </c>
      <c r="K273" s="27">
        <f t="shared" si="4"/>
        <v>41389</v>
      </c>
      <c r="L273" s="28" t="str">
        <f>IF(VLOOKUP(I273,RETENCIÓN!A:E,5,FALSE)="E","X","")</f>
        <v>X</v>
      </c>
      <c r="M273" s="29" t="str">
        <f>IF(VLOOKUP(I273,RETENCIÓN!A:E,5,FALSE)="CT","X","")</f>
        <v/>
      </c>
      <c r="N273" s="28" t="str">
        <f>IF(VLOOKUP(I273,RETENCIÓN!A:E,5,FALSE)="E","X","")</f>
        <v>X</v>
      </c>
      <c r="O273" s="28" t="str">
        <f>IF(VLOOKUP(I273,RETENCIÓN!A:E,5,FALSE)="MT","X","")</f>
        <v/>
      </c>
      <c r="P273" s="28" t="str">
        <f>IF(VLOOKUP(I273,RETENCIÓN!A:E,5,FALSE)="S","X","")</f>
        <v/>
      </c>
      <c r="Q273" s="26" t="s">
        <v>568</v>
      </c>
      <c r="R273" s="26"/>
      <c r="S273" s="25" t="s">
        <v>177</v>
      </c>
      <c r="T273" s="22" t="s">
        <v>178</v>
      </c>
      <c r="U273" s="22">
        <v>1</v>
      </c>
      <c r="V273" s="22">
        <v>49</v>
      </c>
      <c r="W273" s="22" t="s">
        <v>167</v>
      </c>
      <c r="X273" s="22" t="s">
        <v>569</v>
      </c>
      <c r="Y273" s="22">
        <v>1</v>
      </c>
      <c r="Z273" s="22" t="s">
        <v>570</v>
      </c>
    </row>
    <row r="274" spans="1:26" ht="24" x14ac:dyDescent="0.2">
      <c r="A274" s="22">
        <v>272</v>
      </c>
      <c r="B274" s="22" t="s">
        <v>168</v>
      </c>
      <c r="C274" s="23">
        <v>37741</v>
      </c>
      <c r="D274" s="23">
        <v>37741</v>
      </c>
      <c r="E274" s="22" t="s">
        <v>21</v>
      </c>
      <c r="F274" s="24" t="s">
        <v>571</v>
      </c>
      <c r="G274" s="4" t="s">
        <v>40</v>
      </c>
      <c r="H274" s="30" t="str">
        <f>VLOOKUP(G274,Hoja2!A:B,2,0)</f>
        <v>SERIE029</v>
      </c>
      <c r="I274" s="4" t="s">
        <v>40</v>
      </c>
      <c r="J274" s="31">
        <f>VLOOKUP(Eliminación!I305,RETENCIÓN!A:D,IF(Eliminación!E305="OPES",2,IF(Eliminación!E305="UPES",3,4)),FALSE)</f>
        <v>10</v>
      </c>
      <c r="K274" s="27">
        <f t="shared" si="4"/>
        <v>41391</v>
      </c>
      <c r="L274" s="28" t="str">
        <f>IF(VLOOKUP(I274,RETENCIÓN!A:E,5,FALSE)="E","X","")</f>
        <v>X</v>
      </c>
      <c r="M274" s="29" t="str">
        <f>IF(VLOOKUP(I274,RETENCIÓN!A:E,5,FALSE)="CT","X","")</f>
        <v/>
      </c>
      <c r="N274" s="28" t="str">
        <f>IF(VLOOKUP(I274,RETENCIÓN!A:E,5,FALSE)="E","X","")</f>
        <v>X</v>
      </c>
      <c r="O274" s="28" t="str">
        <f>IF(VLOOKUP(I274,RETENCIÓN!A:E,5,FALSE)="MT","X","")</f>
        <v/>
      </c>
      <c r="P274" s="28" t="str">
        <f>IF(VLOOKUP(I274,RETENCIÓN!A:E,5,FALSE)="S","X","")</f>
        <v/>
      </c>
      <c r="Q274" s="26" t="s">
        <v>572</v>
      </c>
      <c r="R274" s="26"/>
      <c r="S274" s="25" t="s">
        <v>177</v>
      </c>
      <c r="T274" s="22" t="s">
        <v>178</v>
      </c>
      <c r="U274" s="22">
        <v>1</v>
      </c>
      <c r="V274" s="22">
        <v>141</v>
      </c>
      <c r="W274" s="22" t="s">
        <v>167</v>
      </c>
      <c r="X274" s="22"/>
      <c r="Y274" s="22">
        <v>2</v>
      </c>
      <c r="Z274" s="22" t="s">
        <v>570</v>
      </c>
    </row>
    <row r="275" spans="1:26" ht="24" x14ac:dyDescent="0.2">
      <c r="A275" s="22">
        <v>273</v>
      </c>
      <c r="B275" s="22" t="s">
        <v>168</v>
      </c>
      <c r="C275" s="23">
        <v>37741</v>
      </c>
      <c r="D275" s="23">
        <v>37741</v>
      </c>
      <c r="E275" s="22" t="s">
        <v>21</v>
      </c>
      <c r="F275" s="24" t="s">
        <v>573</v>
      </c>
      <c r="G275" s="4" t="s">
        <v>40</v>
      </c>
      <c r="H275" s="30" t="str">
        <f>VLOOKUP(G275,Hoja2!A:B,2,0)</f>
        <v>SERIE029</v>
      </c>
      <c r="I275" s="4" t="s">
        <v>40</v>
      </c>
      <c r="J275" s="31">
        <f>VLOOKUP(Eliminación!I306,RETENCIÓN!A:D,IF(Eliminación!E306="OPES",2,IF(Eliminación!E306="UPES",3,4)),FALSE)</f>
        <v>10</v>
      </c>
      <c r="K275" s="27">
        <f t="shared" si="4"/>
        <v>41391</v>
      </c>
      <c r="L275" s="28" t="str">
        <f>IF(VLOOKUP(I275,RETENCIÓN!A:E,5,FALSE)="E","X","")</f>
        <v>X</v>
      </c>
      <c r="M275" s="29" t="str">
        <f>IF(VLOOKUP(I275,RETENCIÓN!A:E,5,FALSE)="CT","X","")</f>
        <v/>
      </c>
      <c r="N275" s="28" t="str">
        <f>IF(VLOOKUP(I275,RETENCIÓN!A:E,5,FALSE)="E","X","")</f>
        <v>X</v>
      </c>
      <c r="O275" s="28" t="str">
        <f>IF(VLOOKUP(I275,RETENCIÓN!A:E,5,FALSE)="MT","X","")</f>
        <v/>
      </c>
      <c r="P275" s="28" t="str">
        <f>IF(VLOOKUP(I275,RETENCIÓN!A:E,5,FALSE)="S","X","")</f>
        <v/>
      </c>
      <c r="Q275" s="26" t="s">
        <v>572</v>
      </c>
      <c r="R275" s="26"/>
      <c r="S275" s="25" t="s">
        <v>177</v>
      </c>
      <c r="T275" s="22" t="s">
        <v>178</v>
      </c>
      <c r="U275" s="22">
        <v>1</v>
      </c>
      <c r="V275" s="22">
        <v>35</v>
      </c>
      <c r="W275" s="22" t="s">
        <v>167</v>
      </c>
      <c r="X275" s="22"/>
      <c r="Y275" s="22">
        <v>3</v>
      </c>
      <c r="Z275" s="22" t="s">
        <v>570</v>
      </c>
    </row>
    <row r="276" spans="1:26" ht="24" x14ac:dyDescent="0.2">
      <c r="A276" s="22">
        <v>274</v>
      </c>
      <c r="B276" s="22" t="s">
        <v>168</v>
      </c>
      <c r="C276" s="23">
        <v>37741</v>
      </c>
      <c r="D276" s="23">
        <v>37741</v>
      </c>
      <c r="E276" s="22" t="s">
        <v>21</v>
      </c>
      <c r="F276" s="24" t="s">
        <v>574</v>
      </c>
      <c r="G276" s="4" t="s">
        <v>40</v>
      </c>
      <c r="H276" s="30" t="str">
        <f>VLOOKUP(G276,Hoja2!A:B,2,0)</f>
        <v>SERIE029</v>
      </c>
      <c r="I276" s="4" t="s">
        <v>40</v>
      </c>
      <c r="J276" s="31">
        <f>VLOOKUP(Eliminación!I307,RETENCIÓN!A:D,IF(Eliminación!E307="OPES",2,IF(Eliminación!E307="UPES",3,4)),FALSE)</f>
        <v>10</v>
      </c>
      <c r="K276" s="27">
        <f t="shared" si="4"/>
        <v>41391</v>
      </c>
      <c r="L276" s="28" t="str">
        <f>IF(VLOOKUP(I276,RETENCIÓN!A:E,5,FALSE)="E","X","")</f>
        <v>X</v>
      </c>
      <c r="M276" s="29" t="str">
        <f>IF(VLOOKUP(I276,RETENCIÓN!A:E,5,FALSE)="CT","X","")</f>
        <v/>
      </c>
      <c r="N276" s="28" t="str">
        <f>IF(VLOOKUP(I276,RETENCIÓN!A:E,5,FALSE)="E","X","")</f>
        <v>X</v>
      </c>
      <c r="O276" s="28" t="str">
        <f>IF(VLOOKUP(I276,RETENCIÓN!A:E,5,FALSE)="MT","X","")</f>
        <v/>
      </c>
      <c r="P276" s="28" t="str">
        <f>IF(VLOOKUP(I276,RETENCIÓN!A:E,5,FALSE)="S","X","")</f>
        <v/>
      </c>
      <c r="Q276" s="26" t="s">
        <v>572</v>
      </c>
      <c r="R276" s="26" t="s">
        <v>575</v>
      </c>
      <c r="S276" s="25" t="s">
        <v>177</v>
      </c>
      <c r="T276" s="22" t="s">
        <v>178</v>
      </c>
      <c r="U276" s="22">
        <v>1</v>
      </c>
      <c r="V276" s="22">
        <v>74</v>
      </c>
      <c r="W276" s="22" t="s">
        <v>167</v>
      </c>
      <c r="X276" s="22"/>
      <c r="Y276" s="22">
        <v>4</v>
      </c>
      <c r="Z276" s="22" t="s">
        <v>570</v>
      </c>
    </row>
    <row r="277" spans="1:26" ht="24" x14ac:dyDescent="0.2">
      <c r="A277" s="22">
        <v>275</v>
      </c>
      <c r="B277" s="22" t="s">
        <v>168</v>
      </c>
      <c r="C277" s="23">
        <v>37741</v>
      </c>
      <c r="D277" s="23">
        <v>37741</v>
      </c>
      <c r="E277" s="22" t="s">
        <v>21</v>
      </c>
      <c r="F277" s="24" t="s">
        <v>576</v>
      </c>
      <c r="G277" s="4" t="s">
        <v>40</v>
      </c>
      <c r="H277" s="30" t="str">
        <f>VLOOKUP(G277,Hoja2!A:B,2,0)</f>
        <v>SERIE029</v>
      </c>
      <c r="I277" s="4" t="s">
        <v>40</v>
      </c>
      <c r="J277" s="31">
        <f>VLOOKUP(Eliminación!I308,RETENCIÓN!A:D,IF(Eliminación!E308="OPES",2,IF(Eliminación!E308="UPES",3,4)),FALSE)</f>
        <v>10</v>
      </c>
      <c r="K277" s="27">
        <f t="shared" si="4"/>
        <v>41391</v>
      </c>
      <c r="L277" s="28" t="str">
        <f>IF(VLOOKUP(I277,RETENCIÓN!A:E,5,FALSE)="E","X","")</f>
        <v>X</v>
      </c>
      <c r="M277" s="29" t="str">
        <f>IF(VLOOKUP(I277,RETENCIÓN!A:E,5,FALSE)="CT","X","")</f>
        <v/>
      </c>
      <c r="N277" s="28" t="str">
        <f>IF(VLOOKUP(I277,RETENCIÓN!A:E,5,FALSE)="E","X","")</f>
        <v>X</v>
      </c>
      <c r="O277" s="28" t="str">
        <f>IF(VLOOKUP(I277,RETENCIÓN!A:E,5,FALSE)="MT","X","")</f>
        <v/>
      </c>
      <c r="P277" s="28" t="str">
        <f>IF(VLOOKUP(I277,RETENCIÓN!A:E,5,FALSE)="S","X","")</f>
        <v/>
      </c>
      <c r="Q277" s="26" t="s">
        <v>572</v>
      </c>
      <c r="R277" s="26"/>
      <c r="S277" s="25" t="s">
        <v>182</v>
      </c>
      <c r="T277" s="22" t="s">
        <v>178</v>
      </c>
      <c r="U277" s="22">
        <v>1</v>
      </c>
      <c r="V277" s="22">
        <v>140</v>
      </c>
      <c r="W277" s="22" t="s">
        <v>167</v>
      </c>
      <c r="X277" s="22"/>
      <c r="Y277" s="22">
        <v>5</v>
      </c>
      <c r="Z277" s="22" t="s">
        <v>570</v>
      </c>
    </row>
    <row r="278" spans="1:26" ht="24" x14ac:dyDescent="0.2">
      <c r="A278" s="22">
        <v>276</v>
      </c>
      <c r="B278" s="22" t="s">
        <v>168</v>
      </c>
      <c r="C278" s="23">
        <v>37722</v>
      </c>
      <c r="D278" s="23">
        <v>37722</v>
      </c>
      <c r="E278" s="22" t="s">
        <v>21</v>
      </c>
      <c r="F278" s="24" t="s">
        <v>577</v>
      </c>
      <c r="G278" s="4" t="s">
        <v>40</v>
      </c>
      <c r="H278" s="30" t="str">
        <f>VLOOKUP(G278,Hoja2!A:B,2,0)</f>
        <v>SERIE029</v>
      </c>
      <c r="I278" s="4" t="s">
        <v>40</v>
      </c>
      <c r="J278" s="31">
        <f>VLOOKUP(Eliminación!I309,RETENCIÓN!A:D,IF(Eliminación!E309="OPES",2,IF(Eliminación!E309="UPES",3,4)),FALSE)</f>
        <v>10</v>
      </c>
      <c r="K278" s="27">
        <f t="shared" si="4"/>
        <v>41372</v>
      </c>
      <c r="L278" s="28" t="str">
        <f>IF(VLOOKUP(I278,RETENCIÓN!A:E,5,FALSE)="E","X","")</f>
        <v>X</v>
      </c>
      <c r="M278" s="29" t="str">
        <f>IF(VLOOKUP(I278,RETENCIÓN!A:E,5,FALSE)="CT","X","")</f>
        <v/>
      </c>
      <c r="N278" s="28" t="str">
        <f>IF(VLOOKUP(I278,RETENCIÓN!A:E,5,FALSE)="E","X","")</f>
        <v>X</v>
      </c>
      <c r="O278" s="28" t="str">
        <f>IF(VLOOKUP(I278,RETENCIÓN!A:E,5,FALSE)="MT","X","")</f>
        <v/>
      </c>
      <c r="P278" s="28" t="str">
        <f>IF(VLOOKUP(I278,RETENCIÓN!A:E,5,FALSE)="S","X","")</f>
        <v/>
      </c>
      <c r="Q278" s="26" t="s">
        <v>578</v>
      </c>
      <c r="R278" s="26"/>
      <c r="S278" s="25" t="s">
        <v>182</v>
      </c>
      <c r="T278" s="22" t="s">
        <v>178</v>
      </c>
      <c r="U278" s="22">
        <v>1</v>
      </c>
      <c r="V278" s="22">
        <v>59</v>
      </c>
      <c r="W278" s="22" t="s">
        <v>167</v>
      </c>
      <c r="X278" s="22"/>
      <c r="Y278" s="22">
        <v>6</v>
      </c>
      <c r="Z278" s="22" t="s">
        <v>570</v>
      </c>
    </row>
    <row r="279" spans="1:26" x14ac:dyDescent="0.2">
      <c r="A279" s="22">
        <v>277</v>
      </c>
      <c r="B279" s="22" t="s">
        <v>168</v>
      </c>
      <c r="C279" s="23">
        <v>37754</v>
      </c>
      <c r="D279" s="23">
        <v>37754</v>
      </c>
      <c r="E279" s="22" t="s">
        <v>21</v>
      </c>
      <c r="F279" s="24" t="s">
        <v>579</v>
      </c>
      <c r="G279" s="4" t="s">
        <v>40</v>
      </c>
      <c r="H279" s="30" t="str">
        <f>VLOOKUP(G279,Hoja2!A:B,2,0)</f>
        <v>SERIE029</v>
      </c>
      <c r="I279" s="4" t="s">
        <v>40</v>
      </c>
      <c r="J279" s="31">
        <f>VLOOKUP(Eliminación!I310,RETENCIÓN!A:D,IF(Eliminación!E310="OPES",2,IF(Eliminación!E310="UPES",3,4)),FALSE)</f>
        <v>10</v>
      </c>
      <c r="K279" s="27">
        <f t="shared" si="4"/>
        <v>41404</v>
      </c>
      <c r="L279" s="28" t="str">
        <f>IF(VLOOKUP(I279,RETENCIÓN!A:E,5,FALSE)="E","X","")</f>
        <v>X</v>
      </c>
      <c r="M279" s="29" t="str">
        <f>IF(VLOOKUP(I279,RETENCIÓN!A:E,5,FALSE)="CT","X","")</f>
        <v/>
      </c>
      <c r="N279" s="28" t="str">
        <f>IF(VLOOKUP(I279,RETENCIÓN!A:E,5,FALSE)="E","X","")</f>
        <v>X</v>
      </c>
      <c r="O279" s="28" t="str">
        <f>IF(VLOOKUP(I279,RETENCIÓN!A:E,5,FALSE)="MT","X","")</f>
        <v/>
      </c>
      <c r="P279" s="28" t="str">
        <f>IF(VLOOKUP(I279,RETENCIÓN!A:E,5,FALSE)="S","X","")</f>
        <v/>
      </c>
      <c r="Q279" s="26" t="s">
        <v>580</v>
      </c>
      <c r="R279" s="26"/>
      <c r="S279" s="25" t="s">
        <v>177</v>
      </c>
      <c r="T279" s="22" t="s">
        <v>178</v>
      </c>
      <c r="U279" s="22">
        <v>1</v>
      </c>
      <c r="V279" s="22">
        <v>62</v>
      </c>
      <c r="W279" s="22" t="s">
        <v>167</v>
      </c>
      <c r="X279" s="22"/>
      <c r="Y279" s="22">
        <v>7</v>
      </c>
      <c r="Z279" s="22" t="s">
        <v>570</v>
      </c>
    </row>
    <row r="280" spans="1:26" x14ac:dyDescent="0.2">
      <c r="A280" s="22">
        <v>278</v>
      </c>
      <c r="B280" s="22" t="s">
        <v>168</v>
      </c>
      <c r="C280" s="23">
        <v>37754</v>
      </c>
      <c r="D280" s="23">
        <v>37754</v>
      </c>
      <c r="E280" s="22" t="s">
        <v>21</v>
      </c>
      <c r="F280" s="24" t="s">
        <v>581</v>
      </c>
      <c r="G280" s="4" t="s">
        <v>40</v>
      </c>
      <c r="H280" s="30" t="str">
        <f>VLOOKUP(G280,Hoja2!A:B,2,0)</f>
        <v>SERIE029</v>
      </c>
      <c r="I280" s="4" t="s">
        <v>40</v>
      </c>
      <c r="J280" s="31">
        <f>VLOOKUP(Eliminación!I311,RETENCIÓN!A:D,IF(Eliminación!E311="OPES",2,IF(Eliminación!E311="UPES",3,4)),FALSE)</f>
        <v>10</v>
      </c>
      <c r="K280" s="27">
        <f t="shared" si="4"/>
        <v>41404</v>
      </c>
      <c r="L280" s="28" t="str">
        <f>IF(VLOOKUP(I280,RETENCIÓN!A:E,5,FALSE)="E","X","")</f>
        <v>X</v>
      </c>
      <c r="M280" s="29" t="str">
        <f>IF(VLOOKUP(I280,RETENCIÓN!A:E,5,FALSE)="CT","X","")</f>
        <v/>
      </c>
      <c r="N280" s="28" t="str">
        <f>IF(VLOOKUP(I280,RETENCIÓN!A:E,5,FALSE)="E","X","")</f>
        <v>X</v>
      </c>
      <c r="O280" s="28" t="str">
        <f>IF(VLOOKUP(I280,RETENCIÓN!A:E,5,FALSE)="MT","X","")</f>
        <v/>
      </c>
      <c r="P280" s="28" t="str">
        <f>IF(VLOOKUP(I280,RETENCIÓN!A:E,5,FALSE)="S","X","")</f>
        <v/>
      </c>
      <c r="Q280" s="26" t="s">
        <v>580</v>
      </c>
      <c r="R280" s="26"/>
      <c r="S280" s="25" t="s">
        <v>177</v>
      </c>
      <c r="T280" s="22" t="s">
        <v>178</v>
      </c>
      <c r="U280" s="22">
        <v>1</v>
      </c>
      <c r="V280" s="22">
        <v>118</v>
      </c>
      <c r="W280" s="22" t="s">
        <v>167</v>
      </c>
      <c r="X280" s="22"/>
      <c r="Y280" s="22">
        <v>8</v>
      </c>
      <c r="Z280" s="22" t="s">
        <v>570</v>
      </c>
    </row>
    <row r="281" spans="1:26" x14ac:dyDescent="0.2">
      <c r="A281" s="22">
        <v>279</v>
      </c>
      <c r="B281" s="22" t="s">
        <v>168</v>
      </c>
      <c r="C281" s="23">
        <v>37754</v>
      </c>
      <c r="D281" s="23">
        <v>37754</v>
      </c>
      <c r="E281" s="22" t="s">
        <v>21</v>
      </c>
      <c r="F281" s="24" t="s">
        <v>582</v>
      </c>
      <c r="G281" s="4" t="s">
        <v>40</v>
      </c>
      <c r="H281" s="30" t="str">
        <f>VLOOKUP(G281,Hoja2!A:B,2,0)</f>
        <v>SERIE029</v>
      </c>
      <c r="I281" s="4" t="s">
        <v>40</v>
      </c>
      <c r="J281" s="31">
        <f>VLOOKUP(Eliminación!I312,RETENCIÓN!A:D,IF(Eliminación!E312="OPES",2,IF(Eliminación!E312="UPES",3,4)),FALSE)</f>
        <v>10</v>
      </c>
      <c r="K281" s="27">
        <f t="shared" si="4"/>
        <v>41404</v>
      </c>
      <c r="L281" s="28" t="str">
        <f>IF(VLOOKUP(I281,RETENCIÓN!A:E,5,FALSE)="E","X","")</f>
        <v>X</v>
      </c>
      <c r="M281" s="29" t="str">
        <f>IF(VLOOKUP(I281,RETENCIÓN!A:E,5,FALSE)="CT","X","")</f>
        <v/>
      </c>
      <c r="N281" s="28" t="str">
        <f>IF(VLOOKUP(I281,RETENCIÓN!A:E,5,FALSE)="E","X","")</f>
        <v>X</v>
      </c>
      <c r="O281" s="28" t="str">
        <f>IF(VLOOKUP(I281,RETENCIÓN!A:E,5,FALSE)="MT","X","")</f>
        <v/>
      </c>
      <c r="P281" s="28" t="str">
        <f>IF(VLOOKUP(I281,RETENCIÓN!A:E,5,FALSE)="S","X","")</f>
        <v/>
      </c>
      <c r="Q281" s="26" t="s">
        <v>580</v>
      </c>
      <c r="R281" s="26"/>
      <c r="S281" s="25" t="s">
        <v>177</v>
      </c>
      <c r="T281" s="22" t="s">
        <v>178</v>
      </c>
      <c r="U281" s="22">
        <v>1</v>
      </c>
      <c r="V281" s="22">
        <v>177</v>
      </c>
      <c r="W281" s="22" t="s">
        <v>167</v>
      </c>
      <c r="X281" s="22"/>
      <c r="Y281" s="22">
        <v>9</v>
      </c>
      <c r="Z281" s="22" t="s">
        <v>570</v>
      </c>
    </row>
    <row r="282" spans="1:26" ht="24" x14ac:dyDescent="0.2">
      <c r="A282" s="22">
        <v>280</v>
      </c>
      <c r="B282" s="22" t="s">
        <v>168</v>
      </c>
      <c r="C282" s="23">
        <v>37694</v>
      </c>
      <c r="D282" s="23">
        <v>37696</v>
      </c>
      <c r="E282" s="22" t="s">
        <v>21</v>
      </c>
      <c r="F282" s="24" t="s">
        <v>583</v>
      </c>
      <c r="G282" s="4" t="s">
        <v>40</v>
      </c>
      <c r="H282" s="30" t="str">
        <f>VLOOKUP(G282,Hoja2!A:B,2,0)</f>
        <v>SERIE029</v>
      </c>
      <c r="I282" s="4" t="s">
        <v>40</v>
      </c>
      <c r="J282" s="31">
        <f>VLOOKUP(Eliminación!I313,RETENCIÓN!A:D,IF(Eliminación!E313="OPES",2,IF(Eliminación!E313="UPES",3,4)),FALSE)</f>
        <v>10</v>
      </c>
      <c r="K282" s="27">
        <f t="shared" si="4"/>
        <v>41346</v>
      </c>
      <c r="L282" s="28" t="str">
        <f>IF(VLOOKUP(I282,RETENCIÓN!A:E,5,FALSE)="E","X","")</f>
        <v>X</v>
      </c>
      <c r="M282" s="29" t="str">
        <f>IF(VLOOKUP(I282,RETENCIÓN!A:E,5,FALSE)="CT","X","")</f>
        <v/>
      </c>
      <c r="N282" s="28" t="str">
        <f>IF(VLOOKUP(I282,RETENCIÓN!A:E,5,FALSE)="E","X","")</f>
        <v>X</v>
      </c>
      <c r="O282" s="28" t="str">
        <f>IF(VLOOKUP(I282,RETENCIÓN!A:E,5,FALSE)="MT","X","")</f>
        <v/>
      </c>
      <c r="P282" s="28" t="str">
        <f>IF(VLOOKUP(I282,RETENCIÓN!A:E,5,FALSE)="S","X","")</f>
        <v/>
      </c>
      <c r="Q282" s="26" t="s">
        <v>584</v>
      </c>
      <c r="R282" s="26"/>
      <c r="S282" s="25" t="s">
        <v>182</v>
      </c>
      <c r="T282" s="22" t="s">
        <v>178</v>
      </c>
      <c r="U282" s="22">
        <v>1</v>
      </c>
      <c r="V282" s="22">
        <v>2</v>
      </c>
      <c r="W282" s="22" t="s">
        <v>167</v>
      </c>
      <c r="X282" s="22"/>
      <c r="Y282" s="22">
        <v>10</v>
      </c>
      <c r="Z282" s="22" t="s">
        <v>570</v>
      </c>
    </row>
    <row r="283" spans="1:26" ht="24" x14ac:dyDescent="0.2">
      <c r="A283" s="22">
        <v>281</v>
      </c>
      <c r="B283" s="22" t="s">
        <v>168</v>
      </c>
      <c r="C283" s="23">
        <v>37694</v>
      </c>
      <c r="D283" s="23">
        <v>37696</v>
      </c>
      <c r="E283" s="22" t="s">
        <v>21</v>
      </c>
      <c r="F283" s="24" t="s">
        <v>585</v>
      </c>
      <c r="G283" s="4" t="s">
        <v>40</v>
      </c>
      <c r="H283" s="30" t="str">
        <f>VLOOKUP(G283,Hoja2!A:B,2,0)</f>
        <v>SERIE029</v>
      </c>
      <c r="I283" s="4" t="s">
        <v>40</v>
      </c>
      <c r="J283" s="31">
        <f>VLOOKUP(Eliminación!I314,RETENCIÓN!A:D,IF(Eliminación!E314="OPES",2,IF(Eliminación!E314="UPES",3,4)),FALSE)</f>
        <v>10</v>
      </c>
      <c r="K283" s="27">
        <f t="shared" si="4"/>
        <v>41346</v>
      </c>
      <c r="L283" s="28" t="str">
        <f>IF(VLOOKUP(I283,RETENCIÓN!A:E,5,FALSE)="E","X","")</f>
        <v>X</v>
      </c>
      <c r="M283" s="29" t="str">
        <f>IF(VLOOKUP(I283,RETENCIÓN!A:E,5,FALSE)="CT","X","")</f>
        <v/>
      </c>
      <c r="N283" s="28" t="str">
        <f>IF(VLOOKUP(I283,RETENCIÓN!A:E,5,FALSE)="E","X","")</f>
        <v>X</v>
      </c>
      <c r="O283" s="28" t="str">
        <f>IF(VLOOKUP(I283,RETENCIÓN!A:E,5,FALSE)="MT","X","")</f>
        <v/>
      </c>
      <c r="P283" s="28" t="str">
        <f>IF(VLOOKUP(I283,RETENCIÓN!A:E,5,FALSE)="S","X","")</f>
        <v/>
      </c>
      <c r="Q283" s="26" t="s">
        <v>586</v>
      </c>
      <c r="R283" s="26"/>
      <c r="S283" s="25" t="s">
        <v>182</v>
      </c>
      <c r="T283" s="22" t="s">
        <v>178</v>
      </c>
      <c r="U283" s="22">
        <v>1</v>
      </c>
      <c r="V283" s="22">
        <v>75</v>
      </c>
      <c r="W283" s="22" t="s">
        <v>167</v>
      </c>
      <c r="X283" s="22"/>
      <c r="Y283" s="22">
        <v>10</v>
      </c>
      <c r="Z283" s="22" t="s">
        <v>570</v>
      </c>
    </row>
    <row r="284" spans="1:26" ht="24" x14ac:dyDescent="0.2">
      <c r="A284" s="22">
        <v>282</v>
      </c>
      <c r="B284" s="22" t="s">
        <v>168</v>
      </c>
      <c r="C284" s="23">
        <v>37694</v>
      </c>
      <c r="D284" s="23">
        <v>37696</v>
      </c>
      <c r="E284" s="22" t="s">
        <v>21</v>
      </c>
      <c r="F284" s="24" t="s">
        <v>587</v>
      </c>
      <c r="G284" s="4" t="s">
        <v>40</v>
      </c>
      <c r="H284" s="30" t="str">
        <f>VLOOKUP(G284,Hoja2!A:B,2,0)</f>
        <v>SERIE029</v>
      </c>
      <c r="I284" s="4" t="s">
        <v>40</v>
      </c>
      <c r="J284" s="31">
        <f>VLOOKUP(Eliminación!I315,RETENCIÓN!A:D,IF(Eliminación!E315="OPES",2,IF(Eliminación!E315="UPES",3,4)),FALSE)</f>
        <v>10</v>
      </c>
      <c r="K284" s="27">
        <f t="shared" si="4"/>
        <v>41346</v>
      </c>
      <c r="L284" s="28" t="str">
        <f>IF(VLOOKUP(I284,RETENCIÓN!A:E,5,FALSE)="E","X","")</f>
        <v>X</v>
      </c>
      <c r="M284" s="29" t="str">
        <f>IF(VLOOKUP(I284,RETENCIÓN!A:E,5,FALSE)="CT","X","")</f>
        <v/>
      </c>
      <c r="N284" s="28" t="str">
        <f>IF(VLOOKUP(I284,RETENCIÓN!A:E,5,FALSE)="E","X","")</f>
        <v>X</v>
      </c>
      <c r="O284" s="28" t="str">
        <f>IF(VLOOKUP(I284,RETENCIÓN!A:E,5,FALSE)="MT","X","")</f>
        <v/>
      </c>
      <c r="P284" s="28" t="str">
        <f>IF(VLOOKUP(I284,RETENCIÓN!A:E,5,FALSE)="S","X","")</f>
        <v/>
      </c>
      <c r="Q284" s="26" t="s">
        <v>588</v>
      </c>
      <c r="R284" s="26"/>
      <c r="S284" s="25" t="s">
        <v>182</v>
      </c>
      <c r="T284" s="22" t="s">
        <v>178</v>
      </c>
      <c r="U284" s="22">
        <v>1</v>
      </c>
      <c r="V284" s="22">
        <v>9</v>
      </c>
      <c r="W284" s="22" t="s">
        <v>167</v>
      </c>
      <c r="X284" s="22"/>
      <c r="Y284" s="22">
        <v>10</v>
      </c>
      <c r="Z284" s="22" t="s">
        <v>570</v>
      </c>
    </row>
    <row r="285" spans="1:26" ht="24" x14ac:dyDescent="0.2">
      <c r="A285" s="22">
        <v>283</v>
      </c>
      <c r="B285" s="22" t="s">
        <v>168</v>
      </c>
      <c r="C285" s="23">
        <v>37694</v>
      </c>
      <c r="D285" s="23">
        <v>37696</v>
      </c>
      <c r="E285" s="22" t="s">
        <v>21</v>
      </c>
      <c r="F285" s="24" t="s">
        <v>589</v>
      </c>
      <c r="G285" s="4" t="s">
        <v>40</v>
      </c>
      <c r="H285" s="30" t="str">
        <f>VLOOKUP(G285,Hoja2!A:B,2,0)</f>
        <v>SERIE029</v>
      </c>
      <c r="I285" s="4" t="s">
        <v>40</v>
      </c>
      <c r="J285" s="31">
        <f>VLOOKUP(Eliminación!I316,RETENCIÓN!A:D,IF(Eliminación!E316="OPES",2,IF(Eliminación!E316="UPES",3,4)),FALSE)</f>
        <v>10</v>
      </c>
      <c r="K285" s="27">
        <f t="shared" si="4"/>
        <v>41346</v>
      </c>
      <c r="L285" s="28" t="str">
        <f>IF(VLOOKUP(I285,RETENCIÓN!A:E,5,FALSE)="E","X","")</f>
        <v>X</v>
      </c>
      <c r="M285" s="29" t="str">
        <f>IF(VLOOKUP(I285,RETENCIÓN!A:E,5,FALSE)="CT","X","")</f>
        <v/>
      </c>
      <c r="N285" s="28" t="str">
        <f>IF(VLOOKUP(I285,RETENCIÓN!A:E,5,FALSE)="E","X","")</f>
        <v>X</v>
      </c>
      <c r="O285" s="28" t="str">
        <f>IF(VLOOKUP(I285,RETENCIÓN!A:E,5,FALSE)="MT","X","")</f>
        <v/>
      </c>
      <c r="P285" s="28" t="str">
        <f>IF(VLOOKUP(I285,RETENCIÓN!A:E,5,FALSE)="S","X","")</f>
        <v/>
      </c>
      <c r="Q285" s="26" t="s">
        <v>590</v>
      </c>
      <c r="R285" s="26"/>
      <c r="S285" s="25" t="s">
        <v>182</v>
      </c>
      <c r="T285" s="22" t="s">
        <v>178</v>
      </c>
      <c r="U285" s="22">
        <v>1</v>
      </c>
      <c r="V285" s="22">
        <v>10</v>
      </c>
      <c r="W285" s="22" t="s">
        <v>167</v>
      </c>
      <c r="X285" s="22"/>
      <c r="Y285" s="22">
        <v>10</v>
      </c>
      <c r="Z285" s="22" t="s">
        <v>570</v>
      </c>
    </row>
    <row r="286" spans="1:26" x14ac:dyDescent="0.2">
      <c r="A286" s="22">
        <v>284</v>
      </c>
      <c r="B286" s="22" t="s">
        <v>168</v>
      </c>
      <c r="C286" s="23">
        <v>37739</v>
      </c>
      <c r="D286" s="23">
        <v>37739</v>
      </c>
      <c r="E286" s="22" t="s">
        <v>21</v>
      </c>
      <c r="F286" s="24" t="s">
        <v>591</v>
      </c>
      <c r="G286" s="4" t="s">
        <v>40</v>
      </c>
      <c r="H286" s="30" t="str">
        <f>VLOOKUP(G286,Hoja2!A:B,2,0)</f>
        <v>SERIE029</v>
      </c>
      <c r="I286" s="4" t="s">
        <v>40</v>
      </c>
      <c r="J286" s="31">
        <f>VLOOKUP(Eliminación!I317,RETENCIÓN!A:D,IF(Eliminación!E317="OPES",2,IF(Eliminación!E317="UPES",3,4)),FALSE)</f>
        <v>10</v>
      </c>
      <c r="K286" s="27">
        <f t="shared" si="4"/>
        <v>41389</v>
      </c>
      <c r="L286" s="28" t="str">
        <f>IF(VLOOKUP(I286,RETENCIÓN!A:E,5,FALSE)="E","X","")</f>
        <v>X</v>
      </c>
      <c r="M286" s="29" t="str">
        <f>IF(VLOOKUP(I286,RETENCIÓN!A:E,5,FALSE)="CT","X","")</f>
        <v/>
      </c>
      <c r="N286" s="28" t="str">
        <f>IF(VLOOKUP(I286,RETENCIÓN!A:E,5,FALSE)="E","X","")</f>
        <v>X</v>
      </c>
      <c r="O286" s="28" t="str">
        <f>IF(VLOOKUP(I286,RETENCIÓN!A:E,5,FALSE)="MT","X","")</f>
        <v/>
      </c>
      <c r="P286" s="28" t="str">
        <f>IF(VLOOKUP(I286,RETENCIÓN!A:E,5,FALSE)="S","X","")</f>
        <v/>
      </c>
      <c r="Q286" s="26" t="s">
        <v>592</v>
      </c>
      <c r="R286" s="26"/>
      <c r="S286" s="25"/>
      <c r="T286" s="22" t="s">
        <v>178</v>
      </c>
      <c r="U286" s="22">
        <v>1</v>
      </c>
      <c r="V286" s="22">
        <v>15</v>
      </c>
      <c r="W286" s="22" t="s">
        <v>167</v>
      </c>
      <c r="X286" s="22"/>
      <c r="Y286" s="22">
        <v>11</v>
      </c>
      <c r="Z286" s="22" t="s">
        <v>570</v>
      </c>
    </row>
    <row r="287" spans="1:26" ht="60" x14ac:dyDescent="0.2">
      <c r="A287" s="22">
        <v>285</v>
      </c>
      <c r="B287" s="22" t="s">
        <v>303</v>
      </c>
      <c r="C287" s="23">
        <v>34608</v>
      </c>
      <c r="D287" s="23">
        <v>34638</v>
      </c>
      <c r="E287" s="22" t="s">
        <v>19</v>
      </c>
      <c r="F287" s="24" t="s">
        <v>593</v>
      </c>
      <c r="G287" s="4" t="s">
        <v>40</v>
      </c>
      <c r="H287" s="30" t="str">
        <f>VLOOKUP(G287,Hoja2!A:B,2,0)</f>
        <v>SERIE029</v>
      </c>
      <c r="I287" s="4" t="s">
        <v>40</v>
      </c>
      <c r="J287" s="31">
        <f>VLOOKUP(Eliminación!I318,RETENCIÓN!A:D,IF(Eliminación!E318="OPES",2,IF(Eliminación!E318="UPES",3,4)),FALSE)</f>
        <v>10</v>
      </c>
      <c r="K287" s="27">
        <f t="shared" si="4"/>
        <v>38288</v>
      </c>
      <c r="L287" s="28" t="str">
        <f>IF(VLOOKUP(I287,RETENCIÓN!A:E,5,FALSE)="E","X","")</f>
        <v>X</v>
      </c>
      <c r="M287" s="29" t="str">
        <f>IF(VLOOKUP(I287,RETENCIÓN!A:E,5,FALSE)="CT","X","")</f>
        <v/>
      </c>
      <c r="N287" s="28" t="str">
        <f>IF(VLOOKUP(I287,RETENCIÓN!A:E,5,FALSE)="E","X","")</f>
        <v>X</v>
      </c>
      <c r="O287" s="28" t="str">
        <f>IF(VLOOKUP(I287,RETENCIÓN!A:E,5,FALSE)="MT","X","")</f>
        <v/>
      </c>
      <c r="P287" s="28" t="str">
        <f>IF(VLOOKUP(I287,RETENCIÓN!A:E,5,FALSE)="S","X","")</f>
        <v/>
      </c>
      <c r="Q287" s="26" t="s">
        <v>594</v>
      </c>
      <c r="R287" s="26"/>
      <c r="S287" s="25"/>
      <c r="T287" s="22" t="s">
        <v>178</v>
      </c>
      <c r="U287" s="22">
        <v>1</v>
      </c>
      <c r="V287" s="22">
        <v>20</v>
      </c>
      <c r="W287" s="22" t="s">
        <v>167</v>
      </c>
      <c r="X287" s="22"/>
      <c r="Y287" s="22">
        <v>12</v>
      </c>
      <c r="Z287" s="22" t="s">
        <v>570</v>
      </c>
    </row>
    <row r="288" spans="1:26" ht="36" x14ac:dyDescent="0.2">
      <c r="A288" s="22">
        <v>286</v>
      </c>
      <c r="B288" s="22" t="s">
        <v>303</v>
      </c>
      <c r="C288" s="23">
        <v>33970</v>
      </c>
      <c r="D288" s="23">
        <v>34334</v>
      </c>
      <c r="E288" s="22" t="s">
        <v>19</v>
      </c>
      <c r="F288" s="24" t="s">
        <v>595</v>
      </c>
      <c r="G288" s="4" t="s">
        <v>40</v>
      </c>
      <c r="H288" s="30" t="str">
        <f>VLOOKUP(G288,Hoja2!A:B,2,0)</f>
        <v>SERIE029</v>
      </c>
      <c r="I288" s="4" t="s">
        <v>40</v>
      </c>
      <c r="J288" s="31">
        <f>VLOOKUP(Eliminación!I319,RETENCIÓN!A:D,IF(Eliminación!E319="OPES",2,IF(Eliminación!E319="UPES",3,4)),FALSE)</f>
        <v>10</v>
      </c>
      <c r="K288" s="27">
        <f t="shared" si="4"/>
        <v>37984</v>
      </c>
      <c r="L288" s="28" t="str">
        <f>IF(VLOOKUP(I288,RETENCIÓN!A:E,5,FALSE)="E","X","")</f>
        <v>X</v>
      </c>
      <c r="M288" s="29" t="str">
        <f>IF(VLOOKUP(I288,RETENCIÓN!A:E,5,FALSE)="CT","X","")</f>
        <v/>
      </c>
      <c r="N288" s="28" t="str">
        <f>IF(VLOOKUP(I288,RETENCIÓN!A:E,5,FALSE)="E","X","")</f>
        <v>X</v>
      </c>
      <c r="O288" s="28" t="str">
        <f>IF(VLOOKUP(I288,RETENCIÓN!A:E,5,FALSE)="MT","X","")</f>
        <v/>
      </c>
      <c r="P288" s="28" t="str">
        <f>IF(VLOOKUP(I288,RETENCIÓN!A:E,5,FALSE)="S","X","")</f>
        <v/>
      </c>
      <c r="Q288" s="26" t="s">
        <v>596</v>
      </c>
      <c r="R288" s="26"/>
      <c r="S288" s="25"/>
      <c r="T288" s="22" t="s">
        <v>178</v>
      </c>
      <c r="U288" s="22">
        <v>1</v>
      </c>
      <c r="V288" s="22">
        <v>25</v>
      </c>
      <c r="W288" s="22" t="s">
        <v>167</v>
      </c>
      <c r="X288" s="22"/>
      <c r="Y288" s="22">
        <v>13</v>
      </c>
      <c r="Z288" s="22" t="s">
        <v>570</v>
      </c>
    </row>
    <row r="289" spans="1:26" ht="36" x14ac:dyDescent="0.2">
      <c r="A289" s="22">
        <v>287</v>
      </c>
      <c r="B289" s="22" t="s">
        <v>303</v>
      </c>
      <c r="C289" s="23">
        <v>34516</v>
      </c>
      <c r="D289" s="23">
        <v>34546</v>
      </c>
      <c r="E289" s="22" t="s">
        <v>19</v>
      </c>
      <c r="F289" s="24" t="s">
        <v>597</v>
      </c>
      <c r="G289" s="4" t="s">
        <v>40</v>
      </c>
      <c r="H289" s="30" t="str">
        <f>VLOOKUP(G289,Hoja2!A:B,2,0)</f>
        <v>SERIE029</v>
      </c>
      <c r="I289" s="4" t="s">
        <v>40</v>
      </c>
      <c r="J289" s="31">
        <f>VLOOKUP(Eliminación!I320,RETENCIÓN!A:D,IF(Eliminación!E320="OPES",2,IF(Eliminación!E320="UPES",3,4)),FALSE)</f>
        <v>10</v>
      </c>
      <c r="K289" s="27">
        <f t="shared" si="4"/>
        <v>38196</v>
      </c>
      <c r="L289" s="28" t="str">
        <f>IF(VLOOKUP(I289,RETENCIÓN!A:E,5,FALSE)="E","X","")</f>
        <v>X</v>
      </c>
      <c r="M289" s="29" t="str">
        <f>IF(VLOOKUP(I289,RETENCIÓN!A:E,5,FALSE)="CT","X","")</f>
        <v/>
      </c>
      <c r="N289" s="28" t="str">
        <f>IF(VLOOKUP(I289,RETENCIÓN!A:E,5,FALSE)="E","X","")</f>
        <v>X</v>
      </c>
      <c r="O289" s="28" t="str">
        <f>IF(VLOOKUP(I289,RETENCIÓN!A:E,5,FALSE)="MT","X","")</f>
        <v/>
      </c>
      <c r="P289" s="28" t="str">
        <f>IF(VLOOKUP(I289,RETENCIÓN!A:E,5,FALSE)="S","X","")</f>
        <v/>
      </c>
      <c r="Q289" s="26" t="s">
        <v>598</v>
      </c>
      <c r="R289" s="26"/>
      <c r="S289" s="25"/>
      <c r="T289" s="22" t="s">
        <v>178</v>
      </c>
      <c r="U289" s="22">
        <v>1</v>
      </c>
      <c r="V289" s="22">
        <v>24</v>
      </c>
      <c r="W289" s="22" t="s">
        <v>167</v>
      </c>
      <c r="X289" s="22"/>
      <c r="Y289" s="22">
        <v>14</v>
      </c>
      <c r="Z289" s="22" t="s">
        <v>570</v>
      </c>
    </row>
    <row r="290" spans="1:26" ht="60" x14ac:dyDescent="0.2">
      <c r="A290" s="22">
        <v>288</v>
      </c>
      <c r="B290" s="22" t="s">
        <v>303</v>
      </c>
      <c r="C290" s="23">
        <v>34439</v>
      </c>
      <c r="D290" s="23">
        <v>34439</v>
      </c>
      <c r="E290" s="22" t="s">
        <v>19</v>
      </c>
      <c r="F290" s="24" t="s">
        <v>599</v>
      </c>
      <c r="G290" s="4" t="s">
        <v>40</v>
      </c>
      <c r="H290" s="30" t="str">
        <f>VLOOKUP(G290,Hoja2!A:B,2,0)</f>
        <v>SERIE029</v>
      </c>
      <c r="I290" s="4" t="s">
        <v>40</v>
      </c>
      <c r="J290" s="31">
        <f>VLOOKUP(Eliminación!I321,RETENCIÓN!A:D,IF(Eliminación!E321="OPES",2,IF(Eliminación!E321="UPES",3,4)),FALSE)</f>
        <v>10</v>
      </c>
      <c r="K290" s="27">
        <f t="shared" si="4"/>
        <v>38089</v>
      </c>
      <c r="L290" s="28" t="str">
        <f>IF(VLOOKUP(I290,RETENCIÓN!A:E,5,FALSE)="E","X","")</f>
        <v>X</v>
      </c>
      <c r="M290" s="29" t="str">
        <f>IF(VLOOKUP(I290,RETENCIÓN!A:E,5,FALSE)="CT","X","")</f>
        <v/>
      </c>
      <c r="N290" s="28" t="str">
        <f>IF(VLOOKUP(I290,RETENCIÓN!A:E,5,FALSE)="E","X","")</f>
        <v>X</v>
      </c>
      <c r="O290" s="28" t="str">
        <f>IF(VLOOKUP(I290,RETENCIÓN!A:E,5,FALSE)="MT","X","")</f>
        <v/>
      </c>
      <c r="P290" s="28" t="str">
        <f>IF(VLOOKUP(I290,RETENCIÓN!A:E,5,FALSE)="S","X","")</f>
        <v/>
      </c>
      <c r="Q290" s="26" t="s">
        <v>600</v>
      </c>
      <c r="R290" s="26"/>
      <c r="S290" s="25"/>
      <c r="T290" s="22" t="s">
        <v>178</v>
      </c>
      <c r="U290" s="22">
        <v>1</v>
      </c>
      <c r="V290" s="22">
        <v>22</v>
      </c>
      <c r="W290" s="22" t="s">
        <v>167</v>
      </c>
      <c r="X290" s="22"/>
      <c r="Y290" s="22">
        <v>15</v>
      </c>
      <c r="Z290" s="22" t="s">
        <v>570</v>
      </c>
    </row>
    <row r="291" spans="1:26" ht="24" x14ac:dyDescent="0.2">
      <c r="A291" s="22">
        <v>289</v>
      </c>
      <c r="B291" s="22" t="s">
        <v>303</v>
      </c>
      <c r="C291" s="23">
        <v>34455</v>
      </c>
      <c r="D291" s="23">
        <v>34485</v>
      </c>
      <c r="E291" s="22" t="s">
        <v>19</v>
      </c>
      <c r="F291" s="24" t="s">
        <v>601</v>
      </c>
      <c r="G291" s="4" t="s">
        <v>40</v>
      </c>
      <c r="H291" s="30" t="str">
        <f>VLOOKUP(G291,Hoja2!A:B,2,0)</f>
        <v>SERIE029</v>
      </c>
      <c r="I291" s="4" t="s">
        <v>40</v>
      </c>
      <c r="J291" s="31">
        <f>VLOOKUP(Eliminación!I322,RETENCIÓN!A:D,IF(Eliminación!E322="OPES",2,IF(Eliminación!E322="UPES",3,4)),FALSE)</f>
        <v>10</v>
      </c>
      <c r="K291" s="27">
        <f t="shared" si="4"/>
        <v>38135</v>
      </c>
      <c r="L291" s="28" t="str">
        <f>IF(VLOOKUP(I291,RETENCIÓN!A:E,5,FALSE)="E","X","")</f>
        <v>X</v>
      </c>
      <c r="M291" s="29" t="str">
        <f>IF(VLOOKUP(I291,RETENCIÓN!A:E,5,FALSE)="CT","X","")</f>
        <v/>
      </c>
      <c r="N291" s="28" t="str">
        <f>IF(VLOOKUP(I291,RETENCIÓN!A:E,5,FALSE)="E","X","")</f>
        <v>X</v>
      </c>
      <c r="O291" s="28" t="str">
        <f>IF(VLOOKUP(I291,RETENCIÓN!A:E,5,FALSE)="MT","X","")</f>
        <v/>
      </c>
      <c r="P291" s="28" t="str">
        <f>IF(VLOOKUP(I291,RETENCIÓN!A:E,5,FALSE)="S","X","")</f>
        <v/>
      </c>
      <c r="Q291" s="26" t="s">
        <v>602</v>
      </c>
      <c r="R291" s="26" t="s">
        <v>603</v>
      </c>
      <c r="S291" s="25"/>
      <c r="T291" s="22" t="s">
        <v>178</v>
      </c>
      <c r="U291" s="22">
        <v>1</v>
      </c>
      <c r="V291" s="22">
        <v>6</v>
      </c>
      <c r="W291" s="22" t="s">
        <v>167</v>
      </c>
      <c r="X291" s="22"/>
      <c r="Y291" s="22">
        <v>16</v>
      </c>
      <c r="Z291" s="22" t="s">
        <v>570</v>
      </c>
    </row>
    <row r="292" spans="1:26" ht="24" x14ac:dyDescent="0.2">
      <c r="A292" s="22">
        <v>290</v>
      </c>
      <c r="B292" s="22" t="s">
        <v>303</v>
      </c>
      <c r="C292" s="23">
        <v>34516</v>
      </c>
      <c r="D292" s="23">
        <v>34546</v>
      </c>
      <c r="E292" s="22" t="s">
        <v>19</v>
      </c>
      <c r="F292" s="24" t="s">
        <v>604</v>
      </c>
      <c r="G292" s="4" t="s">
        <v>40</v>
      </c>
      <c r="H292" s="30" t="str">
        <f>VLOOKUP(G292,Hoja2!A:B,2,0)</f>
        <v>SERIE029</v>
      </c>
      <c r="I292" s="4" t="s">
        <v>40</v>
      </c>
      <c r="J292" s="31">
        <f>VLOOKUP(Eliminación!I323,RETENCIÓN!A:D,IF(Eliminación!E323="OPES",2,IF(Eliminación!E323="UPES",3,4)),FALSE)</f>
        <v>10</v>
      </c>
      <c r="K292" s="27">
        <f t="shared" si="4"/>
        <v>38196</v>
      </c>
      <c r="L292" s="28" t="str">
        <f>IF(VLOOKUP(I292,RETENCIÓN!A:E,5,FALSE)="E","X","")</f>
        <v>X</v>
      </c>
      <c r="M292" s="29" t="str">
        <f>IF(VLOOKUP(I292,RETENCIÓN!A:E,5,FALSE)="CT","X","")</f>
        <v/>
      </c>
      <c r="N292" s="28" t="str">
        <f>IF(VLOOKUP(I292,RETENCIÓN!A:E,5,FALSE)="E","X","")</f>
        <v>X</v>
      </c>
      <c r="O292" s="28" t="str">
        <f>IF(VLOOKUP(I292,RETENCIÓN!A:E,5,FALSE)="MT","X","")</f>
        <v/>
      </c>
      <c r="P292" s="28" t="str">
        <f>IF(VLOOKUP(I292,RETENCIÓN!A:E,5,FALSE)="S","X","")</f>
        <v/>
      </c>
      <c r="Q292" s="26" t="s">
        <v>605</v>
      </c>
      <c r="R292" s="26" t="s">
        <v>606</v>
      </c>
      <c r="S292" s="25"/>
      <c r="T292" s="22" t="s">
        <v>178</v>
      </c>
      <c r="U292" s="22">
        <v>1</v>
      </c>
      <c r="V292" s="22">
        <v>12</v>
      </c>
      <c r="W292" s="22" t="s">
        <v>167</v>
      </c>
      <c r="X292" s="22"/>
      <c r="Y292" s="22">
        <v>1</v>
      </c>
      <c r="Z292" s="22" t="s">
        <v>607</v>
      </c>
    </row>
    <row r="293" spans="1:26" ht="48" x14ac:dyDescent="0.2">
      <c r="A293" s="22">
        <v>291</v>
      </c>
      <c r="B293" s="22" t="s">
        <v>303</v>
      </c>
      <c r="C293" s="23">
        <v>34304</v>
      </c>
      <c r="D293" s="23">
        <v>34334</v>
      </c>
      <c r="E293" s="22" t="s">
        <v>19</v>
      </c>
      <c r="F293" s="24" t="s">
        <v>608</v>
      </c>
      <c r="G293" s="4" t="s">
        <v>40</v>
      </c>
      <c r="H293" s="30" t="str">
        <f>VLOOKUP(G293,Hoja2!A:B,2,0)</f>
        <v>SERIE029</v>
      </c>
      <c r="I293" s="4" t="s">
        <v>40</v>
      </c>
      <c r="J293" s="31">
        <f>VLOOKUP(Eliminación!I324,RETENCIÓN!A:D,IF(Eliminación!E324="OPES",2,IF(Eliminación!E324="UPES",3,4)),FALSE)</f>
        <v>10</v>
      </c>
      <c r="K293" s="27">
        <f t="shared" si="4"/>
        <v>37984</v>
      </c>
      <c r="L293" s="28" t="str">
        <f>IF(VLOOKUP(I293,RETENCIÓN!A:E,5,FALSE)="E","X","")</f>
        <v>X</v>
      </c>
      <c r="M293" s="29" t="str">
        <f>IF(VLOOKUP(I293,RETENCIÓN!A:E,5,FALSE)="CT","X","")</f>
        <v/>
      </c>
      <c r="N293" s="28" t="str">
        <f>IF(VLOOKUP(I293,RETENCIÓN!A:E,5,FALSE)="E","X","")</f>
        <v>X</v>
      </c>
      <c r="O293" s="28" t="str">
        <f>IF(VLOOKUP(I293,RETENCIÓN!A:E,5,FALSE)="MT","X","")</f>
        <v/>
      </c>
      <c r="P293" s="28" t="str">
        <f>IF(VLOOKUP(I293,RETENCIÓN!A:E,5,FALSE)="S","X","")</f>
        <v/>
      </c>
      <c r="Q293" s="26" t="s">
        <v>609</v>
      </c>
      <c r="R293" s="26"/>
      <c r="S293" s="25"/>
      <c r="T293" s="22" t="s">
        <v>178</v>
      </c>
      <c r="U293" s="22">
        <v>1</v>
      </c>
      <c r="V293" s="22">
        <v>18</v>
      </c>
      <c r="W293" s="22" t="s">
        <v>167</v>
      </c>
      <c r="X293" s="22"/>
      <c r="Y293" s="22">
        <v>2</v>
      </c>
      <c r="Z293" s="22" t="s">
        <v>607</v>
      </c>
    </row>
    <row r="294" spans="1:26" ht="24" x14ac:dyDescent="0.2">
      <c r="A294" s="22">
        <v>292</v>
      </c>
      <c r="B294" s="22" t="s">
        <v>303</v>
      </c>
      <c r="C294" s="23">
        <v>34606</v>
      </c>
      <c r="D294" s="23">
        <v>34606</v>
      </c>
      <c r="E294" s="22" t="s">
        <v>19</v>
      </c>
      <c r="F294" s="24" t="s">
        <v>610</v>
      </c>
      <c r="G294" s="4" t="s">
        <v>40</v>
      </c>
      <c r="H294" s="30" t="str">
        <f>VLOOKUP(G294,Hoja2!A:B,2,0)</f>
        <v>SERIE029</v>
      </c>
      <c r="I294" s="4" t="s">
        <v>40</v>
      </c>
      <c r="J294" s="31">
        <f>VLOOKUP(Eliminación!I325,RETENCIÓN!A:D,IF(Eliminación!E325="OPES",2,IF(Eliminación!E325="UPES",3,4)),FALSE)</f>
        <v>10</v>
      </c>
      <c r="K294" s="27">
        <f t="shared" si="4"/>
        <v>38256</v>
      </c>
      <c r="L294" s="28" t="str">
        <f>IF(VLOOKUP(I294,RETENCIÓN!A:E,5,FALSE)="E","X","")</f>
        <v>X</v>
      </c>
      <c r="M294" s="29" t="str">
        <f>IF(VLOOKUP(I294,RETENCIÓN!A:E,5,FALSE)="CT","X","")</f>
        <v/>
      </c>
      <c r="N294" s="28" t="str">
        <f>IF(VLOOKUP(I294,RETENCIÓN!A:E,5,FALSE)="E","X","")</f>
        <v>X</v>
      </c>
      <c r="O294" s="28" t="str">
        <f>IF(VLOOKUP(I294,RETENCIÓN!A:E,5,FALSE)="MT","X","")</f>
        <v/>
      </c>
      <c r="P294" s="28" t="str">
        <f>IF(VLOOKUP(I294,RETENCIÓN!A:E,5,FALSE)="S","X","")</f>
        <v/>
      </c>
      <c r="Q294" s="26" t="s">
        <v>611</v>
      </c>
      <c r="R294" s="26" t="s">
        <v>612</v>
      </c>
      <c r="S294" s="25"/>
      <c r="T294" s="22" t="s">
        <v>178</v>
      </c>
      <c r="U294" s="22">
        <v>1</v>
      </c>
      <c r="V294" s="22">
        <v>10</v>
      </c>
      <c r="W294" s="22" t="s">
        <v>167</v>
      </c>
      <c r="X294" s="22"/>
      <c r="Y294" s="22">
        <v>3</v>
      </c>
      <c r="Z294" s="22" t="s">
        <v>607</v>
      </c>
    </row>
    <row r="295" spans="1:26" ht="48" x14ac:dyDescent="0.2">
      <c r="A295" s="22">
        <v>293</v>
      </c>
      <c r="B295" s="22" t="s">
        <v>303</v>
      </c>
      <c r="C295" s="23">
        <v>34029</v>
      </c>
      <c r="D295" s="23">
        <v>34059</v>
      </c>
      <c r="E295" s="22" t="s">
        <v>19</v>
      </c>
      <c r="F295" s="24" t="s">
        <v>613</v>
      </c>
      <c r="G295" s="4" t="s">
        <v>40</v>
      </c>
      <c r="H295" s="30" t="str">
        <f>VLOOKUP(G295,Hoja2!A:B,2,0)</f>
        <v>SERIE029</v>
      </c>
      <c r="I295" s="4" t="s">
        <v>40</v>
      </c>
      <c r="J295" s="31">
        <f>VLOOKUP(Eliminación!I326,RETENCIÓN!A:D,IF(Eliminación!E326="OPES",2,IF(Eliminación!E326="UPES",3,4)),FALSE)</f>
        <v>10</v>
      </c>
      <c r="K295" s="27">
        <f t="shared" si="4"/>
        <v>37709</v>
      </c>
      <c r="L295" s="28" t="str">
        <f>IF(VLOOKUP(I295,RETENCIÓN!A:E,5,FALSE)="E","X","")</f>
        <v>X</v>
      </c>
      <c r="M295" s="29" t="str">
        <f>IF(VLOOKUP(I295,RETENCIÓN!A:E,5,FALSE)="CT","X","")</f>
        <v/>
      </c>
      <c r="N295" s="28" t="str">
        <f>IF(VLOOKUP(I295,RETENCIÓN!A:E,5,FALSE)="E","X","")</f>
        <v>X</v>
      </c>
      <c r="O295" s="28" t="str">
        <f>IF(VLOOKUP(I295,RETENCIÓN!A:E,5,FALSE)="MT","X","")</f>
        <v/>
      </c>
      <c r="P295" s="28" t="str">
        <f>IF(VLOOKUP(I295,RETENCIÓN!A:E,5,FALSE)="S","X","")</f>
        <v/>
      </c>
      <c r="Q295" s="26" t="s">
        <v>614</v>
      </c>
      <c r="R295" s="26"/>
      <c r="S295" s="25"/>
      <c r="T295" s="22" t="s">
        <v>178</v>
      </c>
      <c r="U295" s="22">
        <v>1</v>
      </c>
      <c r="V295" s="22">
        <v>32</v>
      </c>
      <c r="W295" s="22" t="s">
        <v>167</v>
      </c>
      <c r="X295" s="22" t="s">
        <v>615</v>
      </c>
      <c r="Y295" s="22">
        <v>4</v>
      </c>
      <c r="Z295" s="22" t="s">
        <v>607</v>
      </c>
    </row>
    <row r="296" spans="1:26" ht="36" x14ac:dyDescent="0.2">
      <c r="A296" s="22">
        <v>294</v>
      </c>
      <c r="B296" s="22" t="s">
        <v>303</v>
      </c>
      <c r="C296" s="23">
        <v>34681</v>
      </c>
      <c r="D296" s="23">
        <v>34681</v>
      </c>
      <c r="E296" s="22" t="s">
        <v>19</v>
      </c>
      <c r="F296" s="24" t="s">
        <v>616</v>
      </c>
      <c r="G296" s="4" t="s">
        <v>40</v>
      </c>
      <c r="H296" s="30" t="str">
        <f>VLOOKUP(G296,Hoja2!A:B,2,0)</f>
        <v>SERIE029</v>
      </c>
      <c r="I296" s="4" t="s">
        <v>40</v>
      </c>
      <c r="J296" s="31">
        <f>VLOOKUP(Eliminación!I327,RETENCIÓN!A:D,IF(Eliminación!E327="OPES",2,IF(Eliminación!E327="UPES",3,4)),FALSE)</f>
        <v>10</v>
      </c>
      <c r="K296" s="27">
        <f t="shared" si="4"/>
        <v>38331</v>
      </c>
      <c r="L296" s="28" t="str">
        <f>IF(VLOOKUP(I296,RETENCIÓN!A:E,5,FALSE)="E","X","")</f>
        <v>X</v>
      </c>
      <c r="M296" s="29" t="str">
        <f>IF(VLOOKUP(I296,RETENCIÓN!A:E,5,FALSE)="CT","X","")</f>
        <v/>
      </c>
      <c r="N296" s="28" t="str">
        <f>IF(VLOOKUP(I296,RETENCIÓN!A:E,5,FALSE)="E","X","")</f>
        <v>X</v>
      </c>
      <c r="O296" s="28" t="str">
        <f>IF(VLOOKUP(I296,RETENCIÓN!A:E,5,FALSE)="MT","X","")</f>
        <v/>
      </c>
      <c r="P296" s="28" t="str">
        <f>IF(VLOOKUP(I296,RETENCIÓN!A:E,5,FALSE)="S","X","")</f>
        <v/>
      </c>
      <c r="Q296" s="26" t="s">
        <v>617</v>
      </c>
      <c r="R296" s="26"/>
      <c r="S296" s="25"/>
      <c r="T296" s="22" t="s">
        <v>178</v>
      </c>
      <c r="U296" s="22">
        <v>1</v>
      </c>
      <c r="V296" s="22">
        <v>25</v>
      </c>
      <c r="W296" s="22" t="s">
        <v>167</v>
      </c>
      <c r="X296" s="22"/>
      <c r="Y296" s="22">
        <v>5</v>
      </c>
      <c r="Z296" s="22" t="s">
        <v>607</v>
      </c>
    </row>
    <row r="297" spans="1:26" ht="36" x14ac:dyDescent="0.2">
      <c r="A297" s="22">
        <v>295</v>
      </c>
      <c r="B297" s="22" t="s">
        <v>303</v>
      </c>
      <c r="C297" s="23">
        <v>34681</v>
      </c>
      <c r="D297" s="23">
        <v>34681</v>
      </c>
      <c r="E297" s="22" t="s">
        <v>19</v>
      </c>
      <c r="F297" s="24" t="s">
        <v>616</v>
      </c>
      <c r="G297" s="4" t="s">
        <v>40</v>
      </c>
      <c r="H297" s="30" t="str">
        <f>VLOOKUP(G297,Hoja2!A:B,2,0)</f>
        <v>SERIE029</v>
      </c>
      <c r="I297" s="4" t="s">
        <v>40</v>
      </c>
      <c r="J297" s="31">
        <f>VLOOKUP(Eliminación!I328,RETENCIÓN!A:D,IF(Eliminación!E328="OPES",2,IF(Eliminación!E328="UPES",3,4)),FALSE)</f>
        <v>10</v>
      </c>
      <c r="K297" s="27">
        <f t="shared" si="4"/>
        <v>38331</v>
      </c>
      <c r="L297" s="28" t="str">
        <f>IF(VLOOKUP(I297,RETENCIÓN!A:E,5,FALSE)="E","X","")</f>
        <v>X</v>
      </c>
      <c r="M297" s="29" t="str">
        <f>IF(VLOOKUP(I297,RETENCIÓN!A:E,5,FALSE)="CT","X","")</f>
        <v/>
      </c>
      <c r="N297" s="28" t="str">
        <f>IF(VLOOKUP(I297,RETENCIÓN!A:E,5,FALSE)="E","X","")</f>
        <v>X</v>
      </c>
      <c r="O297" s="28" t="str">
        <f>IF(VLOOKUP(I297,RETENCIÓN!A:E,5,FALSE)="MT","X","")</f>
        <v/>
      </c>
      <c r="P297" s="28" t="str">
        <f>IF(VLOOKUP(I297,RETENCIÓN!A:E,5,FALSE)="S","X","")</f>
        <v/>
      </c>
      <c r="Q297" s="26" t="s">
        <v>617</v>
      </c>
      <c r="R297" s="26"/>
      <c r="S297" s="25"/>
      <c r="T297" s="22" t="s">
        <v>178</v>
      </c>
      <c r="U297" s="22">
        <v>1</v>
      </c>
      <c r="V297" s="22">
        <v>25</v>
      </c>
      <c r="W297" s="22" t="s">
        <v>167</v>
      </c>
      <c r="X297" s="22"/>
      <c r="Y297" s="22">
        <v>6</v>
      </c>
      <c r="Z297" s="22" t="s">
        <v>607</v>
      </c>
    </row>
    <row r="298" spans="1:26" ht="36" x14ac:dyDescent="0.2">
      <c r="A298" s="22">
        <v>296</v>
      </c>
      <c r="B298" s="22" t="s">
        <v>303</v>
      </c>
      <c r="C298" s="23">
        <v>34250</v>
      </c>
      <c r="D298" s="23">
        <v>34250</v>
      </c>
      <c r="E298" s="22" t="s">
        <v>19</v>
      </c>
      <c r="F298" s="24" t="s">
        <v>616</v>
      </c>
      <c r="G298" s="4" t="s">
        <v>40</v>
      </c>
      <c r="H298" s="30" t="str">
        <f>VLOOKUP(G298,Hoja2!A:B,2,0)</f>
        <v>SERIE029</v>
      </c>
      <c r="I298" s="4" t="s">
        <v>40</v>
      </c>
      <c r="J298" s="31">
        <f>VLOOKUP(Eliminación!I329,RETENCIÓN!A:D,IF(Eliminación!E329="OPES",2,IF(Eliminación!E329="UPES",3,4)),FALSE)</f>
        <v>10</v>
      </c>
      <c r="K298" s="27">
        <f t="shared" si="4"/>
        <v>37900</v>
      </c>
      <c r="L298" s="28" t="str">
        <f>IF(VLOOKUP(I298,RETENCIÓN!A:E,5,FALSE)="E","X","")</f>
        <v>X</v>
      </c>
      <c r="M298" s="29" t="str">
        <f>IF(VLOOKUP(I298,RETENCIÓN!A:E,5,FALSE)="CT","X","")</f>
        <v/>
      </c>
      <c r="N298" s="28" t="str">
        <f>IF(VLOOKUP(I298,RETENCIÓN!A:E,5,FALSE)="E","X","")</f>
        <v>X</v>
      </c>
      <c r="O298" s="28" t="str">
        <f>IF(VLOOKUP(I298,RETENCIÓN!A:E,5,FALSE)="MT","X","")</f>
        <v/>
      </c>
      <c r="P298" s="28" t="str">
        <f>IF(VLOOKUP(I298,RETENCIÓN!A:E,5,FALSE)="S","X","")</f>
        <v/>
      </c>
      <c r="Q298" s="26" t="s">
        <v>618</v>
      </c>
      <c r="R298" s="26"/>
      <c r="S298" s="25"/>
      <c r="T298" s="22" t="s">
        <v>178</v>
      </c>
      <c r="U298" s="22">
        <v>1</v>
      </c>
      <c r="V298" s="22">
        <v>22</v>
      </c>
      <c r="W298" s="22" t="s">
        <v>167</v>
      </c>
      <c r="X298" s="22"/>
      <c r="Y298" s="22">
        <v>7</v>
      </c>
      <c r="Z298" s="22" t="s">
        <v>607</v>
      </c>
    </row>
    <row r="299" spans="1:26" ht="48" x14ac:dyDescent="0.2">
      <c r="A299" s="22">
        <v>297</v>
      </c>
      <c r="B299" s="22" t="s">
        <v>303</v>
      </c>
      <c r="C299" s="23">
        <v>34335</v>
      </c>
      <c r="D299" s="23">
        <v>34699</v>
      </c>
      <c r="E299" s="22" t="s">
        <v>19</v>
      </c>
      <c r="F299" s="24" t="s">
        <v>616</v>
      </c>
      <c r="G299" s="4" t="s">
        <v>40</v>
      </c>
      <c r="H299" s="30" t="str">
        <f>VLOOKUP(G299,Hoja2!A:B,2,0)</f>
        <v>SERIE029</v>
      </c>
      <c r="I299" s="4" t="s">
        <v>40</v>
      </c>
      <c r="J299" s="31">
        <f>VLOOKUP(Eliminación!I330,RETENCIÓN!A:D,IF(Eliminación!E330="OPES",2,IF(Eliminación!E330="UPES",3,4)),FALSE)</f>
        <v>10</v>
      </c>
      <c r="K299" s="27">
        <f t="shared" si="4"/>
        <v>38349</v>
      </c>
      <c r="L299" s="28" t="str">
        <f>IF(VLOOKUP(I299,RETENCIÓN!A:E,5,FALSE)="E","X","")</f>
        <v>X</v>
      </c>
      <c r="M299" s="29" t="str">
        <f>IF(VLOOKUP(I299,RETENCIÓN!A:E,5,FALSE)="CT","X","")</f>
        <v/>
      </c>
      <c r="N299" s="28" t="str">
        <f>IF(VLOOKUP(I299,RETENCIÓN!A:E,5,FALSE)="E","X","")</f>
        <v>X</v>
      </c>
      <c r="O299" s="28" t="str">
        <f>IF(VLOOKUP(I299,RETENCIÓN!A:E,5,FALSE)="MT","X","")</f>
        <v/>
      </c>
      <c r="P299" s="28" t="str">
        <f>IF(VLOOKUP(I299,RETENCIÓN!A:E,5,FALSE)="S","X","")</f>
        <v/>
      </c>
      <c r="Q299" s="26" t="s">
        <v>619</v>
      </c>
      <c r="R299" s="26"/>
      <c r="S299" s="25"/>
      <c r="T299" s="22" t="s">
        <v>178</v>
      </c>
      <c r="U299" s="22">
        <v>1</v>
      </c>
      <c r="V299" s="22">
        <v>33</v>
      </c>
      <c r="W299" s="22" t="s">
        <v>167</v>
      </c>
      <c r="X299" s="22"/>
      <c r="Y299" s="22">
        <v>8</v>
      </c>
      <c r="Z299" s="22" t="s">
        <v>607</v>
      </c>
    </row>
    <row r="300" spans="1:26" ht="24" x14ac:dyDescent="0.2">
      <c r="A300" s="22">
        <v>298</v>
      </c>
      <c r="B300" s="22" t="s">
        <v>303</v>
      </c>
      <c r="C300" s="23">
        <v>34610</v>
      </c>
      <c r="D300" s="23">
        <v>34610</v>
      </c>
      <c r="E300" s="22" t="s">
        <v>19</v>
      </c>
      <c r="F300" s="24" t="s">
        <v>620</v>
      </c>
      <c r="G300" s="4" t="s">
        <v>40</v>
      </c>
      <c r="H300" s="30" t="str">
        <f>VLOOKUP(G300,Hoja2!A:B,2,0)</f>
        <v>SERIE029</v>
      </c>
      <c r="I300" s="4" t="s">
        <v>40</v>
      </c>
      <c r="J300" s="31">
        <f>VLOOKUP(Eliminación!I331,RETENCIÓN!A:D,IF(Eliminación!E331="OPES",2,IF(Eliminación!E331="UPES",3,4)),FALSE)</f>
        <v>10</v>
      </c>
      <c r="K300" s="27">
        <f t="shared" si="4"/>
        <v>38260</v>
      </c>
      <c r="L300" s="28" t="str">
        <f>IF(VLOOKUP(I300,RETENCIÓN!A:E,5,FALSE)="E","X","")</f>
        <v>X</v>
      </c>
      <c r="M300" s="29" t="str">
        <f>IF(VLOOKUP(I300,RETENCIÓN!A:E,5,FALSE)="CT","X","")</f>
        <v/>
      </c>
      <c r="N300" s="28" t="str">
        <f>IF(VLOOKUP(I300,RETENCIÓN!A:E,5,FALSE)="E","X","")</f>
        <v>X</v>
      </c>
      <c r="O300" s="28" t="str">
        <f>IF(VLOOKUP(I300,RETENCIÓN!A:E,5,FALSE)="MT","X","")</f>
        <v/>
      </c>
      <c r="P300" s="28" t="str">
        <f>IF(VLOOKUP(I300,RETENCIÓN!A:E,5,FALSE)="S","X","")</f>
        <v/>
      </c>
      <c r="Q300" s="26" t="s">
        <v>621</v>
      </c>
      <c r="R300" s="26"/>
      <c r="S300" s="25"/>
      <c r="T300" s="22" t="s">
        <v>178</v>
      </c>
      <c r="U300" s="22">
        <v>1</v>
      </c>
      <c r="V300" s="22">
        <v>11</v>
      </c>
      <c r="W300" s="22" t="s">
        <v>167</v>
      </c>
      <c r="X300" s="22"/>
      <c r="Y300" s="22">
        <v>9</v>
      </c>
      <c r="Z300" s="22" t="s">
        <v>607</v>
      </c>
    </row>
    <row r="301" spans="1:26" ht="60" x14ac:dyDescent="0.2">
      <c r="A301" s="22">
        <v>299</v>
      </c>
      <c r="B301" s="22" t="s">
        <v>303</v>
      </c>
      <c r="C301" s="23">
        <v>34516</v>
      </c>
      <c r="D301" s="23">
        <v>34546</v>
      </c>
      <c r="E301" s="22" t="s">
        <v>19</v>
      </c>
      <c r="F301" s="24" t="s">
        <v>613</v>
      </c>
      <c r="G301" s="4" t="s">
        <v>40</v>
      </c>
      <c r="H301" s="30" t="str">
        <f>VLOOKUP(G301,Hoja2!A:B,2,0)</f>
        <v>SERIE029</v>
      </c>
      <c r="I301" s="4" t="s">
        <v>40</v>
      </c>
      <c r="J301" s="31">
        <f>VLOOKUP(Eliminación!I332,RETENCIÓN!A:D,IF(Eliminación!E332="OPES",2,IF(Eliminación!E332="UPES",3,4)),FALSE)</f>
        <v>10</v>
      </c>
      <c r="K301" s="27">
        <f t="shared" si="4"/>
        <v>38196</v>
      </c>
      <c r="L301" s="28" t="str">
        <f>IF(VLOOKUP(I301,RETENCIÓN!A:E,5,FALSE)="E","X","")</f>
        <v>X</v>
      </c>
      <c r="M301" s="29" t="str">
        <f>IF(VLOOKUP(I301,RETENCIÓN!A:E,5,FALSE)="CT","X","")</f>
        <v/>
      </c>
      <c r="N301" s="28" t="str">
        <f>IF(VLOOKUP(I301,RETENCIÓN!A:E,5,FALSE)="E","X","")</f>
        <v>X</v>
      </c>
      <c r="O301" s="28" t="str">
        <f>IF(VLOOKUP(I301,RETENCIÓN!A:E,5,FALSE)="MT","X","")</f>
        <v/>
      </c>
      <c r="P301" s="28" t="str">
        <f>IF(VLOOKUP(I301,RETENCIÓN!A:E,5,FALSE)="S","X","")</f>
        <v/>
      </c>
      <c r="Q301" s="26" t="s">
        <v>622</v>
      </c>
      <c r="R301" s="26"/>
      <c r="S301" s="25"/>
      <c r="T301" s="22" t="s">
        <v>178</v>
      </c>
      <c r="U301" s="22">
        <v>1</v>
      </c>
      <c r="V301" s="22">
        <v>150</v>
      </c>
      <c r="W301" s="22" t="s">
        <v>167</v>
      </c>
      <c r="X301" s="22"/>
      <c r="Y301" s="22">
        <v>10</v>
      </c>
      <c r="Z301" s="22" t="s">
        <v>607</v>
      </c>
    </row>
    <row r="302" spans="1:26" ht="48" x14ac:dyDescent="0.2">
      <c r="A302" s="22">
        <v>300</v>
      </c>
      <c r="B302" s="22" t="s">
        <v>303</v>
      </c>
      <c r="C302" s="23">
        <v>34611</v>
      </c>
      <c r="D302" s="23">
        <v>34611</v>
      </c>
      <c r="E302" s="22" t="s">
        <v>19</v>
      </c>
      <c r="F302" s="24" t="s">
        <v>623</v>
      </c>
      <c r="G302" s="4" t="s">
        <v>40</v>
      </c>
      <c r="H302" s="30" t="str">
        <f>VLOOKUP(G302,Hoja2!A:B,2,0)</f>
        <v>SERIE029</v>
      </c>
      <c r="I302" s="4" t="s">
        <v>40</v>
      </c>
      <c r="J302" s="31">
        <f>VLOOKUP(Eliminación!I333,RETENCIÓN!A:D,IF(Eliminación!E333="OPES",2,IF(Eliminación!E333="UPES",3,4)),FALSE)</f>
        <v>10</v>
      </c>
      <c r="K302" s="27">
        <f t="shared" si="4"/>
        <v>38261</v>
      </c>
      <c r="L302" s="28" t="str">
        <f>IF(VLOOKUP(I302,RETENCIÓN!A:E,5,FALSE)="E","X","")</f>
        <v>X</v>
      </c>
      <c r="M302" s="29" t="str">
        <f>IF(VLOOKUP(I302,RETENCIÓN!A:E,5,FALSE)="CT","X","")</f>
        <v/>
      </c>
      <c r="N302" s="28" t="str">
        <f>IF(VLOOKUP(I302,RETENCIÓN!A:E,5,FALSE)="E","X","")</f>
        <v>X</v>
      </c>
      <c r="O302" s="28" t="str">
        <f>IF(VLOOKUP(I302,RETENCIÓN!A:E,5,FALSE)="MT","X","")</f>
        <v/>
      </c>
      <c r="P302" s="28" t="str">
        <f>IF(VLOOKUP(I302,RETENCIÓN!A:E,5,FALSE)="S","X","")</f>
        <v/>
      </c>
      <c r="Q302" s="26" t="s">
        <v>624</v>
      </c>
      <c r="R302" s="26"/>
      <c r="S302" s="25"/>
      <c r="T302" s="22" t="s">
        <v>178</v>
      </c>
      <c r="U302" s="22">
        <v>1</v>
      </c>
      <c r="V302" s="22">
        <v>70</v>
      </c>
      <c r="W302" s="22" t="s">
        <v>167</v>
      </c>
      <c r="X302" s="22"/>
      <c r="Y302" s="22">
        <v>11</v>
      </c>
      <c r="Z302" s="22" t="s">
        <v>607</v>
      </c>
    </row>
    <row r="303" spans="1:26" x14ac:dyDescent="0.2">
      <c r="A303" s="22">
        <v>301</v>
      </c>
      <c r="B303" s="22" t="s">
        <v>303</v>
      </c>
      <c r="C303" s="23">
        <v>34335</v>
      </c>
      <c r="D303" s="23">
        <v>34699</v>
      </c>
      <c r="E303" s="22" t="s">
        <v>19</v>
      </c>
      <c r="F303" s="24" t="s">
        <v>625</v>
      </c>
      <c r="G303" s="4" t="s">
        <v>40</v>
      </c>
      <c r="H303" s="30" t="str">
        <f>VLOOKUP(G303,Hoja2!A:B,2,0)</f>
        <v>SERIE029</v>
      </c>
      <c r="I303" s="4" t="s">
        <v>40</v>
      </c>
      <c r="J303" s="31">
        <f>VLOOKUP(Eliminación!I334,RETENCIÓN!A:D,IF(Eliminación!E334="OPES",2,IF(Eliminación!E334="UPES",3,4)),FALSE)</f>
        <v>10</v>
      </c>
      <c r="K303" s="27">
        <f t="shared" si="4"/>
        <v>38349</v>
      </c>
      <c r="L303" s="28" t="str">
        <f>IF(VLOOKUP(I303,RETENCIÓN!A:E,5,FALSE)="E","X","")</f>
        <v>X</v>
      </c>
      <c r="M303" s="29" t="str">
        <f>IF(VLOOKUP(I303,RETENCIÓN!A:E,5,FALSE)="CT","X","")</f>
        <v/>
      </c>
      <c r="N303" s="28" t="str">
        <f>IF(VLOOKUP(I303,RETENCIÓN!A:E,5,FALSE)="E","X","")</f>
        <v>X</v>
      </c>
      <c r="O303" s="28" t="str">
        <f>IF(VLOOKUP(I303,RETENCIÓN!A:E,5,FALSE)="MT","X","")</f>
        <v/>
      </c>
      <c r="P303" s="28" t="str">
        <f>IF(VLOOKUP(I303,RETENCIÓN!A:E,5,FALSE)="S","X","")</f>
        <v/>
      </c>
      <c r="Q303" s="26" t="s">
        <v>626</v>
      </c>
      <c r="R303" s="26"/>
      <c r="S303" s="25" t="s">
        <v>177</v>
      </c>
      <c r="T303" s="22" t="s">
        <v>178</v>
      </c>
      <c r="U303" s="22">
        <v>1</v>
      </c>
      <c r="V303" s="22">
        <v>128</v>
      </c>
      <c r="W303" s="22" t="s">
        <v>167</v>
      </c>
      <c r="X303" s="22"/>
      <c r="Y303" s="22">
        <v>12</v>
      </c>
      <c r="Z303" s="22" t="s">
        <v>607</v>
      </c>
    </row>
    <row r="304" spans="1:26" ht="48" x14ac:dyDescent="0.2">
      <c r="A304" s="22">
        <v>302</v>
      </c>
      <c r="B304" s="22" t="s">
        <v>303</v>
      </c>
      <c r="C304" s="23">
        <v>34029</v>
      </c>
      <c r="D304" s="23">
        <v>34059</v>
      </c>
      <c r="E304" s="22" t="s">
        <v>19</v>
      </c>
      <c r="F304" s="24" t="s">
        <v>613</v>
      </c>
      <c r="G304" s="4" t="s">
        <v>40</v>
      </c>
      <c r="H304" s="30" t="str">
        <f>VLOOKUP(G304,Hoja2!A:B,2,0)</f>
        <v>SERIE029</v>
      </c>
      <c r="I304" s="4" t="s">
        <v>40</v>
      </c>
      <c r="J304" s="31">
        <f>VLOOKUP(Eliminación!I335,RETENCIÓN!A:D,IF(Eliminación!E335="OPES",2,IF(Eliminación!E335="UPES",3,4)),FALSE)</f>
        <v>10</v>
      </c>
      <c r="K304" s="27">
        <f t="shared" si="4"/>
        <v>37709</v>
      </c>
      <c r="L304" s="28" t="str">
        <f>IF(VLOOKUP(I304,RETENCIÓN!A:E,5,FALSE)="E","X","")</f>
        <v>X</v>
      </c>
      <c r="M304" s="29" t="str">
        <f>IF(VLOOKUP(I304,RETENCIÓN!A:E,5,FALSE)="CT","X","")</f>
        <v/>
      </c>
      <c r="N304" s="28" t="str">
        <f>IF(VLOOKUP(I304,RETENCIÓN!A:E,5,FALSE)="E","X","")</f>
        <v>X</v>
      </c>
      <c r="O304" s="28" t="str">
        <f>IF(VLOOKUP(I304,RETENCIÓN!A:E,5,FALSE)="MT","X","")</f>
        <v/>
      </c>
      <c r="P304" s="28" t="str">
        <f>IF(VLOOKUP(I304,RETENCIÓN!A:E,5,FALSE)="S","X","")</f>
        <v/>
      </c>
      <c r="Q304" s="26" t="s">
        <v>627</v>
      </c>
      <c r="R304" s="26"/>
      <c r="S304" s="25"/>
      <c r="T304" s="22" t="s">
        <v>178</v>
      </c>
      <c r="U304" s="22">
        <v>1</v>
      </c>
      <c r="V304" s="22">
        <v>32</v>
      </c>
      <c r="W304" s="22" t="s">
        <v>167</v>
      </c>
      <c r="X304" s="22"/>
      <c r="Y304" s="22">
        <v>13</v>
      </c>
      <c r="Z304" s="22" t="s">
        <v>607</v>
      </c>
    </row>
    <row r="305" spans="1:36" x14ac:dyDescent="0.2">
      <c r="A305" s="22">
        <v>303</v>
      </c>
      <c r="B305" s="22" t="s">
        <v>303</v>
      </c>
      <c r="C305" s="23">
        <v>34422</v>
      </c>
      <c r="D305" s="23">
        <v>34422</v>
      </c>
      <c r="E305" s="22" t="s">
        <v>19</v>
      </c>
      <c r="F305" s="24" t="s">
        <v>628</v>
      </c>
      <c r="G305" s="4" t="s">
        <v>40</v>
      </c>
      <c r="H305" s="30" t="str">
        <f>VLOOKUP(G305,Hoja2!A:B,2,0)</f>
        <v>SERIE029</v>
      </c>
      <c r="I305" s="4" t="s">
        <v>40</v>
      </c>
      <c r="J305" s="31">
        <f>VLOOKUP(Eliminación!I336,RETENCIÓN!A:D,IF(Eliminación!E336="OPES",2,IF(Eliminación!E336="UPES",3,4)),FALSE)</f>
        <v>10</v>
      </c>
      <c r="K305" s="27">
        <f t="shared" si="4"/>
        <v>38072</v>
      </c>
      <c r="L305" s="28" t="str">
        <f>IF(VLOOKUP(I305,RETENCIÓN!A:E,5,FALSE)="E","X","")</f>
        <v>X</v>
      </c>
      <c r="M305" s="29" t="str">
        <f>IF(VLOOKUP(I305,RETENCIÓN!A:E,5,FALSE)="CT","X","")</f>
        <v/>
      </c>
      <c r="N305" s="28" t="str">
        <f>IF(VLOOKUP(I305,RETENCIÓN!A:E,5,FALSE)="E","X","")</f>
        <v>X</v>
      </c>
      <c r="O305" s="28" t="str">
        <f>IF(VLOOKUP(I305,RETENCIÓN!A:E,5,FALSE)="MT","X","")</f>
        <v/>
      </c>
      <c r="P305" s="28" t="str">
        <f>IF(VLOOKUP(I305,RETENCIÓN!A:E,5,FALSE)="S","X","")</f>
        <v/>
      </c>
      <c r="Q305" s="26" t="s">
        <v>626</v>
      </c>
      <c r="R305" s="26"/>
      <c r="S305" s="25" t="s">
        <v>177</v>
      </c>
      <c r="T305" s="22" t="s">
        <v>178</v>
      </c>
      <c r="U305" s="22">
        <v>1</v>
      </c>
      <c r="V305" s="22">
        <v>245</v>
      </c>
      <c r="W305" s="22" t="s">
        <v>167</v>
      </c>
      <c r="X305" s="22"/>
      <c r="Y305" s="22">
        <v>14</v>
      </c>
      <c r="Z305" s="22" t="s">
        <v>607</v>
      </c>
    </row>
    <row r="306" spans="1:36" x14ac:dyDescent="0.2">
      <c r="A306" s="22">
        <v>304</v>
      </c>
      <c r="B306" s="22" t="s">
        <v>412</v>
      </c>
      <c r="C306" s="23">
        <v>34421</v>
      </c>
      <c r="D306" s="23">
        <v>34421</v>
      </c>
      <c r="E306" s="22" t="s">
        <v>19</v>
      </c>
      <c r="F306" s="24" t="s">
        <v>629</v>
      </c>
      <c r="G306" s="4" t="s">
        <v>40</v>
      </c>
      <c r="H306" s="30" t="str">
        <f>VLOOKUP(G306,Hoja2!A:B,2,0)</f>
        <v>SERIE029</v>
      </c>
      <c r="I306" s="4" t="s">
        <v>40</v>
      </c>
      <c r="J306" s="31">
        <f>VLOOKUP(Eliminación!I337,RETENCIÓN!A:D,IF(Eliminación!E337="OPES",2,IF(Eliminación!E337="UPES",3,4)),FALSE)</f>
        <v>10</v>
      </c>
      <c r="K306" s="27">
        <f t="shared" si="4"/>
        <v>38071</v>
      </c>
      <c r="L306" s="28" t="str">
        <f>IF(VLOOKUP(I306,RETENCIÓN!A:E,5,FALSE)="E","X","")</f>
        <v>X</v>
      </c>
      <c r="M306" s="29" t="str">
        <f>IF(VLOOKUP(I306,RETENCIÓN!A:E,5,FALSE)="CT","X","")</f>
        <v/>
      </c>
      <c r="N306" s="28" t="str">
        <f>IF(VLOOKUP(I306,RETENCIÓN!A:E,5,FALSE)="E","X","")</f>
        <v>X</v>
      </c>
      <c r="O306" s="28" t="str">
        <f>IF(VLOOKUP(I306,RETENCIÓN!A:E,5,FALSE)="MT","X","")</f>
        <v/>
      </c>
      <c r="P306" s="28" t="str">
        <f>IF(VLOOKUP(I306,RETENCIÓN!A:E,5,FALSE)="S","X","")</f>
        <v/>
      </c>
      <c r="Q306" s="26" t="s">
        <v>626</v>
      </c>
      <c r="R306" s="26"/>
      <c r="S306" s="25" t="s">
        <v>177</v>
      </c>
      <c r="T306" s="22" t="s">
        <v>178</v>
      </c>
      <c r="U306" s="22">
        <v>1</v>
      </c>
      <c r="V306" s="22">
        <v>95</v>
      </c>
      <c r="W306" s="22" t="s">
        <v>167</v>
      </c>
      <c r="X306" s="22" t="s">
        <v>351</v>
      </c>
      <c r="Y306" s="22">
        <v>15</v>
      </c>
      <c r="Z306" s="22" t="s">
        <v>607</v>
      </c>
    </row>
    <row r="307" spans="1:36" x14ac:dyDescent="0.2">
      <c r="A307" s="22">
        <v>305</v>
      </c>
      <c r="B307" s="22" t="s">
        <v>412</v>
      </c>
      <c r="C307" s="23">
        <v>34422</v>
      </c>
      <c r="D307" s="23">
        <v>34422</v>
      </c>
      <c r="E307" s="22" t="s">
        <v>19</v>
      </c>
      <c r="F307" s="24" t="s">
        <v>629</v>
      </c>
      <c r="G307" s="4" t="s">
        <v>40</v>
      </c>
      <c r="H307" s="30" t="str">
        <f>VLOOKUP(G307,Hoja2!A:B,2,0)</f>
        <v>SERIE029</v>
      </c>
      <c r="I307" s="4" t="s">
        <v>40</v>
      </c>
      <c r="J307" s="31">
        <f>VLOOKUP(Eliminación!I338,RETENCIÓN!A:D,IF(Eliminación!E338="OPES",2,IF(Eliminación!E338="UPES",3,4)),FALSE)</f>
        <v>10</v>
      </c>
      <c r="K307" s="27">
        <f t="shared" si="4"/>
        <v>38072</v>
      </c>
      <c r="L307" s="28" t="str">
        <f>IF(VLOOKUP(I307,RETENCIÓN!A:E,5,FALSE)="E","X","")</f>
        <v>X</v>
      </c>
      <c r="M307" s="29" t="str">
        <f>IF(VLOOKUP(I307,RETENCIÓN!A:E,5,FALSE)="CT","X","")</f>
        <v/>
      </c>
      <c r="N307" s="28" t="str">
        <f>IF(VLOOKUP(I307,RETENCIÓN!A:E,5,FALSE)="E","X","")</f>
        <v>X</v>
      </c>
      <c r="O307" s="28" t="str">
        <f>IF(VLOOKUP(I307,RETENCIÓN!A:E,5,FALSE)="MT","X","")</f>
        <v/>
      </c>
      <c r="P307" s="28" t="str">
        <f>IF(VLOOKUP(I307,RETENCIÓN!A:E,5,FALSE)="S","X","")</f>
        <v/>
      </c>
      <c r="Q307" s="26" t="s">
        <v>626</v>
      </c>
      <c r="R307" s="26"/>
      <c r="S307" s="25"/>
      <c r="T307" s="22" t="s">
        <v>178</v>
      </c>
      <c r="U307" s="22">
        <v>1</v>
      </c>
      <c r="V307" s="22">
        <v>95</v>
      </c>
      <c r="W307" s="22" t="s">
        <v>167</v>
      </c>
      <c r="X307" s="22" t="s">
        <v>351</v>
      </c>
      <c r="Y307" s="22">
        <v>16</v>
      </c>
      <c r="Z307" s="22" t="s">
        <v>607</v>
      </c>
    </row>
    <row r="308" spans="1:36" x14ac:dyDescent="0.2">
      <c r="A308" s="22">
        <v>306</v>
      </c>
      <c r="B308" s="22" t="s">
        <v>168</v>
      </c>
      <c r="C308" s="23">
        <v>34408</v>
      </c>
      <c r="D308" s="23">
        <v>34408</v>
      </c>
      <c r="E308" s="22" t="s">
        <v>19</v>
      </c>
      <c r="F308" s="24" t="s">
        <v>209</v>
      </c>
      <c r="G308" s="4" t="s">
        <v>40</v>
      </c>
      <c r="H308" s="30" t="str">
        <f>VLOOKUP(G308,Hoja2!A:B,2,0)</f>
        <v>SERIE029</v>
      </c>
      <c r="I308" s="4" t="s">
        <v>40</v>
      </c>
      <c r="J308" s="31">
        <f>VLOOKUP(Eliminación!I339,RETENCIÓN!A:D,IF(Eliminación!E339="OPES",2,IF(Eliminación!E339="UPES",3,4)),FALSE)</f>
        <v>10</v>
      </c>
      <c r="K308" s="27">
        <f t="shared" si="4"/>
        <v>38058</v>
      </c>
      <c r="L308" s="28" t="str">
        <f>IF(VLOOKUP(I308,RETENCIÓN!A:E,5,FALSE)="E","X","")</f>
        <v>X</v>
      </c>
      <c r="M308" s="29" t="str">
        <f>IF(VLOOKUP(I308,RETENCIÓN!A:E,5,FALSE)="CT","X","")</f>
        <v/>
      </c>
      <c r="N308" s="28" t="str">
        <f>IF(VLOOKUP(I308,RETENCIÓN!A:E,5,FALSE)="E","X","")</f>
        <v>X</v>
      </c>
      <c r="O308" s="28" t="str">
        <f>IF(VLOOKUP(I308,RETENCIÓN!A:E,5,FALSE)="MT","X","")</f>
        <v/>
      </c>
      <c r="P308" s="28" t="str">
        <f>IF(VLOOKUP(I308,RETENCIÓN!A:E,5,FALSE)="S","X","")</f>
        <v/>
      </c>
      <c r="Q308" s="26" t="s">
        <v>626</v>
      </c>
      <c r="R308" s="26"/>
      <c r="S308" s="25"/>
      <c r="T308" s="22" t="s">
        <v>178</v>
      </c>
      <c r="U308" s="22">
        <v>1</v>
      </c>
      <c r="V308" s="22">
        <v>24</v>
      </c>
      <c r="W308" s="22" t="s">
        <v>167</v>
      </c>
      <c r="X308" s="22"/>
      <c r="Y308" s="22">
        <v>17</v>
      </c>
      <c r="Z308" s="22" t="s">
        <v>607</v>
      </c>
    </row>
    <row r="309" spans="1:36" ht="36" x14ac:dyDescent="0.2">
      <c r="A309" s="22">
        <v>307</v>
      </c>
      <c r="B309" s="22" t="s">
        <v>168</v>
      </c>
      <c r="C309" s="23">
        <v>34204</v>
      </c>
      <c r="D309" s="23">
        <v>34204</v>
      </c>
      <c r="E309" s="22" t="s">
        <v>19</v>
      </c>
      <c r="F309" s="24" t="s">
        <v>630</v>
      </c>
      <c r="G309" s="4" t="s">
        <v>40</v>
      </c>
      <c r="H309" s="30" t="str">
        <f>VLOOKUP(G309,Hoja2!A:B,2,0)</f>
        <v>SERIE029</v>
      </c>
      <c r="I309" s="4" t="s">
        <v>40</v>
      </c>
      <c r="J309" s="31">
        <f>VLOOKUP(Eliminación!I340,RETENCIÓN!A:D,IF(Eliminación!E340="OPES",2,IF(Eliminación!E340="UPES",3,4)),FALSE)</f>
        <v>10</v>
      </c>
      <c r="K309" s="27">
        <f t="shared" si="4"/>
        <v>37854</v>
      </c>
      <c r="L309" s="28" t="str">
        <f>IF(VLOOKUP(I309,RETENCIÓN!A:E,5,FALSE)="E","X","")</f>
        <v>X</v>
      </c>
      <c r="M309" s="29" t="str">
        <f>IF(VLOOKUP(I309,RETENCIÓN!A:E,5,FALSE)="CT","X","")</f>
        <v/>
      </c>
      <c r="N309" s="28" t="str">
        <f>IF(VLOOKUP(I309,RETENCIÓN!A:E,5,FALSE)="E","X","")</f>
        <v>X</v>
      </c>
      <c r="O309" s="28" t="str">
        <f>IF(VLOOKUP(I309,RETENCIÓN!A:E,5,FALSE)="MT","X","")</f>
        <v/>
      </c>
      <c r="P309" s="28" t="str">
        <f>IF(VLOOKUP(I309,RETENCIÓN!A:E,5,FALSE)="S","X","")</f>
        <v/>
      </c>
      <c r="Q309" s="26" t="s">
        <v>631</v>
      </c>
      <c r="R309" s="26"/>
      <c r="S309" s="25"/>
      <c r="T309" s="22" t="s">
        <v>178</v>
      </c>
      <c r="U309" s="22">
        <v>1</v>
      </c>
      <c r="V309" s="22">
        <v>9</v>
      </c>
      <c r="W309" s="22" t="s">
        <v>167</v>
      </c>
      <c r="X309" s="22"/>
      <c r="Y309" s="22">
        <v>18</v>
      </c>
      <c r="Z309" s="22" t="s">
        <v>607</v>
      </c>
    </row>
    <row r="310" spans="1:36" ht="36" x14ac:dyDescent="0.2">
      <c r="A310" s="22">
        <v>308</v>
      </c>
      <c r="B310" s="22" t="s">
        <v>168</v>
      </c>
      <c r="C310" s="23">
        <v>37816</v>
      </c>
      <c r="D310" s="23">
        <v>37816</v>
      </c>
      <c r="E310" s="22" t="s">
        <v>21</v>
      </c>
      <c r="F310" s="24" t="s">
        <v>632</v>
      </c>
      <c r="G310" s="4" t="s">
        <v>40</v>
      </c>
      <c r="H310" s="30" t="str">
        <f>VLOOKUP(G310,Hoja2!A:B,2,0)</f>
        <v>SERIE029</v>
      </c>
      <c r="I310" s="4" t="s">
        <v>40</v>
      </c>
      <c r="J310" s="31">
        <f>VLOOKUP(Eliminación!I341,RETENCIÓN!A:D,IF(Eliminación!E341="OPES",2,IF(Eliminación!E341="UPES",3,4)),FALSE)</f>
        <v>10</v>
      </c>
      <c r="K310" s="27">
        <f t="shared" si="4"/>
        <v>41466</v>
      </c>
      <c r="L310" s="28" t="str">
        <f>IF(VLOOKUP(I310,RETENCIÓN!A:E,5,FALSE)="E","X","")</f>
        <v>X</v>
      </c>
      <c r="M310" s="29" t="str">
        <f>IF(VLOOKUP(I310,RETENCIÓN!A:E,5,FALSE)="CT","X","")</f>
        <v/>
      </c>
      <c r="N310" s="28" t="str">
        <f>IF(VLOOKUP(I310,RETENCIÓN!A:E,5,FALSE)="E","X","")</f>
        <v>X</v>
      </c>
      <c r="O310" s="28" t="str">
        <f>IF(VLOOKUP(I310,RETENCIÓN!A:E,5,FALSE)="MT","X","")</f>
        <v/>
      </c>
      <c r="P310" s="28" t="str">
        <f>IF(VLOOKUP(I310,RETENCIÓN!A:E,5,FALSE)="S","X","")</f>
        <v/>
      </c>
      <c r="Q310" s="26" t="s">
        <v>633</v>
      </c>
      <c r="R310" s="26"/>
      <c r="S310" s="25" t="s">
        <v>177</v>
      </c>
      <c r="T310" s="22" t="s">
        <v>178</v>
      </c>
      <c r="U310" s="22">
        <v>1</v>
      </c>
      <c r="V310" s="22">
        <v>64</v>
      </c>
      <c r="W310" s="22" t="s">
        <v>167</v>
      </c>
      <c r="X310" s="22"/>
      <c r="Y310" s="22">
        <v>19</v>
      </c>
      <c r="Z310" s="22" t="s">
        <v>607</v>
      </c>
    </row>
    <row r="311" spans="1:36" ht="36" x14ac:dyDescent="0.2">
      <c r="A311" s="22">
        <v>309</v>
      </c>
      <c r="B311" s="22" t="s">
        <v>168</v>
      </c>
      <c r="C311" s="23">
        <v>37816</v>
      </c>
      <c r="D311" s="23">
        <v>37816</v>
      </c>
      <c r="E311" s="22" t="s">
        <v>21</v>
      </c>
      <c r="F311" s="24" t="s">
        <v>634</v>
      </c>
      <c r="G311" s="4" t="s">
        <v>40</v>
      </c>
      <c r="H311" s="30" t="str">
        <f>VLOOKUP(G311,Hoja2!A:B,2,0)</f>
        <v>SERIE029</v>
      </c>
      <c r="I311" s="4" t="s">
        <v>40</v>
      </c>
      <c r="J311" s="31">
        <f>VLOOKUP(Eliminación!I342,RETENCIÓN!A:D,IF(Eliminación!E342="OPES",2,IF(Eliminación!E342="UPES",3,4)),FALSE)</f>
        <v>10</v>
      </c>
      <c r="K311" s="27">
        <f t="shared" si="4"/>
        <v>41466</v>
      </c>
      <c r="L311" s="28" t="str">
        <f>IF(VLOOKUP(I311,RETENCIÓN!A:E,5,FALSE)="E","X","")</f>
        <v>X</v>
      </c>
      <c r="M311" s="29" t="str">
        <f>IF(VLOOKUP(I311,RETENCIÓN!A:E,5,FALSE)="CT","X","")</f>
        <v/>
      </c>
      <c r="N311" s="28" t="str">
        <f>IF(VLOOKUP(I311,RETENCIÓN!A:E,5,FALSE)="E","X","")</f>
        <v>X</v>
      </c>
      <c r="O311" s="28" t="str">
        <f>IF(VLOOKUP(I311,RETENCIÓN!A:E,5,FALSE)="MT","X","")</f>
        <v/>
      </c>
      <c r="P311" s="28" t="str">
        <f>IF(VLOOKUP(I311,RETENCIÓN!A:E,5,FALSE)="S","X","")</f>
        <v/>
      </c>
      <c r="Q311" s="26" t="s">
        <v>633</v>
      </c>
      <c r="R311" s="26"/>
      <c r="S311" s="25" t="s">
        <v>182</v>
      </c>
      <c r="T311" s="22" t="s">
        <v>178</v>
      </c>
      <c r="U311" s="22">
        <v>1</v>
      </c>
      <c r="V311" s="22">
        <v>79</v>
      </c>
      <c r="W311" s="22" t="s">
        <v>167</v>
      </c>
      <c r="X311" s="22"/>
      <c r="Y311" s="22">
        <v>20</v>
      </c>
      <c r="Z311" s="22" t="s">
        <v>607</v>
      </c>
    </row>
    <row r="312" spans="1:36" ht="24" x14ac:dyDescent="0.2">
      <c r="A312" s="22">
        <v>310</v>
      </c>
      <c r="B312" s="22" t="s">
        <v>303</v>
      </c>
      <c r="C312" s="23">
        <v>35835</v>
      </c>
      <c r="D312" s="23">
        <v>35835</v>
      </c>
      <c r="E312" s="22" t="s">
        <v>20</v>
      </c>
      <c r="F312" s="24" t="s">
        <v>635</v>
      </c>
      <c r="G312" s="4" t="s">
        <v>40</v>
      </c>
      <c r="H312" s="30" t="str">
        <f>VLOOKUP(G312,Hoja2!A:B,2,0)</f>
        <v>SERIE029</v>
      </c>
      <c r="I312" s="4" t="s">
        <v>40</v>
      </c>
      <c r="J312" s="31">
        <f>VLOOKUP(Eliminación!I343,RETENCIÓN!A:D,IF(Eliminación!E343="OPES",2,IF(Eliminación!E343="UPES",3,4)),FALSE)</f>
        <v>10</v>
      </c>
      <c r="K312" s="27">
        <f t="shared" si="4"/>
        <v>39485</v>
      </c>
      <c r="L312" s="28" t="str">
        <f>IF(VLOOKUP(I312,RETENCIÓN!A:E,5,FALSE)="E","X","")</f>
        <v>X</v>
      </c>
      <c r="M312" s="29" t="str">
        <f>IF(VLOOKUP(I312,RETENCIÓN!A:E,5,FALSE)="CT","X","")</f>
        <v/>
      </c>
      <c r="N312" s="28" t="str">
        <f>IF(VLOOKUP(I312,RETENCIÓN!A:E,5,FALSE)="E","X","")</f>
        <v>X</v>
      </c>
      <c r="O312" s="28" t="str">
        <f>IF(VLOOKUP(I312,RETENCIÓN!A:E,5,FALSE)="MT","X","")</f>
        <v/>
      </c>
      <c r="P312" s="28" t="str">
        <f>IF(VLOOKUP(I312,RETENCIÓN!A:E,5,FALSE)="S","X","")</f>
        <v/>
      </c>
      <c r="Q312" s="26" t="s">
        <v>636</v>
      </c>
      <c r="R312" s="26"/>
      <c r="S312" s="25" t="s">
        <v>177</v>
      </c>
      <c r="T312" s="22" t="s">
        <v>178</v>
      </c>
      <c r="U312" s="22">
        <v>1</v>
      </c>
      <c r="V312" s="22">
        <v>301</v>
      </c>
      <c r="W312" s="22" t="s">
        <v>167</v>
      </c>
      <c r="X312" s="22"/>
      <c r="Y312" s="22">
        <v>1</v>
      </c>
      <c r="Z312" s="22" t="s">
        <v>637</v>
      </c>
    </row>
    <row r="313" spans="1:36" ht="24" x14ac:dyDescent="0.2">
      <c r="A313" s="22">
        <v>311</v>
      </c>
      <c r="B313" s="22" t="s">
        <v>303</v>
      </c>
      <c r="C313" s="23">
        <v>35829</v>
      </c>
      <c r="D313" s="23">
        <v>35829</v>
      </c>
      <c r="E313" s="22" t="s">
        <v>20</v>
      </c>
      <c r="F313" s="24" t="s">
        <v>571</v>
      </c>
      <c r="G313" s="4" t="s">
        <v>40</v>
      </c>
      <c r="H313" s="30" t="str">
        <f>VLOOKUP(G313,Hoja2!A:B,2,0)</f>
        <v>SERIE029</v>
      </c>
      <c r="I313" s="4" t="s">
        <v>40</v>
      </c>
      <c r="J313" s="31">
        <f>VLOOKUP(Eliminación!I344,RETENCIÓN!A:D,IF(Eliminación!E344="OPES",2,IF(Eliminación!E344="UPES",3,4)),FALSE)</f>
        <v>10</v>
      </c>
      <c r="K313" s="27">
        <f t="shared" si="4"/>
        <v>39479</v>
      </c>
      <c r="L313" s="28" t="str">
        <f>IF(VLOOKUP(I313,RETENCIÓN!A:E,5,FALSE)="E","X","")</f>
        <v>X</v>
      </c>
      <c r="M313" s="29" t="str">
        <f>IF(VLOOKUP(I313,RETENCIÓN!A:E,5,FALSE)="CT","X","")</f>
        <v/>
      </c>
      <c r="N313" s="28" t="str">
        <f>IF(VLOOKUP(I313,RETENCIÓN!A:E,5,FALSE)="E","X","")</f>
        <v>X</v>
      </c>
      <c r="O313" s="28" t="str">
        <f>IF(VLOOKUP(I313,RETENCIÓN!A:E,5,FALSE)="MT","X","")</f>
        <v/>
      </c>
      <c r="P313" s="28" t="str">
        <f>IF(VLOOKUP(I313,RETENCIÓN!A:E,5,FALSE)="S","X","")</f>
        <v/>
      </c>
      <c r="Q313" s="26" t="s">
        <v>636</v>
      </c>
      <c r="R313" s="26"/>
      <c r="S313" s="25" t="s">
        <v>177</v>
      </c>
      <c r="T313" s="22" t="s">
        <v>178</v>
      </c>
      <c r="U313" s="22">
        <v>1</v>
      </c>
      <c r="V313" s="22">
        <v>230</v>
      </c>
      <c r="W313" s="22" t="s">
        <v>167</v>
      </c>
      <c r="X313" s="22"/>
      <c r="Y313" s="22">
        <v>2</v>
      </c>
      <c r="Z313" s="22" t="s">
        <v>637</v>
      </c>
    </row>
    <row r="314" spans="1:36" ht="24" x14ac:dyDescent="0.2">
      <c r="A314" s="22">
        <v>312</v>
      </c>
      <c r="B314" s="22" t="s">
        <v>303</v>
      </c>
      <c r="C314" s="23">
        <v>35832</v>
      </c>
      <c r="D314" s="23">
        <v>35832</v>
      </c>
      <c r="E314" s="22" t="s">
        <v>20</v>
      </c>
      <c r="F314" s="24" t="s">
        <v>638</v>
      </c>
      <c r="G314" s="4" t="s">
        <v>40</v>
      </c>
      <c r="H314" s="30" t="str">
        <f>VLOOKUP(G314,Hoja2!A:B,2,0)</f>
        <v>SERIE029</v>
      </c>
      <c r="I314" s="4" t="s">
        <v>40</v>
      </c>
      <c r="J314" s="31">
        <f>VLOOKUP(Eliminación!I345,RETENCIÓN!A:D,IF(Eliminación!E345="OPES",2,IF(Eliminación!E345="UPES",3,4)),FALSE)</f>
        <v>10</v>
      </c>
      <c r="K314" s="27">
        <f t="shared" si="4"/>
        <v>39482</v>
      </c>
      <c r="L314" s="28" t="str">
        <f>IF(VLOOKUP(I314,RETENCIÓN!A:E,5,FALSE)="E","X","")</f>
        <v>X</v>
      </c>
      <c r="M314" s="29" t="str">
        <f>IF(VLOOKUP(I314,RETENCIÓN!A:E,5,FALSE)="CT","X","")</f>
        <v/>
      </c>
      <c r="N314" s="28" t="str">
        <f>IF(VLOOKUP(I314,RETENCIÓN!A:E,5,FALSE)="E","X","")</f>
        <v>X</v>
      </c>
      <c r="O314" s="28" t="str">
        <f>IF(VLOOKUP(I314,RETENCIÓN!A:E,5,FALSE)="MT","X","")</f>
        <v/>
      </c>
      <c r="P314" s="28" t="str">
        <f>IF(VLOOKUP(I314,RETENCIÓN!A:E,5,FALSE)="S","X","")</f>
        <v/>
      </c>
      <c r="Q314" s="26" t="s">
        <v>636</v>
      </c>
      <c r="R314" s="26"/>
      <c r="S314" s="25" t="s">
        <v>177</v>
      </c>
      <c r="T314" s="22" t="s">
        <v>178</v>
      </c>
      <c r="U314" s="22">
        <v>1</v>
      </c>
      <c r="V314" s="22">
        <v>191</v>
      </c>
      <c r="W314" s="22" t="s">
        <v>167</v>
      </c>
      <c r="X314" s="22"/>
      <c r="Y314" s="22">
        <v>3</v>
      </c>
      <c r="Z314" s="22" t="s">
        <v>637</v>
      </c>
    </row>
    <row r="315" spans="1:36" ht="24" x14ac:dyDescent="0.2">
      <c r="A315" s="22">
        <v>313</v>
      </c>
      <c r="B315" s="22" t="s">
        <v>303</v>
      </c>
      <c r="C315" s="23">
        <v>35738</v>
      </c>
      <c r="D315" s="23">
        <v>35738</v>
      </c>
      <c r="E315" s="22" t="s">
        <v>20</v>
      </c>
      <c r="F315" s="24" t="s">
        <v>639</v>
      </c>
      <c r="G315" s="4" t="s">
        <v>40</v>
      </c>
      <c r="H315" s="30" t="str">
        <f>VLOOKUP(G315,Hoja2!A:B,2,0)</f>
        <v>SERIE029</v>
      </c>
      <c r="I315" s="4" t="s">
        <v>40</v>
      </c>
      <c r="J315" s="31">
        <f>VLOOKUP(Eliminación!I346,RETENCIÓN!A:D,IF(Eliminación!E346="OPES",2,IF(Eliminación!E346="UPES",3,4)),FALSE)</f>
        <v>10</v>
      </c>
      <c r="K315" s="27">
        <f t="shared" si="4"/>
        <v>39388</v>
      </c>
      <c r="L315" s="28" t="str">
        <f>IF(VLOOKUP(I315,RETENCIÓN!A:E,5,FALSE)="E","X","")</f>
        <v>X</v>
      </c>
      <c r="M315" s="29" t="str">
        <f>IF(VLOOKUP(I315,RETENCIÓN!A:E,5,FALSE)="CT","X","")</f>
        <v/>
      </c>
      <c r="N315" s="28" t="str">
        <f>IF(VLOOKUP(I315,RETENCIÓN!A:E,5,FALSE)="E","X","")</f>
        <v>X</v>
      </c>
      <c r="O315" s="28" t="str">
        <f>IF(VLOOKUP(I315,RETENCIÓN!A:E,5,FALSE)="MT","X","")</f>
        <v/>
      </c>
      <c r="P315" s="28" t="str">
        <f>IF(VLOOKUP(I315,RETENCIÓN!A:E,5,FALSE)="S","X","")</f>
        <v/>
      </c>
      <c r="Q315" s="26" t="s">
        <v>640</v>
      </c>
      <c r="R315" s="26"/>
      <c r="S315" s="25" t="s">
        <v>177</v>
      </c>
      <c r="T315" s="22" t="s">
        <v>178</v>
      </c>
      <c r="U315" s="22">
        <v>1</v>
      </c>
      <c r="V315" s="22">
        <v>517</v>
      </c>
      <c r="W315" s="22" t="s">
        <v>167</v>
      </c>
      <c r="X315" s="22" t="s">
        <v>641</v>
      </c>
      <c r="Y315" s="22">
        <v>4</v>
      </c>
      <c r="Z315" s="22" t="s">
        <v>637</v>
      </c>
    </row>
    <row r="316" spans="1:36" ht="24" x14ac:dyDescent="0.2">
      <c r="A316" s="22">
        <v>314</v>
      </c>
      <c r="B316" s="22" t="s">
        <v>303</v>
      </c>
      <c r="C316" s="23">
        <v>35835</v>
      </c>
      <c r="D316" s="23">
        <v>35835</v>
      </c>
      <c r="E316" s="22" t="s">
        <v>20</v>
      </c>
      <c r="F316" s="24" t="s">
        <v>642</v>
      </c>
      <c r="G316" s="4" t="s">
        <v>40</v>
      </c>
      <c r="H316" s="30" t="str">
        <f>VLOOKUP(G316,Hoja2!A:B,2,0)</f>
        <v>SERIE029</v>
      </c>
      <c r="I316" s="4" t="s">
        <v>40</v>
      </c>
      <c r="J316" s="31">
        <f>VLOOKUP(Eliminación!I347,RETENCIÓN!A:D,IF(Eliminación!E347="OPES",2,IF(Eliminación!E347="UPES",3,4)),FALSE)</f>
        <v>10</v>
      </c>
      <c r="K316" s="27">
        <f t="shared" si="4"/>
        <v>39485</v>
      </c>
      <c r="L316" s="28" t="str">
        <f>IF(VLOOKUP(I316,RETENCIÓN!A:E,5,FALSE)="E","X","")</f>
        <v>X</v>
      </c>
      <c r="M316" s="29" t="str">
        <f>IF(VLOOKUP(I316,RETENCIÓN!A:E,5,FALSE)="CT","X","")</f>
        <v/>
      </c>
      <c r="N316" s="28" t="str">
        <f>IF(VLOOKUP(I316,RETENCIÓN!A:E,5,FALSE)="E","X","")</f>
        <v>X</v>
      </c>
      <c r="O316" s="28" t="str">
        <f>IF(VLOOKUP(I316,RETENCIÓN!A:E,5,FALSE)="MT","X","")</f>
        <v/>
      </c>
      <c r="P316" s="28" t="str">
        <f>IF(VLOOKUP(I316,RETENCIÓN!A:E,5,FALSE)="S","X","")</f>
        <v/>
      </c>
      <c r="Q316" s="26" t="s">
        <v>636</v>
      </c>
      <c r="R316" s="26"/>
      <c r="S316" s="25" t="s">
        <v>177</v>
      </c>
      <c r="T316" s="22" t="s">
        <v>178</v>
      </c>
      <c r="U316" s="22">
        <v>1</v>
      </c>
      <c r="V316" s="22">
        <v>284</v>
      </c>
      <c r="W316" s="22" t="s">
        <v>167</v>
      </c>
      <c r="X316" s="22"/>
      <c r="Y316" s="22">
        <v>5</v>
      </c>
      <c r="Z316" s="22" t="s">
        <v>637</v>
      </c>
    </row>
    <row r="317" spans="1:36" ht="24" x14ac:dyDescent="0.2">
      <c r="A317" s="22">
        <v>315</v>
      </c>
      <c r="B317" s="22" t="s">
        <v>168</v>
      </c>
      <c r="C317" s="23">
        <v>37816</v>
      </c>
      <c r="D317" s="23">
        <v>37816</v>
      </c>
      <c r="E317" s="22" t="s">
        <v>21</v>
      </c>
      <c r="F317" s="24" t="s">
        <v>643</v>
      </c>
      <c r="G317" s="4" t="s">
        <v>40</v>
      </c>
      <c r="H317" s="30" t="str">
        <f>VLOOKUP(G317,Hoja2!A:B,2,0)</f>
        <v>SERIE029</v>
      </c>
      <c r="I317" s="4" t="s">
        <v>40</v>
      </c>
      <c r="J317" s="31">
        <f>VLOOKUP(Eliminación!I348,RETENCIÓN!A:D,IF(Eliminación!E348="OPES",2,IF(Eliminación!E348="UPES",3,4)),FALSE)</f>
        <v>10</v>
      </c>
      <c r="K317" s="27">
        <f t="shared" si="4"/>
        <v>41466</v>
      </c>
      <c r="L317" s="28" t="str">
        <f>IF(VLOOKUP(I317,RETENCIÓN!A:E,5,FALSE)="E","X","")</f>
        <v>X</v>
      </c>
      <c r="M317" s="29" t="str">
        <f>IF(VLOOKUP(I317,RETENCIÓN!A:E,5,FALSE)="CT","X","")</f>
        <v/>
      </c>
      <c r="N317" s="28" t="str">
        <f>IF(VLOOKUP(I317,RETENCIÓN!A:E,5,FALSE)="E","X","")</f>
        <v>X</v>
      </c>
      <c r="O317" s="28" t="str">
        <f>IF(VLOOKUP(I317,RETENCIÓN!A:E,5,FALSE)="MT","X","")</f>
        <v/>
      </c>
      <c r="P317" s="28" t="str">
        <f>IF(VLOOKUP(I317,RETENCIÓN!A:E,5,FALSE)="S","X","")</f>
        <v/>
      </c>
      <c r="Q317" s="26" t="s">
        <v>644</v>
      </c>
      <c r="R317" s="26"/>
      <c r="S317" s="25"/>
      <c r="T317" s="22" t="s">
        <v>178</v>
      </c>
      <c r="U317" s="22">
        <v>1</v>
      </c>
      <c r="V317" s="22">
        <v>39</v>
      </c>
      <c r="W317" s="22" t="s">
        <v>167</v>
      </c>
      <c r="X317" s="22"/>
      <c r="Y317" s="22">
        <v>1</v>
      </c>
      <c r="Z317" s="22" t="s">
        <v>645</v>
      </c>
    </row>
    <row r="318" spans="1:36" ht="24" x14ac:dyDescent="0.2">
      <c r="A318" s="22">
        <v>316</v>
      </c>
      <c r="B318" s="22" t="s">
        <v>168</v>
      </c>
      <c r="C318" s="23">
        <v>37816</v>
      </c>
      <c r="D318" s="23">
        <v>37816</v>
      </c>
      <c r="E318" s="22" t="s">
        <v>21</v>
      </c>
      <c r="F318" s="24" t="s">
        <v>646</v>
      </c>
      <c r="G318" s="4" t="s">
        <v>40</v>
      </c>
      <c r="H318" s="30" t="str">
        <f>VLOOKUP(G318,Hoja2!A:B,2,0)</f>
        <v>SERIE029</v>
      </c>
      <c r="I318" s="4" t="s">
        <v>40</v>
      </c>
      <c r="J318" s="31">
        <f>VLOOKUP(Eliminación!I349,RETENCIÓN!A:D,IF(Eliminación!E349="OPES",2,IF(Eliminación!E349="UPES",3,4)),FALSE)</f>
        <v>10</v>
      </c>
      <c r="K318" s="27">
        <f t="shared" si="4"/>
        <v>41466</v>
      </c>
      <c r="L318" s="28" t="str">
        <f>IF(VLOOKUP(I318,RETENCIÓN!A:E,5,FALSE)="E","X","")</f>
        <v>X</v>
      </c>
      <c r="M318" s="29" t="str">
        <f>IF(VLOOKUP(I318,RETENCIÓN!A:E,5,FALSE)="CT","X","")</f>
        <v/>
      </c>
      <c r="N318" s="28" t="str">
        <f>IF(VLOOKUP(I318,RETENCIÓN!A:E,5,FALSE)="E","X","")</f>
        <v>X</v>
      </c>
      <c r="O318" s="28" t="str">
        <f>IF(VLOOKUP(I318,RETENCIÓN!A:E,5,FALSE)="MT","X","")</f>
        <v/>
      </c>
      <c r="P318" s="28" t="str">
        <f>IF(VLOOKUP(I318,RETENCIÓN!A:E,5,FALSE)="S","X","")</f>
        <v/>
      </c>
      <c r="Q318" s="26" t="s">
        <v>647</v>
      </c>
      <c r="R318" s="26"/>
      <c r="S318" s="25"/>
      <c r="T318" s="22" t="s">
        <v>178</v>
      </c>
      <c r="U318" s="22">
        <v>1</v>
      </c>
      <c r="V318" s="22">
        <v>80</v>
      </c>
      <c r="W318" s="22" t="s">
        <v>167</v>
      </c>
      <c r="X318" s="22" t="s">
        <v>648</v>
      </c>
      <c r="Y318" s="22">
        <v>2</v>
      </c>
      <c r="Z318" s="22" t="s">
        <v>645</v>
      </c>
    </row>
    <row r="319" spans="1:36" ht="24" x14ac:dyDescent="0.2">
      <c r="A319" s="22">
        <v>317</v>
      </c>
      <c r="B319" s="22" t="s">
        <v>168</v>
      </c>
      <c r="C319" s="23">
        <v>37816</v>
      </c>
      <c r="D319" s="23">
        <v>37816</v>
      </c>
      <c r="E319" s="22" t="s">
        <v>21</v>
      </c>
      <c r="F319" s="24" t="s">
        <v>649</v>
      </c>
      <c r="G319" s="4" t="s">
        <v>40</v>
      </c>
      <c r="H319" s="30" t="str">
        <f>VLOOKUP(G319,Hoja2!A:B,2,0)</f>
        <v>SERIE029</v>
      </c>
      <c r="I319" s="4" t="s">
        <v>40</v>
      </c>
      <c r="J319" s="31">
        <f>VLOOKUP(Eliminación!I350,RETENCIÓN!A:D,IF(Eliminación!E350="OPES",2,IF(Eliminación!E350="UPES",3,4)),FALSE)</f>
        <v>10</v>
      </c>
      <c r="K319" s="27">
        <f t="shared" si="4"/>
        <v>41466</v>
      </c>
      <c r="L319" s="28" t="str">
        <f>IF(VLOOKUP(I319,RETENCIÓN!A:E,5,FALSE)="E","X","")</f>
        <v>X</v>
      </c>
      <c r="M319" s="29" t="str">
        <f>IF(VLOOKUP(I319,RETENCIÓN!A:E,5,FALSE)="CT","X","")</f>
        <v/>
      </c>
      <c r="N319" s="28" t="str">
        <f>IF(VLOOKUP(I319,RETENCIÓN!A:E,5,FALSE)="E","X","")</f>
        <v>X</v>
      </c>
      <c r="O319" s="28" t="str">
        <f>IF(VLOOKUP(I319,RETENCIÓN!A:E,5,FALSE)="MT","X","")</f>
        <v/>
      </c>
      <c r="P319" s="28" t="str">
        <f>IF(VLOOKUP(I319,RETENCIÓN!A:E,5,FALSE)="S","X","")</f>
        <v/>
      </c>
      <c r="Q319" s="26" t="s">
        <v>647</v>
      </c>
      <c r="R319" s="26"/>
      <c r="S319" s="25" t="s">
        <v>182</v>
      </c>
      <c r="T319" s="22" t="s">
        <v>178</v>
      </c>
      <c r="U319" s="22">
        <v>1</v>
      </c>
      <c r="V319" s="22">
        <v>36</v>
      </c>
      <c r="W319" s="22" t="s">
        <v>167</v>
      </c>
      <c r="X319" s="22"/>
      <c r="Y319" s="22">
        <v>3</v>
      </c>
      <c r="Z319" s="22" t="s">
        <v>645</v>
      </c>
      <c r="AH319" t="s">
        <v>650</v>
      </c>
    </row>
    <row r="320" spans="1:36" ht="36" x14ac:dyDescent="0.2">
      <c r="A320" s="22">
        <v>318</v>
      </c>
      <c r="B320" s="22" t="s">
        <v>168</v>
      </c>
      <c r="C320" s="23">
        <v>37819</v>
      </c>
      <c r="D320" s="23">
        <v>37819</v>
      </c>
      <c r="E320" s="22" t="s">
        <v>21</v>
      </c>
      <c r="F320" s="24" t="s">
        <v>651</v>
      </c>
      <c r="G320" s="4" t="s">
        <v>40</v>
      </c>
      <c r="H320" s="30" t="str">
        <f>VLOOKUP(G320,Hoja2!A:B,2,0)</f>
        <v>SERIE029</v>
      </c>
      <c r="I320" s="4" t="s">
        <v>40</v>
      </c>
      <c r="J320" s="31">
        <f>VLOOKUP(Eliminación!I351,RETENCIÓN!A:D,IF(Eliminación!E351="OPES",2,IF(Eliminación!E351="UPES",3,4)),FALSE)</f>
        <v>10</v>
      </c>
      <c r="K320" s="27">
        <f t="shared" si="4"/>
        <v>41469</v>
      </c>
      <c r="L320" s="28" t="str">
        <f>IF(VLOOKUP(I320,RETENCIÓN!A:E,5,FALSE)="E","X","")</f>
        <v>X</v>
      </c>
      <c r="M320" s="29" t="str">
        <f>IF(VLOOKUP(I320,RETENCIÓN!A:E,5,FALSE)="CT","X","")</f>
        <v/>
      </c>
      <c r="N320" s="28" t="str">
        <f>IF(VLOOKUP(I320,RETENCIÓN!A:E,5,FALSE)="E","X","")</f>
        <v>X</v>
      </c>
      <c r="O320" s="28" t="str">
        <f>IF(VLOOKUP(I320,RETENCIÓN!A:E,5,FALSE)="MT","X","")</f>
        <v/>
      </c>
      <c r="P320" s="28" t="str">
        <f>IF(VLOOKUP(I320,RETENCIÓN!A:E,5,FALSE)="S","X","")</f>
        <v/>
      </c>
      <c r="Q320" s="26" t="s">
        <v>652</v>
      </c>
      <c r="R320" s="26"/>
      <c r="S320" s="25" t="s">
        <v>177</v>
      </c>
      <c r="T320" s="22" t="s">
        <v>178</v>
      </c>
      <c r="U320" s="22">
        <v>1</v>
      </c>
      <c r="V320" s="22">
        <v>141</v>
      </c>
      <c r="W320" s="22" t="s">
        <v>167</v>
      </c>
      <c r="X320" s="22"/>
      <c r="Y320" s="22">
        <v>4</v>
      </c>
      <c r="Z320" s="22" t="s">
        <v>645</v>
      </c>
      <c r="AJ320" t="s">
        <v>653</v>
      </c>
    </row>
    <row r="321" spans="1:56" ht="24" x14ac:dyDescent="0.2">
      <c r="A321" s="22">
        <v>319</v>
      </c>
      <c r="B321" s="22" t="s">
        <v>168</v>
      </c>
      <c r="C321" s="23">
        <v>37819</v>
      </c>
      <c r="D321" s="23">
        <v>37819</v>
      </c>
      <c r="E321" s="22" t="s">
        <v>21</v>
      </c>
      <c r="F321" s="24" t="s">
        <v>654</v>
      </c>
      <c r="G321" s="4" t="s">
        <v>40</v>
      </c>
      <c r="H321" s="30" t="str">
        <f>VLOOKUP(G321,Hoja2!A:B,2,0)</f>
        <v>SERIE029</v>
      </c>
      <c r="I321" s="4" t="s">
        <v>40</v>
      </c>
      <c r="J321" s="31">
        <f>VLOOKUP(Eliminación!I352,RETENCIÓN!A:D,IF(Eliminación!E352="OPES",2,IF(Eliminación!E352="UPES",3,4)),FALSE)</f>
        <v>10</v>
      </c>
      <c r="K321" s="27">
        <f t="shared" si="4"/>
        <v>41469</v>
      </c>
      <c r="L321" s="28" t="str">
        <f>IF(VLOOKUP(I321,RETENCIÓN!A:E,5,FALSE)="E","X","")</f>
        <v>X</v>
      </c>
      <c r="M321" s="29" t="str">
        <f>IF(VLOOKUP(I321,RETENCIÓN!A:E,5,FALSE)="CT","X","")</f>
        <v/>
      </c>
      <c r="N321" s="28" t="str">
        <f>IF(VLOOKUP(I321,RETENCIÓN!A:E,5,FALSE)="E","X","")</f>
        <v>X</v>
      </c>
      <c r="O321" s="28" t="str">
        <f>IF(VLOOKUP(I321,RETENCIÓN!A:E,5,FALSE)="MT","X","")</f>
        <v/>
      </c>
      <c r="P321" s="28" t="str">
        <f>IF(VLOOKUP(I321,RETENCIÓN!A:E,5,FALSE)="S","X","")</f>
        <v/>
      </c>
      <c r="Q321" s="26" t="s">
        <v>652</v>
      </c>
      <c r="R321" s="26"/>
      <c r="S321" s="25" t="s">
        <v>177</v>
      </c>
      <c r="T321" s="22" t="s">
        <v>178</v>
      </c>
      <c r="U321" s="22">
        <v>1</v>
      </c>
      <c r="V321" s="22">
        <v>194</v>
      </c>
      <c r="W321" s="22" t="s">
        <v>167</v>
      </c>
      <c r="X321" s="22"/>
      <c r="Y321" s="22">
        <v>5</v>
      </c>
      <c r="Z321" s="22" t="s">
        <v>645</v>
      </c>
    </row>
    <row r="322" spans="1:56" ht="24" x14ac:dyDescent="0.2">
      <c r="A322" s="22">
        <v>320</v>
      </c>
      <c r="B322" s="22" t="s">
        <v>168</v>
      </c>
      <c r="C322" s="23">
        <v>37819</v>
      </c>
      <c r="D322" s="23">
        <v>37819</v>
      </c>
      <c r="E322" s="22" t="s">
        <v>21</v>
      </c>
      <c r="F322" s="24" t="s">
        <v>655</v>
      </c>
      <c r="G322" s="4" t="s">
        <v>40</v>
      </c>
      <c r="H322" s="30" t="str">
        <f>VLOOKUP(G322,Hoja2!A:B,2,0)</f>
        <v>SERIE029</v>
      </c>
      <c r="I322" s="4" t="s">
        <v>40</v>
      </c>
      <c r="J322" s="31">
        <f>VLOOKUP(Eliminación!I353,RETENCIÓN!A:D,IF(Eliminación!E353="OPES",2,IF(Eliminación!E353="UPES",3,4)),FALSE)</f>
        <v>10</v>
      </c>
      <c r="K322" s="27">
        <f t="shared" si="4"/>
        <v>41469</v>
      </c>
      <c r="L322" s="28" t="str">
        <f>IF(VLOOKUP(I322,RETENCIÓN!A:E,5,FALSE)="E","X","")</f>
        <v>X</v>
      </c>
      <c r="M322" s="29" t="str">
        <f>IF(VLOOKUP(I322,RETENCIÓN!A:E,5,FALSE)="CT","X","")</f>
        <v/>
      </c>
      <c r="N322" s="28" t="str">
        <f>IF(VLOOKUP(I322,RETENCIÓN!A:E,5,FALSE)="E","X","")</f>
        <v>X</v>
      </c>
      <c r="O322" s="28" t="str">
        <f>IF(VLOOKUP(I322,RETENCIÓN!A:E,5,FALSE)="MT","X","")</f>
        <v/>
      </c>
      <c r="P322" s="28" t="str">
        <f>IF(VLOOKUP(I322,RETENCIÓN!A:E,5,FALSE)="S","X","")</f>
        <v/>
      </c>
      <c r="Q322" s="26" t="s">
        <v>652</v>
      </c>
      <c r="R322" s="26"/>
      <c r="S322" s="25" t="s">
        <v>177</v>
      </c>
      <c r="T322" s="22" t="s">
        <v>178</v>
      </c>
      <c r="U322" s="22">
        <v>1</v>
      </c>
      <c r="V322" s="22">
        <v>159</v>
      </c>
      <c r="W322" s="22" t="s">
        <v>167</v>
      </c>
      <c r="X322" s="22"/>
      <c r="Y322" s="22">
        <v>6</v>
      </c>
      <c r="Z322" s="22" t="s">
        <v>645</v>
      </c>
    </row>
    <row r="323" spans="1:56" ht="24" x14ac:dyDescent="0.2">
      <c r="A323" s="22">
        <v>321</v>
      </c>
      <c r="B323" s="22" t="s">
        <v>168</v>
      </c>
      <c r="C323" s="23">
        <v>37820</v>
      </c>
      <c r="D323" s="23">
        <v>37820</v>
      </c>
      <c r="E323" s="22" t="s">
        <v>21</v>
      </c>
      <c r="F323" s="24" t="s">
        <v>656</v>
      </c>
      <c r="G323" s="4" t="s">
        <v>40</v>
      </c>
      <c r="H323" s="30" t="str">
        <f>VLOOKUP(G323,Hoja2!A:B,2,0)</f>
        <v>SERIE029</v>
      </c>
      <c r="I323" s="4" t="s">
        <v>40</v>
      </c>
      <c r="J323" s="31">
        <f>VLOOKUP(Eliminación!I354,RETENCIÓN!A:D,IF(Eliminación!E354="OPES",2,IF(Eliminación!E354="UPES",3,4)),FALSE)</f>
        <v>10</v>
      </c>
      <c r="K323" s="27">
        <f t="shared" ref="K323:K386" si="5">D323+(J323*365)</f>
        <v>41470</v>
      </c>
      <c r="L323" s="28" t="str">
        <f>IF(VLOOKUP(I323,RETENCIÓN!A:E,5,FALSE)="E","X","")</f>
        <v>X</v>
      </c>
      <c r="M323" s="29" t="str">
        <f>IF(VLOOKUP(I323,RETENCIÓN!A:E,5,FALSE)="CT","X","")</f>
        <v/>
      </c>
      <c r="N323" s="28" t="str">
        <f>IF(VLOOKUP(I323,RETENCIÓN!A:E,5,FALSE)="E","X","")</f>
        <v>X</v>
      </c>
      <c r="O323" s="28" t="str">
        <f>IF(VLOOKUP(I323,RETENCIÓN!A:E,5,FALSE)="MT","X","")</f>
        <v/>
      </c>
      <c r="P323" s="28" t="str">
        <f>IF(VLOOKUP(I323,RETENCIÓN!A:E,5,FALSE)="S","X","")</f>
        <v/>
      </c>
      <c r="Q323" s="26" t="s">
        <v>657</v>
      </c>
      <c r="R323" s="26"/>
      <c r="S323" s="25" t="s">
        <v>182</v>
      </c>
      <c r="T323" s="22" t="s">
        <v>178</v>
      </c>
      <c r="U323" s="22">
        <v>1</v>
      </c>
      <c r="V323" s="22">
        <v>57</v>
      </c>
      <c r="W323" s="22" t="s">
        <v>167</v>
      </c>
      <c r="X323" s="22"/>
      <c r="Y323" s="22">
        <v>7</v>
      </c>
      <c r="Z323" s="22" t="s">
        <v>645</v>
      </c>
    </row>
    <row r="324" spans="1:56" ht="24" x14ac:dyDescent="0.2">
      <c r="A324" s="22">
        <v>322</v>
      </c>
      <c r="B324" s="22" t="s">
        <v>168</v>
      </c>
      <c r="C324" s="23">
        <v>37820</v>
      </c>
      <c r="D324" s="23">
        <v>37820</v>
      </c>
      <c r="E324" s="22" t="s">
        <v>21</v>
      </c>
      <c r="F324" s="24" t="s">
        <v>658</v>
      </c>
      <c r="G324" s="4" t="s">
        <v>40</v>
      </c>
      <c r="H324" s="30" t="str">
        <f>VLOOKUP(G324,Hoja2!A:B,2,0)</f>
        <v>SERIE029</v>
      </c>
      <c r="I324" s="4" t="s">
        <v>40</v>
      </c>
      <c r="J324" s="31">
        <f>VLOOKUP(Eliminación!I355,RETENCIÓN!A:D,IF(Eliminación!E355="OPES",2,IF(Eliminación!E355="UPES",3,4)),FALSE)</f>
        <v>10</v>
      </c>
      <c r="K324" s="27">
        <f t="shared" si="5"/>
        <v>41470</v>
      </c>
      <c r="L324" s="28" t="str">
        <f>IF(VLOOKUP(I324,RETENCIÓN!A:E,5,FALSE)="E","X","")</f>
        <v>X</v>
      </c>
      <c r="M324" s="29" t="str">
        <f>IF(VLOOKUP(I324,RETENCIÓN!A:E,5,FALSE)="CT","X","")</f>
        <v/>
      </c>
      <c r="N324" s="28" t="str">
        <f>IF(VLOOKUP(I324,RETENCIÓN!A:E,5,FALSE)="E","X","")</f>
        <v>X</v>
      </c>
      <c r="O324" s="28" t="str">
        <f>IF(VLOOKUP(I324,RETENCIÓN!A:E,5,FALSE)="MT","X","")</f>
        <v/>
      </c>
      <c r="P324" s="28" t="str">
        <f>IF(VLOOKUP(I324,RETENCIÓN!A:E,5,FALSE)="S","X","")</f>
        <v/>
      </c>
      <c r="Q324" s="26" t="s">
        <v>659</v>
      </c>
      <c r="R324" s="26"/>
      <c r="S324" s="25" t="s">
        <v>182</v>
      </c>
      <c r="T324" s="22" t="s">
        <v>178</v>
      </c>
      <c r="U324" s="22">
        <v>1</v>
      </c>
      <c r="V324" s="22">
        <v>49</v>
      </c>
      <c r="W324" s="22" t="s">
        <v>167</v>
      </c>
      <c r="X324" s="22"/>
      <c r="Y324" s="22">
        <v>8</v>
      </c>
      <c r="Z324" s="22" t="s">
        <v>645</v>
      </c>
    </row>
    <row r="325" spans="1:56" ht="24" x14ac:dyDescent="0.2">
      <c r="A325" s="22">
        <v>323</v>
      </c>
      <c r="B325" s="22" t="s">
        <v>168</v>
      </c>
      <c r="C325" s="23">
        <v>37798</v>
      </c>
      <c r="D325" s="23">
        <v>37798</v>
      </c>
      <c r="E325" s="22" t="s">
        <v>21</v>
      </c>
      <c r="F325" s="24" t="s">
        <v>660</v>
      </c>
      <c r="G325" s="4" t="s">
        <v>40</v>
      </c>
      <c r="H325" s="30" t="str">
        <f>VLOOKUP(G325,Hoja2!A:B,2,0)</f>
        <v>SERIE029</v>
      </c>
      <c r="I325" s="4" t="s">
        <v>40</v>
      </c>
      <c r="J325" s="31">
        <f>VLOOKUP(Eliminación!I356,RETENCIÓN!A:D,IF(Eliminación!E356="OPES",2,IF(Eliminación!E356="UPES",3,4)),FALSE)</f>
        <v>10</v>
      </c>
      <c r="K325" s="27">
        <f t="shared" si="5"/>
        <v>41448</v>
      </c>
      <c r="L325" s="28" t="str">
        <f>IF(VLOOKUP(I325,RETENCIÓN!A:E,5,FALSE)="E","X","")</f>
        <v>X</v>
      </c>
      <c r="M325" s="29" t="str">
        <f>IF(VLOOKUP(I325,RETENCIÓN!A:E,5,FALSE)="CT","X","")</f>
        <v/>
      </c>
      <c r="N325" s="28" t="str">
        <f>IF(VLOOKUP(I325,RETENCIÓN!A:E,5,FALSE)="E","X","")</f>
        <v>X</v>
      </c>
      <c r="O325" s="28" t="str">
        <f>IF(VLOOKUP(I325,RETENCIÓN!A:E,5,FALSE)="MT","X","")</f>
        <v/>
      </c>
      <c r="P325" s="28" t="str">
        <f>IF(VLOOKUP(I325,RETENCIÓN!A:E,5,FALSE)="S","X","")</f>
        <v/>
      </c>
      <c r="Q325" s="26" t="s">
        <v>661</v>
      </c>
      <c r="R325" s="26"/>
      <c r="S325" s="25" t="s">
        <v>182</v>
      </c>
      <c r="T325" s="22" t="s">
        <v>178</v>
      </c>
      <c r="U325" s="22">
        <v>1</v>
      </c>
      <c r="V325" s="22">
        <v>69</v>
      </c>
      <c r="W325" s="22" t="s">
        <v>167</v>
      </c>
      <c r="X325" s="22"/>
      <c r="Y325" s="22">
        <v>9</v>
      </c>
      <c r="Z325" s="22" t="s">
        <v>645</v>
      </c>
      <c r="BD325" t="e">
        <f>-º</f>
        <v>#NAME?</v>
      </c>
    </row>
    <row r="326" spans="1:56" ht="24" x14ac:dyDescent="0.2">
      <c r="A326" s="22">
        <v>324</v>
      </c>
      <c r="B326" s="22" t="s">
        <v>168</v>
      </c>
      <c r="C326" s="23">
        <v>37819</v>
      </c>
      <c r="D326" s="23">
        <v>37819</v>
      </c>
      <c r="E326" s="22" t="s">
        <v>21</v>
      </c>
      <c r="F326" s="24" t="s">
        <v>660</v>
      </c>
      <c r="G326" s="4" t="s">
        <v>40</v>
      </c>
      <c r="H326" s="30" t="str">
        <f>VLOOKUP(G326,Hoja2!A:B,2,0)</f>
        <v>SERIE029</v>
      </c>
      <c r="I326" s="4" t="s">
        <v>40</v>
      </c>
      <c r="J326" s="31">
        <f>VLOOKUP(Eliminación!I357,RETENCIÓN!A:D,IF(Eliminación!E357="OPES",2,IF(Eliminación!E357="UPES",3,4)),FALSE)</f>
        <v>10</v>
      </c>
      <c r="K326" s="27">
        <f t="shared" si="5"/>
        <v>41469</v>
      </c>
      <c r="L326" s="28" t="str">
        <f>IF(VLOOKUP(I326,RETENCIÓN!A:E,5,FALSE)="E","X","")</f>
        <v>X</v>
      </c>
      <c r="M326" s="29" t="str">
        <f>IF(VLOOKUP(I326,RETENCIÓN!A:E,5,FALSE)="CT","X","")</f>
        <v/>
      </c>
      <c r="N326" s="28" t="str">
        <f>IF(VLOOKUP(I326,RETENCIÓN!A:E,5,FALSE)="E","X","")</f>
        <v>X</v>
      </c>
      <c r="O326" s="28" t="str">
        <f>IF(VLOOKUP(I326,RETENCIÓN!A:E,5,FALSE)="MT","X","")</f>
        <v/>
      </c>
      <c r="P326" s="28" t="str">
        <f>IF(VLOOKUP(I326,RETENCIÓN!A:E,5,FALSE)="S","X","")</f>
        <v/>
      </c>
      <c r="Q326" s="26" t="s">
        <v>662</v>
      </c>
      <c r="R326" s="26"/>
      <c r="S326" s="25" t="s">
        <v>182</v>
      </c>
      <c r="T326" s="22" t="s">
        <v>178</v>
      </c>
      <c r="U326" s="22">
        <v>1</v>
      </c>
      <c r="V326" s="22">
        <v>158</v>
      </c>
      <c r="W326" s="22" t="s">
        <v>167</v>
      </c>
      <c r="X326" s="22"/>
      <c r="Y326" s="22">
        <v>10</v>
      </c>
      <c r="Z326" s="22" t="s">
        <v>645</v>
      </c>
      <c r="AP326" t="s">
        <v>663</v>
      </c>
    </row>
    <row r="327" spans="1:56" ht="24" x14ac:dyDescent="0.2">
      <c r="A327" s="22">
        <v>325</v>
      </c>
      <c r="B327" s="22" t="s">
        <v>168</v>
      </c>
      <c r="C327" s="23">
        <v>37853</v>
      </c>
      <c r="D327" s="23">
        <v>37853</v>
      </c>
      <c r="E327" s="22" t="s">
        <v>21</v>
      </c>
      <c r="F327" s="24" t="s">
        <v>660</v>
      </c>
      <c r="G327" s="4" t="s">
        <v>40</v>
      </c>
      <c r="H327" s="30" t="str">
        <f>VLOOKUP(G327,Hoja2!A:B,2,0)</f>
        <v>SERIE029</v>
      </c>
      <c r="I327" s="4" t="s">
        <v>40</v>
      </c>
      <c r="J327" s="31">
        <f>VLOOKUP(Eliminación!I358,RETENCIÓN!A:D,IF(Eliminación!E358="OPES",2,IF(Eliminación!E358="UPES",3,4)),FALSE)</f>
        <v>10</v>
      </c>
      <c r="K327" s="27">
        <f t="shared" si="5"/>
        <v>41503</v>
      </c>
      <c r="L327" s="28" t="str">
        <f>IF(VLOOKUP(I327,RETENCIÓN!A:E,5,FALSE)="E","X","")</f>
        <v>X</v>
      </c>
      <c r="M327" s="29" t="str">
        <f>IF(VLOOKUP(I327,RETENCIÓN!A:E,5,FALSE)="CT","X","")</f>
        <v/>
      </c>
      <c r="N327" s="28" t="str">
        <f>IF(VLOOKUP(I327,RETENCIÓN!A:E,5,FALSE)="E","X","")</f>
        <v>X</v>
      </c>
      <c r="O327" s="28" t="str">
        <f>IF(VLOOKUP(I327,RETENCIÓN!A:E,5,FALSE)="MT","X","")</f>
        <v/>
      </c>
      <c r="P327" s="28" t="str">
        <f>IF(VLOOKUP(I327,RETENCIÓN!A:E,5,FALSE)="S","X","")</f>
        <v/>
      </c>
      <c r="Q327" s="26" t="s">
        <v>664</v>
      </c>
      <c r="R327" s="26"/>
      <c r="S327" s="25" t="s">
        <v>177</v>
      </c>
      <c r="T327" s="22" t="s">
        <v>178</v>
      </c>
      <c r="U327" s="22">
        <v>1</v>
      </c>
      <c r="V327" s="22">
        <v>132</v>
      </c>
      <c r="W327" s="22" t="s">
        <v>167</v>
      </c>
      <c r="X327" s="22"/>
      <c r="Y327" s="22">
        <v>11</v>
      </c>
      <c r="Z327" s="22" t="s">
        <v>645</v>
      </c>
    </row>
    <row r="328" spans="1:56" ht="24" x14ac:dyDescent="0.2">
      <c r="A328" s="22">
        <v>326</v>
      </c>
      <c r="B328" s="22" t="s">
        <v>168</v>
      </c>
      <c r="C328" s="23">
        <v>37853</v>
      </c>
      <c r="D328" s="23">
        <v>37853</v>
      </c>
      <c r="E328" s="22" t="s">
        <v>21</v>
      </c>
      <c r="F328" s="24" t="s">
        <v>665</v>
      </c>
      <c r="G328" s="4" t="s">
        <v>40</v>
      </c>
      <c r="H328" s="30" t="str">
        <f>VLOOKUP(G328,Hoja2!A:B,2,0)</f>
        <v>SERIE029</v>
      </c>
      <c r="I328" s="4" t="s">
        <v>40</v>
      </c>
      <c r="J328" s="31">
        <f>VLOOKUP(Eliminación!I359,RETENCIÓN!A:D,IF(Eliminación!E359="OPES",2,IF(Eliminación!E359="UPES",3,4)),FALSE)</f>
        <v>10</v>
      </c>
      <c r="K328" s="27">
        <f t="shared" si="5"/>
        <v>41503</v>
      </c>
      <c r="L328" s="28" t="str">
        <f>IF(VLOOKUP(I328,RETENCIÓN!A:E,5,FALSE)="E","X","")</f>
        <v>X</v>
      </c>
      <c r="M328" s="29" t="str">
        <f>IF(VLOOKUP(I328,RETENCIÓN!A:E,5,FALSE)="CT","X","")</f>
        <v/>
      </c>
      <c r="N328" s="28" t="str">
        <f>IF(VLOOKUP(I328,RETENCIÓN!A:E,5,FALSE)="E","X","")</f>
        <v>X</v>
      </c>
      <c r="O328" s="28" t="str">
        <f>IF(VLOOKUP(I328,RETENCIÓN!A:E,5,FALSE)="MT","X","")</f>
        <v/>
      </c>
      <c r="P328" s="28" t="str">
        <f>IF(VLOOKUP(I328,RETENCIÓN!A:E,5,FALSE)="S","X","")</f>
        <v/>
      </c>
      <c r="Q328" s="26" t="s">
        <v>664</v>
      </c>
      <c r="R328" s="26"/>
      <c r="S328" s="25" t="s">
        <v>177</v>
      </c>
      <c r="T328" s="22" t="s">
        <v>178</v>
      </c>
      <c r="U328" s="22">
        <v>1</v>
      </c>
      <c r="V328" s="22">
        <v>149</v>
      </c>
      <c r="W328" s="22" t="s">
        <v>167</v>
      </c>
      <c r="X328" s="22"/>
      <c r="Y328" s="22">
        <v>12</v>
      </c>
      <c r="Z328" s="22" t="s">
        <v>645</v>
      </c>
    </row>
    <row r="329" spans="1:56" ht="24" x14ac:dyDescent="0.2">
      <c r="A329" s="22">
        <v>327</v>
      </c>
      <c r="B329" s="22" t="s">
        <v>168</v>
      </c>
      <c r="C329" s="23">
        <v>37803</v>
      </c>
      <c r="D329" s="23">
        <v>37832</v>
      </c>
      <c r="E329" s="22" t="s">
        <v>21</v>
      </c>
      <c r="F329" s="24" t="s">
        <v>666</v>
      </c>
      <c r="G329" s="4" t="s">
        <v>40</v>
      </c>
      <c r="H329" s="30" t="str">
        <f>VLOOKUP(G329,Hoja2!A:B,2,0)</f>
        <v>SERIE029</v>
      </c>
      <c r="I329" s="4" t="s">
        <v>40</v>
      </c>
      <c r="J329" s="31">
        <f>VLOOKUP(Eliminación!I360,RETENCIÓN!A:D,IF(Eliminación!E360="OPES",2,IF(Eliminación!E360="UPES",3,4)),FALSE)</f>
        <v>10</v>
      </c>
      <c r="K329" s="27">
        <f t="shared" si="5"/>
        <v>41482</v>
      </c>
      <c r="L329" s="28" t="str">
        <f>IF(VLOOKUP(I329,RETENCIÓN!A:E,5,FALSE)="E","X","")</f>
        <v>X</v>
      </c>
      <c r="M329" s="29" t="str">
        <f>IF(VLOOKUP(I329,RETENCIÓN!A:E,5,FALSE)="CT","X","")</f>
        <v/>
      </c>
      <c r="N329" s="28" t="str">
        <f>IF(VLOOKUP(I329,RETENCIÓN!A:E,5,FALSE)="E","X","")</f>
        <v>X</v>
      </c>
      <c r="O329" s="28" t="str">
        <f>IF(VLOOKUP(I329,RETENCIÓN!A:E,5,FALSE)="MT","X","")</f>
        <v/>
      </c>
      <c r="P329" s="28" t="str">
        <f>IF(VLOOKUP(I329,RETENCIÓN!A:E,5,FALSE)="S","X","")</f>
        <v/>
      </c>
      <c r="Q329" s="26" t="s">
        <v>667</v>
      </c>
      <c r="R329" s="26"/>
      <c r="S329" s="25"/>
      <c r="T329" s="22" t="s">
        <v>178</v>
      </c>
      <c r="U329" s="22">
        <v>1</v>
      </c>
      <c r="V329" s="22">
        <v>30</v>
      </c>
      <c r="W329" s="22" t="s">
        <v>167</v>
      </c>
      <c r="X329" s="22"/>
      <c r="Y329" s="22">
        <v>13</v>
      </c>
      <c r="Z329" s="22" t="s">
        <v>645</v>
      </c>
    </row>
    <row r="330" spans="1:56" x14ac:dyDescent="0.2">
      <c r="A330" s="22">
        <v>328</v>
      </c>
      <c r="B330" s="22" t="s">
        <v>168</v>
      </c>
      <c r="C330" s="23">
        <v>38336</v>
      </c>
      <c r="D330" s="23">
        <v>38336</v>
      </c>
      <c r="E330" s="22" t="s">
        <v>21</v>
      </c>
      <c r="F330" s="24" t="s">
        <v>513</v>
      </c>
      <c r="G330" s="4" t="s">
        <v>40</v>
      </c>
      <c r="H330" s="30" t="str">
        <f>VLOOKUP(G330,Hoja2!A:B,2,0)</f>
        <v>SERIE029</v>
      </c>
      <c r="I330" s="4" t="s">
        <v>40</v>
      </c>
      <c r="J330" s="31">
        <f>VLOOKUP(Eliminación!I361,RETENCIÓN!A:D,IF(Eliminación!E361="OPES",2,IF(Eliminación!E361="UPES",3,4)),FALSE)</f>
        <v>10</v>
      </c>
      <c r="K330" s="27">
        <f t="shared" si="5"/>
        <v>41986</v>
      </c>
      <c r="L330" s="28" t="str">
        <f>IF(VLOOKUP(I330,RETENCIÓN!A:E,5,FALSE)="E","X","")</f>
        <v>X</v>
      </c>
      <c r="M330" s="29" t="str">
        <f>IF(VLOOKUP(I330,RETENCIÓN!A:E,5,FALSE)="CT","X","")</f>
        <v/>
      </c>
      <c r="N330" s="28" t="str">
        <f>IF(VLOOKUP(I330,RETENCIÓN!A:E,5,FALSE)="E","X","")</f>
        <v>X</v>
      </c>
      <c r="O330" s="28" t="str">
        <f>IF(VLOOKUP(I330,RETENCIÓN!A:E,5,FALSE)="MT","X","")</f>
        <v/>
      </c>
      <c r="P330" s="28" t="str">
        <f>IF(VLOOKUP(I330,RETENCIÓN!A:E,5,FALSE)="S","X","")</f>
        <v/>
      </c>
      <c r="Q330" s="26" t="s">
        <v>668</v>
      </c>
      <c r="R330" s="26"/>
      <c r="S330" s="25" t="s">
        <v>182</v>
      </c>
      <c r="T330" s="22" t="s">
        <v>178</v>
      </c>
      <c r="U330" s="22">
        <v>1</v>
      </c>
      <c r="V330" s="22">
        <v>123</v>
      </c>
      <c r="W330" s="22" t="s">
        <v>167</v>
      </c>
      <c r="X330" s="22"/>
      <c r="Y330" s="22">
        <v>1</v>
      </c>
      <c r="Z330" s="22" t="s">
        <v>669</v>
      </c>
    </row>
    <row r="331" spans="1:56" x14ac:dyDescent="0.2">
      <c r="A331" s="22">
        <v>329</v>
      </c>
      <c r="B331" s="22" t="s">
        <v>168</v>
      </c>
      <c r="C331" s="23">
        <v>38336</v>
      </c>
      <c r="D331" s="23">
        <v>38350</v>
      </c>
      <c r="E331" s="22" t="s">
        <v>21</v>
      </c>
      <c r="F331" s="24" t="s">
        <v>670</v>
      </c>
      <c r="G331" s="4" t="s">
        <v>40</v>
      </c>
      <c r="H331" s="30" t="str">
        <f>VLOOKUP(G331,Hoja2!A:B,2,0)</f>
        <v>SERIE029</v>
      </c>
      <c r="I331" s="4" t="s">
        <v>40</v>
      </c>
      <c r="J331" s="31">
        <f>VLOOKUP(Eliminación!I362,RETENCIÓN!A:D,IF(Eliminación!E362="OPES",2,IF(Eliminación!E362="UPES",3,4)),FALSE)</f>
        <v>10</v>
      </c>
      <c r="K331" s="27">
        <f t="shared" si="5"/>
        <v>42000</v>
      </c>
      <c r="L331" s="28" t="str">
        <f>IF(VLOOKUP(I331,RETENCIÓN!A:E,5,FALSE)="E","X","")</f>
        <v>X</v>
      </c>
      <c r="M331" s="29" t="str">
        <f>IF(VLOOKUP(I331,RETENCIÓN!A:E,5,FALSE)="CT","X","")</f>
        <v/>
      </c>
      <c r="N331" s="28" t="str">
        <f>IF(VLOOKUP(I331,RETENCIÓN!A:E,5,FALSE)="E","X","")</f>
        <v>X</v>
      </c>
      <c r="O331" s="28" t="str">
        <f>IF(VLOOKUP(I331,RETENCIÓN!A:E,5,FALSE)="MT","X","")</f>
        <v/>
      </c>
      <c r="P331" s="28" t="str">
        <f>IF(VLOOKUP(I331,RETENCIÓN!A:E,5,FALSE)="S","X","")</f>
        <v/>
      </c>
      <c r="Q331" s="26" t="s">
        <v>668</v>
      </c>
      <c r="R331" s="26"/>
      <c r="S331" s="25" t="s">
        <v>177</v>
      </c>
      <c r="T331" s="22" t="s">
        <v>178</v>
      </c>
      <c r="U331" s="22">
        <v>1</v>
      </c>
      <c r="V331" s="22">
        <v>172</v>
      </c>
      <c r="W331" s="22" t="s">
        <v>167</v>
      </c>
      <c r="X331" s="22" t="s">
        <v>671</v>
      </c>
      <c r="Y331" s="22">
        <v>2</v>
      </c>
      <c r="Z331" s="22" t="s">
        <v>669</v>
      </c>
    </row>
    <row r="332" spans="1:56" x14ac:dyDescent="0.2">
      <c r="A332" s="22">
        <v>330</v>
      </c>
      <c r="B332" s="22" t="s">
        <v>168</v>
      </c>
      <c r="C332" s="23">
        <v>38336</v>
      </c>
      <c r="D332" s="23">
        <v>38336</v>
      </c>
      <c r="E332" s="22" t="s">
        <v>21</v>
      </c>
      <c r="F332" s="24" t="s">
        <v>670</v>
      </c>
      <c r="G332" s="4" t="s">
        <v>40</v>
      </c>
      <c r="H332" s="30" t="str">
        <f>VLOOKUP(G332,Hoja2!A:B,2,0)</f>
        <v>SERIE029</v>
      </c>
      <c r="I332" s="4" t="s">
        <v>40</v>
      </c>
      <c r="J332" s="31">
        <f>VLOOKUP(Eliminación!I363,RETENCIÓN!A:D,IF(Eliminación!E363="OPES",2,IF(Eliminación!E363="UPES",3,4)),FALSE)</f>
        <v>10</v>
      </c>
      <c r="K332" s="27">
        <f t="shared" si="5"/>
        <v>41986</v>
      </c>
      <c r="L332" s="28" t="str">
        <f>IF(VLOOKUP(I332,RETENCIÓN!A:E,5,FALSE)="E","X","")</f>
        <v>X</v>
      </c>
      <c r="M332" s="29" t="str">
        <f>IF(VLOOKUP(I332,RETENCIÓN!A:E,5,FALSE)="CT","X","")</f>
        <v/>
      </c>
      <c r="N332" s="28" t="str">
        <f>IF(VLOOKUP(I332,RETENCIÓN!A:E,5,FALSE)="E","X","")</f>
        <v>X</v>
      </c>
      <c r="O332" s="28" t="str">
        <f>IF(VLOOKUP(I332,RETENCIÓN!A:E,5,FALSE)="MT","X","")</f>
        <v/>
      </c>
      <c r="P332" s="28" t="str">
        <f>IF(VLOOKUP(I332,RETENCIÓN!A:E,5,FALSE)="S","X","")</f>
        <v/>
      </c>
      <c r="Q332" s="26" t="s">
        <v>668</v>
      </c>
      <c r="R332" s="26"/>
      <c r="S332" s="25"/>
      <c r="T332" s="22" t="s">
        <v>178</v>
      </c>
      <c r="U332" s="22">
        <v>1</v>
      </c>
      <c r="V332" s="22">
        <v>168</v>
      </c>
      <c r="W332" s="22" t="s">
        <v>167</v>
      </c>
      <c r="X332" s="22"/>
      <c r="Y332" s="22">
        <v>3</v>
      </c>
      <c r="Z332" s="22" t="s">
        <v>669</v>
      </c>
    </row>
    <row r="333" spans="1:56" x14ac:dyDescent="0.2">
      <c r="A333" s="22">
        <v>331</v>
      </c>
      <c r="B333" s="22" t="s">
        <v>168</v>
      </c>
      <c r="C333" s="23">
        <v>38336</v>
      </c>
      <c r="D333" s="23">
        <v>38336</v>
      </c>
      <c r="E333" s="22" t="s">
        <v>21</v>
      </c>
      <c r="F333" s="24" t="s">
        <v>513</v>
      </c>
      <c r="G333" s="4" t="s">
        <v>40</v>
      </c>
      <c r="H333" s="30" t="str">
        <f>VLOOKUP(G333,Hoja2!A:B,2,0)</f>
        <v>SERIE029</v>
      </c>
      <c r="I333" s="4" t="s">
        <v>40</v>
      </c>
      <c r="J333" s="31">
        <f>VLOOKUP(Eliminación!I364,RETENCIÓN!A:D,IF(Eliminación!E364="OPES",2,IF(Eliminación!E364="UPES",3,4)),FALSE)</f>
        <v>10</v>
      </c>
      <c r="K333" s="27">
        <f t="shared" si="5"/>
        <v>41986</v>
      </c>
      <c r="L333" s="28" t="str">
        <f>IF(VLOOKUP(I333,RETENCIÓN!A:E,5,FALSE)="E","X","")</f>
        <v>X</v>
      </c>
      <c r="M333" s="29" t="str">
        <f>IF(VLOOKUP(I333,RETENCIÓN!A:E,5,FALSE)="CT","X","")</f>
        <v/>
      </c>
      <c r="N333" s="28" t="str">
        <f>IF(VLOOKUP(I333,RETENCIÓN!A:E,5,FALSE)="E","X","")</f>
        <v>X</v>
      </c>
      <c r="O333" s="28" t="str">
        <f>IF(VLOOKUP(I333,RETENCIÓN!A:E,5,FALSE)="MT","X","")</f>
        <v/>
      </c>
      <c r="P333" s="28" t="str">
        <f>IF(VLOOKUP(I333,RETENCIÓN!A:E,5,FALSE)="S","X","")</f>
        <v/>
      </c>
      <c r="Q333" s="26" t="s">
        <v>668</v>
      </c>
      <c r="R333" s="26"/>
      <c r="S333" s="25" t="s">
        <v>177</v>
      </c>
      <c r="T333" s="22" t="s">
        <v>178</v>
      </c>
      <c r="U333" s="22">
        <v>1</v>
      </c>
      <c r="V333" s="22">
        <v>126</v>
      </c>
      <c r="W333" s="22" t="s">
        <v>167</v>
      </c>
      <c r="X333" s="22" t="s">
        <v>672</v>
      </c>
      <c r="Y333" s="22">
        <v>4</v>
      </c>
      <c r="Z333" s="22" t="s">
        <v>669</v>
      </c>
    </row>
    <row r="334" spans="1:56" x14ac:dyDescent="0.2">
      <c r="A334" s="22">
        <v>332</v>
      </c>
      <c r="B334" s="22" t="s">
        <v>168</v>
      </c>
      <c r="C334" s="23">
        <v>38336</v>
      </c>
      <c r="D334" s="23">
        <v>38350</v>
      </c>
      <c r="E334" s="22" t="s">
        <v>21</v>
      </c>
      <c r="F334" s="24" t="s">
        <v>414</v>
      </c>
      <c r="G334" s="4" t="s">
        <v>40</v>
      </c>
      <c r="H334" s="30" t="str">
        <f>VLOOKUP(G334,Hoja2!A:B,2,0)</f>
        <v>SERIE029</v>
      </c>
      <c r="I334" s="4" t="s">
        <v>40</v>
      </c>
      <c r="J334" s="31">
        <f>VLOOKUP(Eliminación!I365,RETENCIÓN!A:D,IF(Eliminación!E365="OPES",2,IF(Eliminación!E365="UPES",3,4)),FALSE)</f>
        <v>10</v>
      </c>
      <c r="K334" s="27">
        <f t="shared" si="5"/>
        <v>42000</v>
      </c>
      <c r="L334" s="28" t="str">
        <f>IF(VLOOKUP(I334,RETENCIÓN!A:E,5,FALSE)="E","X","")</f>
        <v>X</v>
      </c>
      <c r="M334" s="29" t="str">
        <f>IF(VLOOKUP(I334,RETENCIÓN!A:E,5,FALSE)="CT","X","")</f>
        <v/>
      </c>
      <c r="N334" s="28" t="str">
        <f>IF(VLOOKUP(I334,RETENCIÓN!A:E,5,FALSE)="E","X","")</f>
        <v>X</v>
      </c>
      <c r="O334" s="28" t="str">
        <f>IF(VLOOKUP(I334,RETENCIÓN!A:E,5,FALSE)="MT","X","")</f>
        <v/>
      </c>
      <c r="P334" s="28" t="str">
        <f>IF(VLOOKUP(I334,RETENCIÓN!A:E,5,FALSE)="S","X","")</f>
        <v/>
      </c>
      <c r="Q334" s="26" t="s">
        <v>673</v>
      </c>
      <c r="R334" s="26"/>
      <c r="S334" s="25" t="s">
        <v>177</v>
      </c>
      <c r="T334" s="22" t="s">
        <v>178</v>
      </c>
      <c r="U334" s="22">
        <v>1</v>
      </c>
      <c r="V334" s="22">
        <v>154</v>
      </c>
      <c r="W334" s="22" t="s">
        <v>167</v>
      </c>
      <c r="X334" s="22" t="s">
        <v>674</v>
      </c>
      <c r="Y334" s="22">
        <v>5</v>
      </c>
      <c r="Z334" s="22" t="s">
        <v>669</v>
      </c>
    </row>
    <row r="335" spans="1:56" x14ac:dyDescent="0.2">
      <c r="A335" s="22">
        <v>333</v>
      </c>
      <c r="B335" s="22" t="s">
        <v>168</v>
      </c>
      <c r="C335" s="23">
        <v>38336</v>
      </c>
      <c r="D335" s="23">
        <v>38350</v>
      </c>
      <c r="E335" s="22" t="s">
        <v>21</v>
      </c>
      <c r="F335" s="24" t="s">
        <v>675</v>
      </c>
      <c r="G335" s="4" t="s">
        <v>40</v>
      </c>
      <c r="H335" s="30" t="str">
        <f>VLOOKUP(G335,Hoja2!A:B,2,0)</f>
        <v>SERIE029</v>
      </c>
      <c r="I335" s="4" t="s">
        <v>40</v>
      </c>
      <c r="J335" s="31">
        <f>VLOOKUP(Eliminación!I366,RETENCIÓN!A:D,IF(Eliminación!E366="OPES",2,IF(Eliminación!E366="UPES",3,4)),FALSE)</f>
        <v>10</v>
      </c>
      <c r="K335" s="27">
        <f t="shared" si="5"/>
        <v>42000</v>
      </c>
      <c r="L335" s="28" t="str">
        <f>IF(VLOOKUP(I335,RETENCIÓN!A:E,5,FALSE)="E","X","")</f>
        <v>X</v>
      </c>
      <c r="M335" s="29" t="str">
        <f>IF(VLOOKUP(I335,RETENCIÓN!A:E,5,FALSE)="CT","X","")</f>
        <v/>
      </c>
      <c r="N335" s="28" t="str">
        <f>IF(VLOOKUP(I335,RETENCIÓN!A:E,5,FALSE)="E","X","")</f>
        <v>X</v>
      </c>
      <c r="O335" s="28" t="str">
        <f>IF(VLOOKUP(I335,RETENCIÓN!A:E,5,FALSE)="MT","X","")</f>
        <v/>
      </c>
      <c r="P335" s="28" t="str">
        <f>IF(VLOOKUP(I335,RETENCIÓN!A:E,5,FALSE)="S","X","")</f>
        <v/>
      </c>
      <c r="Q335" s="26" t="s">
        <v>673</v>
      </c>
      <c r="R335" s="26"/>
      <c r="S335" s="25" t="s">
        <v>177</v>
      </c>
      <c r="T335" s="22" t="s">
        <v>178</v>
      </c>
      <c r="U335" s="22">
        <v>1</v>
      </c>
      <c r="V335" s="22">
        <v>203</v>
      </c>
      <c r="W335" s="22" t="s">
        <v>167</v>
      </c>
      <c r="X335" s="22" t="s">
        <v>671</v>
      </c>
      <c r="Y335" s="22">
        <v>6</v>
      </c>
      <c r="Z335" s="22" t="s">
        <v>669</v>
      </c>
    </row>
    <row r="336" spans="1:56" ht="24" x14ac:dyDescent="0.2">
      <c r="A336" s="22">
        <v>334</v>
      </c>
      <c r="B336" s="22" t="s">
        <v>168</v>
      </c>
      <c r="C336" s="23">
        <v>38336</v>
      </c>
      <c r="D336" s="23">
        <v>38350</v>
      </c>
      <c r="E336" s="22" t="s">
        <v>21</v>
      </c>
      <c r="F336" s="24" t="s">
        <v>403</v>
      </c>
      <c r="G336" s="4" t="s">
        <v>40</v>
      </c>
      <c r="H336" s="30" t="str">
        <f>VLOOKUP(G336,Hoja2!A:B,2,0)</f>
        <v>SERIE029</v>
      </c>
      <c r="I336" s="4" t="s">
        <v>40</v>
      </c>
      <c r="J336" s="31">
        <f>VLOOKUP(Eliminación!I367,RETENCIÓN!A:D,IF(Eliminación!E367="OPES",2,IF(Eliminación!E367="UPES",3,4)),FALSE)</f>
        <v>10</v>
      </c>
      <c r="K336" s="27">
        <f t="shared" si="5"/>
        <v>42000</v>
      </c>
      <c r="L336" s="28" t="str">
        <f>IF(VLOOKUP(I336,RETENCIÓN!A:E,5,FALSE)="E","X","")</f>
        <v>X</v>
      </c>
      <c r="M336" s="29" t="str">
        <f>IF(VLOOKUP(I336,RETENCIÓN!A:E,5,FALSE)="CT","X","")</f>
        <v/>
      </c>
      <c r="N336" s="28" t="str">
        <f>IF(VLOOKUP(I336,RETENCIÓN!A:E,5,FALSE)="E","X","")</f>
        <v>X</v>
      </c>
      <c r="O336" s="28" t="str">
        <f>IF(VLOOKUP(I336,RETENCIÓN!A:E,5,FALSE)="MT","X","")</f>
        <v/>
      </c>
      <c r="P336" s="28" t="str">
        <f>IF(VLOOKUP(I336,RETENCIÓN!A:E,5,FALSE)="S","X","")</f>
        <v/>
      </c>
      <c r="Q336" s="26" t="s">
        <v>673</v>
      </c>
      <c r="R336" s="26"/>
      <c r="S336" s="25" t="s">
        <v>177</v>
      </c>
      <c r="T336" s="22" t="s">
        <v>178</v>
      </c>
      <c r="U336" s="22">
        <v>1</v>
      </c>
      <c r="V336" s="22">
        <v>197</v>
      </c>
      <c r="W336" s="22" t="s">
        <v>167</v>
      </c>
      <c r="X336" s="22" t="s">
        <v>672</v>
      </c>
      <c r="Y336" s="22">
        <v>7</v>
      </c>
      <c r="Z336" s="22" t="s">
        <v>669</v>
      </c>
    </row>
    <row r="337" spans="1:26" ht="36" x14ac:dyDescent="0.2">
      <c r="A337" s="22">
        <v>335</v>
      </c>
      <c r="B337" s="22" t="s">
        <v>168</v>
      </c>
      <c r="C337" s="23">
        <v>38245</v>
      </c>
      <c r="D337" s="23">
        <v>38245</v>
      </c>
      <c r="E337" s="22" t="s">
        <v>21</v>
      </c>
      <c r="F337" s="24" t="s">
        <v>676</v>
      </c>
      <c r="G337" s="4" t="s">
        <v>40</v>
      </c>
      <c r="H337" s="30" t="str">
        <f>VLOOKUP(G337,Hoja2!A:B,2,0)</f>
        <v>SERIE029</v>
      </c>
      <c r="I337" s="4" t="s">
        <v>40</v>
      </c>
      <c r="J337" s="31">
        <f>VLOOKUP(Eliminación!I368,RETENCIÓN!A:D,IF(Eliminación!E368="OPES",2,IF(Eliminación!E368="UPES",3,4)),FALSE)</f>
        <v>10</v>
      </c>
      <c r="K337" s="27">
        <f t="shared" si="5"/>
        <v>41895</v>
      </c>
      <c r="L337" s="28" t="str">
        <f>IF(VLOOKUP(I337,RETENCIÓN!A:E,5,FALSE)="E","X","")</f>
        <v>X</v>
      </c>
      <c r="M337" s="29" t="str">
        <f>IF(VLOOKUP(I337,RETENCIÓN!A:E,5,FALSE)="CT","X","")</f>
        <v/>
      </c>
      <c r="N337" s="28" t="str">
        <f>IF(VLOOKUP(I337,RETENCIÓN!A:E,5,FALSE)="E","X","")</f>
        <v>X</v>
      </c>
      <c r="O337" s="28" t="str">
        <f>IF(VLOOKUP(I337,RETENCIÓN!A:E,5,FALSE)="MT","X","")</f>
        <v/>
      </c>
      <c r="P337" s="28" t="str">
        <f>IF(VLOOKUP(I337,RETENCIÓN!A:E,5,FALSE)="S","X","")</f>
        <v/>
      </c>
      <c r="Q337" s="26" t="s">
        <v>677</v>
      </c>
      <c r="R337" s="26"/>
      <c r="S337" s="25" t="s">
        <v>177</v>
      </c>
      <c r="T337" s="22" t="s">
        <v>178</v>
      </c>
      <c r="U337" s="22">
        <v>1</v>
      </c>
      <c r="V337" s="22">
        <v>86</v>
      </c>
      <c r="W337" s="22" t="s">
        <v>167</v>
      </c>
      <c r="X337" s="22"/>
      <c r="Y337" s="22">
        <v>1</v>
      </c>
      <c r="Z337" s="22" t="s">
        <v>678</v>
      </c>
    </row>
    <row r="338" spans="1:26" ht="36" x14ac:dyDescent="0.2">
      <c r="A338" s="22">
        <v>336</v>
      </c>
      <c r="B338" s="22" t="s">
        <v>168</v>
      </c>
      <c r="C338" s="23">
        <v>38245</v>
      </c>
      <c r="D338" s="23">
        <v>38245</v>
      </c>
      <c r="E338" s="22" t="s">
        <v>21</v>
      </c>
      <c r="F338" s="24" t="s">
        <v>679</v>
      </c>
      <c r="G338" s="4" t="s">
        <v>40</v>
      </c>
      <c r="H338" s="30" t="str">
        <f>VLOOKUP(G338,Hoja2!A:B,2,0)</f>
        <v>SERIE029</v>
      </c>
      <c r="I338" s="4" t="s">
        <v>40</v>
      </c>
      <c r="J338" s="31">
        <f>VLOOKUP(Eliminación!I369,RETENCIÓN!A:D,IF(Eliminación!E369="OPES",2,IF(Eliminación!E369="UPES",3,4)),FALSE)</f>
        <v>10</v>
      </c>
      <c r="K338" s="27">
        <f t="shared" si="5"/>
        <v>41895</v>
      </c>
      <c r="L338" s="28" t="str">
        <f>IF(VLOOKUP(I338,RETENCIÓN!A:E,5,FALSE)="E","X","")</f>
        <v>X</v>
      </c>
      <c r="M338" s="29" t="str">
        <f>IF(VLOOKUP(I338,RETENCIÓN!A:E,5,FALSE)="CT","X","")</f>
        <v/>
      </c>
      <c r="N338" s="28" t="str">
        <f>IF(VLOOKUP(I338,RETENCIÓN!A:E,5,FALSE)="E","X","")</f>
        <v>X</v>
      </c>
      <c r="O338" s="28" t="str">
        <f>IF(VLOOKUP(I338,RETENCIÓN!A:E,5,FALSE)="MT","X","")</f>
        <v/>
      </c>
      <c r="P338" s="28" t="str">
        <f>IF(VLOOKUP(I338,RETENCIÓN!A:E,5,FALSE)="S","X","")</f>
        <v/>
      </c>
      <c r="Q338" s="26" t="s">
        <v>677</v>
      </c>
      <c r="R338" s="26"/>
      <c r="S338" s="25" t="s">
        <v>177</v>
      </c>
      <c r="T338" s="22" t="s">
        <v>178</v>
      </c>
      <c r="U338" s="22">
        <v>1</v>
      </c>
      <c r="V338" s="22">
        <v>67</v>
      </c>
      <c r="W338" s="22" t="s">
        <v>167</v>
      </c>
      <c r="X338" s="22"/>
      <c r="Y338" s="22">
        <v>2</v>
      </c>
      <c r="Z338" s="22" t="s">
        <v>678</v>
      </c>
    </row>
    <row r="339" spans="1:26" ht="36" x14ac:dyDescent="0.2">
      <c r="A339" s="22">
        <v>337</v>
      </c>
      <c r="B339" s="22" t="s">
        <v>168</v>
      </c>
      <c r="C339" s="23">
        <v>38245</v>
      </c>
      <c r="D339" s="23">
        <v>38245</v>
      </c>
      <c r="E339" s="22" t="s">
        <v>21</v>
      </c>
      <c r="F339" s="24" t="s">
        <v>680</v>
      </c>
      <c r="G339" s="4" t="s">
        <v>40</v>
      </c>
      <c r="H339" s="30" t="str">
        <f>VLOOKUP(G339,Hoja2!A:B,2,0)</f>
        <v>SERIE029</v>
      </c>
      <c r="I339" s="4" t="s">
        <v>40</v>
      </c>
      <c r="J339" s="31">
        <f>VLOOKUP(Eliminación!I370,RETENCIÓN!A:D,IF(Eliminación!E370="OPES",2,IF(Eliminación!E370="UPES",3,4)),FALSE)</f>
        <v>10</v>
      </c>
      <c r="K339" s="27">
        <f t="shared" si="5"/>
        <v>41895</v>
      </c>
      <c r="L339" s="28" t="str">
        <f>IF(VLOOKUP(I339,RETENCIÓN!A:E,5,FALSE)="E","X","")</f>
        <v>X</v>
      </c>
      <c r="M339" s="29" t="str">
        <f>IF(VLOOKUP(I339,RETENCIÓN!A:E,5,FALSE)="CT","X","")</f>
        <v/>
      </c>
      <c r="N339" s="28" t="str">
        <f>IF(VLOOKUP(I339,RETENCIÓN!A:E,5,FALSE)="E","X","")</f>
        <v>X</v>
      </c>
      <c r="O339" s="28" t="str">
        <f>IF(VLOOKUP(I339,RETENCIÓN!A:E,5,FALSE)="MT","X","")</f>
        <v/>
      </c>
      <c r="P339" s="28" t="str">
        <f>IF(VLOOKUP(I339,RETENCIÓN!A:E,5,FALSE)="S","X","")</f>
        <v/>
      </c>
      <c r="Q339" s="26" t="s">
        <v>677</v>
      </c>
      <c r="R339" s="26"/>
      <c r="S339" s="25" t="s">
        <v>177</v>
      </c>
      <c r="T339" s="22" t="s">
        <v>178</v>
      </c>
      <c r="U339" s="22">
        <v>1</v>
      </c>
      <c r="V339" s="22">
        <v>41</v>
      </c>
      <c r="W339" s="22" t="s">
        <v>167</v>
      </c>
      <c r="X339" s="22"/>
      <c r="Y339" s="22">
        <v>3</v>
      </c>
      <c r="Z339" s="22" t="s">
        <v>678</v>
      </c>
    </row>
    <row r="340" spans="1:26" ht="36" x14ac:dyDescent="0.2">
      <c r="A340" s="22">
        <v>338</v>
      </c>
      <c r="B340" s="22" t="s">
        <v>168</v>
      </c>
      <c r="C340" s="23">
        <v>38245</v>
      </c>
      <c r="D340" s="23">
        <v>38245</v>
      </c>
      <c r="E340" s="22" t="s">
        <v>21</v>
      </c>
      <c r="F340" s="24" t="s">
        <v>681</v>
      </c>
      <c r="G340" s="4" t="s">
        <v>40</v>
      </c>
      <c r="H340" s="30" t="str">
        <f>VLOOKUP(G340,Hoja2!A:B,2,0)</f>
        <v>SERIE029</v>
      </c>
      <c r="I340" s="4" t="s">
        <v>40</v>
      </c>
      <c r="J340" s="31">
        <f>VLOOKUP(Eliminación!I371,RETENCIÓN!A:D,IF(Eliminación!E371="OPES",2,IF(Eliminación!E371="UPES",3,4)),FALSE)</f>
        <v>10</v>
      </c>
      <c r="K340" s="27">
        <f t="shared" si="5"/>
        <v>41895</v>
      </c>
      <c r="L340" s="28" t="str">
        <f>IF(VLOOKUP(I340,RETENCIÓN!A:E,5,FALSE)="E","X","")</f>
        <v>X</v>
      </c>
      <c r="M340" s="29" t="str">
        <f>IF(VLOOKUP(I340,RETENCIÓN!A:E,5,FALSE)="CT","X","")</f>
        <v/>
      </c>
      <c r="N340" s="28" t="str">
        <f>IF(VLOOKUP(I340,RETENCIÓN!A:E,5,FALSE)="E","X","")</f>
        <v>X</v>
      </c>
      <c r="O340" s="28" t="str">
        <f>IF(VLOOKUP(I340,RETENCIÓN!A:E,5,FALSE)="MT","X","")</f>
        <v/>
      </c>
      <c r="P340" s="28" t="str">
        <f>IF(VLOOKUP(I340,RETENCIÓN!A:E,5,FALSE)="S","X","")</f>
        <v/>
      </c>
      <c r="Q340" s="26" t="s">
        <v>677</v>
      </c>
      <c r="R340" s="26"/>
      <c r="S340" s="25" t="s">
        <v>177</v>
      </c>
      <c r="T340" s="22" t="s">
        <v>178</v>
      </c>
      <c r="U340" s="22">
        <v>1</v>
      </c>
      <c r="V340" s="22">
        <v>50</v>
      </c>
      <c r="W340" s="22" t="s">
        <v>167</v>
      </c>
      <c r="X340" s="22"/>
      <c r="Y340" s="22">
        <v>4</v>
      </c>
      <c r="Z340" s="22" t="s">
        <v>678</v>
      </c>
    </row>
    <row r="341" spans="1:26" ht="36" x14ac:dyDescent="0.2">
      <c r="A341" s="22">
        <v>339</v>
      </c>
      <c r="B341" s="22" t="s">
        <v>168</v>
      </c>
      <c r="C341" s="23">
        <v>38245</v>
      </c>
      <c r="D341" s="23">
        <v>38245</v>
      </c>
      <c r="E341" s="22" t="s">
        <v>21</v>
      </c>
      <c r="F341" s="24" t="s">
        <v>682</v>
      </c>
      <c r="G341" s="4" t="s">
        <v>40</v>
      </c>
      <c r="H341" s="30" t="str">
        <f>VLOOKUP(G341,Hoja2!A:B,2,0)</f>
        <v>SERIE029</v>
      </c>
      <c r="I341" s="4" t="s">
        <v>40</v>
      </c>
      <c r="J341" s="31">
        <f>VLOOKUP(Eliminación!I372,RETENCIÓN!A:D,IF(Eliminación!E372="OPES",2,IF(Eliminación!E372="UPES",3,4)),FALSE)</f>
        <v>10</v>
      </c>
      <c r="K341" s="27">
        <f t="shared" si="5"/>
        <v>41895</v>
      </c>
      <c r="L341" s="28" t="str">
        <f>IF(VLOOKUP(I341,RETENCIÓN!A:E,5,FALSE)="E","X","")</f>
        <v>X</v>
      </c>
      <c r="M341" s="29" t="str">
        <f>IF(VLOOKUP(I341,RETENCIÓN!A:E,5,FALSE)="CT","X","")</f>
        <v/>
      </c>
      <c r="N341" s="28" t="str">
        <f>IF(VLOOKUP(I341,RETENCIÓN!A:E,5,FALSE)="E","X","")</f>
        <v>X</v>
      </c>
      <c r="O341" s="28" t="str">
        <f>IF(VLOOKUP(I341,RETENCIÓN!A:E,5,FALSE)="MT","X","")</f>
        <v/>
      </c>
      <c r="P341" s="28" t="str">
        <f>IF(VLOOKUP(I341,RETENCIÓN!A:E,5,FALSE)="S","X","")</f>
        <v/>
      </c>
      <c r="Q341" s="26" t="s">
        <v>677</v>
      </c>
      <c r="R341" s="26"/>
      <c r="S341" s="25" t="s">
        <v>177</v>
      </c>
      <c r="T341" s="22" t="s">
        <v>178</v>
      </c>
      <c r="U341" s="22">
        <v>1</v>
      </c>
      <c r="V341" s="22">
        <v>40</v>
      </c>
      <c r="W341" s="22" t="s">
        <v>167</v>
      </c>
      <c r="X341" s="22"/>
      <c r="Y341" s="22">
        <v>5</v>
      </c>
      <c r="Z341" s="22" t="s">
        <v>678</v>
      </c>
    </row>
    <row r="342" spans="1:26" ht="36" x14ac:dyDescent="0.2">
      <c r="A342" s="22">
        <v>340</v>
      </c>
      <c r="B342" s="22" t="s">
        <v>168</v>
      </c>
      <c r="C342" s="23">
        <v>38245</v>
      </c>
      <c r="D342" s="23">
        <v>38245</v>
      </c>
      <c r="E342" s="22" t="s">
        <v>21</v>
      </c>
      <c r="F342" s="24" t="s">
        <v>683</v>
      </c>
      <c r="G342" s="4" t="s">
        <v>40</v>
      </c>
      <c r="H342" s="30" t="str">
        <f>VLOOKUP(G342,Hoja2!A:B,2,0)</f>
        <v>SERIE029</v>
      </c>
      <c r="I342" s="4" t="s">
        <v>40</v>
      </c>
      <c r="J342" s="31">
        <f>VLOOKUP(Eliminación!I373,RETENCIÓN!A:D,IF(Eliminación!E373="OPES",2,IF(Eliminación!E373="UPES",3,4)),FALSE)</f>
        <v>10</v>
      </c>
      <c r="K342" s="27">
        <f t="shared" si="5"/>
        <v>41895</v>
      </c>
      <c r="L342" s="28" t="str">
        <f>IF(VLOOKUP(I342,RETENCIÓN!A:E,5,FALSE)="E","X","")</f>
        <v>X</v>
      </c>
      <c r="M342" s="29" t="str">
        <f>IF(VLOOKUP(I342,RETENCIÓN!A:E,5,FALSE)="CT","X","")</f>
        <v/>
      </c>
      <c r="N342" s="28" t="str">
        <f>IF(VLOOKUP(I342,RETENCIÓN!A:E,5,FALSE)="E","X","")</f>
        <v>X</v>
      </c>
      <c r="O342" s="28" t="str">
        <f>IF(VLOOKUP(I342,RETENCIÓN!A:E,5,FALSE)="MT","X","")</f>
        <v/>
      </c>
      <c r="P342" s="28" t="str">
        <f>IF(VLOOKUP(I342,RETENCIÓN!A:E,5,FALSE)="S","X","")</f>
        <v/>
      </c>
      <c r="Q342" s="26" t="s">
        <v>677</v>
      </c>
      <c r="R342" s="26"/>
      <c r="S342" s="25" t="s">
        <v>177</v>
      </c>
      <c r="T342" s="22" t="s">
        <v>178</v>
      </c>
      <c r="U342" s="22">
        <v>1</v>
      </c>
      <c r="V342" s="22">
        <v>124</v>
      </c>
      <c r="W342" s="22" t="s">
        <v>167</v>
      </c>
      <c r="X342" s="22"/>
      <c r="Y342" s="22">
        <v>6</v>
      </c>
      <c r="Z342" s="22" t="s">
        <v>678</v>
      </c>
    </row>
    <row r="343" spans="1:26" ht="36" x14ac:dyDescent="0.2">
      <c r="A343" s="22">
        <v>341</v>
      </c>
      <c r="B343" s="22" t="s">
        <v>168</v>
      </c>
      <c r="C343" s="23">
        <v>38245</v>
      </c>
      <c r="D343" s="23">
        <v>38245</v>
      </c>
      <c r="E343" s="22" t="s">
        <v>21</v>
      </c>
      <c r="F343" s="24" t="s">
        <v>684</v>
      </c>
      <c r="G343" s="4" t="s">
        <v>40</v>
      </c>
      <c r="H343" s="30" t="str">
        <f>VLOOKUP(G343,Hoja2!A:B,2,0)</f>
        <v>SERIE029</v>
      </c>
      <c r="I343" s="4" t="s">
        <v>40</v>
      </c>
      <c r="J343" s="31">
        <f>VLOOKUP(Eliminación!I374,RETENCIÓN!A:D,IF(Eliminación!E374="OPES",2,IF(Eliminación!E374="UPES",3,4)),FALSE)</f>
        <v>10</v>
      </c>
      <c r="K343" s="27">
        <f t="shared" si="5"/>
        <v>41895</v>
      </c>
      <c r="L343" s="28" t="str">
        <f>IF(VLOOKUP(I343,RETENCIÓN!A:E,5,FALSE)="E","X","")</f>
        <v>X</v>
      </c>
      <c r="M343" s="29" t="str">
        <f>IF(VLOOKUP(I343,RETENCIÓN!A:E,5,FALSE)="CT","X","")</f>
        <v/>
      </c>
      <c r="N343" s="28" t="str">
        <f>IF(VLOOKUP(I343,RETENCIÓN!A:E,5,FALSE)="E","X","")</f>
        <v>X</v>
      </c>
      <c r="O343" s="28" t="str">
        <f>IF(VLOOKUP(I343,RETENCIÓN!A:E,5,FALSE)="MT","X","")</f>
        <v/>
      </c>
      <c r="P343" s="28" t="str">
        <f>IF(VLOOKUP(I343,RETENCIÓN!A:E,5,FALSE)="S","X","")</f>
        <v/>
      </c>
      <c r="Q343" s="26" t="s">
        <v>677</v>
      </c>
      <c r="R343" s="26"/>
      <c r="S343" s="25" t="s">
        <v>177</v>
      </c>
      <c r="T343" s="22" t="s">
        <v>178</v>
      </c>
      <c r="U343" s="22">
        <v>1</v>
      </c>
      <c r="V343" s="22">
        <v>69</v>
      </c>
      <c r="W343" s="22" t="s">
        <v>167</v>
      </c>
      <c r="X343" s="22"/>
      <c r="Y343" s="22">
        <v>7</v>
      </c>
      <c r="Z343" s="22" t="s">
        <v>678</v>
      </c>
    </row>
    <row r="344" spans="1:26" ht="36" x14ac:dyDescent="0.2">
      <c r="A344" s="22">
        <v>342</v>
      </c>
      <c r="B344" s="22" t="s">
        <v>168</v>
      </c>
      <c r="C344" s="23">
        <v>38245</v>
      </c>
      <c r="D344" s="23">
        <v>38245</v>
      </c>
      <c r="E344" s="22" t="s">
        <v>21</v>
      </c>
      <c r="F344" s="24" t="s">
        <v>685</v>
      </c>
      <c r="G344" s="4" t="s">
        <v>40</v>
      </c>
      <c r="H344" s="30" t="str">
        <f>VLOOKUP(G344,Hoja2!A:B,2,0)</f>
        <v>SERIE029</v>
      </c>
      <c r="I344" s="4" t="s">
        <v>40</v>
      </c>
      <c r="J344" s="31">
        <f>VLOOKUP(Eliminación!I375,RETENCIÓN!A:D,IF(Eliminación!E375="OPES",2,IF(Eliminación!E375="UPES",3,4)),FALSE)</f>
        <v>10</v>
      </c>
      <c r="K344" s="27">
        <f t="shared" si="5"/>
        <v>41895</v>
      </c>
      <c r="L344" s="28" t="str">
        <f>IF(VLOOKUP(I344,RETENCIÓN!A:E,5,FALSE)="E","X","")</f>
        <v>X</v>
      </c>
      <c r="M344" s="29" t="str">
        <f>IF(VLOOKUP(I344,RETENCIÓN!A:E,5,FALSE)="CT","X","")</f>
        <v/>
      </c>
      <c r="N344" s="28" t="str">
        <f>IF(VLOOKUP(I344,RETENCIÓN!A:E,5,FALSE)="E","X","")</f>
        <v>X</v>
      </c>
      <c r="O344" s="28" t="str">
        <f>IF(VLOOKUP(I344,RETENCIÓN!A:E,5,FALSE)="MT","X","")</f>
        <v/>
      </c>
      <c r="P344" s="28" t="str">
        <f>IF(VLOOKUP(I344,RETENCIÓN!A:E,5,FALSE)="S","X","")</f>
        <v/>
      </c>
      <c r="Q344" s="26" t="s">
        <v>677</v>
      </c>
      <c r="R344" s="26"/>
      <c r="S344" s="25" t="s">
        <v>177</v>
      </c>
      <c r="T344" s="22" t="s">
        <v>178</v>
      </c>
      <c r="U344" s="22">
        <v>1</v>
      </c>
      <c r="V344" s="22">
        <v>59</v>
      </c>
      <c r="W344" s="22" t="s">
        <v>167</v>
      </c>
      <c r="X344" s="22"/>
      <c r="Y344" s="22">
        <v>8</v>
      </c>
      <c r="Z344" s="22" t="s">
        <v>678</v>
      </c>
    </row>
    <row r="345" spans="1:26" ht="36" x14ac:dyDescent="0.2">
      <c r="A345" s="22">
        <v>343</v>
      </c>
      <c r="B345" s="22" t="s">
        <v>168</v>
      </c>
      <c r="C345" s="23">
        <v>38245</v>
      </c>
      <c r="D345" s="23">
        <v>38245</v>
      </c>
      <c r="E345" s="22" t="s">
        <v>21</v>
      </c>
      <c r="F345" s="24" t="s">
        <v>425</v>
      </c>
      <c r="G345" s="4" t="s">
        <v>40</v>
      </c>
      <c r="H345" s="30" t="str">
        <f>VLOOKUP(G345,Hoja2!A:B,2,0)</f>
        <v>SERIE029</v>
      </c>
      <c r="I345" s="4" t="s">
        <v>40</v>
      </c>
      <c r="J345" s="31">
        <f>VLOOKUP(Eliminación!I376,RETENCIÓN!A:D,IF(Eliminación!E376="OPES",2,IF(Eliminación!E376="UPES",3,4)),FALSE)</f>
        <v>10</v>
      </c>
      <c r="K345" s="27">
        <f t="shared" si="5"/>
        <v>41895</v>
      </c>
      <c r="L345" s="28" t="str">
        <f>IF(VLOOKUP(I345,RETENCIÓN!A:E,5,FALSE)="E","X","")</f>
        <v>X</v>
      </c>
      <c r="M345" s="29" t="str">
        <f>IF(VLOOKUP(I345,RETENCIÓN!A:E,5,FALSE)="CT","X","")</f>
        <v/>
      </c>
      <c r="N345" s="28" t="str">
        <f>IF(VLOOKUP(I345,RETENCIÓN!A:E,5,FALSE)="E","X","")</f>
        <v>X</v>
      </c>
      <c r="O345" s="28" t="str">
        <f>IF(VLOOKUP(I345,RETENCIÓN!A:E,5,FALSE)="MT","X","")</f>
        <v/>
      </c>
      <c r="P345" s="28" t="str">
        <f>IF(VLOOKUP(I345,RETENCIÓN!A:E,5,FALSE)="S","X","")</f>
        <v/>
      </c>
      <c r="Q345" s="26" t="s">
        <v>686</v>
      </c>
      <c r="R345" s="26"/>
      <c r="S345" s="25" t="s">
        <v>182</v>
      </c>
      <c r="T345" s="22" t="s">
        <v>178</v>
      </c>
      <c r="U345" s="22">
        <v>1</v>
      </c>
      <c r="V345" s="22">
        <v>54</v>
      </c>
      <c r="W345" s="22" t="s">
        <v>167</v>
      </c>
      <c r="X345" s="22"/>
      <c r="Y345" s="22">
        <v>9</v>
      </c>
      <c r="Z345" s="22" t="s">
        <v>678</v>
      </c>
    </row>
    <row r="346" spans="1:26" ht="36" x14ac:dyDescent="0.2">
      <c r="A346" s="22">
        <v>344</v>
      </c>
      <c r="B346" s="22" t="s">
        <v>168</v>
      </c>
      <c r="C346" s="23">
        <v>38245</v>
      </c>
      <c r="D346" s="23">
        <v>38245</v>
      </c>
      <c r="E346" s="22" t="s">
        <v>21</v>
      </c>
      <c r="F346" s="24" t="s">
        <v>687</v>
      </c>
      <c r="G346" s="4" t="s">
        <v>40</v>
      </c>
      <c r="H346" s="30" t="str">
        <f>VLOOKUP(G346,Hoja2!A:B,2,0)</f>
        <v>SERIE029</v>
      </c>
      <c r="I346" s="4" t="s">
        <v>40</v>
      </c>
      <c r="J346" s="31">
        <f>VLOOKUP(Eliminación!I377,RETENCIÓN!A:D,IF(Eliminación!E377="OPES",2,IF(Eliminación!E377="UPES",3,4)),FALSE)</f>
        <v>10</v>
      </c>
      <c r="K346" s="27">
        <f t="shared" si="5"/>
        <v>41895</v>
      </c>
      <c r="L346" s="28" t="str">
        <f>IF(VLOOKUP(I346,RETENCIÓN!A:E,5,FALSE)="E","X","")</f>
        <v>X</v>
      </c>
      <c r="M346" s="29" t="str">
        <f>IF(VLOOKUP(I346,RETENCIÓN!A:E,5,FALSE)="CT","X","")</f>
        <v/>
      </c>
      <c r="N346" s="28" t="str">
        <f>IF(VLOOKUP(I346,RETENCIÓN!A:E,5,FALSE)="E","X","")</f>
        <v>X</v>
      </c>
      <c r="O346" s="28" t="str">
        <f>IF(VLOOKUP(I346,RETENCIÓN!A:E,5,FALSE)="MT","X","")</f>
        <v/>
      </c>
      <c r="P346" s="28" t="str">
        <f>IF(VLOOKUP(I346,RETENCIÓN!A:E,5,FALSE)="S","X","")</f>
        <v/>
      </c>
      <c r="Q346" s="26" t="s">
        <v>677</v>
      </c>
      <c r="R346" s="26"/>
      <c r="S346" s="25" t="s">
        <v>182</v>
      </c>
      <c r="T346" s="22" t="s">
        <v>178</v>
      </c>
      <c r="U346" s="22">
        <v>1</v>
      </c>
      <c r="V346" s="22">
        <v>100</v>
      </c>
      <c r="W346" s="22" t="s">
        <v>167</v>
      </c>
      <c r="X346" s="22"/>
      <c r="Y346" s="22">
        <v>10</v>
      </c>
      <c r="Z346" s="22" t="s">
        <v>678</v>
      </c>
    </row>
    <row r="347" spans="1:26" ht="36" x14ac:dyDescent="0.2">
      <c r="A347" s="22">
        <v>345</v>
      </c>
      <c r="B347" s="22" t="s">
        <v>168</v>
      </c>
      <c r="C347" s="23">
        <v>38200</v>
      </c>
      <c r="D347" s="23">
        <v>38243</v>
      </c>
      <c r="E347" s="22" t="s">
        <v>21</v>
      </c>
      <c r="F347" s="24" t="s">
        <v>688</v>
      </c>
      <c r="G347" s="4" t="s">
        <v>40</v>
      </c>
      <c r="H347" s="30" t="str">
        <f>VLOOKUP(G347,Hoja2!A:B,2,0)</f>
        <v>SERIE029</v>
      </c>
      <c r="I347" s="4" t="s">
        <v>40</v>
      </c>
      <c r="J347" s="31">
        <f>VLOOKUP(Eliminación!I378,RETENCIÓN!A:D,IF(Eliminación!E378="OPES",2,IF(Eliminación!E378="UPES",3,4)),FALSE)</f>
        <v>10</v>
      </c>
      <c r="K347" s="27">
        <f t="shared" si="5"/>
        <v>41893</v>
      </c>
      <c r="L347" s="28" t="str">
        <f>IF(VLOOKUP(I347,RETENCIÓN!A:E,5,FALSE)="E","X","")</f>
        <v>X</v>
      </c>
      <c r="M347" s="29" t="str">
        <f>IF(VLOOKUP(I347,RETENCIÓN!A:E,5,FALSE)="CT","X","")</f>
        <v/>
      </c>
      <c r="N347" s="28" t="str">
        <f>IF(VLOOKUP(I347,RETENCIÓN!A:E,5,FALSE)="E","X","")</f>
        <v>X</v>
      </c>
      <c r="O347" s="28" t="str">
        <f>IF(VLOOKUP(I347,RETENCIÓN!A:E,5,FALSE)="MT","X","")</f>
        <v/>
      </c>
      <c r="P347" s="28" t="str">
        <f>IF(VLOOKUP(I347,RETENCIÓN!A:E,5,FALSE)="S","X","")</f>
        <v/>
      </c>
      <c r="Q347" s="26" t="s">
        <v>689</v>
      </c>
      <c r="R347" s="26"/>
      <c r="S347" s="25"/>
      <c r="T347" s="22" t="s">
        <v>178</v>
      </c>
      <c r="U347" s="22">
        <v>1</v>
      </c>
      <c r="V347" s="22">
        <v>165</v>
      </c>
      <c r="W347" s="22" t="s">
        <v>167</v>
      </c>
      <c r="X347" s="22" t="s">
        <v>388</v>
      </c>
      <c r="Y347" s="22">
        <v>11</v>
      </c>
      <c r="Z347" s="22" t="s">
        <v>678</v>
      </c>
    </row>
    <row r="348" spans="1:26" ht="36" x14ac:dyDescent="0.2">
      <c r="A348" s="22">
        <v>346</v>
      </c>
      <c r="B348" s="22" t="s">
        <v>168</v>
      </c>
      <c r="C348" s="23">
        <v>38243</v>
      </c>
      <c r="D348" s="23">
        <v>38243</v>
      </c>
      <c r="E348" s="22" t="s">
        <v>21</v>
      </c>
      <c r="F348" s="24" t="s">
        <v>688</v>
      </c>
      <c r="G348" s="4" t="s">
        <v>40</v>
      </c>
      <c r="H348" s="30" t="str">
        <f>VLOOKUP(G348,Hoja2!A:B,2,0)</f>
        <v>SERIE029</v>
      </c>
      <c r="I348" s="4" t="s">
        <v>40</v>
      </c>
      <c r="J348" s="31">
        <f>VLOOKUP(Eliminación!I379,RETENCIÓN!A:D,IF(Eliminación!E379="OPES",2,IF(Eliminación!E379="UPES",3,4)),FALSE)</f>
        <v>10</v>
      </c>
      <c r="K348" s="27">
        <f t="shared" si="5"/>
        <v>41893</v>
      </c>
      <c r="L348" s="28" t="str">
        <f>IF(VLOOKUP(I348,RETENCIÓN!A:E,5,FALSE)="E","X","")</f>
        <v>X</v>
      </c>
      <c r="M348" s="29" t="str">
        <f>IF(VLOOKUP(I348,RETENCIÓN!A:E,5,FALSE)="CT","X","")</f>
        <v/>
      </c>
      <c r="N348" s="28" t="str">
        <f>IF(VLOOKUP(I348,RETENCIÓN!A:E,5,FALSE)="E","X","")</f>
        <v>X</v>
      </c>
      <c r="O348" s="28" t="str">
        <f>IF(VLOOKUP(I348,RETENCIÓN!A:E,5,FALSE)="MT","X","")</f>
        <v/>
      </c>
      <c r="P348" s="28" t="str">
        <f>IF(VLOOKUP(I348,RETENCIÓN!A:E,5,FALSE)="S","X","")</f>
        <v/>
      </c>
      <c r="Q348" s="26" t="s">
        <v>689</v>
      </c>
      <c r="R348" s="26"/>
      <c r="S348" s="25"/>
      <c r="T348" s="22" t="s">
        <v>178</v>
      </c>
      <c r="U348" s="22">
        <v>166</v>
      </c>
      <c r="V348" s="22">
        <v>271</v>
      </c>
      <c r="W348" s="22" t="s">
        <v>167</v>
      </c>
      <c r="X348" s="22" t="s">
        <v>352</v>
      </c>
      <c r="Y348" s="22">
        <v>12</v>
      </c>
      <c r="Z348" s="22" t="s">
        <v>678</v>
      </c>
    </row>
    <row r="349" spans="1:26" ht="36" x14ac:dyDescent="0.2">
      <c r="A349" s="22">
        <v>347</v>
      </c>
      <c r="B349" s="22" t="s">
        <v>168</v>
      </c>
      <c r="C349" s="23">
        <v>38243</v>
      </c>
      <c r="D349" s="23">
        <v>38260</v>
      </c>
      <c r="E349" s="22" t="s">
        <v>21</v>
      </c>
      <c r="F349" s="24" t="s">
        <v>688</v>
      </c>
      <c r="G349" s="4" t="s">
        <v>40</v>
      </c>
      <c r="H349" s="30" t="str">
        <f>VLOOKUP(G349,Hoja2!A:B,2,0)</f>
        <v>SERIE029</v>
      </c>
      <c r="I349" s="4" t="s">
        <v>40</v>
      </c>
      <c r="J349" s="31">
        <f>VLOOKUP(Eliminación!I380,RETENCIÓN!A:D,IF(Eliminación!E380="OPES",2,IF(Eliminación!E380="UPES",3,4)),FALSE)</f>
        <v>10</v>
      </c>
      <c r="K349" s="27">
        <f t="shared" si="5"/>
        <v>41910</v>
      </c>
      <c r="L349" s="28" t="str">
        <f>IF(VLOOKUP(I349,RETENCIÓN!A:E,5,FALSE)="E","X","")</f>
        <v>X</v>
      </c>
      <c r="M349" s="29" t="str">
        <f>IF(VLOOKUP(I349,RETENCIÓN!A:E,5,FALSE)="CT","X","")</f>
        <v/>
      </c>
      <c r="N349" s="28" t="str">
        <f>IF(VLOOKUP(I349,RETENCIÓN!A:E,5,FALSE)="E","X","")</f>
        <v>X</v>
      </c>
      <c r="O349" s="28" t="str">
        <f>IF(VLOOKUP(I349,RETENCIÓN!A:E,5,FALSE)="MT","X","")</f>
        <v/>
      </c>
      <c r="P349" s="28" t="str">
        <f>IF(VLOOKUP(I349,RETENCIÓN!A:E,5,FALSE)="S","X","")</f>
        <v/>
      </c>
      <c r="Q349" s="26" t="s">
        <v>689</v>
      </c>
      <c r="R349" s="26" t="s">
        <v>419</v>
      </c>
      <c r="S349" s="25"/>
      <c r="T349" s="22" t="s">
        <v>178</v>
      </c>
      <c r="U349" s="22">
        <v>272</v>
      </c>
      <c r="V349" s="22">
        <v>395</v>
      </c>
      <c r="W349" s="22" t="s">
        <v>167</v>
      </c>
      <c r="X349" s="22" t="s">
        <v>353</v>
      </c>
      <c r="Y349" s="22">
        <v>13</v>
      </c>
      <c r="Z349" s="22" t="s">
        <v>678</v>
      </c>
    </row>
    <row r="350" spans="1:26" ht="36" x14ac:dyDescent="0.2">
      <c r="A350" s="22">
        <v>348</v>
      </c>
      <c r="B350" s="22" t="s">
        <v>168</v>
      </c>
      <c r="C350" s="23">
        <v>38245</v>
      </c>
      <c r="D350" s="23">
        <v>38245</v>
      </c>
      <c r="E350" s="22" t="s">
        <v>21</v>
      </c>
      <c r="F350" s="24" t="s">
        <v>690</v>
      </c>
      <c r="G350" s="4" t="s">
        <v>40</v>
      </c>
      <c r="H350" s="30" t="str">
        <f>VLOOKUP(G350,Hoja2!A:B,2,0)</f>
        <v>SERIE029</v>
      </c>
      <c r="I350" s="4" t="s">
        <v>40</v>
      </c>
      <c r="J350" s="31">
        <f>VLOOKUP(Eliminación!I381,RETENCIÓN!A:D,IF(Eliminación!E381="OPES",2,IF(Eliminación!E381="UPES",3,4)),FALSE)</f>
        <v>10</v>
      </c>
      <c r="K350" s="27">
        <f t="shared" si="5"/>
        <v>41895</v>
      </c>
      <c r="L350" s="28" t="str">
        <f>IF(VLOOKUP(I350,RETENCIÓN!A:E,5,FALSE)="E","X","")</f>
        <v>X</v>
      </c>
      <c r="M350" s="29" t="str">
        <f>IF(VLOOKUP(I350,RETENCIÓN!A:E,5,FALSE)="CT","X","")</f>
        <v/>
      </c>
      <c r="N350" s="28" t="str">
        <f>IF(VLOOKUP(I350,RETENCIÓN!A:E,5,FALSE)="E","X","")</f>
        <v>X</v>
      </c>
      <c r="O350" s="28" t="str">
        <f>IF(VLOOKUP(I350,RETENCIÓN!A:E,5,FALSE)="MT","X","")</f>
        <v/>
      </c>
      <c r="P350" s="28" t="str">
        <f>IF(VLOOKUP(I350,RETENCIÓN!A:E,5,FALSE)="S","X","")</f>
        <v/>
      </c>
      <c r="Q350" s="26" t="s">
        <v>686</v>
      </c>
      <c r="R350" s="26"/>
      <c r="S350" s="25" t="s">
        <v>177</v>
      </c>
      <c r="T350" s="22" t="s">
        <v>178</v>
      </c>
      <c r="U350" s="22">
        <v>1</v>
      </c>
      <c r="V350" s="22">
        <v>70</v>
      </c>
      <c r="W350" s="22" t="s">
        <v>167</v>
      </c>
      <c r="X350" s="22"/>
      <c r="Y350" s="22">
        <v>1</v>
      </c>
      <c r="Z350" s="22" t="s">
        <v>691</v>
      </c>
    </row>
    <row r="351" spans="1:26" ht="36" x14ac:dyDescent="0.2">
      <c r="A351" s="22">
        <v>349</v>
      </c>
      <c r="B351" s="22" t="s">
        <v>168</v>
      </c>
      <c r="C351" s="23">
        <v>38245</v>
      </c>
      <c r="D351" s="23">
        <v>38245</v>
      </c>
      <c r="E351" s="22" t="s">
        <v>21</v>
      </c>
      <c r="F351" s="24" t="s">
        <v>692</v>
      </c>
      <c r="G351" s="4" t="s">
        <v>40</v>
      </c>
      <c r="H351" s="30" t="str">
        <f>VLOOKUP(G351,Hoja2!A:B,2,0)</f>
        <v>SERIE029</v>
      </c>
      <c r="I351" s="4" t="s">
        <v>40</v>
      </c>
      <c r="J351" s="31">
        <f>VLOOKUP(Eliminación!I382,RETENCIÓN!A:D,IF(Eliminación!E382="OPES",2,IF(Eliminación!E382="UPES",3,4)),FALSE)</f>
        <v>10</v>
      </c>
      <c r="K351" s="27">
        <f t="shared" si="5"/>
        <v>41895</v>
      </c>
      <c r="L351" s="28" t="str">
        <f>IF(VLOOKUP(I351,RETENCIÓN!A:E,5,FALSE)="E","X","")</f>
        <v>X</v>
      </c>
      <c r="M351" s="29" t="str">
        <f>IF(VLOOKUP(I351,RETENCIÓN!A:E,5,FALSE)="CT","X","")</f>
        <v/>
      </c>
      <c r="N351" s="28" t="str">
        <f>IF(VLOOKUP(I351,RETENCIÓN!A:E,5,FALSE)="E","X","")</f>
        <v>X</v>
      </c>
      <c r="O351" s="28" t="str">
        <f>IF(VLOOKUP(I351,RETENCIÓN!A:E,5,FALSE)="MT","X","")</f>
        <v/>
      </c>
      <c r="P351" s="28" t="str">
        <f>IF(VLOOKUP(I351,RETENCIÓN!A:E,5,FALSE)="S","X","")</f>
        <v/>
      </c>
      <c r="Q351" s="26" t="s">
        <v>686</v>
      </c>
      <c r="R351" s="26"/>
      <c r="S351" s="25" t="s">
        <v>177</v>
      </c>
      <c r="T351" s="22" t="s">
        <v>178</v>
      </c>
      <c r="U351" s="22">
        <v>1</v>
      </c>
      <c r="V351" s="22">
        <v>42</v>
      </c>
      <c r="W351" s="22" t="s">
        <v>167</v>
      </c>
      <c r="X351" s="22"/>
      <c r="Y351" s="22">
        <v>2</v>
      </c>
      <c r="Z351" s="22" t="s">
        <v>691</v>
      </c>
    </row>
    <row r="352" spans="1:26" ht="36" x14ac:dyDescent="0.2">
      <c r="A352" s="22">
        <v>350</v>
      </c>
      <c r="B352" s="22" t="s">
        <v>168</v>
      </c>
      <c r="C352" s="23">
        <v>38245</v>
      </c>
      <c r="D352" s="23">
        <v>38245</v>
      </c>
      <c r="E352" s="22" t="s">
        <v>21</v>
      </c>
      <c r="F352" s="24" t="s">
        <v>402</v>
      </c>
      <c r="G352" s="4" t="s">
        <v>40</v>
      </c>
      <c r="H352" s="30" t="str">
        <f>VLOOKUP(G352,Hoja2!A:B,2,0)</f>
        <v>SERIE029</v>
      </c>
      <c r="I352" s="4" t="s">
        <v>40</v>
      </c>
      <c r="J352" s="31">
        <f>VLOOKUP(Eliminación!I383,RETENCIÓN!A:D,IF(Eliminación!E383="OPES",2,IF(Eliminación!E383="UPES",3,4)),FALSE)</f>
        <v>10</v>
      </c>
      <c r="K352" s="27">
        <f t="shared" si="5"/>
        <v>41895</v>
      </c>
      <c r="L352" s="28" t="str">
        <f>IF(VLOOKUP(I352,RETENCIÓN!A:E,5,FALSE)="E","X","")</f>
        <v>X</v>
      </c>
      <c r="M352" s="29" t="str">
        <f>IF(VLOOKUP(I352,RETENCIÓN!A:E,5,FALSE)="CT","X","")</f>
        <v/>
      </c>
      <c r="N352" s="28" t="str">
        <f>IF(VLOOKUP(I352,RETENCIÓN!A:E,5,FALSE)="E","X","")</f>
        <v>X</v>
      </c>
      <c r="O352" s="28" t="str">
        <f>IF(VLOOKUP(I352,RETENCIÓN!A:E,5,FALSE)="MT","X","")</f>
        <v/>
      </c>
      <c r="P352" s="28" t="str">
        <f>IF(VLOOKUP(I352,RETENCIÓN!A:E,5,FALSE)="S","X","")</f>
        <v/>
      </c>
      <c r="Q352" s="26" t="s">
        <v>686</v>
      </c>
      <c r="R352" s="26"/>
      <c r="S352" s="25" t="s">
        <v>177</v>
      </c>
      <c r="T352" s="22" t="s">
        <v>178</v>
      </c>
      <c r="U352" s="22">
        <v>1</v>
      </c>
      <c r="V352" s="22">
        <v>71</v>
      </c>
      <c r="W352" s="22" t="s">
        <v>167</v>
      </c>
      <c r="X352" s="22"/>
      <c r="Y352" s="22">
        <v>3</v>
      </c>
      <c r="Z352" s="22" t="s">
        <v>691</v>
      </c>
    </row>
    <row r="353" spans="1:26" ht="36" x14ac:dyDescent="0.2">
      <c r="A353" s="22">
        <v>351</v>
      </c>
      <c r="B353" s="22" t="s">
        <v>303</v>
      </c>
      <c r="C353" s="23">
        <v>36634</v>
      </c>
      <c r="D353" s="23">
        <v>36634</v>
      </c>
      <c r="E353" s="22" t="s">
        <v>21</v>
      </c>
      <c r="F353" s="24" t="s">
        <v>693</v>
      </c>
      <c r="G353" s="4" t="s">
        <v>40</v>
      </c>
      <c r="H353" s="30" t="str">
        <f>VLOOKUP(G353,Hoja2!A:B,2,0)</f>
        <v>SERIE029</v>
      </c>
      <c r="I353" s="4" t="s">
        <v>40</v>
      </c>
      <c r="J353" s="31">
        <f>VLOOKUP(Eliminación!I384,RETENCIÓN!A:D,IF(Eliminación!E384="OPES",2,IF(Eliminación!E384="UPES",3,4)),FALSE)</f>
        <v>10</v>
      </c>
      <c r="K353" s="27">
        <f t="shared" si="5"/>
        <v>40284</v>
      </c>
      <c r="L353" s="28" t="str">
        <f>IF(VLOOKUP(I353,RETENCIÓN!A:E,5,FALSE)="E","X","")</f>
        <v>X</v>
      </c>
      <c r="M353" s="29" t="str">
        <f>IF(VLOOKUP(I353,RETENCIÓN!A:E,5,FALSE)="CT","X","")</f>
        <v/>
      </c>
      <c r="N353" s="28" t="str">
        <f>IF(VLOOKUP(I353,RETENCIÓN!A:E,5,FALSE)="E","X","")</f>
        <v>X</v>
      </c>
      <c r="O353" s="28" t="str">
        <f>IF(VLOOKUP(I353,RETENCIÓN!A:E,5,FALSE)="MT","X","")</f>
        <v/>
      </c>
      <c r="P353" s="28" t="str">
        <f>IF(VLOOKUP(I353,RETENCIÓN!A:E,5,FALSE)="S","X","")</f>
        <v/>
      </c>
      <c r="Q353" s="26" t="s">
        <v>694</v>
      </c>
      <c r="R353" s="26"/>
      <c r="S353" s="25"/>
      <c r="T353" s="22" t="s">
        <v>178</v>
      </c>
      <c r="U353" s="22">
        <v>1</v>
      </c>
      <c r="V353" s="22">
        <v>26</v>
      </c>
      <c r="W353" s="22" t="s">
        <v>167</v>
      </c>
      <c r="X353" s="22"/>
      <c r="Y353" s="22">
        <v>4</v>
      </c>
      <c r="Z353" s="22" t="s">
        <v>691</v>
      </c>
    </row>
    <row r="354" spans="1:26" ht="36" x14ac:dyDescent="0.2">
      <c r="A354" s="22">
        <v>352</v>
      </c>
      <c r="B354" s="22" t="s">
        <v>221</v>
      </c>
      <c r="C354" s="23">
        <v>36445</v>
      </c>
      <c r="D354" s="23">
        <v>36445</v>
      </c>
      <c r="E354" s="22" t="s">
        <v>21</v>
      </c>
      <c r="F354" s="24" t="s">
        <v>695</v>
      </c>
      <c r="G354" s="4" t="s">
        <v>40</v>
      </c>
      <c r="H354" s="30" t="str">
        <f>VLOOKUP(G354,Hoja2!A:B,2,0)</f>
        <v>SERIE029</v>
      </c>
      <c r="I354" s="4" t="s">
        <v>40</v>
      </c>
      <c r="J354" s="31">
        <f>VLOOKUP(Eliminación!I385,RETENCIÓN!A:D,IF(Eliminación!E385="OPES",2,IF(Eliminación!E385="UPES",3,4)),FALSE)</f>
        <v>10</v>
      </c>
      <c r="K354" s="27">
        <f t="shared" si="5"/>
        <v>40095</v>
      </c>
      <c r="L354" s="28" t="str">
        <f>IF(VLOOKUP(I354,RETENCIÓN!A:E,5,FALSE)="E","X","")</f>
        <v>X</v>
      </c>
      <c r="M354" s="29" t="str">
        <f>IF(VLOOKUP(I354,RETENCIÓN!A:E,5,FALSE)="CT","X","")</f>
        <v/>
      </c>
      <c r="N354" s="28" t="str">
        <f>IF(VLOOKUP(I354,RETENCIÓN!A:E,5,FALSE)="E","X","")</f>
        <v>X</v>
      </c>
      <c r="O354" s="28" t="str">
        <f>IF(VLOOKUP(I354,RETENCIÓN!A:E,5,FALSE)="MT","X","")</f>
        <v/>
      </c>
      <c r="P354" s="28" t="str">
        <f>IF(VLOOKUP(I354,RETENCIÓN!A:E,5,FALSE)="S","X","")</f>
        <v/>
      </c>
      <c r="Q354" s="26" t="s">
        <v>696</v>
      </c>
      <c r="R354" s="26"/>
      <c r="S354" s="25" t="s">
        <v>177</v>
      </c>
      <c r="T354" s="22" t="s">
        <v>178</v>
      </c>
      <c r="U354" s="22">
        <v>1</v>
      </c>
      <c r="V354" s="22">
        <v>83</v>
      </c>
      <c r="W354" s="22" t="s">
        <v>167</v>
      </c>
      <c r="X354" s="22"/>
      <c r="Y354" s="22">
        <v>5</v>
      </c>
      <c r="Z354" s="22" t="s">
        <v>691</v>
      </c>
    </row>
    <row r="355" spans="1:26" ht="36" x14ac:dyDescent="0.2">
      <c r="A355" s="22">
        <v>353</v>
      </c>
      <c r="B355" s="22" t="s">
        <v>221</v>
      </c>
      <c r="C355" s="23">
        <v>36446</v>
      </c>
      <c r="D355" s="23">
        <v>36446</v>
      </c>
      <c r="E355" s="22" t="s">
        <v>21</v>
      </c>
      <c r="F355" s="24" t="s">
        <v>697</v>
      </c>
      <c r="G355" s="4" t="s">
        <v>40</v>
      </c>
      <c r="H355" s="30" t="str">
        <f>VLOOKUP(G355,Hoja2!A:B,2,0)</f>
        <v>SERIE029</v>
      </c>
      <c r="I355" s="4" t="s">
        <v>40</v>
      </c>
      <c r="J355" s="31">
        <f>VLOOKUP(Eliminación!I386,RETENCIÓN!A:D,IF(Eliminación!E386="OPES",2,IF(Eliminación!E386="UPES",3,4)),FALSE)</f>
        <v>10</v>
      </c>
      <c r="K355" s="27">
        <f t="shared" si="5"/>
        <v>40096</v>
      </c>
      <c r="L355" s="28" t="str">
        <f>IF(VLOOKUP(I355,RETENCIÓN!A:E,5,FALSE)="E","X","")</f>
        <v>X</v>
      </c>
      <c r="M355" s="29" t="str">
        <f>IF(VLOOKUP(I355,RETENCIÓN!A:E,5,FALSE)="CT","X","")</f>
        <v/>
      </c>
      <c r="N355" s="28" t="str">
        <f>IF(VLOOKUP(I355,RETENCIÓN!A:E,5,FALSE)="E","X","")</f>
        <v>X</v>
      </c>
      <c r="O355" s="28" t="str">
        <f>IF(VLOOKUP(I355,RETENCIÓN!A:E,5,FALSE)="MT","X","")</f>
        <v/>
      </c>
      <c r="P355" s="28" t="str">
        <f>IF(VLOOKUP(I355,RETENCIÓN!A:E,5,FALSE)="S","X","")</f>
        <v/>
      </c>
      <c r="Q355" s="26" t="s">
        <v>696</v>
      </c>
      <c r="R355" s="26"/>
      <c r="S355" s="25" t="s">
        <v>182</v>
      </c>
      <c r="T355" s="22" t="s">
        <v>178</v>
      </c>
      <c r="U355" s="22">
        <v>1</v>
      </c>
      <c r="V355" s="22">
        <v>65</v>
      </c>
      <c r="W355" s="22" t="s">
        <v>167</v>
      </c>
      <c r="X355" s="22"/>
      <c r="Y355" s="22">
        <v>6</v>
      </c>
      <c r="Z355" s="22" t="s">
        <v>691</v>
      </c>
    </row>
    <row r="356" spans="1:26" ht="36" x14ac:dyDescent="0.2">
      <c r="A356" s="22">
        <v>354</v>
      </c>
      <c r="B356" s="22" t="s">
        <v>168</v>
      </c>
      <c r="C356" s="23">
        <v>36446</v>
      </c>
      <c r="D356" s="23">
        <v>36446</v>
      </c>
      <c r="E356" s="22" t="s">
        <v>21</v>
      </c>
      <c r="F356" s="24" t="s">
        <v>415</v>
      </c>
      <c r="G356" s="4" t="s">
        <v>40</v>
      </c>
      <c r="H356" s="30" t="str">
        <f>VLOOKUP(G356,Hoja2!A:B,2,0)</f>
        <v>SERIE029</v>
      </c>
      <c r="I356" s="4" t="s">
        <v>40</v>
      </c>
      <c r="J356" s="31">
        <f>VLOOKUP(Eliminación!I387,RETENCIÓN!A:D,IF(Eliminación!E387="OPES",2,IF(Eliminación!E387="UPES",3,4)),FALSE)</f>
        <v>10</v>
      </c>
      <c r="K356" s="27">
        <f t="shared" si="5"/>
        <v>40096</v>
      </c>
      <c r="L356" s="28" t="str">
        <f>IF(VLOOKUP(I356,RETENCIÓN!A:E,5,FALSE)="E","X","")</f>
        <v>X</v>
      </c>
      <c r="M356" s="29" t="str">
        <f>IF(VLOOKUP(I356,RETENCIÓN!A:E,5,FALSE)="CT","X","")</f>
        <v/>
      </c>
      <c r="N356" s="28" t="str">
        <f>IF(VLOOKUP(I356,RETENCIÓN!A:E,5,FALSE)="E","X","")</f>
        <v>X</v>
      </c>
      <c r="O356" s="28" t="str">
        <f>IF(VLOOKUP(I356,RETENCIÓN!A:E,5,FALSE)="MT","X","")</f>
        <v/>
      </c>
      <c r="P356" s="28" t="str">
        <f>IF(VLOOKUP(I356,RETENCIÓN!A:E,5,FALSE)="S","X","")</f>
        <v/>
      </c>
      <c r="Q356" s="26" t="s">
        <v>696</v>
      </c>
      <c r="R356" s="26"/>
      <c r="S356" s="25" t="s">
        <v>177</v>
      </c>
      <c r="T356" s="22" t="s">
        <v>178</v>
      </c>
      <c r="U356" s="22">
        <v>1</v>
      </c>
      <c r="V356" s="22">
        <v>95</v>
      </c>
      <c r="W356" s="22" t="s">
        <v>167</v>
      </c>
      <c r="X356" s="22"/>
      <c r="Y356" s="22">
        <v>7</v>
      </c>
      <c r="Z356" s="22" t="s">
        <v>691</v>
      </c>
    </row>
    <row r="357" spans="1:26" ht="36" x14ac:dyDescent="0.2">
      <c r="A357" s="22">
        <v>355</v>
      </c>
      <c r="B357" s="22" t="s">
        <v>168</v>
      </c>
      <c r="C357" s="23">
        <v>36446</v>
      </c>
      <c r="D357" s="23">
        <v>36446</v>
      </c>
      <c r="E357" s="22" t="s">
        <v>21</v>
      </c>
      <c r="F357" s="24" t="s">
        <v>698</v>
      </c>
      <c r="G357" s="4" t="s">
        <v>40</v>
      </c>
      <c r="H357" s="30" t="str">
        <f>VLOOKUP(G357,Hoja2!A:B,2,0)</f>
        <v>SERIE029</v>
      </c>
      <c r="I357" s="4" t="s">
        <v>40</v>
      </c>
      <c r="J357" s="31">
        <f>VLOOKUP(Eliminación!I388,RETENCIÓN!A:D,IF(Eliminación!E388="OPES",2,IF(Eliminación!E388="UPES",3,4)),FALSE)</f>
        <v>10</v>
      </c>
      <c r="K357" s="27">
        <f t="shared" si="5"/>
        <v>40096</v>
      </c>
      <c r="L357" s="28" t="str">
        <f>IF(VLOOKUP(I357,RETENCIÓN!A:E,5,FALSE)="E","X","")</f>
        <v>X</v>
      </c>
      <c r="M357" s="29" t="str">
        <f>IF(VLOOKUP(I357,RETENCIÓN!A:E,5,FALSE)="CT","X","")</f>
        <v/>
      </c>
      <c r="N357" s="28" t="str">
        <f>IF(VLOOKUP(I357,RETENCIÓN!A:E,5,FALSE)="E","X","")</f>
        <v>X</v>
      </c>
      <c r="O357" s="28" t="str">
        <f>IF(VLOOKUP(I357,RETENCIÓN!A:E,5,FALSE)="MT","X","")</f>
        <v/>
      </c>
      <c r="P357" s="28" t="str">
        <f>IF(VLOOKUP(I357,RETENCIÓN!A:E,5,FALSE)="S","X","")</f>
        <v/>
      </c>
      <c r="Q357" s="26" t="s">
        <v>696</v>
      </c>
      <c r="R357" s="26"/>
      <c r="S357" s="25" t="s">
        <v>182</v>
      </c>
      <c r="T357" s="22" t="s">
        <v>178</v>
      </c>
      <c r="U357" s="22">
        <v>1</v>
      </c>
      <c r="V357" s="22">
        <v>50</v>
      </c>
      <c r="W357" s="22" t="s">
        <v>167</v>
      </c>
      <c r="X357" s="22"/>
      <c r="Y357" s="22">
        <v>8</v>
      </c>
      <c r="Z357" s="22" t="s">
        <v>691</v>
      </c>
    </row>
    <row r="358" spans="1:26" ht="36" x14ac:dyDescent="0.2">
      <c r="A358" s="22">
        <v>356</v>
      </c>
      <c r="B358" s="22" t="s">
        <v>221</v>
      </c>
      <c r="C358" s="23">
        <v>36446</v>
      </c>
      <c r="D358" s="23">
        <v>36446</v>
      </c>
      <c r="E358" s="22" t="s">
        <v>21</v>
      </c>
      <c r="F358" s="24" t="s">
        <v>699</v>
      </c>
      <c r="G358" s="4" t="s">
        <v>40</v>
      </c>
      <c r="H358" s="30" t="str">
        <f>VLOOKUP(G358,Hoja2!A:B,2,0)</f>
        <v>SERIE029</v>
      </c>
      <c r="I358" s="4" t="s">
        <v>40</v>
      </c>
      <c r="J358" s="31">
        <f>VLOOKUP(Eliminación!I389,RETENCIÓN!A:D,IF(Eliminación!E389="OPES",2,IF(Eliminación!E389="UPES",3,4)),FALSE)</f>
        <v>10</v>
      </c>
      <c r="K358" s="27">
        <f t="shared" si="5"/>
        <v>40096</v>
      </c>
      <c r="L358" s="28" t="str">
        <f>IF(VLOOKUP(I358,RETENCIÓN!A:E,5,FALSE)="E","X","")</f>
        <v>X</v>
      </c>
      <c r="M358" s="29" t="str">
        <f>IF(VLOOKUP(I358,RETENCIÓN!A:E,5,FALSE)="CT","X","")</f>
        <v/>
      </c>
      <c r="N358" s="28" t="str">
        <f>IF(VLOOKUP(I358,RETENCIÓN!A:E,5,FALSE)="E","X","")</f>
        <v>X</v>
      </c>
      <c r="O358" s="28" t="str">
        <f>IF(VLOOKUP(I358,RETENCIÓN!A:E,5,FALSE)="MT","X","")</f>
        <v/>
      </c>
      <c r="P358" s="28" t="str">
        <f>IF(VLOOKUP(I358,RETENCIÓN!A:E,5,FALSE)="S","X","")</f>
        <v/>
      </c>
      <c r="Q358" s="26" t="s">
        <v>696</v>
      </c>
      <c r="R358" s="26"/>
      <c r="S358" s="25" t="s">
        <v>177</v>
      </c>
      <c r="T358" s="22" t="s">
        <v>178</v>
      </c>
      <c r="U358" s="22">
        <v>1</v>
      </c>
      <c r="V358" s="22">
        <v>71</v>
      </c>
      <c r="W358" s="22" t="s">
        <v>167</v>
      </c>
      <c r="X358" s="22"/>
      <c r="Y358" s="22">
        <v>9</v>
      </c>
      <c r="Z358" s="22" t="s">
        <v>691</v>
      </c>
    </row>
    <row r="359" spans="1:26" ht="36" x14ac:dyDescent="0.2">
      <c r="A359" s="22">
        <v>357</v>
      </c>
      <c r="B359" s="22" t="s">
        <v>303</v>
      </c>
      <c r="C359" s="23">
        <v>36446</v>
      </c>
      <c r="D359" s="23">
        <v>36446</v>
      </c>
      <c r="E359" s="22" t="s">
        <v>21</v>
      </c>
      <c r="F359" s="24" t="s">
        <v>700</v>
      </c>
      <c r="G359" s="4" t="s">
        <v>40</v>
      </c>
      <c r="H359" s="30" t="str">
        <f>VLOOKUP(G359,Hoja2!A:B,2,0)</f>
        <v>SERIE029</v>
      </c>
      <c r="I359" s="4" t="s">
        <v>40</v>
      </c>
      <c r="J359" s="31">
        <f>VLOOKUP(Eliminación!I390,RETENCIÓN!A:D,IF(Eliminación!E390="OPES",2,IF(Eliminación!E390="UPES",3,4)),FALSE)</f>
        <v>10</v>
      </c>
      <c r="K359" s="27">
        <f t="shared" si="5"/>
        <v>40096</v>
      </c>
      <c r="L359" s="28" t="str">
        <f>IF(VLOOKUP(I359,RETENCIÓN!A:E,5,FALSE)="E","X","")</f>
        <v>X</v>
      </c>
      <c r="M359" s="29" t="str">
        <f>IF(VLOOKUP(I359,RETENCIÓN!A:E,5,FALSE)="CT","X","")</f>
        <v/>
      </c>
      <c r="N359" s="28" t="str">
        <f>IF(VLOOKUP(I359,RETENCIÓN!A:E,5,FALSE)="E","X","")</f>
        <v>X</v>
      </c>
      <c r="O359" s="28" t="str">
        <f>IF(VLOOKUP(I359,RETENCIÓN!A:E,5,FALSE)="MT","X","")</f>
        <v/>
      </c>
      <c r="P359" s="28" t="str">
        <f>IF(VLOOKUP(I359,RETENCIÓN!A:E,5,FALSE)="S","X","")</f>
        <v/>
      </c>
      <c r="Q359" s="26" t="s">
        <v>696</v>
      </c>
      <c r="R359" s="26"/>
      <c r="S359" s="25" t="s">
        <v>177</v>
      </c>
      <c r="T359" s="22" t="s">
        <v>178</v>
      </c>
      <c r="U359" s="22">
        <v>1</v>
      </c>
      <c r="V359" s="22">
        <v>157</v>
      </c>
      <c r="W359" s="22" t="s">
        <v>167</v>
      </c>
      <c r="X359" s="22"/>
      <c r="Y359" s="22">
        <v>10</v>
      </c>
      <c r="Z359" s="22" t="s">
        <v>691</v>
      </c>
    </row>
    <row r="360" spans="1:26" ht="36" x14ac:dyDescent="0.2">
      <c r="A360" s="22">
        <v>358</v>
      </c>
      <c r="B360" s="22" t="s">
        <v>168</v>
      </c>
      <c r="C360" s="23">
        <v>36446</v>
      </c>
      <c r="D360" s="23">
        <v>36446</v>
      </c>
      <c r="E360" s="22" t="s">
        <v>21</v>
      </c>
      <c r="F360" s="24" t="s">
        <v>701</v>
      </c>
      <c r="G360" s="4" t="s">
        <v>40</v>
      </c>
      <c r="H360" s="30" t="str">
        <f>VLOOKUP(G360,Hoja2!A:B,2,0)</f>
        <v>SERIE029</v>
      </c>
      <c r="I360" s="4" t="s">
        <v>40</v>
      </c>
      <c r="J360" s="31">
        <f>VLOOKUP(Eliminación!I391,RETENCIÓN!A:D,IF(Eliminación!E391="OPES",2,IF(Eliminación!E391="UPES",3,4)),FALSE)</f>
        <v>10</v>
      </c>
      <c r="K360" s="27">
        <f t="shared" si="5"/>
        <v>40096</v>
      </c>
      <c r="L360" s="28" t="str">
        <f>IF(VLOOKUP(I360,RETENCIÓN!A:E,5,FALSE)="E","X","")</f>
        <v>X</v>
      </c>
      <c r="M360" s="29" t="str">
        <f>IF(VLOOKUP(I360,RETENCIÓN!A:E,5,FALSE)="CT","X","")</f>
        <v/>
      </c>
      <c r="N360" s="28" t="str">
        <f>IF(VLOOKUP(I360,RETENCIÓN!A:E,5,FALSE)="E","X","")</f>
        <v>X</v>
      </c>
      <c r="O360" s="28" t="str">
        <f>IF(VLOOKUP(I360,RETENCIÓN!A:E,5,FALSE)="MT","X","")</f>
        <v/>
      </c>
      <c r="P360" s="28" t="str">
        <f>IF(VLOOKUP(I360,RETENCIÓN!A:E,5,FALSE)="S","X","")</f>
        <v/>
      </c>
      <c r="Q360" s="26" t="s">
        <v>696</v>
      </c>
      <c r="R360" s="26"/>
      <c r="S360" s="25" t="s">
        <v>177</v>
      </c>
      <c r="T360" s="22" t="s">
        <v>178</v>
      </c>
      <c r="U360" s="22">
        <v>1</v>
      </c>
      <c r="V360" s="22">
        <v>123</v>
      </c>
      <c r="W360" s="22" t="s">
        <v>167</v>
      </c>
      <c r="X360" s="22"/>
      <c r="Y360" s="22">
        <v>11</v>
      </c>
      <c r="Z360" s="22" t="s">
        <v>691</v>
      </c>
    </row>
    <row r="361" spans="1:26" ht="24" x14ac:dyDescent="0.2">
      <c r="A361" s="22">
        <v>359</v>
      </c>
      <c r="B361" s="22" t="s">
        <v>303</v>
      </c>
      <c r="C361" s="23">
        <v>36459</v>
      </c>
      <c r="D361" s="23">
        <v>36459</v>
      </c>
      <c r="E361" s="22" t="s">
        <v>21</v>
      </c>
      <c r="F361" s="24" t="s">
        <v>702</v>
      </c>
      <c r="G361" s="4" t="s">
        <v>40</v>
      </c>
      <c r="H361" s="30" t="str">
        <f>VLOOKUP(G361,Hoja2!A:B,2,0)</f>
        <v>SERIE029</v>
      </c>
      <c r="I361" s="4" t="s">
        <v>40</v>
      </c>
      <c r="J361" s="31">
        <f>VLOOKUP(Eliminación!I392,RETENCIÓN!A:D,IF(Eliminación!E392="OPES",2,IF(Eliminación!E392="UPES",3,4)),FALSE)</f>
        <v>10</v>
      </c>
      <c r="K361" s="27">
        <f t="shared" si="5"/>
        <v>40109</v>
      </c>
      <c r="L361" s="28" t="str">
        <f>IF(VLOOKUP(I361,RETENCIÓN!A:E,5,FALSE)="E","X","")</f>
        <v>X</v>
      </c>
      <c r="M361" s="29" t="str">
        <f>IF(VLOOKUP(I361,RETENCIÓN!A:E,5,FALSE)="CT","X","")</f>
        <v/>
      </c>
      <c r="N361" s="28" t="str">
        <f>IF(VLOOKUP(I361,RETENCIÓN!A:E,5,FALSE)="E","X","")</f>
        <v>X</v>
      </c>
      <c r="O361" s="28" t="str">
        <f>IF(VLOOKUP(I361,RETENCIÓN!A:E,5,FALSE)="MT","X","")</f>
        <v/>
      </c>
      <c r="P361" s="28" t="str">
        <f>IF(VLOOKUP(I361,RETENCIÓN!A:E,5,FALSE)="S","X","")</f>
        <v/>
      </c>
      <c r="Q361" s="26" t="s">
        <v>703</v>
      </c>
      <c r="R361" s="26"/>
      <c r="S361" s="25" t="s">
        <v>177</v>
      </c>
      <c r="T361" s="22" t="s">
        <v>178</v>
      </c>
      <c r="U361" s="22">
        <v>1</v>
      </c>
      <c r="V361" s="22">
        <v>85</v>
      </c>
      <c r="W361" s="22" t="s">
        <v>167</v>
      </c>
      <c r="X361" s="22"/>
      <c r="Y361" s="22">
        <v>12</v>
      </c>
      <c r="Z361" s="22" t="s">
        <v>691</v>
      </c>
    </row>
    <row r="362" spans="1:26" ht="24" x14ac:dyDescent="0.2">
      <c r="A362" s="22">
        <v>360</v>
      </c>
      <c r="B362" s="22" t="s">
        <v>221</v>
      </c>
      <c r="C362" s="23">
        <v>36459</v>
      </c>
      <c r="D362" s="23">
        <v>36459</v>
      </c>
      <c r="E362" s="22" t="s">
        <v>21</v>
      </c>
      <c r="F362" s="24" t="s">
        <v>704</v>
      </c>
      <c r="G362" s="4" t="s">
        <v>40</v>
      </c>
      <c r="H362" s="30" t="str">
        <f>VLOOKUP(G362,Hoja2!A:B,2,0)</f>
        <v>SERIE029</v>
      </c>
      <c r="I362" s="4" t="s">
        <v>40</v>
      </c>
      <c r="J362" s="31">
        <f>VLOOKUP(Eliminación!I393,RETENCIÓN!A:D,IF(Eliminación!E393="OPES",2,IF(Eliminación!E393="UPES",3,4)),FALSE)</f>
        <v>10</v>
      </c>
      <c r="K362" s="27">
        <f t="shared" si="5"/>
        <v>40109</v>
      </c>
      <c r="L362" s="28" t="str">
        <f>IF(VLOOKUP(I362,RETENCIÓN!A:E,5,FALSE)="E","X","")</f>
        <v>X</v>
      </c>
      <c r="M362" s="29" t="str">
        <f>IF(VLOOKUP(I362,RETENCIÓN!A:E,5,FALSE)="CT","X","")</f>
        <v/>
      </c>
      <c r="N362" s="28" t="str">
        <f>IF(VLOOKUP(I362,RETENCIÓN!A:E,5,FALSE)="E","X","")</f>
        <v>X</v>
      </c>
      <c r="O362" s="28" t="str">
        <f>IF(VLOOKUP(I362,RETENCIÓN!A:E,5,FALSE)="MT","X","")</f>
        <v/>
      </c>
      <c r="P362" s="28" t="str">
        <f>IF(VLOOKUP(I362,RETENCIÓN!A:E,5,FALSE)="S","X","")</f>
        <v/>
      </c>
      <c r="Q362" s="26" t="s">
        <v>703</v>
      </c>
      <c r="R362" s="26"/>
      <c r="S362" s="25" t="s">
        <v>182</v>
      </c>
      <c r="T362" s="22" t="s">
        <v>178</v>
      </c>
      <c r="U362" s="22">
        <v>1</v>
      </c>
      <c r="V362" s="22">
        <v>115</v>
      </c>
      <c r="W362" s="22" t="s">
        <v>167</v>
      </c>
      <c r="X362" s="22"/>
      <c r="Y362" s="22">
        <v>13</v>
      </c>
      <c r="Z362" s="22" t="s">
        <v>691</v>
      </c>
    </row>
    <row r="363" spans="1:26" ht="36" x14ac:dyDescent="0.2">
      <c r="A363" s="22">
        <v>361</v>
      </c>
      <c r="B363" s="22" t="s">
        <v>221</v>
      </c>
      <c r="C363" s="23">
        <v>36459</v>
      </c>
      <c r="D363" s="23">
        <v>36459</v>
      </c>
      <c r="E363" s="22" t="s">
        <v>21</v>
      </c>
      <c r="F363" s="24" t="s">
        <v>660</v>
      </c>
      <c r="G363" s="4" t="s">
        <v>40</v>
      </c>
      <c r="H363" s="30" t="str">
        <f>VLOOKUP(G363,Hoja2!A:B,2,0)</f>
        <v>SERIE029</v>
      </c>
      <c r="I363" s="4" t="s">
        <v>40</v>
      </c>
      <c r="J363" s="31">
        <f>VLOOKUP(Eliminación!I394,RETENCIÓN!A:D,IF(Eliminación!E394="OPES",2,IF(Eliminación!E394="UPES",3,4)),FALSE)</f>
        <v>10</v>
      </c>
      <c r="K363" s="27">
        <f t="shared" si="5"/>
        <v>40109</v>
      </c>
      <c r="L363" s="28" t="str">
        <f>IF(VLOOKUP(I363,RETENCIÓN!A:E,5,FALSE)="E","X","")</f>
        <v>X</v>
      </c>
      <c r="M363" s="29" t="str">
        <f>IF(VLOOKUP(I363,RETENCIÓN!A:E,5,FALSE)="CT","X","")</f>
        <v/>
      </c>
      <c r="N363" s="28" t="str">
        <f>IF(VLOOKUP(I363,RETENCIÓN!A:E,5,FALSE)="E","X","")</f>
        <v>X</v>
      </c>
      <c r="O363" s="28" t="str">
        <f>IF(VLOOKUP(I363,RETENCIÓN!A:E,5,FALSE)="MT","X","")</f>
        <v/>
      </c>
      <c r="P363" s="28" t="str">
        <f>IF(VLOOKUP(I363,RETENCIÓN!A:E,5,FALSE)="S","X","")</f>
        <v/>
      </c>
      <c r="Q363" s="26" t="s">
        <v>705</v>
      </c>
      <c r="R363" s="26"/>
      <c r="S363" s="25" t="s">
        <v>177</v>
      </c>
      <c r="T363" s="22" t="s">
        <v>178</v>
      </c>
      <c r="U363" s="22">
        <v>1</v>
      </c>
      <c r="V363" s="22">
        <v>99</v>
      </c>
      <c r="W363" s="22" t="s">
        <v>167</v>
      </c>
      <c r="X363" s="22"/>
      <c r="Y363" s="22">
        <v>1</v>
      </c>
      <c r="Z363" s="22" t="s">
        <v>706</v>
      </c>
    </row>
    <row r="364" spans="1:26" ht="24" x14ac:dyDescent="0.2">
      <c r="A364" s="22">
        <v>362</v>
      </c>
      <c r="B364" s="22" t="s">
        <v>214</v>
      </c>
      <c r="C364" s="23">
        <v>36452</v>
      </c>
      <c r="D364" s="23">
        <v>36452</v>
      </c>
      <c r="E364" s="22" t="s">
        <v>21</v>
      </c>
      <c r="F364" s="24" t="s">
        <v>707</v>
      </c>
      <c r="G364" s="4" t="s">
        <v>40</v>
      </c>
      <c r="H364" s="30" t="str">
        <f>VLOOKUP(G364,Hoja2!A:B,2,0)</f>
        <v>SERIE029</v>
      </c>
      <c r="I364" s="4" t="s">
        <v>40</v>
      </c>
      <c r="J364" s="31">
        <f>VLOOKUP(Eliminación!I395,RETENCIÓN!A:D,IF(Eliminación!E395="OPES",2,IF(Eliminación!E395="UPES",3,4)),FALSE)</f>
        <v>10</v>
      </c>
      <c r="K364" s="27">
        <f t="shared" si="5"/>
        <v>40102</v>
      </c>
      <c r="L364" s="28" t="str">
        <f>IF(VLOOKUP(I364,RETENCIÓN!A:E,5,FALSE)="E","X","")</f>
        <v>X</v>
      </c>
      <c r="M364" s="29" t="str">
        <f>IF(VLOOKUP(I364,RETENCIÓN!A:E,5,FALSE)="CT","X","")</f>
        <v/>
      </c>
      <c r="N364" s="28" t="str">
        <f>IF(VLOOKUP(I364,RETENCIÓN!A:E,5,FALSE)="E","X","")</f>
        <v>X</v>
      </c>
      <c r="O364" s="28" t="str">
        <f>IF(VLOOKUP(I364,RETENCIÓN!A:E,5,FALSE)="MT","X","")</f>
        <v/>
      </c>
      <c r="P364" s="28" t="str">
        <f>IF(VLOOKUP(I364,RETENCIÓN!A:E,5,FALSE)="S","X","")</f>
        <v/>
      </c>
      <c r="Q364" s="26" t="s">
        <v>708</v>
      </c>
      <c r="R364" s="26"/>
      <c r="S364" s="25" t="s">
        <v>177</v>
      </c>
      <c r="T364" s="22" t="s">
        <v>178</v>
      </c>
      <c r="U364" s="22">
        <v>1</v>
      </c>
      <c r="V364" s="22">
        <v>120</v>
      </c>
      <c r="W364" s="22" t="s">
        <v>167</v>
      </c>
      <c r="X364" s="22"/>
      <c r="Y364" s="22">
        <v>2</v>
      </c>
      <c r="Z364" s="22" t="s">
        <v>706</v>
      </c>
    </row>
    <row r="365" spans="1:26" ht="24" x14ac:dyDescent="0.2">
      <c r="A365" s="22">
        <v>363</v>
      </c>
      <c r="B365" s="22" t="s">
        <v>214</v>
      </c>
      <c r="C365" s="23">
        <v>36452</v>
      </c>
      <c r="D365" s="23">
        <v>36452</v>
      </c>
      <c r="E365" s="22" t="s">
        <v>21</v>
      </c>
      <c r="F365" s="24" t="s">
        <v>709</v>
      </c>
      <c r="G365" s="4" t="s">
        <v>40</v>
      </c>
      <c r="H365" s="30" t="str">
        <f>VLOOKUP(G365,Hoja2!A:B,2,0)</f>
        <v>SERIE029</v>
      </c>
      <c r="I365" s="4" t="s">
        <v>40</v>
      </c>
      <c r="J365" s="31">
        <f>VLOOKUP(Eliminación!I396,RETENCIÓN!A:D,IF(Eliminación!E396="OPES",2,IF(Eliminación!E396="UPES",3,4)),FALSE)</f>
        <v>10</v>
      </c>
      <c r="K365" s="27">
        <f t="shared" si="5"/>
        <v>40102</v>
      </c>
      <c r="L365" s="28" t="str">
        <f>IF(VLOOKUP(I365,RETENCIÓN!A:E,5,FALSE)="E","X","")</f>
        <v>X</v>
      </c>
      <c r="M365" s="29" t="str">
        <f>IF(VLOOKUP(I365,RETENCIÓN!A:E,5,FALSE)="CT","X","")</f>
        <v/>
      </c>
      <c r="N365" s="28" t="str">
        <f>IF(VLOOKUP(I365,RETENCIÓN!A:E,5,FALSE)="E","X","")</f>
        <v>X</v>
      </c>
      <c r="O365" s="28" t="str">
        <f>IF(VLOOKUP(I365,RETENCIÓN!A:E,5,FALSE)="MT","X","")</f>
        <v/>
      </c>
      <c r="P365" s="28" t="str">
        <f>IF(VLOOKUP(I365,RETENCIÓN!A:E,5,FALSE)="S","X","")</f>
        <v/>
      </c>
      <c r="Q365" s="26" t="s">
        <v>710</v>
      </c>
      <c r="R365" s="26"/>
      <c r="S365" s="25" t="s">
        <v>177</v>
      </c>
      <c r="T365" s="22" t="s">
        <v>178</v>
      </c>
      <c r="U365" s="22">
        <v>1</v>
      </c>
      <c r="V365" s="22">
        <v>108</v>
      </c>
      <c r="W365" s="22" t="s">
        <v>167</v>
      </c>
      <c r="X365" s="22"/>
      <c r="Y365" s="22">
        <v>3</v>
      </c>
      <c r="Z365" s="22" t="s">
        <v>706</v>
      </c>
    </row>
    <row r="366" spans="1:26" ht="24" x14ac:dyDescent="0.2">
      <c r="A366" s="22">
        <v>364</v>
      </c>
      <c r="B366" s="22" t="s">
        <v>214</v>
      </c>
      <c r="C366" s="23">
        <v>36452</v>
      </c>
      <c r="D366" s="23">
        <v>36452</v>
      </c>
      <c r="E366" s="22" t="s">
        <v>21</v>
      </c>
      <c r="F366" s="24" t="s">
        <v>259</v>
      </c>
      <c r="G366" s="4" t="s">
        <v>40</v>
      </c>
      <c r="H366" s="30" t="str">
        <f>VLOOKUP(G366,Hoja2!A:B,2,0)</f>
        <v>SERIE029</v>
      </c>
      <c r="I366" s="4" t="s">
        <v>40</v>
      </c>
      <c r="J366" s="31">
        <f>VLOOKUP(Eliminación!I397,RETENCIÓN!A:D,IF(Eliminación!E397="OPES",2,IF(Eliminación!E397="UPES",3,4)),FALSE)</f>
        <v>10</v>
      </c>
      <c r="K366" s="27">
        <f t="shared" si="5"/>
        <v>40102</v>
      </c>
      <c r="L366" s="28" t="str">
        <f>IF(VLOOKUP(I366,RETENCIÓN!A:E,5,FALSE)="E","X","")</f>
        <v>X</v>
      </c>
      <c r="M366" s="29" t="str">
        <f>IF(VLOOKUP(I366,RETENCIÓN!A:E,5,FALSE)="CT","X","")</f>
        <v/>
      </c>
      <c r="N366" s="28" t="str">
        <f>IF(VLOOKUP(I366,RETENCIÓN!A:E,5,FALSE)="E","X","")</f>
        <v>X</v>
      </c>
      <c r="O366" s="28" t="str">
        <f>IF(VLOOKUP(I366,RETENCIÓN!A:E,5,FALSE)="MT","X","")</f>
        <v/>
      </c>
      <c r="P366" s="28" t="str">
        <f>IF(VLOOKUP(I366,RETENCIÓN!A:E,5,FALSE)="S","X","")</f>
        <v/>
      </c>
      <c r="Q366" s="26" t="s">
        <v>710</v>
      </c>
      <c r="R366" s="26"/>
      <c r="S366" s="25" t="s">
        <v>177</v>
      </c>
      <c r="T366" s="22" t="s">
        <v>178</v>
      </c>
      <c r="U366" s="22">
        <v>1</v>
      </c>
      <c r="V366" s="22">
        <v>165</v>
      </c>
      <c r="W366" s="22" t="s">
        <v>167</v>
      </c>
      <c r="X366" s="22"/>
      <c r="Y366" s="22">
        <v>4</v>
      </c>
      <c r="Z366" s="22" t="s">
        <v>706</v>
      </c>
    </row>
    <row r="367" spans="1:26" ht="24" x14ac:dyDescent="0.2">
      <c r="A367" s="22">
        <v>365</v>
      </c>
      <c r="B367" s="22" t="s">
        <v>221</v>
      </c>
      <c r="C367" s="23">
        <v>36459</v>
      </c>
      <c r="D367" s="23">
        <v>36459</v>
      </c>
      <c r="E367" s="22" t="s">
        <v>21</v>
      </c>
      <c r="F367" s="24" t="s">
        <v>707</v>
      </c>
      <c r="G367" s="4" t="s">
        <v>40</v>
      </c>
      <c r="H367" s="30" t="str">
        <f>VLOOKUP(G367,Hoja2!A:B,2,0)</f>
        <v>SERIE029</v>
      </c>
      <c r="I367" s="4" t="s">
        <v>40</v>
      </c>
      <c r="J367" s="31">
        <f>VLOOKUP(Eliminación!I398,RETENCIÓN!A:D,IF(Eliminación!E398="OPES",2,IF(Eliminación!E398="UPES",3,4)),FALSE)</f>
        <v>10</v>
      </c>
      <c r="K367" s="27">
        <f t="shared" si="5"/>
        <v>40109</v>
      </c>
      <c r="L367" s="28" t="str">
        <f>IF(VLOOKUP(I367,RETENCIÓN!A:E,5,FALSE)="E","X","")</f>
        <v>X</v>
      </c>
      <c r="M367" s="29" t="str">
        <f>IF(VLOOKUP(I367,RETENCIÓN!A:E,5,FALSE)="CT","X","")</f>
        <v/>
      </c>
      <c r="N367" s="28" t="str">
        <f>IF(VLOOKUP(I367,RETENCIÓN!A:E,5,FALSE)="E","X","")</f>
        <v>X</v>
      </c>
      <c r="O367" s="28" t="str">
        <f>IF(VLOOKUP(I367,RETENCIÓN!A:E,5,FALSE)="MT","X","")</f>
        <v/>
      </c>
      <c r="P367" s="28" t="str">
        <f>IF(VLOOKUP(I367,RETENCIÓN!A:E,5,FALSE)="S","X","")</f>
        <v/>
      </c>
      <c r="Q367" s="26" t="s">
        <v>711</v>
      </c>
      <c r="R367" s="26"/>
      <c r="S367" s="25" t="s">
        <v>177</v>
      </c>
      <c r="T367" s="22" t="s">
        <v>178</v>
      </c>
      <c r="U367" s="22">
        <v>1</v>
      </c>
      <c r="V367" s="22">
        <v>113</v>
      </c>
      <c r="W367" s="22" t="s">
        <v>167</v>
      </c>
      <c r="X367" s="22"/>
      <c r="Y367" s="22">
        <v>5</v>
      </c>
      <c r="Z367" s="22" t="s">
        <v>706</v>
      </c>
    </row>
    <row r="368" spans="1:26" ht="24" x14ac:dyDescent="0.2">
      <c r="A368" s="22">
        <v>366</v>
      </c>
      <c r="B368" s="22" t="s">
        <v>214</v>
      </c>
      <c r="C368" s="23">
        <v>35741</v>
      </c>
      <c r="D368" s="23">
        <v>35741</v>
      </c>
      <c r="E368" s="22" t="s">
        <v>20</v>
      </c>
      <c r="F368" s="24" t="s">
        <v>712</v>
      </c>
      <c r="G368" s="4" t="s">
        <v>40</v>
      </c>
      <c r="H368" s="30" t="str">
        <f>VLOOKUP(G368,Hoja2!A:B,2,0)</f>
        <v>SERIE029</v>
      </c>
      <c r="I368" s="4" t="s">
        <v>40</v>
      </c>
      <c r="J368" s="31">
        <f>VLOOKUP(Eliminación!I399,RETENCIÓN!A:D,IF(Eliminación!E399="OPES",2,IF(Eliminación!E399="UPES",3,4)),FALSE)</f>
        <v>10</v>
      </c>
      <c r="K368" s="27">
        <f t="shared" si="5"/>
        <v>39391</v>
      </c>
      <c r="L368" s="28" t="str">
        <f>IF(VLOOKUP(I368,RETENCIÓN!A:E,5,FALSE)="E","X","")</f>
        <v>X</v>
      </c>
      <c r="M368" s="29" t="str">
        <f>IF(VLOOKUP(I368,RETENCIÓN!A:E,5,FALSE)="CT","X","")</f>
        <v/>
      </c>
      <c r="N368" s="28" t="str">
        <f>IF(VLOOKUP(I368,RETENCIÓN!A:E,5,FALSE)="E","X","")</f>
        <v>X</v>
      </c>
      <c r="O368" s="28" t="str">
        <f>IF(VLOOKUP(I368,RETENCIÓN!A:E,5,FALSE)="MT","X","")</f>
        <v/>
      </c>
      <c r="P368" s="28" t="str">
        <f>IF(VLOOKUP(I368,RETENCIÓN!A:E,5,FALSE)="S","X","")</f>
        <v/>
      </c>
      <c r="Q368" s="26" t="s">
        <v>713</v>
      </c>
      <c r="R368" s="26"/>
      <c r="S368" s="25" t="s">
        <v>177</v>
      </c>
      <c r="T368" s="22" t="s">
        <v>178</v>
      </c>
      <c r="U368" s="22">
        <v>1</v>
      </c>
      <c r="V368" s="22">
        <v>234</v>
      </c>
      <c r="W368" s="22" t="s">
        <v>167</v>
      </c>
      <c r="X368" s="22" t="s">
        <v>714</v>
      </c>
      <c r="Y368" s="22">
        <v>6</v>
      </c>
      <c r="Z368" s="22" t="s">
        <v>706</v>
      </c>
    </row>
    <row r="369" spans="1:26" ht="24" x14ac:dyDescent="0.2">
      <c r="A369" s="22">
        <v>367</v>
      </c>
      <c r="B369" s="22" t="s">
        <v>214</v>
      </c>
      <c r="C369" s="23">
        <v>35741</v>
      </c>
      <c r="D369" s="23">
        <v>35741</v>
      </c>
      <c r="E369" s="22" t="s">
        <v>20</v>
      </c>
      <c r="F369" s="24" t="s">
        <v>712</v>
      </c>
      <c r="G369" s="4" t="s">
        <v>40</v>
      </c>
      <c r="H369" s="30" t="str">
        <f>VLOOKUP(G369,Hoja2!A:B,2,0)</f>
        <v>SERIE029</v>
      </c>
      <c r="I369" s="4" t="s">
        <v>40</v>
      </c>
      <c r="J369" s="31">
        <f>VLOOKUP(Eliminación!I400,RETENCIÓN!A:D,IF(Eliminación!E400="OPES",2,IF(Eliminación!E400="UPES",3,4)),FALSE)</f>
        <v>10</v>
      </c>
      <c r="K369" s="27">
        <f t="shared" si="5"/>
        <v>39391</v>
      </c>
      <c r="L369" s="28" t="str">
        <f>IF(VLOOKUP(I369,RETENCIÓN!A:E,5,FALSE)="E","X","")</f>
        <v>X</v>
      </c>
      <c r="M369" s="29" t="str">
        <f>IF(VLOOKUP(I369,RETENCIÓN!A:E,5,FALSE)="CT","X","")</f>
        <v/>
      </c>
      <c r="N369" s="28" t="str">
        <f>IF(VLOOKUP(I369,RETENCIÓN!A:E,5,FALSE)="E","X","")</f>
        <v>X</v>
      </c>
      <c r="O369" s="28" t="str">
        <f>IF(VLOOKUP(I369,RETENCIÓN!A:E,5,FALSE)="MT","X","")</f>
        <v/>
      </c>
      <c r="P369" s="28" t="str">
        <f>IF(VLOOKUP(I369,RETENCIÓN!A:E,5,FALSE)="S","X","")</f>
        <v/>
      </c>
      <c r="Q369" s="26" t="s">
        <v>713</v>
      </c>
      <c r="R369" s="26"/>
      <c r="S369" s="25" t="s">
        <v>177</v>
      </c>
      <c r="T369" s="22" t="s">
        <v>178</v>
      </c>
      <c r="U369" s="22">
        <v>235</v>
      </c>
      <c r="V369" s="22">
        <v>467</v>
      </c>
      <c r="W369" s="22" t="s">
        <v>167</v>
      </c>
      <c r="X369" s="22" t="s">
        <v>715</v>
      </c>
      <c r="Y369" s="22">
        <v>7</v>
      </c>
      <c r="Z369" s="22" t="s">
        <v>706</v>
      </c>
    </row>
    <row r="370" spans="1:26" ht="36" x14ac:dyDescent="0.2">
      <c r="A370" s="22">
        <v>368</v>
      </c>
      <c r="B370" s="22" t="s">
        <v>221</v>
      </c>
      <c r="C370" s="23">
        <v>35744</v>
      </c>
      <c r="D370" s="23">
        <v>35744</v>
      </c>
      <c r="E370" s="22" t="s">
        <v>20</v>
      </c>
      <c r="F370" s="24" t="s">
        <v>716</v>
      </c>
      <c r="G370" s="4" t="s">
        <v>40</v>
      </c>
      <c r="H370" s="30" t="str">
        <f>VLOOKUP(G370,Hoja2!A:B,2,0)</f>
        <v>SERIE029</v>
      </c>
      <c r="I370" s="4" t="s">
        <v>40</v>
      </c>
      <c r="J370" s="31">
        <f>VLOOKUP(Eliminación!I401,RETENCIÓN!A:D,IF(Eliminación!E401="OPES",2,IF(Eliminación!E401="UPES",3,4)),FALSE)</f>
        <v>10</v>
      </c>
      <c r="K370" s="27">
        <f t="shared" si="5"/>
        <v>39394</v>
      </c>
      <c r="L370" s="28" t="str">
        <f>IF(VLOOKUP(I370,RETENCIÓN!A:E,5,FALSE)="E","X","")</f>
        <v>X</v>
      </c>
      <c r="M370" s="29" t="str">
        <f>IF(VLOOKUP(I370,RETENCIÓN!A:E,5,FALSE)="CT","X","")</f>
        <v/>
      </c>
      <c r="N370" s="28" t="str">
        <f>IF(VLOOKUP(I370,RETENCIÓN!A:E,5,FALSE)="E","X","")</f>
        <v>X</v>
      </c>
      <c r="O370" s="28" t="str">
        <f>IF(VLOOKUP(I370,RETENCIÓN!A:E,5,FALSE)="MT","X","")</f>
        <v/>
      </c>
      <c r="P370" s="28" t="str">
        <f>IF(VLOOKUP(I370,RETENCIÓN!A:E,5,FALSE)="S","X","")</f>
        <v/>
      </c>
      <c r="Q370" s="26" t="s">
        <v>713</v>
      </c>
      <c r="R370" s="26"/>
      <c r="S370" s="25" t="s">
        <v>177</v>
      </c>
      <c r="T370" s="22" t="s">
        <v>178</v>
      </c>
      <c r="U370" s="22">
        <v>1</v>
      </c>
      <c r="V370" s="22">
        <v>374</v>
      </c>
      <c r="W370" s="22" t="s">
        <v>167</v>
      </c>
      <c r="X370" s="22" t="s">
        <v>717</v>
      </c>
      <c r="Y370" s="22">
        <v>8</v>
      </c>
      <c r="Z370" s="22" t="s">
        <v>706</v>
      </c>
    </row>
    <row r="371" spans="1:26" ht="24" x14ac:dyDescent="0.2">
      <c r="A371" s="22">
        <v>369</v>
      </c>
      <c r="B371" s="22" t="s">
        <v>168</v>
      </c>
      <c r="C371" s="23">
        <v>37937</v>
      </c>
      <c r="D371" s="23">
        <v>37937</v>
      </c>
      <c r="E371" s="22" t="s">
        <v>21</v>
      </c>
      <c r="F371" s="24" t="s">
        <v>186</v>
      </c>
      <c r="G371" s="4" t="s">
        <v>40</v>
      </c>
      <c r="H371" s="30" t="str">
        <f>VLOOKUP(G371,Hoja2!A:B,2,0)</f>
        <v>SERIE029</v>
      </c>
      <c r="I371" s="4" t="s">
        <v>40</v>
      </c>
      <c r="J371" s="31">
        <f>VLOOKUP(Eliminación!I3,RETENCIÓN!A:D,IF(Eliminación!E3="OPES",2,IF(Eliminación!E3="UPES",3,4)),FALSE)</f>
        <v>10</v>
      </c>
      <c r="K371" s="27">
        <f t="shared" si="5"/>
        <v>41587</v>
      </c>
      <c r="L371" s="28" t="str">
        <f>IF(VLOOKUP(I371,RETENCIÓN!A:E,5,FALSE)="E","X","")</f>
        <v>X</v>
      </c>
      <c r="M371" s="29" t="str">
        <f>IF(VLOOKUP(I371,RETENCIÓN!A:E,5,FALSE)="CT","X","")</f>
        <v/>
      </c>
      <c r="N371" s="28" t="str">
        <f>IF(VLOOKUP(I371,RETENCIÓN!A:E,5,FALSE)="E","X","")</f>
        <v>X</v>
      </c>
      <c r="O371" s="28" t="str">
        <f>IF(VLOOKUP(I371,RETENCIÓN!A:E,5,FALSE)="MT","X","")</f>
        <v/>
      </c>
      <c r="P371" s="28" t="str">
        <f>IF(VLOOKUP(I371,RETENCIÓN!A:E,5,FALSE)="S","X","")</f>
        <v/>
      </c>
      <c r="Q371" s="26" t="s">
        <v>189</v>
      </c>
      <c r="R371" s="26" t="s">
        <v>187</v>
      </c>
      <c r="S371" s="25" t="s">
        <v>177</v>
      </c>
      <c r="T371" s="22" t="s">
        <v>178</v>
      </c>
      <c r="U371" s="22">
        <v>1</v>
      </c>
      <c r="V371" s="22">
        <v>202</v>
      </c>
      <c r="W371" s="22" t="s">
        <v>167</v>
      </c>
      <c r="X371" s="22"/>
      <c r="Y371" s="22">
        <v>1</v>
      </c>
      <c r="Z371" s="22" t="s">
        <v>190</v>
      </c>
    </row>
    <row r="372" spans="1:26" ht="24" x14ac:dyDescent="0.2">
      <c r="A372" s="22">
        <v>370</v>
      </c>
      <c r="B372" s="22" t="s">
        <v>168</v>
      </c>
      <c r="C372" s="23">
        <v>37937</v>
      </c>
      <c r="D372" s="23">
        <v>37937</v>
      </c>
      <c r="E372" s="22" t="s">
        <v>21</v>
      </c>
      <c r="F372" s="24" t="s">
        <v>186</v>
      </c>
      <c r="G372" s="4" t="s">
        <v>40</v>
      </c>
      <c r="H372" s="30" t="str">
        <f>VLOOKUP(G372,Hoja2!A:B,2,0)</f>
        <v>SERIE029</v>
      </c>
      <c r="I372" s="4" t="s">
        <v>40</v>
      </c>
      <c r="J372" s="31">
        <f>VLOOKUP(Eliminación!I78,RETENCIÓN!A:D,IF(Eliminación!E78="OPES",2,IF(Eliminación!E78="UPES",3,4)),FALSE)</f>
        <v>10</v>
      </c>
      <c r="K372" s="27">
        <f t="shared" si="5"/>
        <v>41587</v>
      </c>
      <c r="L372" s="28" t="str">
        <f>IF(VLOOKUP(I372,RETENCIÓN!A:E,5,FALSE)="E","X","")</f>
        <v>X</v>
      </c>
      <c r="M372" s="29" t="str">
        <f>IF(VLOOKUP(I372,RETENCIÓN!A:E,5,FALSE)="CT","X","")</f>
        <v/>
      </c>
      <c r="N372" s="28" t="str">
        <f>IF(VLOOKUP(I372,RETENCIÓN!A:E,5,FALSE)="E","X","")</f>
        <v>X</v>
      </c>
      <c r="O372" s="28" t="str">
        <f>IF(VLOOKUP(I372,RETENCIÓN!A:E,5,FALSE)="MT","X","")</f>
        <v/>
      </c>
      <c r="P372" s="28" t="str">
        <f>IF(VLOOKUP(I372,RETENCIÓN!A:E,5,FALSE)="S","X","")</f>
        <v/>
      </c>
      <c r="Q372" s="26" t="s">
        <v>189</v>
      </c>
      <c r="R372" s="26" t="s">
        <v>187</v>
      </c>
      <c r="S372" s="25" t="s">
        <v>177</v>
      </c>
      <c r="T372" s="22" t="s">
        <v>178</v>
      </c>
      <c r="U372" s="22">
        <v>1</v>
      </c>
      <c r="V372" s="22">
        <v>202</v>
      </c>
      <c r="W372" s="22" t="s">
        <v>167</v>
      </c>
      <c r="X372" s="22"/>
      <c r="Y372" s="22">
        <v>1</v>
      </c>
      <c r="Z372" s="22" t="s">
        <v>190</v>
      </c>
    </row>
    <row r="373" spans="1:26" x14ac:dyDescent="0.2">
      <c r="A373" s="22">
        <v>371</v>
      </c>
      <c r="B373" s="22" t="s">
        <v>168</v>
      </c>
      <c r="C373" s="23">
        <v>37931</v>
      </c>
      <c r="D373" s="23">
        <v>37931</v>
      </c>
      <c r="E373" s="22" t="s">
        <v>21</v>
      </c>
      <c r="F373" s="24" t="s">
        <v>191</v>
      </c>
      <c r="G373" s="4" t="s">
        <v>40</v>
      </c>
      <c r="H373" s="30" t="str">
        <f>VLOOKUP(G373,Hoja2!A:B,2,0)</f>
        <v>SERIE029</v>
      </c>
      <c r="I373" s="4" t="s">
        <v>40</v>
      </c>
      <c r="J373" s="31">
        <f>VLOOKUP(Eliminación!I4,RETENCIÓN!A:D,IF(Eliminación!E4="OPES",2,IF(Eliminación!E4="UPES",3,4)),FALSE)</f>
        <v>10</v>
      </c>
      <c r="K373" s="27">
        <f t="shared" si="5"/>
        <v>41581</v>
      </c>
      <c r="L373" s="28" t="str">
        <f>IF(VLOOKUP(I373,RETENCIÓN!A:E,5,FALSE)="E","X","")</f>
        <v>X</v>
      </c>
      <c r="M373" s="29" t="str">
        <f>IF(VLOOKUP(I373,RETENCIÓN!A:E,5,FALSE)="CT","X","")</f>
        <v/>
      </c>
      <c r="N373" s="28" t="str">
        <f>IF(VLOOKUP(I373,RETENCIÓN!A:E,5,FALSE)="E","X","")</f>
        <v>X</v>
      </c>
      <c r="O373" s="28" t="str">
        <f>IF(VLOOKUP(I373,RETENCIÓN!A:E,5,FALSE)="MT","X","")</f>
        <v/>
      </c>
      <c r="P373" s="28" t="str">
        <f>IF(VLOOKUP(I373,RETENCIÓN!A:E,5,FALSE)="S","X","")</f>
        <v/>
      </c>
      <c r="Q373" s="26" t="s">
        <v>192</v>
      </c>
      <c r="R373" s="26" t="s">
        <v>193</v>
      </c>
      <c r="S373" s="25" t="s">
        <v>177</v>
      </c>
      <c r="T373" s="22" t="s">
        <v>178</v>
      </c>
      <c r="U373" s="22">
        <v>1</v>
      </c>
      <c r="V373" s="22">
        <v>112</v>
      </c>
      <c r="W373" s="22" t="s">
        <v>167</v>
      </c>
      <c r="X373" s="22"/>
      <c r="Y373" s="22">
        <v>2</v>
      </c>
      <c r="Z373" s="22" t="s">
        <v>190</v>
      </c>
    </row>
    <row r="374" spans="1:26" x14ac:dyDescent="0.2">
      <c r="A374" s="22">
        <v>372</v>
      </c>
      <c r="B374" s="22" t="s">
        <v>168</v>
      </c>
      <c r="C374" s="23">
        <v>37931</v>
      </c>
      <c r="D374" s="23">
        <v>37931</v>
      </c>
      <c r="E374" s="22" t="s">
        <v>21</v>
      </c>
      <c r="F374" s="24" t="s">
        <v>191</v>
      </c>
      <c r="G374" s="4" t="s">
        <v>40</v>
      </c>
      <c r="H374" s="30" t="str">
        <f>VLOOKUP(G374,Hoja2!A:B,2,0)</f>
        <v>SERIE029</v>
      </c>
      <c r="I374" s="4" t="s">
        <v>40</v>
      </c>
      <c r="J374" s="31">
        <f>VLOOKUP(Eliminación!I79,RETENCIÓN!A:D,IF(Eliminación!E79="OPES",2,IF(Eliminación!E79="UPES",3,4)),FALSE)</f>
        <v>10</v>
      </c>
      <c r="K374" s="27">
        <f t="shared" si="5"/>
        <v>41581</v>
      </c>
      <c r="L374" s="28" t="str">
        <f>IF(VLOOKUP(I374,RETENCIÓN!A:E,5,FALSE)="E","X","")</f>
        <v>X</v>
      </c>
      <c r="M374" s="29" t="str">
        <f>IF(VLOOKUP(I374,RETENCIÓN!A:E,5,FALSE)="CT","X","")</f>
        <v/>
      </c>
      <c r="N374" s="28" t="str">
        <f>IF(VLOOKUP(I374,RETENCIÓN!A:E,5,FALSE)="E","X","")</f>
        <v>X</v>
      </c>
      <c r="O374" s="28" t="str">
        <f>IF(VLOOKUP(I374,RETENCIÓN!A:E,5,FALSE)="MT","X","")</f>
        <v/>
      </c>
      <c r="P374" s="28" t="str">
        <f>IF(VLOOKUP(I374,RETENCIÓN!A:E,5,FALSE)="S","X","")</f>
        <v/>
      </c>
      <c r="Q374" s="26" t="s">
        <v>192</v>
      </c>
      <c r="R374" s="26" t="s">
        <v>193</v>
      </c>
      <c r="S374" s="25" t="s">
        <v>177</v>
      </c>
      <c r="T374" s="22" t="s">
        <v>178</v>
      </c>
      <c r="U374" s="22">
        <v>1</v>
      </c>
      <c r="V374" s="22">
        <v>112</v>
      </c>
      <c r="W374" s="22" t="s">
        <v>167</v>
      </c>
      <c r="X374" s="22"/>
      <c r="Y374" s="22">
        <v>2</v>
      </c>
      <c r="Z374" s="22" t="s">
        <v>190</v>
      </c>
    </row>
    <row r="375" spans="1:26" ht="24" x14ac:dyDescent="0.2">
      <c r="A375" s="22">
        <v>373</v>
      </c>
      <c r="B375" s="22" t="s">
        <v>168</v>
      </c>
      <c r="C375" s="23">
        <v>37964</v>
      </c>
      <c r="D375" s="23">
        <v>37964</v>
      </c>
      <c r="E375" s="22" t="s">
        <v>21</v>
      </c>
      <c r="F375" s="24" t="s">
        <v>194</v>
      </c>
      <c r="G375" s="4" t="s">
        <v>40</v>
      </c>
      <c r="H375" s="30" t="str">
        <f>VLOOKUP(G375,Hoja2!A:B,2,0)</f>
        <v>SERIE029</v>
      </c>
      <c r="I375" s="4" t="s">
        <v>40</v>
      </c>
      <c r="J375" s="31">
        <f>VLOOKUP(Eliminación!I5,RETENCIÓN!A:D,IF(Eliminación!E5="OPES",2,IF(Eliminación!E5="UPES",3,4)),FALSE)</f>
        <v>10</v>
      </c>
      <c r="K375" s="27">
        <f t="shared" si="5"/>
        <v>41614</v>
      </c>
      <c r="L375" s="28" t="str">
        <f>IF(VLOOKUP(I375,RETENCIÓN!A:E,5,FALSE)="E","X","")</f>
        <v>X</v>
      </c>
      <c r="M375" s="29" t="str">
        <f>IF(VLOOKUP(I375,RETENCIÓN!A:E,5,FALSE)="CT","X","")</f>
        <v/>
      </c>
      <c r="N375" s="28" t="str">
        <f>IF(VLOOKUP(I375,RETENCIÓN!A:E,5,FALSE)="E","X","")</f>
        <v>X</v>
      </c>
      <c r="O375" s="28" t="str">
        <f>IF(VLOOKUP(I375,RETENCIÓN!A:E,5,FALSE)="MT","X","")</f>
        <v/>
      </c>
      <c r="P375" s="28" t="str">
        <f>IF(VLOOKUP(I375,RETENCIÓN!A:E,5,FALSE)="S","X","")</f>
        <v/>
      </c>
      <c r="Q375" s="26" t="s">
        <v>195</v>
      </c>
      <c r="R375" s="26" t="s">
        <v>194</v>
      </c>
      <c r="S375" s="25" t="s">
        <v>177</v>
      </c>
      <c r="T375" s="22" t="s">
        <v>178</v>
      </c>
      <c r="U375" s="22">
        <v>1</v>
      </c>
      <c r="V375" s="22">
        <v>34</v>
      </c>
      <c r="W375" s="22" t="s">
        <v>167</v>
      </c>
      <c r="X375" s="22"/>
      <c r="Y375" s="22">
        <v>3</v>
      </c>
      <c r="Z375" s="22" t="s">
        <v>190</v>
      </c>
    </row>
    <row r="376" spans="1:26" ht="24" x14ac:dyDescent="0.2">
      <c r="A376" s="22">
        <v>374</v>
      </c>
      <c r="B376" s="22" t="s">
        <v>168</v>
      </c>
      <c r="C376" s="23">
        <v>37964</v>
      </c>
      <c r="D376" s="23">
        <v>37964</v>
      </c>
      <c r="E376" s="22" t="s">
        <v>21</v>
      </c>
      <c r="F376" s="24" t="s">
        <v>194</v>
      </c>
      <c r="G376" s="4" t="s">
        <v>40</v>
      </c>
      <c r="H376" s="30" t="str">
        <f>VLOOKUP(G376,Hoja2!A:B,2,0)</f>
        <v>SERIE029</v>
      </c>
      <c r="I376" s="4" t="s">
        <v>40</v>
      </c>
      <c r="J376" s="31">
        <f>VLOOKUP(Eliminación!I80,RETENCIÓN!A:D,IF(Eliminación!E80="OPES",2,IF(Eliminación!E80="UPES",3,4)),FALSE)</f>
        <v>10</v>
      </c>
      <c r="K376" s="27">
        <f t="shared" si="5"/>
        <v>41614</v>
      </c>
      <c r="L376" s="28" t="str">
        <f>IF(VLOOKUP(I376,RETENCIÓN!A:E,5,FALSE)="E","X","")</f>
        <v>X</v>
      </c>
      <c r="M376" s="29" t="str">
        <f>IF(VLOOKUP(I376,RETENCIÓN!A:E,5,FALSE)="CT","X","")</f>
        <v/>
      </c>
      <c r="N376" s="28" t="str">
        <f>IF(VLOOKUP(I376,RETENCIÓN!A:E,5,FALSE)="E","X","")</f>
        <v>X</v>
      </c>
      <c r="O376" s="28" t="str">
        <f>IF(VLOOKUP(I376,RETENCIÓN!A:E,5,FALSE)="MT","X","")</f>
        <v/>
      </c>
      <c r="P376" s="28" t="str">
        <f>IF(VLOOKUP(I376,RETENCIÓN!A:E,5,FALSE)="S","X","")</f>
        <v/>
      </c>
      <c r="Q376" s="26" t="s">
        <v>195</v>
      </c>
      <c r="R376" s="26" t="s">
        <v>194</v>
      </c>
      <c r="S376" s="25" t="s">
        <v>177</v>
      </c>
      <c r="T376" s="22" t="s">
        <v>178</v>
      </c>
      <c r="U376" s="22">
        <v>1</v>
      </c>
      <c r="V376" s="22">
        <v>34</v>
      </c>
      <c r="W376" s="22" t="s">
        <v>167</v>
      </c>
      <c r="X376" s="22"/>
      <c r="Y376" s="22">
        <v>3</v>
      </c>
      <c r="Z376" s="22" t="s">
        <v>190</v>
      </c>
    </row>
    <row r="377" spans="1:26" ht="24" x14ac:dyDescent="0.2">
      <c r="A377" s="22">
        <v>375</v>
      </c>
      <c r="B377" s="22" t="s">
        <v>168</v>
      </c>
      <c r="C377" s="23">
        <v>37964</v>
      </c>
      <c r="D377" s="23">
        <v>37964</v>
      </c>
      <c r="E377" s="22" t="s">
        <v>21</v>
      </c>
      <c r="F377" s="24" t="s">
        <v>196</v>
      </c>
      <c r="G377" s="4" t="s">
        <v>40</v>
      </c>
      <c r="H377" s="30" t="str">
        <f>VLOOKUP(G377,Hoja2!A:B,2,0)</f>
        <v>SERIE029</v>
      </c>
      <c r="I377" s="4" t="s">
        <v>40</v>
      </c>
      <c r="J377" s="31">
        <f>VLOOKUP(Eliminación!I6,RETENCIÓN!A:D,IF(Eliminación!E6="OPES",2,IF(Eliminación!E6="UPES",3,4)),FALSE)</f>
        <v>10</v>
      </c>
      <c r="K377" s="27">
        <f t="shared" si="5"/>
        <v>41614</v>
      </c>
      <c r="L377" s="28" t="str">
        <f>IF(VLOOKUP(I377,RETENCIÓN!A:E,5,FALSE)="E","X","")</f>
        <v>X</v>
      </c>
      <c r="M377" s="29" t="str">
        <f>IF(VLOOKUP(I377,RETENCIÓN!A:E,5,FALSE)="CT","X","")</f>
        <v/>
      </c>
      <c r="N377" s="28" t="str">
        <f>IF(VLOOKUP(I377,RETENCIÓN!A:E,5,FALSE)="E","X","")</f>
        <v>X</v>
      </c>
      <c r="O377" s="28" t="str">
        <f>IF(VLOOKUP(I377,RETENCIÓN!A:E,5,FALSE)="MT","X","")</f>
        <v/>
      </c>
      <c r="P377" s="28" t="str">
        <f>IF(VLOOKUP(I377,RETENCIÓN!A:E,5,FALSE)="S","X","")</f>
        <v/>
      </c>
      <c r="Q377" s="26" t="s">
        <v>195</v>
      </c>
      <c r="R377" s="26" t="s">
        <v>196</v>
      </c>
      <c r="S377" s="25" t="s">
        <v>177</v>
      </c>
      <c r="T377" s="22" t="s">
        <v>178</v>
      </c>
      <c r="U377" s="22">
        <v>1</v>
      </c>
      <c r="V377" s="22">
        <v>63</v>
      </c>
      <c r="W377" s="22" t="s">
        <v>167</v>
      </c>
      <c r="X377" s="22"/>
      <c r="Y377" s="22">
        <v>4</v>
      </c>
      <c r="Z377" s="22" t="s">
        <v>190</v>
      </c>
    </row>
    <row r="378" spans="1:26" ht="24" x14ac:dyDescent="0.2">
      <c r="A378" s="22">
        <v>376</v>
      </c>
      <c r="B378" s="22" t="s">
        <v>168</v>
      </c>
      <c r="C378" s="23">
        <v>37964</v>
      </c>
      <c r="D378" s="23">
        <v>37964</v>
      </c>
      <c r="E378" s="22" t="s">
        <v>21</v>
      </c>
      <c r="F378" s="24" t="s">
        <v>196</v>
      </c>
      <c r="G378" s="4" t="s">
        <v>40</v>
      </c>
      <c r="H378" s="30" t="str">
        <f>VLOOKUP(G378,Hoja2!A:B,2,0)</f>
        <v>SERIE029</v>
      </c>
      <c r="I378" s="4" t="s">
        <v>40</v>
      </c>
      <c r="J378" s="31">
        <f>VLOOKUP(Eliminación!I81,RETENCIÓN!A:D,IF(Eliminación!E81="OPES",2,IF(Eliminación!E81="UPES",3,4)),FALSE)</f>
        <v>10</v>
      </c>
      <c r="K378" s="27">
        <f t="shared" si="5"/>
        <v>41614</v>
      </c>
      <c r="L378" s="28" t="str">
        <f>IF(VLOOKUP(I378,RETENCIÓN!A:E,5,FALSE)="E","X","")</f>
        <v>X</v>
      </c>
      <c r="M378" s="29" t="str">
        <f>IF(VLOOKUP(I378,RETENCIÓN!A:E,5,FALSE)="CT","X","")</f>
        <v/>
      </c>
      <c r="N378" s="28" t="str">
        <f>IF(VLOOKUP(I378,RETENCIÓN!A:E,5,FALSE)="E","X","")</f>
        <v>X</v>
      </c>
      <c r="O378" s="28" t="str">
        <f>IF(VLOOKUP(I378,RETENCIÓN!A:E,5,FALSE)="MT","X","")</f>
        <v/>
      </c>
      <c r="P378" s="28" t="str">
        <f>IF(VLOOKUP(I378,RETENCIÓN!A:E,5,FALSE)="S","X","")</f>
        <v/>
      </c>
      <c r="Q378" s="26" t="s">
        <v>195</v>
      </c>
      <c r="R378" s="26" t="s">
        <v>196</v>
      </c>
      <c r="S378" s="25" t="s">
        <v>177</v>
      </c>
      <c r="T378" s="22" t="s">
        <v>178</v>
      </c>
      <c r="U378" s="22">
        <v>1</v>
      </c>
      <c r="V378" s="22">
        <v>63</v>
      </c>
      <c r="W378" s="22" t="s">
        <v>167</v>
      </c>
      <c r="X378" s="22"/>
      <c r="Y378" s="22">
        <v>4</v>
      </c>
      <c r="Z378" s="22" t="s">
        <v>190</v>
      </c>
    </row>
    <row r="379" spans="1:26" ht="24" x14ac:dyDescent="0.2">
      <c r="A379" s="22">
        <v>377</v>
      </c>
      <c r="B379" s="22" t="s">
        <v>168</v>
      </c>
      <c r="C379" s="23">
        <v>37964</v>
      </c>
      <c r="D379" s="23">
        <v>37964</v>
      </c>
      <c r="E379" s="22" t="s">
        <v>21</v>
      </c>
      <c r="F379" s="24" t="s">
        <v>197</v>
      </c>
      <c r="G379" s="4" t="s">
        <v>40</v>
      </c>
      <c r="H379" s="30" t="str">
        <f>VLOOKUP(G379,Hoja2!A:B,2,0)</f>
        <v>SERIE029</v>
      </c>
      <c r="I379" s="4" t="s">
        <v>40</v>
      </c>
      <c r="J379" s="31">
        <f>VLOOKUP(Eliminación!I7,RETENCIÓN!A:D,IF(Eliminación!E7="OPES",2,IF(Eliminación!E7="UPES",3,4)),FALSE)</f>
        <v>10</v>
      </c>
      <c r="K379" s="27">
        <f t="shared" si="5"/>
        <v>41614</v>
      </c>
      <c r="L379" s="28" t="str">
        <f>IF(VLOOKUP(I379,RETENCIÓN!A:E,5,FALSE)="E","X","")</f>
        <v>X</v>
      </c>
      <c r="M379" s="29" t="str">
        <f>IF(VLOOKUP(I379,RETENCIÓN!A:E,5,FALSE)="CT","X","")</f>
        <v/>
      </c>
      <c r="N379" s="28" t="str">
        <f>IF(VLOOKUP(I379,RETENCIÓN!A:E,5,FALSE)="E","X","")</f>
        <v>X</v>
      </c>
      <c r="O379" s="28" t="str">
        <f>IF(VLOOKUP(I379,RETENCIÓN!A:E,5,FALSE)="MT","X","")</f>
        <v/>
      </c>
      <c r="P379" s="28" t="str">
        <f>IF(VLOOKUP(I379,RETENCIÓN!A:E,5,FALSE)="S","X","")</f>
        <v/>
      </c>
      <c r="Q379" s="26" t="s">
        <v>195</v>
      </c>
      <c r="R379" s="26" t="s">
        <v>197</v>
      </c>
      <c r="S379" s="25" t="s">
        <v>177</v>
      </c>
      <c r="T379" s="22" t="s">
        <v>178</v>
      </c>
      <c r="U379" s="22">
        <v>1</v>
      </c>
      <c r="V379" s="22">
        <v>64</v>
      </c>
      <c r="W379" s="22" t="s">
        <v>167</v>
      </c>
      <c r="X379" s="22"/>
      <c r="Y379" s="22">
        <v>5</v>
      </c>
      <c r="Z379" s="22" t="s">
        <v>190</v>
      </c>
    </row>
    <row r="380" spans="1:26" ht="24" x14ac:dyDescent="0.2">
      <c r="A380" s="22">
        <v>378</v>
      </c>
      <c r="B380" s="22" t="s">
        <v>168</v>
      </c>
      <c r="C380" s="23">
        <v>37964</v>
      </c>
      <c r="D380" s="23">
        <v>37964</v>
      </c>
      <c r="E380" s="22" t="s">
        <v>21</v>
      </c>
      <c r="F380" s="24" t="s">
        <v>197</v>
      </c>
      <c r="G380" s="4" t="s">
        <v>40</v>
      </c>
      <c r="H380" s="30" t="str">
        <f>VLOOKUP(G380,Hoja2!A:B,2,0)</f>
        <v>SERIE029</v>
      </c>
      <c r="I380" s="4" t="s">
        <v>40</v>
      </c>
      <c r="J380" s="31">
        <f>VLOOKUP(Eliminación!I82,RETENCIÓN!A:D,IF(Eliminación!E82="OPES",2,IF(Eliminación!E82="UPES",3,4)),FALSE)</f>
        <v>10</v>
      </c>
      <c r="K380" s="27">
        <f t="shared" si="5"/>
        <v>41614</v>
      </c>
      <c r="L380" s="28" t="str">
        <f>IF(VLOOKUP(I380,RETENCIÓN!A:E,5,FALSE)="E","X","")</f>
        <v>X</v>
      </c>
      <c r="M380" s="29" t="str">
        <f>IF(VLOOKUP(I380,RETENCIÓN!A:E,5,FALSE)="CT","X","")</f>
        <v/>
      </c>
      <c r="N380" s="28" t="str">
        <f>IF(VLOOKUP(I380,RETENCIÓN!A:E,5,FALSE)="E","X","")</f>
        <v>X</v>
      </c>
      <c r="O380" s="28" t="str">
        <f>IF(VLOOKUP(I380,RETENCIÓN!A:E,5,FALSE)="MT","X","")</f>
        <v/>
      </c>
      <c r="P380" s="28" t="str">
        <f>IF(VLOOKUP(I380,RETENCIÓN!A:E,5,FALSE)="S","X","")</f>
        <v/>
      </c>
      <c r="Q380" s="26" t="s">
        <v>195</v>
      </c>
      <c r="R380" s="26" t="s">
        <v>197</v>
      </c>
      <c r="S380" s="25" t="s">
        <v>177</v>
      </c>
      <c r="T380" s="22" t="s">
        <v>178</v>
      </c>
      <c r="U380" s="22">
        <v>1</v>
      </c>
      <c r="V380" s="22">
        <v>64</v>
      </c>
      <c r="W380" s="22" t="s">
        <v>167</v>
      </c>
      <c r="X380" s="22"/>
      <c r="Y380" s="22">
        <v>5</v>
      </c>
      <c r="Z380" s="22" t="s">
        <v>190</v>
      </c>
    </row>
    <row r="381" spans="1:26" ht="24" x14ac:dyDescent="0.2">
      <c r="A381" s="22">
        <v>379</v>
      </c>
      <c r="B381" s="22" t="s">
        <v>168</v>
      </c>
      <c r="C381" s="23">
        <v>37964</v>
      </c>
      <c r="D381" s="23">
        <v>37964</v>
      </c>
      <c r="E381" s="22" t="s">
        <v>21</v>
      </c>
      <c r="F381" s="24" t="s">
        <v>198</v>
      </c>
      <c r="G381" s="4" t="s">
        <v>40</v>
      </c>
      <c r="H381" s="30" t="str">
        <f>VLOOKUP(G381,Hoja2!A:B,2,0)</f>
        <v>SERIE029</v>
      </c>
      <c r="I381" s="4" t="s">
        <v>40</v>
      </c>
      <c r="J381" s="31">
        <f>VLOOKUP(Eliminación!I8,RETENCIÓN!A:D,IF(Eliminación!E8="OPES",2,IF(Eliminación!E8="UPES",3,4)),FALSE)</f>
        <v>10</v>
      </c>
      <c r="K381" s="27">
        <f t="shared" si="5"/>
        <v>41614</v>
      </c>
      <c r="L381" s="28" t="str">
        <f>IF(VLOOKUP(I381,RETENCIÓN!A:E,5,FALSE)="E","X","")</f>
        <v>X</v>
      </c>
      <c r="M381" s="29" t="str">
        <f>IF(VLOOKUP(I381,RETENCIÓN!A:E,5,FALSE)="CT","X","")</f>
        <v/>
      </c>
      <c r="N381" s="28" t="str">
        <f>IF(VLOOKUP(I381,RETENCIÓN!A:E,5,FALSE)="E","X","")</f>
        <v>X</v>
      </c>
      <c r="O381" s="28" t="str">
        <f>IF(VLOOKUP(I381,RETENCIÓN!A:E,5,FALSE)="MT","X","")</f>
        <v/>
      </c>
      <c r="P381" s="28" t="str">
        <f>IF(VLOOKUP(I381,RETENCIÓN!A:E,5,FALSE)="S","X","")</f>
        <v/>
      </c>
      <c r="Q381" s="26" t="s">
        <v>195</v>
      </c>
      <c r="R381" s="26" t="s">
        <v>198</v>
      </c>
      <c r="S381" s="25" t="s">
        <v>177</v>
      </c>
      <c r="T381" s="22" t="s">
        <v>178</v>
      </c>
      <c r="U381" s="22">
        <v>1</v>
      </c>
      <c r="V381" s="22">
        <v>52</v>
      </c>
      <c r="W381" s="22" t="s">
        <v>167</v>
      </c>
      <c r="X381" s="22"/>
      <c r="Y381" s="22">
        <v>6</v>
      </c>
      <c r="Z381" s="22" t="s">
        <v>190</v>
      </c>
    </row>
    <row r="382" spans="1:26" ht="24" x14ac:dyDescent="0.2">
      <c r="A382" s="22">
        <v>380</v>
      </c>
      <c r="B382" s="22" t="s">
        <v>168</v>
      </c>
      <c r="C382" s="23">
        <v>37964</v>
      </c>
      <c r="D382" s="23">
        <v>37964</v>
      </c>
      <c r="E382" s="22" t="s">
        <v>21</v>
      </c>
      <c r="F382" s="24" t="s">
        <v>198</v>
      </c>
      <c r="G382" s="4" t="s">
        <v>40</v>
      </c>
      <c r="H382" s="30" t="str">
        <f>VLOOKUP(G382,Hoja2!A:B,2,0)</f>
        <v>SERIE029</v>
      </c>
      <c r="I382" s="4" t="s">
        <v>40</v>
      </c>
      <c r="J382" s="31">
        <f>VLOOKUP(Eliminación!I83,RETENCIÓN!A:D,IF(Eliminación!E83="OPES",2,IF(Eliminación!E83="UPES",3,4)),FALSE)</f>
        <v>10</v>
      </c>
      <c r="K382" s="27">
        <f t="shared" si="5"/>
        <v>41614</v>
      </c>
      <c r="L382" s="28" t="str">
        <f>IF(VLOOKUP(I382,RETENCIÓN!A:E,5,FALSE)="E","X","")</f>
        <v>X</v>
      </c>
      <c r="M382" s="29" t="str">
        <f>IF(VLOOKUP(I382,RETENCIÓN!A:E,5,FALSE)="CT","X","")</f>
        <v/>
      </c>
      <c r="N382" s="28" t="str">
        <f>IF(VLOOKUP(I382,RETENCIÓN!A:E,5,FALSE)="E","X","")</f>
        <v>X</v>
      </c>
      <c r="O382" s="28" t="str">
        <f>IF(VLOOKUP(I382,RETENCIÓN!A:E,5,FALSE)="MT","X","")</f>
        <v/>
      </c>
      <c r="P382" s="28" t="str">
        <f>IF(VLOOKUP(I382,RETENCIÓN!A:E,5,FALSE)="S","X","")</f>
        <v/>
      </c>
      <c r="Q382" s="26" t="s">
        <v>195</v>
      </c>
      <c r="R382" s="26" t="s">
        <v>198</v>
      </c>
      <c r="S382" s="25" t="s">
        <v>177</v>
      </c>
      <c r="T382" s="22" t="s">
        <v>178</v>
      </c>
      <c r="U382" s="22">
        <v>1</v>
      </c>
      <c r="V382" s="22">
        <v>52</v>
      </c>
      <c r="W382" s="22" t="s">
        <v>167</v>
      </c>
      <c r="X382" s="22"/>
      <c r="Y382" s="22">
        <v>6</v>
      </c>
      <c r="Z382" s="22" t="s">
        <v>190</v>
      </c>
    </row>
    <row r="383" spans="1:26" ht="24" x14ac:dyDescent="0.2">
      <c r="A383" s="22">
        <v>381</v>
      </c>
      <c r="B383" s="22" t="s">
        <v>168</v>
      </c>
      <c r="C383" s="23">
        <v>37964</v>
      </c>
      <c r="D383" s="23">
        <v>37964</v>
      </c>
      <c r="E383" s="22" t="s">
        <v>21</v>
      </c>
      <c r="F383" s="24" t="s">
        <v>199</v>
      </c>
      <c r="G383" s="4" t="s">
        <v>40</v>
      </c>
      <c r="H383" s="30" t="str">
        <f>VLOOKUP(G383,Hoja2!A:B,2,0)</f>
        <v>SERIE029</v>
      </c>
      <c r="I383" s="4" t="s">
        <v>40</v>
      </c>
      <c r="J383" s="31">
        <f>VLOOKUP(Eliminación!I9,RETENCIÓN!A:D,IF(Eliminación!E9="OPES",2,IF(Eliminación!E9="UPES",3,4)),FALSE)</f>
        <v>10</v>
      </c>
      <c r="K383" s="27">
        <f t="shared" si="5"/>
        <v>41614</v>
      </c>
      <c r="L383" s="28" t="str">
        <f>IF(VLOOKUP(I383,RETENCIÓN!A:E,5,FALSE)="E","X","")</f>
        <v>X</v>
      </c>
      <c r="M383" s="29" t="str">
        <f>IF(VLOOKUP(I383,RETENCIÓN!A:E,5,FALSE)="CT","X","")</f>
        <v/>
      </c>
      <c r="N383" s="28" t="str">
        <f>IF(VLOOKUP(I383,RETENCIÓN!A:E,5,FALSE)="E","X","")</f>
        <v>X</v>
      </c>
      <c r="O383" s="28" t="str">
        <f>IF(VLOOKUP(I383,RETENCIÓN!A:E,5,FALSE)="MT","X","")</f>
        <v/>
      </c>
      <c r="P383" s="28" t="str">
        <f>IF(VLOOKUP(I383,RETENCIÓN!A:E,5,FALSE)="S","X","")</f>
        <v/>
      </c>
      <c r="Q383" s="26" t="s">
        <v>195</v>
      </c>
      <c r="R383" s="26" t="s">
        <v>199</v>
      </c>
      <c r="S383" s="25" t="s">
        <v>177</v>
      </c>
      <c r="T383" s="22" t="s">
        <v>178</v>
      </c>
      <c r="U383" s="22">
        <v>1</v>
      </c>
      <c r="V383" s="22">
        <v>61</v>
      </c>
      <c r="W383" s="22" t="s">
        <v>167</v>
      </c>
      <c r="X383" s="22"/>
      <c r="Y383" s="22">
        <v>7</v>
      </c>
      <c r="Z383" s="22" t="s">
        <v>190</v>
      </c>
    </row>
    <row r="384" spans="1:26" ht="24" x14ac:dyDescent="0.2">
      <c r="A384" s="22">
        <v>382</v>
      </c>
      <c r="B384" s="22" t="s">
        <v>168</v>
      </c>
      <c r="C384" s="23">
        <v>37964</v>
      </c>
      <c r="D384" s="23">
        <v>37964</v>
      </c>
      <c r="E384" s="22" t="s">
        <v>21</v>
      </c>
      <c r="F384" s="24" t="s">
        <v>199</v>
      </c>
      <c r="G384" s="4" t="s">
        <v>40</v>
      </c>
      <c r="H384" s="30" t="str">
        <f>VLOOKUP(G384,Hoja2!A:B,2,0)</f>
        <v>SERIE029</v>
      </c>
      <c r="I384" s="4" t="s">
        <v>40</v>
      </c>
      <c r="J384" s="31">
        <f>VLOOKUP(Eliminación!I84,RETENCIÓN!A:D,IF(Eliminación!E84="OPES",2,IF(Eliminación!E84="UPES",3,4)),FALSE)</f>
        <v>10</v>
      </c>
      <c r="K384" s="27">
        <f t="shared" si="5"/>
        <v>41614</v>
      </c>
      <c r="L384" s="28" t="str">
        <f>IF(VLOOKUP(I384,RETENCIÓN!A:E,5,FALSE)="E","X","")</f>
        <v>X</v>
      </c>
      <c r="M384" s="29" t="str">
        <f>IF(VLOOKUP(I384,RETENCIÓN!A:E,5,FALSE)="CT","X","")</f>
        <v/>
      </c>
      <c r="N384" s="28" t="str">
        <f>IF(VLOOKUP(I384,RETENCIÓN!A:E,5,FALSE)="E","X","")</f>
        <v>X</v>
      </c>
      <c r="O384" s="28" t="str">
        <f>IF(VLOOKUP(I384,RETENCIÓN!A:E,5,FALSE)="MT","X","")</f>
        <v/>
      </c>
      <c r="P384" s="28" t="str">
        <f>IF(VLOOKUP(I384,RETENCIÓN!A:E,5,FALSE)="S","X","")</f>
        <v/>
      </c>
      <c r="Q384" s="26" t="s">
        <v>195</v>
      </c>
      <c r="R384" s="26" t="s">
        <v>199</v>
      </c>
      <c r="S384" s="25" t="s">
        <v>177</v>
      </c>
      <c r="T384" s="22" t="s">
        <v>178</v>
      </c>
      <c r="U384" s="22">
        <v>1</v>
      </c>
      <c r="V384" s="22">
        <v>61</v>
      </c>
      <c r="W384" s="22" t="s">
        <v>167</v>
      </c>
      <c r="X384" s="22"/>
      <c r="Y384" s="22">
        <v>7</v>
      </c>
      <c r="Z384" s="22" t="s">
        <v>190</v>
      </c>
    </row>
    <row r="385" spans="1:26" ht="24" x14ac:dyDescent="0.2">
      <c r="A385" s="22">
        <v>383</v>
      </c>
      <c r="B385" s="22" t="s">
        <v>168</v>
      </c>
      <c r="C385" s="23">
        <v>37914</v>
      </c>
      <c r="D385" s="23">
        <v>37914</v>
      </c>
      <c r="E385" s="22" t="s">
        <v>21</v>
      </c>
      <c r="F385" s="24" t="s">
        <v>200</v>
      </c>
      <c r="G385" s="4" t="s">
        <v>40</v>
      </c>
      <c r="H385" s="30" t="str">
        <f>VLOOKUP(G385,Hoja2!A:B,2,0)</f>
        <v>SERIE029</v>
      </c>
      <c r="I385" s="4" t="s">
        <v>40</v>
      </c>
      <c r="J385" s="31">
        <f>VLOOKUP(Eliminación!I10,RETENCIÓN!A:D,IF(Eliminación!E10="OPES",2,IF(Eliminación!E10="UPES",3,4)),FALSE)</f>
        <v>10</v>
      </c>
      <c r="K385" s="27">
        <f t="shared" si="5"/>
        <v>41564</v>
      </c>
      <c r="L385" s="28" t="str">
        <f>IF(VLOOKUP(I385,RETENCIÓN!A:E,5,FALSE)="E","X","")</f>
        <v>X</v>
      </c>
      <c r="M385" s="29" t="str">
        <f>IF(VLOOKUP(I385,RETENCIÓN!A:E,5,FALSE)="CT","X","")</f>
        <v/>
      </c>
      <c r="N385" s="28" t="str">
        <f>IF(VLOOKUP(I385,RETENCIÓN!A:E,5,FALSE)="E","X","")</f>
        <v>X</v>
      </c>
      <c r="O385" s="28" t="str">
        <f>IF(VLOOKUP(I385,RETENCIÓN!A:E,5,FALSE)="MT","X","")</f>
        <v/>
      </c>
      <c r="P385" s="28" t="str">
        <f>IF(VLOOKUP(I385,RETENCIÓN!A:E,5,FALSE)="S","X","")</f>
        <v/>
      </c>
      <c r="Q385" s="26" t="s">
        <v>201</v>
      </c>
      <c r="R385" s="26" t="s">
        <v>200</v>
      </c>
      <c r="S385" s="25" t="s">
        <v>177</v>
      </c>
      <c r="T385" s="22" t="s">
        <v>178</v>
      </c>
      <c r="U385" s="22">
        <v>1</v>
      </c>
      <c r="V385" s="22">
        <v>23</v>
      </c>
      <c r="W385" s="22" t="s">
        <v>167</v>
      </c>
      <c r="X385" s="22"/>
      <c r="Y385" s="22">
        <v>8</v>
      </c>
      <c r="Z385" s="22" t="s">
        <v>190</v>
      </c>
    </row>
    <row r="386" spans="1:26" ht="24" x14ac:dyDescent="0.2">
      <c r="A386" s="22">
        <v>384</v>
      </c>
      <c r="B386" s="22" t="s">
        <v>168</v>
      </c>
      <c r="C386" s="23">
        <v>37914</v>
      </c>
      <c r="D386" s="23">
        <v>37914</v>
      </c>
      <c r="E386" s="22" t="s">
        <v>21</v>
      </c>
      <c r="F386" s="24" t="s">
        <v>200</v>
      </c>
      <c r="G386" s="4" t="s">
        <v>40</v>
      </c>
      <c r="H386" s="30" t="str">
        <f>VLOOKUP(G386,Hoja2!A:B,2,0)</f>
        <v>SERIE029</v>
      </c>
      <c r="I386" s="4" t="s">
        <v>40</v>
      </c>
      <c r="J386" s="31">
        <f>VLOOKUP(Eliminación!I85,RETENCIÓN!A:D,IF(Eliminación!E85="OPES",2,IF(Eliminación!E85="UPES",3,4)),FALSE)</f>
        <v>10</v>
      </c>
      <c r="K386" s="27">
        <f t="shared" si="5"/>
        <v>41564</v>
      </c>
      <c r="L386" s="28" t="str">
        <f>IF(VLOOKUP(I386,RETENCIÓN!A:E,5,FALSE)="E","X","")</f>
        <v>X</v>
      </c>
      <c r="M386" s="29" t="str">
        <f>IF(VLOOKUP(I386,RETENCIÓN!A:E,5,FALSE)="CT","X","")</f>
        <v/>
      </c>
      <c r="N386" s="28" t="str">
        <f>IF(VLOOKUP(I386,RETENCIÓN!A:E,5,FALSE)="E","X","")</f>
        <v>X</v>
      </c>
      <c r="O386" s="28" t="str">
        <f>IF(VLOOKUP(I386,RETENCIÓN!A:E,5,FALSE)="MT","X","")</f>
        <v/>
      </c>
      <c r="P386" s="28" t="str">
        <f>IF(VLOOKUP(I386,RETENCIÓN!A:E,5,FALSE)="S","X","")</f>
        <v/>
      </c>
      <c r="Q386" s="26" t="s">
        <v>201</v>
      </c>
      <c r="R386" s="26" t="s">
        <v>200</v>
      </c>
      <c r="S386" s="25" t="s">
        <v>177</v>
      </c>
      <c r="T386" s="22" t="s">
        <v>178</v>
      </c>
      <c r="U386" s="22">
        <v>1</v>
      </c>
      <c r="V386" s="22">
        <v>23</v>
      </c>
      <c r="W386" s="22" t="s">
        <v>167</v>
      </c>
      <c r="X386" s="22"/>
      <c r="Y386" s="22">
        <v>8</v>
      </c>
      <c r="Z386" s="22" t="s">
        <v>190</v>
      </c>
    </row>
    <row r="387" spans="1:26" ht="36" x14ac:dyDescent="0.2">
      <c r="A387" s="22">
        <v>385</v>
      </c>
      <c r="B387" s="22" t="s">
        <v>168</v>
      </c>
      <c r="C387" s="23">
        <v>37622</v>
      </c>
      <c r="D387" s="23">
        <v>37986</v>
      </c>
      <c r="E387" s="22" t="s">
        <v>21</v>
      </c>
      <c r="F387" s="24" t="s">
        <v>202</v>
      </c>
      <c r="G387" s="4" t="s">
        <v>40</v>
      </c>
      <c r="H387" s="30" t="str">
        <f>VLOOKUP(G387,Hoja2!A:B,2,0)</f>
        <v>SERIE029</v>
      </c>
      <c r="I387" s="4" t="s">
        <v>40</v>
      </c>
      <c r="J387" s="31">
        <f>VLOOKUP(Eliminación!I11,RETENCIÓN!A:D,IF(Eliminación!E11="OPES",2,IF(Eliminación!E11="UPES",3,4)),FALSE)</f>
        <v>10</v>
      </c>
      <c r="K387" s="27">
        <f t="shared" ref="K387:K450" si="6">D387+(J387*365)</f>
        <v>41636</v>
      </c>
      <c r="L387" s="28" t="str">
        <f>IF(VLOOKUP(I387,RETENCIÓN!A:E,5,FALSE)="E","X","")</f>
        <v>X</v>
      </c>
      <c r="M387" s="29" t="str">
        <f>IF(VLOOKUP(I387,RETENCIÓN!A:E,5,FALSE)="CT","X","")</f>
        <v/>
      </c>
      <c r="N387" s="28" t="str">
        <f>IF(VLOOKUP(I387,RETENCIÓN!A:E,5,FALSE)="E","X","")</f>
        <v>X</v>
      </c>
      <c r="O387" s="28" t="str">
        <f>IF(VLOOKUP(I387,RETENCIÓN!A:E,5,FALSE)="MT","X","")</f>
        <v/>
      </c>
      <c r="P387" s="28" t="str">
        <f>IF(VLOOKUP(I387,RETENCIÓN!A:E,5,FALSE)="S","X","")</f>
        <v/>
      </c>
      <c r="Q387" s="26" t="s">
        <v>203</v>
      </c>
      <c r="R387" s="26" t="s">
        <v>202</v>
      </c>
      <c r="S387" s="25" t="s">
        <v>177</v>
      </c>
      <c r="T387" s="22" t="s">
        <v>178</v>
      </c>
      <c r="U387" s="22">
        <v>1</v>
      </c>
      <c r="V387" s="22">
        <v>15</v>
      </c>
      <c r="W387" s="22" t="s">
        <v>167</v>
      </c>
      <c r="X387" s="22"/>
      <c r="Y387" s="22">
        <v>9</v>
      </c>
      <c r="Z387" s="22" t="s">
        <v>190</v>
      </c>
    </row>
    <row r="388" spans="1:26" ht="36" x14ac:dyDescent="0.2">
      <c r="A388" s="22">
        <v>386</v>
      </c>
      <c r="B388" s="22" t="s">
        <v>168</v>
      </c>
      <c r="C388" s="23">
        <v>37622</v>
      </c>
      <c r="D388" s="23">
        <v>37986</v>
      </c>
      <c r="E388" s="22" t="s">
        <v>21</v>
      </c>
      <c r="F388" s="24" t="s">
        <v>202</v>
      </c>
      <c r="G388" s="4" t="s">
        <v>40</v>
      </c>
      <c r="H388" s="30" t="str">
        <f>VLOOKUP(G388,Hoja2!A:B,2,0)</f>
        <v>SERIE029</v>
      </c>
      <c r="I388" s="4" t="s">
        <v>40</v>
      </c>
      <c r="J388" s="31">
        <f>VLOOKUP(Eliminación!I86,RETENCIÓN!A:D,IF(Eliminación!E86="OPES",2,IF(Eliminación!E86="UPES",3,4)),FALSE)</f>
        <v>10</v>
      </c>
      <c r="K388" s="27">
        <f t="shared" si="6"/>
        <v>41636</v>
      </c>
      <c r="L388" s="28" t="str">
        <f>IF(VLOOKUP(I388,RETENCIÓN!A:E,5,FALSE)="E","X","")</f>
        <v>X</v>
      </c>
      <c r="M388" s="29" t="str">
        <f>IF(VLOOKUP(I388,RETENCIÓN!A:E,5,FALSE)="CT","X","")</f>
        <v/>
      </c>
      <c r="N388" s="28" t="str">
        <f>IF(VLOOKUP(I388,RETENCIÓN!A:E,5,FALSE)="E","X","")</f>
        <v>X</v>
      </c>
      <c r="O388" s="28" t="str">
        <f>IF(VLOOKUP(I388,RETENCIÓN!A:E,5,FALSE)="MT","X","")</f>
        <v/>
      </c>
      <c r="P388" s="28" t="str">
        <f>IF(VLOOKUP(I388,RETENCIÓN!A:E,5,FALSE)="S","X","")</f>
        <v/>
      </c>
      <c r="Q388" s="26" t="s">
        <v>203</v>
      </c>
      <c r="R388" s="26" t="s">
        <v>202</v>
      </c>
      <c r="S388" s="25" t="s">
        <v>177</v>
      </c>
      <c r="T388" s="22" t="s">
        <v>178</v>
      </c>
      <c r="U388" s="22">
        <v>1</v>
      </c>
      <c r="V388" s="22">
        <v>15</v>
      </c>
      <c r="W388" s="22" t="s">
        <v>167</v>
      </c>
      <c r="X388" s="22"/>
      <c r="Y388" s="22">
        <v>9</v>
      </c>
      <c r="Z388" s="22" t="s">
        <v>190</v>
      </c>
    </row>
    <row r="389" spans="1:26" ht="36" x14ac:dyDescent="0.2">
      <c r="A389" s="22">
        <v>387</v>
      </c>
      <c r="B389" s="22" t="s">
        <v>168</v>
      </c>
      <c r="C389" s="23">
        <v>37669</v>
      </c>
      <c r="D389" s="23">
        <v>37669</v>
      </c>
      <c r="E389" s="22" t="s">
        <v>21</v>
      </c>
      <c r="F389" s="24" t="s">
        <v>204</v>
      </c>
      <c r="G389" s="4" t="s">
        <v>40</v>
      </c>
      <c r="H389" s="30" t="str">
        <f>VLOOKUP(G389,Hoja2!A:B,2,0)</f>
        <v>SERIE029</v>
      </c>
      <c r="I389" s="4" t="s">
        <v>40</v>
      </c>
      <c r="J389" s="31">
        <f>VLOOKUP(Eliminación!I12,RETENCIÓN!A:D,IF(Eliminación!E12="OPES",2,IF(Eliminación!E12="UPES",3,4)),FALSE)</f>
        <v>10</v>
      </c>
      <c r="K389" s="27">
        <f t="shared" si="6"/>
        <v>41319</v>
      </c>
      <c r="L389" s="28" t="str">
        <f>IF(VLOOKUP(I389,RETENCIÓN!A:E,5,FALSE)="E","X","")</f>
        <v>X</v>
      </c>
      <c r="M389" s="29" t="str">
        <f>IF(VLOOKUP(I389,RETENCIÓN!A:E,5,FALSE)="CT","X","")</f>
        <v/>
      </c>
      <c r="N389" s="28" t="str">
        <f>IF(VLOOKUP(I389,RETENCIÓN!A:E,5,FALSE)="E","X","")</f>
        <v>X</v>
      </c>
      <c r="O389" s="28" t="str">
        <f>IF(VLOOKUP(I389,RETENCIÓN!A:E,5,FALSE)="MT","X","")</f>
        <v/>
      </c>
      <c r="P389" s="28" t="str">
        <f>IF(VLOOKUP(I389,RETENCIÓN!A:E,5,FALSE)="S","X","")</f>
        <v/>
      </c>
      <c r="Q389" s="26" t="s">
        <v>205</v>
      </c>
      <c r="R389" s="26" t="s">
        <v>204</v>
      </c>
      <c r="S389" s="25" t="s">
        <v>177</v>
      </c>
      <c r="T389" s="22" t="s">
        <v>178</v>
      </c>
      <c r="U389" s="22">
        <v>1</v>
      </c>
      <c r="V389" s="22">
        <v>9</v>
      </c>
      <c r="W389" s="22" t="s">
        <v>167</v>
      </c>
      <c r="X389" s="22"/>
      <c r="Y389" s="22">
        <v>10</v>
      </c>
      <c r="Z389" s="22" t="s">
        <v>190</v>
      </c>
    </row>
    <row r="390" spans="1:26" ht="36" x14ac:dyDescent="0.2">
      <c r="A390" s="22">
        <v>388</v>
      </c>
      <c r="B390" s="22" t="s">
        <v>168</v>
      </c>
      <c r="C390" s="23">
        <v>37669</v>
      </c>
      <c r="D390" s="23">
        <v>37669</v>
      </c>
      <c r="E390" s="22" t="s">
        <v>21</v>
      </c>
      <c r="F390" s="24" t="s">
        <v>204</v>
      </c>
      <c r="G390" s="4" t="s">
        <v>40</v>
      </c>
      <c r="H390" s="30" t="str">
        <f>VLOOKUP(G390,Hoja2!A:B,2,0)</f>
        <v>SERIE029</v>
      </c>
      <c r="I390" s="4" t="s">
        <v>40</v>
      </c>
      <c r="J390" s="31">
        <f>VLOOKUP(Eliminación!I87,RETENCIÓN!A:D,IF(Eliminación!E87="OPES",2,IF(Eliminación!E87="UPES",3,4)),FALSE)</f>
        <v>10</v>
      </c>
      <c r="K390" s="27">
        <f t="shared" si="6"/>
        <v>41319</v>
      </c>
      <c r="L390" s="28" t="str">
        <f>IF(VLOOKUP(I390,RETENCIÓN!A:E,5,FALSE)="E","X","")</f>
        <v>X</v>
      </c>
      <c r="M390" s="29" t="str">
        <f>IF(VLOOKUP(I390,RETENCIÓN!A:E,5,FALSE)="CT","X","")</f>
        <v/>
      </c>
      <c r="N390" s="28" t="str">
        <f>IF(VLOOKUP(I390,RETENCIÓN!A:E,5,FALSE)="E","X","")</f>
        <v>X</v>
      </c>
      <c r="O390" s="28" t="str">
        <f>IF(VLOOKUP(I390,RETENCIÓN!A:E,5,FALSE)="MT","X","")</f>
        <v/>
      </c>
      <c r="P390" s="28" t="str">
        <f>IF(VLOOKUP(I390,RETENCIÓN!A:E,5,FALSE)="S","X","")</f>
        <v/>
      </c>
      <c r="Q390" s="26" t="s">
        <v>205</v>
      </c>
      <c r="R390" s="26" t="s">
        <v>204</v>
      </c>
      <c r="S390" s="25" t="s">
        <v>177</v>
      </c>
      <c r="T390" s="22" t="s">
        <v>178</v>
      </c>
      <c r="U390" s="22">
        <v>1</v>
      </c>
      <c r="V390" s="22">
        <v>9</v>
      </c>
      <c r="W390" s="22" t="s">
        <v>167</v>
      </c>
      <c r="X390" s="22"/>
      <c r="Y390" s="22">
        <v>10</v>
      </c>
      <c r="Z390" s="22" t="s">
        <v>190</v>
      </c>
    </row>
    <row r="391" spans="1:26" ht="36" x14ac:dyDescent="0.2">
      <c r="A391" s="22">
        <v>389</v>
      </c>
      <c r="B391" s="22" t="s">
        <v>168</v>
      </c>
      <c r="C391" s="23">
        <v>37791</v>
      </c>
      <c r="D391" s="23">
        <v>37791</v>
      </c>
      <c r="E391" s="22" t="s">
        <v>21</v>
      </c>
      <c r="F391" s="24" t="s">
        <v>206</v>
      </c>
      <c r="G391" s="4" t="s">
        <v>40</v>
      </c>
      <c r="H391" s="30" t="str">
        <f>VLOOKUP(G391,Hoja2!A:B,2,0)</f>
        <v>SERIE029</v>
      </c>
      <c r="I391" s="4" t="s">
        <v>40</v>
      </c>
      <c r="J391" s="31">
        <f>VLOOKUP(Eliminación!I13,RETENCIÓN!A:D,IF(Eliminación!E13="OPES",2,IF(Eliminación!E13="UPES",3,4)),FALSE)</f>
        <v>10</v>
      </c>
      <c r="K391" s="27">
        <f t="shared" si="6"/>
        <v>41441</v>
      </c>
      <c r="L391" s="28" t="str">
        <f>IF(VLOOKUP(I391,RETENCIÓN!A:E,5,FALSE)="E","X","")</f>
        <v>X</v>
      </c>
      <c r="M391" s="29" t="str">
        <f>IF(VLOOKUP(I391,RETENCIÓN!A:E,5,FALSE)="CT","X","")</f>
        <v/>
      </c>
      <c r="N391" s="28" t="str">
        <f>IF(VLOOKUP(I391,RETENCIÓN!A:E,5,FALSE)="E","X","")</f>
        <v>X</v>
      </c>
      <c r="O391" s="28" t="str">
        <f>IF(VLOOKUP(I391,RETENCIÓN!A:E,5,FALSE)="MT","X","")</f>
        <v/>
      </c>
      <c r="P391" s="28" t="str">
        <f>IF(VLOOKUP(I391,RETENCIÓN!A:E,5,FALSE)="S","X","")</f>
        <v/>
      </c>
      <c r="Q391" s="26" t="s">
        <v>207</v>
      </c>
      <c r="R391" s="26" t="s">
        <v>208</v>
      </c>
      <c r="S391" s="25" t="s">
        <v>177</v>
      </c>
      <c r="T391" s="22" t="s">
        <v>178</v>
      </c>
      <c r="U391" s="22">
        <v>1</v>
      </c>
      <c r="V391" s="22">
        <v>136</v>
      </c>
      <c r="W391" s="22" t="s">
        <v>167</v>
      </c>
      <c r="X391" s="22"/>
      <c r="Y391" s="22">
        <v>11</v>
      </c>
      <c r="Z391" s="22" t="s">
        <v>190</v>
      </c>
    </row>
    <row r="392" spans="1:26" ht="36" x14ac:dyDescent="0.2">
      <c r="A392" s="22">
        <v>390</v>
      </c>
      <c r="B392" s="22" t="s">
        <v>168</v>
      </c>
      <c r="C392" s="23">
        <v>37791</v>
      </c>
      <c r="D392" s="23">
        <v>37791</v>
      </c>
      <c r="E392" s="22" t="s">
        <v>21</v>
      </c>
      <c r="F392" s="24" t="s">
        <v>206</v>
      </c>
      <c r="G392" s="4" t="s">
        <v>40</v>
      </c>
      <c r="H392" s="30" t="str">
        <f>VLOOKUP(G392,Hoja2!A:B,2,0)</f>
        <v>SERIE029</v>
      </c>
      <c r="I392" s="4" t="s">
        <v>40</v>
      </c>
      <c r="J392" s="31">
        <f>VLOOKUP(Eliminación!I88,RETENCIÓN!A:D,IF(Eliminación!E88="OPES",2,IF(Eliminación!E88="UPES",3,4)),FALSE)</f>
        <v>10</v>
      </c>
      <c r="K392" s="27">
        <f t="shared" si="6"/>
        <v>41441</v>
      </c>
      <c r="L392" s="28" t="str">
        <f>IF(VLOOKUP(I392,RETENCIÓN!A:E,5,FALSE)="E","X","")</f>
        <v>X</v>
      </c>
      <c r="M392" s="29" t="str">
        <f>IF(VLOOKUP(I392,RETENCIÓN!A:E,5,FALSE)="CT","X","")</f>
        <v/>
      </c>
      <c r="N392" s="28" t="str">
        <f>IF(VLOOKUP(I392,RETENCIÓN!A:E,5,FALSE)="E","X","")</f>
        <v>X</v>
      </c>
      <c r="O392" s="28" t="str">
        <f>IF(VLOOKUP(I392,RETENCIÓN!A:E,5,FALSE)="MT","X","")</f>
        <v/>
      </c>
      <c r="P392" s="28" t="str">
        <f>IF(VLOOKUP(I392,RETENCIÓN!A:E,5,FALSE)="S","X","")</f>
        <v/>
      </c>
      <c r="Q392" s="26" t="s">
        <v>207</v>
      </c>
      <c r="R392" s="26" t="s">
        <v>208</v>
      </c>
      <c r="S392" s="25" t="s">
        <v>177</v>
      </c>
      <c r="T392" s="22" t="s">
        <v>178</v>
      </c>
      <c r="U392" s="22">
        <v>1</v>
      </c>
      <c r="V392" s="22">
        <v>136</v>
      </c>
      <c r="W392" s="22" t="s">
        <v>167</v>
      </c>
      <c r="X392" s="22"/>
      <c r="Y392" s="22">
        <v>11</v>
      </c>
      <c r="Z392" s="22" t="s">
        <v>190</v>
      </c>
    </row>
    <row r="393" spans="1:26" x14ac:dyDescent="0.2">
      <c r="A393" s="22">
        <v>391</v>
      </c>
      <c r="B393" s="22" t="s">
        <v>168</v>
      </c>
      <c r="C393" s="23">
        <v>37911</v>
      </c>
      <c r="D393" s="23">
        <v>37911</v>
      </c>
      <c r="E393" s="22" t="s">
        <v>21</v>
      </c>
      <c r="F393" s="24" t="s">
        <v>209</v>
      </c>
      <c r="G393" s="4" t="s">
        <v>40</v>
      </c>
      <c r="H393" s="30" t="str">
        <f>VLOOKUP(G393,Hoja2!A:B,2,0)</f>
        <v>SERIE029</v>
      </c>
      <c r="I393" s="4" t="s">
        <v>40</v>
      </c>
      <c r="J393" s="31">
        <f>VLOOKUP(Eliminación!I14,RETENCIÓN!A:D,IF(Eliminación!E14="OPES",2,IF(Eliminación!E14="UPES",3,4)),FALSE)</f>
        <v>10</v>
      </c>
      <c r="K393" s="27">
        <f t="shared" si="6"/>
        <v>41561</v>
      </c>
      <c r="L393" s="28" t="str">
        <f>IF(VLOOKUP(I393,RETENCIÓN!A:E,5,FALSE)="E","X","")</f>
        <v>X</v>
      </c>
      <c r="M393" s="29" t="str">
        <f>IF(VLOOKUP(I393,RETENCIÓN!A:E,5,FALSE)="CT","X","")</f>
        <v/>
      </c>
      <c r="N393" s="28" t="str">
        <f>IF(VLOOKUP(I393,RETENCIÓN!A:E,5,FALSE)="E","X","")</f>
        <v>X</v>
      </c>
      <c r="O393" s="28" t="str">
        <f>IF(VLOOKUP(I393,RETENCIÓN!A:E,5,FALSE)="MT","X","")</f>
        <v/>
      </c>
      <c r="P393" s="28" t="str">
        <f>IF(VLOOKUP(I393,RETENCIÓN!A:E,5,FALSE)="S","X","")</f>
        <v/>
      </c>
      <c r="Q393" s="26" t="s">
        <v>210</v>
      </c>
      <c r="R393" s="26"/>
      <c r="S393" s="25" t="s">
        <v>177</v>
      </c>
      <c r="T393" s="22" t="s">
        <v>178</v>
      </c>
      <c r="U393" s="22">
        <v>1</v>
      </c>
      <c r="V393" s="22">
        <v>58</v>
      </c>
      <c r="W393" s="22" t="s">
        <v>167</v>
      </c>
      <c r="X393" s="22"/>
      <c r="Y393" s="22">
        <v>12</v>
      </c>
      <c r="Z393" s="22" t="s">
        <v>190</v>
      </c>
    </row>
    <row r="394" spans="1:26" x14ac:dyDescent="0.2">
      <c r="A394" s="22">
        <v>392</v>
      </c>
      <c r="B394" s="22" t="s">
        <v>168</v>
      </c>
      <c r="C394" s="23">
        <v>37911</v>
      </c>
      <c r="D394" s="23">
        <v>37911</v>
      </c>
      <c r="E394" s="22" t="s">
        <v>21</v>
      </c>
      <c r="F394" s="24" t="s">
        <v>209</v>
      </c>
      <c r="G394" s="4" t="s">
        <v>40</v>
      </c>
      <c r="H394" s="30" t="str">
        <f>VLOOKUP(G394,Hoja2!A:B,2,0)</f>
        <v>SERIE029</v>
      </c>
      <c r="I394" s="4" t="s">
        <v>40</v>
      </c>
      <c r="J394" s="31">
        <f>VLOOKUP(Eliminación!I89,RETENCIÓN!A:D,IF(Eliminación!E89="OPES",2,IF(Eliminación!E89="UPES",3,4)),FALSE)</f>
        <v>10</v>
      </c>
      <c r="K394" s="27">
        <f t="shared" si="6"/>
        <v>41561</v>
      </c>
      <c r="L394" s="28" t="str">
        <f>IF(VLOOKUP(I394,RETENCIÓN!A:E,5,FALSE)="E","X","")</f>
        <v>X</v>
      </c>
      <c r="M394" s="29" t="str">
        <f>IF(VLOOKUP(I394,RETENCIÓN!A:E,5,FALSE)="CT","X","")</f>
        <v/>
      </c>
      <c r="N394" s="28" t="str">
        <f>IF(VLOOKUP(I394,RETENCIÓN!A:E,5,FALSE)="E","X","")</f>
        <v>X</v>
      </c>
      <c r="O394" s="28" t="str">
        <f>IF(VLOOKUP(I394,RETENCIÓN!A:E,5,FALSE)="MT","X","")</f>
        <v/>
      </c>
      <c r="P394" s="28" t="str">
        <f>IF(VLOOKUP(I394,RETENCIÓN!A:E,5,FALSE)="S","X","")</f>
        <v/>
      </c>
      <c r="Q394" s="26" t="s">
        <v>210</v>
      </c>
      <c r="R394" s="26"/>
      <c r="S394" s="25" t="s">
        <v>177</v>
      </c>
      <c r="T394" s="22" t="s">
        <v>178</v>
      </c>
      <c r="U394" s="22">
        <v>1</v>
      </c>
      <c r="V394" s="22">
        <v>58</v>
      </c>
      <c r="W394" s="22" t="s">
        <v>167</v>
      </c>
      <c r="X394" s="22"/>
      <c r="Y394" s="22">
        <v>12</v>
      </c>
      <c r="Z394" s="22" t="s">
        <v>190</v>
      </c>
    </row>
    <row r="395" spans="1:26" ht="24" x14ac:dyDescent="0.2">
      <c r="A395" s="22">
        <v>393</v>
      </c>
      <c r="B395" s="22" t="s">
        <v>168</v>
      </c>
      <c r="C395" s="23">
        <v>37931</v>
      </c>
      <c r="D395" s="23">
        <v>37931</v>
      </c>
      <c r="E395" s="22" t="s">
        <v>21</v>
      </c>
      <c r="F395" s="24" t="s">
        <v>181</v>
      </c>
      <c r="G395" s="4" t="s">
        <v>40</v>
      </c>
      <c r="H395" s="30" t="str">
        <f>VLOOKUP(G395,Hoja2!A:B,2,0)</f>
        <v>SERIE029</v>
      </c>
      <c r="I395" s="4" t="s">
        <v>40</v>
      </c>
      <c r="J395" s="31">
        <f>VLOOKUP(Eliminación!I15,RETENCIÓN!A:D,IF(Eliminación!E15="OPES",2,IF(Eliminación!E15="UPES",3,4)),FALSE)</f>
        <v>10</v>
      </c>
      <c r="K395" s="27">
        <f t="shared" si="6"/>
        <v>41581</v>
      </c>
      <c r="L395" s="28" t="str">
        <f>IF(VLOOKUP(I395,RETENCIÓN!A:E,5,FALSE)="E","X","")</f>
        <v>X</v>
      </c>
      <c r="M395" s="29" t="str">
        <f>IF(VLOOKUP(I395,RETENCIÓN!A:E,5,FALSE)="CT","X","")</f>
        <v/>
      </c>
      <c r="N395" s="28" t="str">
        <f>IF(VLOOKUP(I395,RETENCIÓN!A:E,5,FALSE)="E","X","")</f>
        <v>X</v>
      </c>
      <c r="O395" s="28" t="str">
        <f>IF(VLOOKUP(I395,RETENCIÓN!A:E,5,FALSE)="MT","X","")</f>
        <v/>
      </c>
      <c r="P395" s="28" t="str">
        <f>IF(VLOOKUP(I395,RETENCIÓN!A:E,5,FALSE)="S","X","")</f>
        <v/>
      </c>
      <c r="Q395" s="26" t="s">
        <v>210</v>
      </c>
      <c r="R395" s="26" t="s">
        <v>211</v>
      </c>
      <c r="S395" s="25" t="s">
        <v>182</v>
      </c>
      <c r="T395" s="22" t="s">
        <v>178</v>
      </c>
      <c r="U395" s="22">
        <v>118</v>
      </c>
      <c r="V395" s="22">
        <v>240</v>
      </c>
      <c r="W395" s="22" t="s">
        <v>167</v>
      </c>
      <c r="X395" s="22"/>
      <c r="Y395" s="22">
        <v>13</v>
      </c>
      <c r="Z395" s="22" t="s">
        <v>190</v>
      </c>
    </row>
    <row r="396" spans="1:26" ht="24" x14ac:dyDescent="0.2">
      <c r="A396" s="22">
        <v>394</v>
      </c>
      <c r="B396" s="22" t="s">
        <v>168</v>
      </c>
      <c r="C396" s="23">
        <v>37931</v>
      </c>
      <c r="D396" s="23">
        <v>37931</v>
      </c>
      <c r="E396" s="22" t="s">
        <v>21</v>
      </c>
      <c r="F396" s="24" t="s">
        <v>181</v>
      </c>
      <c r="G396" s="4" t="s">
        <v>40</v>
      </c>
      <c r="H396" s="30" t="str">
        <f>VLOOKUP(G396,Hoja2!A:B,2,0)</f>
        <v>SERIE029</v>
      </c>
      <c r="I396" s="4" t="s">
        <v>40</v>
      </c>
      <c r="J396" s="31">
        <f>VLOOKUP(Eliminación!I90,RETENCIÓN!A:D,IF(Eliminación!E90="OPES",2,IF(Eliminación!E90="UPES",3,4)),FALSE)</f>
        <v>10</v>
      </c>
      <c r="K396" s="27">
        <f t="shared" si="6"/>
        <v>41581</v>
      </c>
      <c r="L396" s="28" t="str">
        <f>IF(VLOOKUP(I396,RETENCIÓN!A:E,5,FALSE)="E","X","")</f>
        <v>X</v>
      </c>
      <c r="M396" s="29" t="str">
        <f>IF(VLOOKUP(I396,RETENCIÓN!A:E,5,FALSE)="CT","X","")</f>
        <v/>
      </c>
      <c r="N396" s="28" t="str">
        <f>IF(VLOOKUP(I396,RETENCIÓN!A:E,5,FALSE)="E","X","")</f>
        <v>X</v>
      </c>
      <c r="O396" s="28" t="str">
        <f>IF(VLOOKUP(I396,RETENCIÓN!A:E,5,FALSE)="MT","X","")</f>
        <v/>
      </c>
      <c r="P396" s="28" t="str">
        <f>IF(VLOOKUP(I396,RETENCIÓN!A:E,5,FALSE)="S","X","")</f>
        <v/>
      </c>
      <c r="Q396" s="26" t="s">
        <v>210</v>
      </c>
      <c r="R396" s="26" t="s">
        <v>211</v>
      </c>
      <c r="S396" s="25" t="s">
        <v>182</v>
      </c>
      <c r="T396" s="22" t="s">
        <v>178</v>
      </c>
      <c r="U396" s="22">
        <v>118</v>
      </c>
      <c r="V396" s="22">
        <v>240</v>
      </c>
      <c r="W396" s="22" t="s">
        <v>167</v>
      </c>
      <c r="X396" s="22"/>
      <c r="Y396" s="22">
        <v>13</v>
      </c>
      <c r="Z396" s="22" t="s">
        <v>190</v>
      </c>
    </row>
    <row r="397" spans="1:26" ht="24" x14ac:dyDescent="0.2">
      <c r="A397" s="22">
        <v>395</v>
      </c>
      <c r="B397" s="22" t="s">
        <v>168</v>
      </c>
      <c r="C397" s="23">
        <v>37726</v>
      </c>
      <c r="D397" s="23">
        <v>37726</v>
      </c>
      <c r="E397" s="22" t="s">
        <v>21</v>
      </c>
      <c r="F397" s="24" t="s">
        <v>212</v>
      </c>
      <c r="G397" s="4" t="s">
        <v>40</v>
      </c>
      <c r="H397" s="30" t="str">
        <f>VLOOKUP(G397,Hoja2!A:B,2,0)</f>
        <v>SERIE029</v>
      </c>
      <c r="I397" s="4" t="s">
        <v>40</v>
      </c>
      <c r="J397" s="31">
        <f>VLOOKUP(Eliminación!I16,RETENCIÓN!A:D,IF(Eliminación!E16="OPES",2,IF(Eliminación!E16="UPES",3,4)),FALSE)</f>
        <v>10</v>
      </c>
      <c r="K397" s="27">
        <f t="shared" si="6"/>
        <v>41376</v>
      </c>
      <c r="L397" s="28" t="str">
        <f>IF(VLOOKUP(I397,RETENCIÓN!A:E,5,FALSE)="E","X","")</f>
        <v>X</v>
      </c>
      <c r="M397" s="29" t="str">
        <f>IF(VLOOKUP(I397,RETENCIÓN!A:E,5,FALSE)="CT","X","")</f>
        <v/>
      </c>
      <c r="N397" s="28" t="str">
        <f>IF(VLOOKUP(I397,RETENCIÓN!A:E,5,FALSE)="E","X","")</f>
        <v>X</v>
      </c>
      <c r="O397" s="28" t="str">
        <f>IF(VLOOKUP(I397,RETENCIÓN!A:E,5,FALSE)="MT","X","")</f>
        <v/>
      </c>
      <c r="P397" s="28" t="str">
        <f>IF(VLOOKUP(I397,RETENCIÓN!A:E,5,FALSE)="S","X","")</f>
        <v/>
      </c>
      <c r="Q397" s="26" t="s">
        <v>213</v>
      </c>
      <c r="R397" s="26" t="s">
        <v>212</v>
      </c>
      <c r="S397" s="25" t="s">
        <v>177</v>
      </c>
      <c r="T397" s="22" t="s">
        <v>178</v>
      </c>
      <c r="U397" s="22">
        <v>1</v>
      </c>
      <c r="V397" s="22">
        <v>107</v>
      </c>
      <c r="W397" s="22" t="s">
        <v>167</v>
      </c>
      <c r="X397" s="22" t="s">
        <v>183</v>
      </c>
      <c r="Y397" s="22">
        <v>14</v>
      </c>
      <c r="Z397" s="22" t="s">
        <v>190</v>
      </c>
    </row>
    <row r="398" spans="1:26" ht="24" x14ac:dyDescent="0.2">
      <c r="A398" s="22">
        <v>396</v>
      </c>
      <c r="B398" s="22" t="s">
        <v>168</v>
      </c>
      <c r="C398" s="23">
        <v>37726</v>
      </c>
      <c r="D398" s="23">
        <v>37726</v>
      </c>
      <c r="E398" s="22" t="s">
        <v>21</v>
      </c>
      <c r="F398" s="24" t="s">
        <v>212</v>
      </c>
      <c r="G398" s="4" t="s">
        <v>40</v>
      </c>
      <c r="H398" s="30" t="str">
        <f>VLOOKUP(G398,Hoja2!A:B,2,0)</f>
        <v>SERIE029</v>
      </c>
      <c r="I398" s="4" t="s">
        <v>40</v>
      </c>
      <c r="J398" s="31">
        <f>VLOOKUP(Eliminación!I91,RETENCIÓN!A:D,IF(Eliminación!E91="OPES",2,IF(Eliminación!E91="UPES",3,4)),FALSE)</f>
        <v>10</v>
      </c>
      <c r="K398" s="27">
        <f t="shared" si="6"/>
        <v>41376</v>
      </c>
      <c r="L398" s="28" t="str">
        <f>IF(VLOOKUP(I398,RETENCIÓN!A:E,5,FALSE)="E","X","")</f>
        <v>X</v>
      </c>
      <c r="M398" s="29" t="str">
        <f>IF(VLOOKUP(I398,RETENCIÓN!A:E,5,FALSE)="CT","X","")</f>
        <v/>
      </c>
      <c r="N398" s="28" t="str">
        <f>IF(VLOOKUP(I398,RETENCIÓN!A:E,5,FALSE)="E","X","")</f>
        <v>X</v>
      </c>
      <c r="O398" s="28" t="str">
        <f>IF(VLOOKUP(I398,RETENCIÓN!A:E,5,FALSE)="MT","X","")</f>
        <v/>
      </c>
      <c r="P398" s="28" t="str">
        <f>IF(VLOOKUP(I398,RETENCIÓN!A:E,5,FALSE)="S","X","")</f>
        <v/>
      </c>
      <c r="Q398" s="26" t="s">
        <v>213</v>
      </c>
      <c r="R398" s="26" t="s">
        <v>212</v>
      </c>
      <c r="S398" s="25" t="s">
        <v>177</v>
      </c>
      <c r="T398" s="22" t="s">
        <v>178</v>
      </c>
      <c r="U398" s="22">
        <v>1</v>
      </c>
      <c r="V398" s="22">
        <v>107</v>
      </c>
      <c r="W398" s="22" t="s">
        <v>167</v>
      </c>
      <c r="X398" s="22" t="s">
        <v>183</v>
      </c>
      <c r="Y398" s="22">
        <v>14</v>
      </c>
      <c r="Z398" s="22" t="s">
        <v>190</v>
      </c>
    </row>
    <row r="399" spans="1:26" ht="24" x14ac:dyDescent="0.2">
      <c r="A399" s="22">
        <v>397</v>
      </c>
      <c r="B399" s="22" t="s">
        <v>168</v>
      </c>
      <c r="C399" s="23">
        <v>37726</v>
      </c>
      <c r="D399" s="23">
        <v>37726</v>
      </c>
      <c r="E399" s="22" t="s">
        <v>21</v>
      </c>
      <c r="F399" s="24" t="s">
        <v>212</v>
      </c>
      <c r="G399" s="4" t="s">
        <v>40</v>
      </c>
      <c r="H399" s="30" t="str">
        <f>VLOOKUP(G399,Hoja2!A:B,2,0)</f>
        <v>SERIE029</v>
      </c>
      <c r="I399" s="4" t="s">
        <v>40</v>
      </c>
      <c r="J399" s="31">
        <f>VLOOKUP(Eliminación!I17,RETENCIÓN!A:D,IF(Eliminación!E17="OPES",2,IF(Eliminación!E17="UPES",3,4)),FALSE)</f>
        <v>10</v>
      </c>
      <c r="K399" s="27">
        <f t="shared" si="6"/>
        <v>41376</v>
      </c>
      <c r="L399" s="28" t="str">
        <f>IF(VLOOKUP(I399,RETENCIÓN!A:E,5,FALSE)="E","X","")</f>
        <v>X</v>
      </c>
      <c r="M399" s="29" t="str">
        <f>IF(VLOOKUP(I399,RETENCIÓN!A:E,5,FALSE)="CT","X","")</f>
        <v/>
      </c>
      <c r="N399" s="28" t="str">
        <f>IF(VLOOKUP(I399,RETENCIÓN!A:E,5,FALSE)="E","X","")</f>
        <v>X</v>
      </c>
      <c r="O399" s="28" t="str">
        <f>IF(VLOOKUP(I399,RETENCIÓN!A:E,5,FALSE)="MT","X","")</f>
        <v/>
      </c>
      <c r="P399" s="28" t="str">
        <f>IF(VLOOKUP(I399,RETENCIÓN!A:E,5,FALSE)="S","X","")</f>
        <v/>
      </c>
      <c r="Q399" s="26" t="s">
        <v>213</v>
      </c>
      <c r="R399" s="26" t="s">
        <v>212</v>
      </c>
      <c r="S399" s="25" t="s">
        <v>177</v>
      </c>
      <c r="T399" s="22" t="s">
        <v>178</v>
      </c>
      <c r="U399" s="22">
        <v>108</v>
      </c>
      <c r="V399" s="22">
        <v>246</v>
      </c>
      <c r="W399" s="22" t="s">
        <v>167</v>
      </c>
      <c r="X399" s="22" t="s">
        <v>184</v>
      </c>
      <c r="Y399" s="22">
        <v>15</v>
      </c>
      <c r="Z399" s="22" t="s">
        <v>190</v>
      </c>
    </row>
    <row r="400" spans="1:26" ht="24" x14ac:dyDescent="0.2">
      <c r="A400" s="22">
        <v>398</v>
      </c>
      <c r="B400" s="22" t="s">
        <v>168</v>
      </c>
      <c r="C400" s="23">
        <v>37726</v>
      </c>
      <c r="D400" s="23">
        <v>37726</v>
      </c>
      <c r="E400" s="22" t="s">
        <v>21</v>
      </c>
      <c r="F400" s="24" t="s">
        <v>212</v>
      </c>
      <c r="G400" s="4" t="s">
        <v>40</v>
      </c>
      <c r="H400" s="30" t="str">
        <f>VLOOKUP(G400,Hoja2!A:B,2,0)</f>
        <v>SERIE029</v>
      </c>
      <c r="I400" s="4" t="s">
        <v>40</v>
      </c>
      <c r="J400" s="31">
        <f>VLOOKUP(Eliminación!I92,RETENCIÓN!A:D,IF(Eliminación!E92="OPES",2,IF(Eliminación!E92="UPES",3,4)),FALSE)</f>
        <v>10</v>
      </c>
      <c r="K400" s="27">
        <f t="shared" si="6"/>
        <v>41376</v>
      </c>
      <c r="L400" s="28" t="str">
        <f>IF(VLOOKUP(I400,RETENCIÓN!A:E,5,FALSE)="E","X","")</f>
        <v>X</v>
      </c>
      <c r="M400" s="29" t="str">
        <f>IF(VLOOKUP(I400,RETENCIÓN!A:E,5,FALSE)="CT","X","")</f>
        <v/>
      </c>
      <c r="N400" s="28" t="str">
        <f>IF(VLOOKUP(I400,RETENCIÓN!A:E,5,FALSE)="E","X","")</f>
        <v>X</v>
      </c>
      <c r="O400" s="28" t="str">
        <f>IF(VLOOKUP(I400,RETENCIÓN!A:E,5,FALSE)="MT","X","")</f>
        <v/>
      </c>
      <c r="P400" s="28" t="str">
        <f>IF(VLOOKUP(I400,RETENCIÓN!A:E,5,FALSE)="S","X","")</f>
        <v/>
      </c>
      <c r="Q400" s="26" t="s">
        <v>213</v>
      </c>
      <c r="R400" s="26" t="s">
        <v>212</v>
      </c>
      <c r="S400" s="25" t="s">
        <v>177</v>
      </c>
      <c r="T400" s="22" t="s">
        <v>178</v>
      </c>
      <c r="U400" s="22">
        <v>108</v>
      </c>
      <c r="V400" s="22">
        <v>246</v>
      </c>
      <c r="W400" s="22" t="s">
        <v>167</v>
      </c>
      <c r="X400" s="22" t="s">
        <v>184</v>
      </c>
      <c r="Y400" s="22">
        <v>15</v>
      </c>
      <c r="Z400" s="22" t="s">
        <v>190</v>
      </c>
    </row>
    <row r="401" spans="1:26" x14ac:dyDescent="0.2">
      <c r="A401" s="22">
        <v>399</v>
      </c>
      <c r="B401" s="22" t="s">
        <v>214</v>
      </c>
      <c r="C401" s="23">
        <v>36300</v>
      </c>
      <c r="D401" s="23">
        <v>36300</v>
      </c>
      <c r="E401" s="22" t="s">
        <v>21</v>
      </c>
      <c r="F401" s="24" t="s">
        <v>215</v>
      </c>
      <c r="G401" s="4" t="s">
        <v>40</v>
      </c>
      <c r="H401" s="30" t="str">
        <f>VLOOKUP(G401,Hoja2!A:B,2,0)</f>
        <v>SERIE029</v>
      </c>
      <c r="I401" s="4" t="s">
        <v>40</v>
      </c>
      <c r="J401" s="31">
        <f>VLOOKUP(Eliminación!I18,RETENCIÓN!A:D,IF(Eliminación!E18="OPES",2,IF(Eliminación!E18="UPES",3,4)),FALSE)</f>
        <v>10</v>
      </c>
      <c r="K401" s="27">
        <f t="shared" si="6"/>
        <v>39950</v>
      </c>
      <c r="L401" s="28" t="str">
        <f>IF(VLOOKUP(I401,RETENCIÓN!A:E,5,FALSE)="E","X","")</f>
        <v>X</v>
      </c>
      <c r="M401" s="29" t="str">
        <f>IF(VLOOKUP(I401,RETENCIÓN!A:E,5,FALSE)="CT","X","")</f>
        <v/>
      </c>
      <c r="N401" s="28" t="str">
        <f>IF(VLOOKUP(I401,RETENCIÓN!A:E,5,FALSE)="E","X","")</f>
        <v>X</v>
      </c>
      <c r="O401" s="28" t="str">
        <f>IF(VLOOKUP(I401,RETENCIÓN!A:E,5,FALSE)="MT","X","")</f>
        <v/>
      </c>
      <c r="P401" s="28" t="str">
        <f>IF(VLOOKUP(I401,RETENCIÓN!A:E,5,FALSE)="S","X","")</f>
        <v/>
      </c>
      <c r="Q401" s="26" t="s">
        <v>216</v>
      </c>
      <c r="R401" s="26" t="s">
        <v>217</v>
      </c>
      <c r="S401" s="25" t="s">
        <v>177</v>
      </c>
      <c r="T401" s="22" t="s">
        <v>178</v>
      </c>
      <c r="U401" s="22">
        <v>1</v>
      </c>
      <c r="V401" s="22">
        <v>107</v>
      </c>
      <c r="W401" s="22" t="s">
        <v>167</v>
      </c>
      <c r="X401" s="22"/>
      <c r="Y401" s="22">
        <v>1</v>
      </c>
      <c r="Z401" s="22" t="s">
        <v>218</v>
      </c>
    </row>
    <row r="402" spans="1:26" x14ac:dyDescent="0.2">
      <c r="A402" s="22">
        <v>400</v>
      </c>
      <c r="B402" s="22" t="s">
        <v>214</v>
      </c>
      <c r="C402" s="23">
        <v>36300</v>
      </c>
      <c r="D402" s="23">
        <v>36300</v>
      </c>
      <c r="E402" s="22" t="s">
        <v>21</v>
      </c>
      <c r="F402" s="24" t="s">
        <v>215</v>
      </c>
      <c r="G402" s="4" t="s">
        <v>40</v>
      </c>
      <c r="H402" s="30" t="str">
        <f>VLOOKUP(G402,Hoja2!A:B,2,0)</f>
        <v>SERIE029</v>
      </c>
      <c r="I402" s="4" t="s">
        <v>40</v>
      </c>
      <c r="J402" s="31">
        <f>VLOOKUP(Eliminación!I93,RETENCIÓN!A:D,IF(Eliminación!E93="OPES",2,IF(Eliminación!E93="UPES",3,4)),FALSE)</f>
        <v>10</v>
      </c>
      <c r="K402" s="27">
        <f t="shared" si="6"/>
        <v>39950</v>
      </c>
      <c r="L402" s="28" t="str">
        <f>IF(VLOOKUP(I402,RETENCIÓN!A:E,5,FALSE)="E","X","")</f>
        <v>X</v>
      </c>
      <c r="M402" s="29" t="str">
        <f>IF(VLOOKUP(I402,RETENCIÓN!A:E,5,FALSE)="CT","X","")</f>
        <v/>
      </c>
      <c r="N402" s="28" t="str">
        <f>IF(VLOOKUP(I402,RETENCIÓN!A:E,5,FALSE)="E","X","")</f>
        <v>X</v>
      </c>
      <c r="O402" s="28" t="str">
        <f>IF(VLOOKUP(I402,RETENCIÓN!A:E,5,FALSE)="MT","X","")</f>
        <v/>
      </c>
      <c r="P402" s="28" t="str">
        <f>IF(VLOOKUP(I402,RETENCIÓN!A:E,5,FALSE)="S","X","")</f>
        <v/>
      </c>
      <c r="Q402" s="26" t="s">
        <v>216</v>
      </c>
      <c r="R402" s="26" t="s">
        <v>217</v>
      </c>
      <c r="S402" s="25" t="s">
        <v>177</v>
      </c>
      <c r="T402" s="22" t="s">
        <v>178</v>
      </c>
      <c r="U402" s="22">
        <v>1</v>
      </c>
      <c r="V402" s="22">
        <v>107</v>
      </c>
      <c r="W402" s="22" t="s">
        <v>167</v>
      </c>
      <c r="X402" s="22"/>
      <c r="Y402" s="22">
        <v>1</v>
      </c>
      <c r="Z402" s="22" t="s">
        <v>218</v>
      </c>
    </row>
    <row r="403" spans="1:26" x14ac:dyDescent="0.2">
      <c r="A403" s="22">
        <v>401</v>
      </c>
      <c r="B403" s="22" t="s">
        <v>214</v>
      </c>
      <c r="C403" s="23">
        <v>36300</v>
      </c>
      <c r="D403" s="23">
        <v>36300</v>
      </c>
      <c r="E403" s="22" t="s">
        <v>21</v>
      </c>
      <c r="F403" s="24" t="s">
        <v>219</v>
      </c>
      <c r="G403" s="4" t="s">
        <v>40</v>
      </c>
      <c r="H403" s="30" t="str">
        <f>VLOOKUP(G403,Hoja2!A:B,2,0)</f>
        <v>SERIE029</v>
      </c>
      <c r="I403" s="4" t="s">
        <v>40</v>
      </c>
      <c r="J403" s="31">
        <f>VLOOKUP(Eliminación!I19,RETENCIÓN!A:D,IF(Eliminación!E19="OPES",2,IF(Eliminación!E19="UPES",3,4)),FALSE)</f>
        <v>10</v>
      </c>
      <c r="K403" s="27">
        <f t="shared" si="6"/>
        <v>39950</v>
      </c>
      <c r="L403" s="28" t="str">
        <f>IF(VLOOKUP(I403,RETENCIÓN!A:E,5,FALSE)="E","X","")</f>
        <v>X</v>
      </c>
      <c r="M403" s="29" t="str">
        <f>IF(VLOOKUP(I403,RETENCIÓN!A:E,5,FALSE)="CT","X","")</f>
        <v/>
      </c>
      <c r="N403" s="28" t="str">
        <f>IF(VLOOKUP(I403,RETENCIÓN!A:E,5,FALSE)="E","X","")</f>
        <v>X</v>
      </c>
      <c r="O403" s="28" t="str">
        <f>IF(VLOOKUP(I403,RETENCIÓN!A:E,5,FALSE)="MT","X","")</f>
        <v/>
      </c>
      <c r="P403" s="28" t="str">
        <f>IF(VLOOKUP(I403,RETENCIÓN!A:E,5,FALSE)="S","X","")</f>
        <v/>
      </c>
      <c r="Q403" s="26" t="s">
        <v>216</v>
      </c>
      <c r="R403" s="26"/>
      <c r="S403" s="25" t="s">
        <v>177</v>
      </c>
      <c r="T403" s="22" t="s">
        <v>178</v>
      </c>
      <c r="U403" s="22">
        <v>1</v>
      </c>
      <c r="V403" s="22">
        <v>181</v>
      </c>
      <c r="W403" s="22" t="s">
        <v>167</v>
      </c>
      <c r="X403" s="22" t="s">
        <v>183</v>
      </c>
      <c r="Y403" s="22">
        <v>2</v>
      </c>
      <c r="Z403" s="22" t="s">
        <v>218</v>
      </c>
    </row>
    <row r="404" spans="1:26" x14ac:dyDescent="0.2">
      <c r="A404" s="22">
        <v>402</v>
      </c>
      <c r="B404" s="22" t="s">
        <v>214</v>
      </c>
      <c r="C404" s="23">
        <v>36300</v>
      </c>
      <c r="D404" s="23">
        <v>36300</v>
      </c>
      <c r="E404" s="22" t="s">
        <v>21</v>
      </c>
      <c r="F404" s="24" t="s">
        <v>219</v>
      </c>
      <c r="G404" s="4" t="s">
        <v>40</v>
      </c>
      <c r="H404" s="30" t="str">
        <f>VLOOKUP(G404,Hoja2!A:B,2,0)</f>
        <v>SERIE029</v>
      </c>
      <c r="I404" s="4" t="s">
        <v>40</v>
      </c>
      <c r="J404" s="31">
        <f>VLOOKUP(Eliminación!I94,RETENCIÓN!A:D,IF(Eliminación!E94="OPES",2,IF(Eliminación!E94="UPES",3,4)),FALSE)</f>
        <v>10</v>
      </c>
      <c r="K404" s="27">
        <f t="shared" si="6"/>
        <v>39950</v>
      </c>
      <c r="L404" s="28" t="str">
        <f>IF(VLOOKUP(I404,RETENCIÓN!A:E,5,FALSE)="E","X","")</f>
        <v>X</v>
      </c>
      <c r="M404" s="29" t="str">
        <f>IF(VLOOKUP(I404,RETENCIÓN!A:E,5,FALSE)="CT","X","")</f>
        <v/>
      </c>
      <c r="N404" s="28" t="str">
        <f>IF(VLOOKUP(I404,RETENCIÓN!A:E,5,FALSE)="E","X","")</f>
        <v>X</v>
      </c>
      <c r="O404" s="28" t="str">
        <f>IF(VLOOKUP(I404,RETENCIÓN!A:E,5,FALSE)="MT","X","")</f>
        <v/>
      </c>
      <c r="P404" s="28" t="str">
        <f>IF(VLOOKUP(I404,RETENCIÓN!A:E,5,FALSE)="S","X","")</f>
        <v/>
      </c>
      <c r="Q404" s="26" t="s">
        <v>216</v>
      </c>
      <c r="R404" s="26"/>
      <c r="S404" s="25" t="s">
        <v>177</v>
      </c>
      <c r="T404" s="22" t="s">
        <v>178</v>
      </c>
      <c r="U404" s="22">
        <v>1</v>
      </c>
      <c r="V404" s="22">
        <v>181</v>
      </c>
      <c r="W404" s="22" t="s">
        <v>167</v>
      </c>
      <c r="X404" s="22" t="s">
        <v>183</v>
      </c>
      <c r="Y404" s="22">
        <v>2</v>
      </c>
      <c r="Z404" s="22" t="s">
        <v>218</v>
      </c>
    </row>
    <row r="405" spans="1:26" x14ac:dyDescent="0.2">
      <c r="A405" s="22">
        <v>403</v>
      </c>
      <c r="B405" s="22" t="s">
        <v>214</v>
      </c>
      <c r="C405" s="23">
        <v>36300</v>
      </c>
      <c r="D405" s="23">
        <v>36300</v>
      </c>
      <c r="E405" s="22" t="s">
        <v>21</v>
      </c>
      <c r="F405" s="24" t="s">
        <v>219</v>
      </c>
      <c r="G405" s="4" t="s">
        <v>40</v>
      </c>
      <c r="H405" s="30" t="str">
        <f>VLOOKUP(G405,Hoja2!A:B,2,0)</f>
        <v>SERIE029</v>
      </c>
      <c r="I405" s="4" t="s">
        <v>40</v>
      </c>
      <c r="J405" s="31">
        <f>VLOOKUP(Eliminación!I20,RETENCIÓN!A:D,IF(Eliminación!E20="OPES",2,IF(Eliminación!E20="UPES",3,4)),FALSE)</f>
        <v>10</v>
      </c>
      <c r="K405" s="27">
        <f t="shared" si="6"/>
        <v>39950</v>
      </c>
      <c r="L405" s="28" t="str">
        <f>IF(VLOOKUP(I405,RETENCIÓN!A:E,5,FALSE)="E","X","")</f>
        <v>X</v>
      </c>
      <c r="M405" s="29" t="str">
        <f>IF(VLOOKUP(I405,RETENCIÓN!A:E,5,FALSE)="CT","X","")</f>
        <v/>
      </c>
      <c r="N405" s="28" t="str">
        <f>IF(VLOOKUP(I405,RETENCIÓN!A:E,5,FALSE)="E","X","")</f>
        <v>X</v>
      </c>
      <c r="O405" s="28" t="str">
        <f>IF(VLOOKUP(I405,RETENCIÓN!A:E,5,FALSE)="MT","X","")</f>
        <v/>
      </c>
      <c r="P405" s="28" t="str">
        <f>IF(VLOOKUP(I405,RETENCIÓN!A:E,5,FALSE)="S","X","")</f>
        <v/>
      </c>
      <c r="Q405" s="26" t="s">
        <v>216</v>
      </c>
      <c r="R405" s="26" t="s">
        <v>220</v>
      </c>
      <c r="S405" s="25" t="s">
        <v>177</v>
      </c>
      <c r="T405" s="22" t="s">
        <v>178</v>
      </c>
      <c r="U405" s="22">
        <v>182</v>
      </c>
      <c r="V405" s="22">
        <v>315</v>
      </c>
      <c r="W405" s="22" t="s">
        <v>167</v>
      </c>
      <c r="X405" s="22" t="s">
        <v>184</v>
      </c>
      <c r="Y405" s="22">
        <v>3</v>
      </c>
      <c r="Z405" s="22" t="s">
        <v>218</v>
      </c>
    </row>
    <row r="406" spans="1:26" x14ac:dyDescent="0.2">
      <c r="A406" s="22">
        <v>404</v>
      </c>
      <c r="B406" s="22" t="s">
        <v>214</v>
      </c>
      <c r="C406" s="23">
        <v>36300</v>
      </c>
      <c r="D406" s="23">
        <v>36300</v>
      </c>
      <c r="E406" s="22" t="s">
        <v>21</v>
      </c>
      <c r="F406" s="24" t="s">
        <v>219</v>
      </c>
      <c r="G406" s="4" t="s">
        <v>40</v>
      </c>
      <c r="H406" s="30" t="str">
        <f>VLOOKUP(G406,Hoja2!A:B,2,0)</f>
        <v>SERIE029</v>
      </c>
      <c r="I406" s="4" t="s">
        <v>40</v>
      </c>
      <c r="J406" s="31">
        <f>VLOOKUP(Eliminación!I95,RETENCIÓN!A:D,IF(Eliminación!E95="OPES",2,IF(Eliminación!E95="UPES",3,4)),FALSE)</f>
        <v>10</v>
      </c>
      <c r="K406" s="27">
        <f t="shared" si="6"/>
        <v>39950</v>
      </c>
      <c r="L406" s="28" t="str">
        <f>IF(VLOOKUP(I406,RETENCIÓN!A:E,5,FALSE)="E","X","")</f>
        <v>X</v>
      </c>
      <c r="M406" s="29" t="str">
        <f>IF(VLOOKUP(I406,RETENCIÓN!A:E,5,FALSE)="CT","X","")</f>
        <v/>
      </c>
      <c r="N406" s="28" t="str">
        <f>IF(VLOOKUP(I406,RETENCIÓN!A:E,5,FALSE)="E","X","")</f>
        <v>X</v>
      </c>
      <c r="O406" s="28" t="str">
        <f>IF(VLOOKUP(I406,RETENCIÓN!A:E,5,FALSE)="MT","X","")</f>
        <v/>
      </c>
      <c r="P406" s="28" t="str">
        <f>IF(VLOOKUP(I406,RETENCIÓN!A:E,5,FALSE)="S","X","")</f>
        <v/>
      </c>
      <c r="Q406" s="26" t="s">
        <v>216</v>
      </c>
      <c r="R406" s="26" t="s">
        <v>220</v>
      </c>
      <c r="S406" s="25" t="s">
        <v>177</v>
      </c>
      <c r="T406" s="22" t="s">
        <v>178</v>
      </c>
      <c r="U406" s="22">
        <v>182</v>
      </c>
      <c r="V406" s="22">
        <v>315</v>
      </c>
      <c r="W406" s="22" t="s">
        <v>167</v>
      </c>
      <c r="X406" s="22" t="s">
        <v>184</v>
      </c>
      <c r="Y406" s="22">
        <v>3</v>
      </c>
      <c r="Z406" s="22" t="s">
        <v>218</v>
      </c>
    </row>
    <row r="407" spans="1:26" x14ac:dyDescent="0.2">
      <c r="A407" s="22">
        <v>405</v>
      </c>
      <c r="B407" s="22" t="s">
        <v>221</v>
      </c>
      <c r="C407" s="23">
        <v>36300</v>
      </c>
      <c r="D407" s="23">
        <v>36300</v>
      </c>
      <c r="E407" s="22" t="s">
        <v>21</v>
      </c>
      <c r="F407" s="24" t="s">
        <v>222</v>
      </c>
      <c r="G407" s="4" t="s">
        <v>40</v>
      </c>
      <c r="H407" s="30" t="str">
        <f>VLOOKUP(G407,Hoja2!A:B,2,0)</f>
        <v>SERIE029</v>
      </c>
      <c r="I407" s="4" t="s">
        <v>40</v>
      </c>
      <c r="J407" s="31">
        <f>VLOOKUP(Eliminación!I21,RETENCIÓN!A:D,IF(Eliminación!E21="OPES",2,IF(Eliminación!E21="UPES",3,4)),FALSE)</f>
        <v>10</v>
      </c>
      <c r="K407" s="27">
        <f t="shared" si="6"/>
        <v>39950</v>
      </c>
      <c r="L407" s="28" t="str">
        <f>IF(VLOOKUP(I407,RETENCIÓN!A:E,5,FALSE)="E","X","")</f>
        <v>X</v>
      </c>
      <c r="M407" s="29" t="str">
        <f>IF(VLOOKUP(I407,RETENCIÓN!A:E,5,FALSE)="CT","X","")</f>
        <v/>
      </c>
      <c r="N407" s="28" t="str">
        <f>IF(VLOOKUP(I407,RETENCIÓN!A:E,5,FALSE)="E","X","")</f>
        <v>X</v>
      </c>
      <c r="O407" s="28" t="str">
        <f>IF(VLOOKUP(I407,RETENCIÓN!A:E,5,FALSE)="MT","X","")</f>
        <v/>
      </c>
      <c r="P407" s="28" t="str">
        <f>IF(VLOOKUP(I407,RETENCIÓN!A:E,5,FALSE)="S","X","")</f>
        <v/>
      </c>
      <c r="Q407" s="26" t="s">
        <v>216</v>
      </c>
      <c r="R407" s="26"/>
      <c r="S407" s="25" t="s">
        <v>177</v>
      </c>
      <c r="T407" s="22" t="s">
        <v>178</v>
      </c>
      <c r="U407" s="22">
        <v>1</v>
      </c>
      <c r="V407" s="22">
        <v>68</v>
      </c>
      <c r="W407" s="22" t="s">
        <v>167</v>
      </c>
      <c r="X407" s="22"/>
      <c r="Y407" s="22">
        <v>4</v>
      </c>
      <c r="Z407" s="22" t="s">
        <v>218</v>
      </c>
    </row>
    <row r="408" spans="1:26" x14ac:dyDescent="0.2">
      <c r="A408" s="22">
        <v>406</v>
      </c>
      <c r="B408" s="22" t="s">
        <v>221</v>
      </c>
      <c r="C408" s="23">
        <v>36300</v>
      </c>
      <c r="D408" s="23">
        <v>36300</v>
      </c>
      <c r="E408" s="22" t="s">
        <v>21</v>
      </c>
      <c r="F408" s="24" t="s">
        <v>222</v>
      </c>
      <c r="G408" s="4" t="s">
        <v>40</v>
      </c>
      <c r="H408" s="30" t="str">
        <f>VLOOKUP(G408,Hoja2!A:B,2,0)</f>
        <v>SERIE029</v>
      </c>
      <c r="I408" s="4" t="s">
        <v>40</v>
      </c>
      <c r="J408" s="31">
        <f>VLOOKUP(Eliminación!I96,RETENCIÓN!A:D,IF(Eliminación!E96="OPES",2,IF(Eliminación!E96="UPES",3,4)),FALSE)</f>
        <v>10</v>
      </c>
      <c r="K408" s="27">
        <f t="shared" si="6"/>
        <v>39950</v>
      </c>
      <c r="L408" s="28" t="str">
        <f>IF(VLOOKUP(I408,RETENCIÓN!A:E,5,FALSE)="E","X","")</f>
        <v>X</v>
      </c>
      <c r="M408" s="29" t="str">
        <f>IF(VLOOKUP(I408,RETENCIÓN!A:E,5,FALSE)="CT","X","")</f>
        <v/>
      </c>
      <c r="N408" s="28" t="str">
        <f>IF(VLOOKUP(I408,RETENCIÓN!A:E,5,FALSE)="E","X","")</f>
        <v>X</v>
      </c>
      <c r="O408" s="28" t="str">
        <f>IF(VLOOKUP(I408,RETENCIÓN!A:E,5,FALSE)="MT","X","")</f>
        <v/>
      </c>
      <c r="P408" s="28" t="str">
        <f>IF(VLOOKUP(I408,RETENCIÓN!A:E,5,FALSE)="S","X","")</f>
        <v/>
      </c>
      <c r="Q408" s="26" t="s">
        <v>216</v>
      </c>
      <c r="R408" s="26"/>
      <c r="S408" s="25" t="s">
        <v>177</v>
      </c>
      <c r="T408" s="22" t="s">
        <v>178</v>
      </c>
      <c r="U408" s="22">
        <v>1</v>
      </c>
      <c r="V408" s="22">
        <v>68</v>
      </c>
      <c r="W408" s="22" t="s">
        <v>167</v>
      </c>
      <c r="X408" s="22"/>
      <c r="Y408" s="22">
        <v>4</v>
      </c>
      <c r="Z408" s="22" t="s">
        <v>218</v>
      </c>
    </row>
    <row r="409" spans="1:26" x14ac:dyDescent="0.2">
      <c r="A409" s="22">
        <v>407</v>
      </c>
      <c r="B409" s="22" t="s">
        <v>168</v>
      </c>
      <c r="C409" s="23">
        <v>36300</v>
      </c>
      <c r="D409" s="23">
        <v>36300</v>
      </c>
      <c r="E409" s="22" t="s">
        <v>21</v>
      </c>
      <c r="F409" s="24" t="s">
        <v>223</v>
      </c>
      <c r="G409" s="4" t="s">
        <v>40</v>
      </c>
      <c r="H409" s="30" t="str">
        <f>VLOOKUP(G409,Hoja2!A:B,2,0)</f>
        <v>SERIE029</v>
      </c>
      <c r="I409" s="4" t="s">
        <v>40</v>
      </c>
      <c r="J409" s="31">
        <f>VLOOKUP(Eliminación!I22,RETENCIÓN!A:D,IF(Eliminación!E22="OPES",2,IF(Eliminación!E22="UPES",3,4)),FALSE)</f>
        <v>10</v>
      </c>
      <c r="K409" s="27">
        <f t="shared" si="6"/>
        <v>39950</v>
      </c>
      <c r="L409" s="28" t="str">
        <f>IF(VLOOKUP(I409,RETENCIÓN!A:E,5,FALSE)="E","X","")</f>
        <v>X</v>
      </c>
      <c r="M409" s="29" t="str">
        <f>IF(VLOOKUP(I409,RETENCIÓN!A:E,5,FALSE)="CT","X","")</f>
        <v/>
      </c>
      <c r="N409" s="28" t="str">
        <f>IF(VLOOKUP(I409,RETENCIÓN!A:E,5,FALSE)="E","X","")</f>
        <v>X</v>
      </c>
      <c r="O409" s="28" t="str">
        <f>IF(VLOOKUP(I409,RETENCIÓN!A:E,5,FALSE)="MT","X","")</f>
        <v/>
      </c>
      <c r="P409" s="28" t="str">
        <f>IF(VLOOKUP(I409,RETENCIÓN!A:E,5,FALSE)="S","X","")</f>
        <v/>
      </c>
      <c r="Q409" s="26" t="s">
        <v>216</v>
      </c>
      <c r="R409" s="26" t="s">
        <v>224</v>
      </c>
      <c r="S409" s="25" t="s">
        <v>177</v>
      </c>
      <c r="T409" s="22" t="s">
        <v>178</v>
      </c>
      <c r="U409" s="22">
        <v>1</v>
      </c>
      <c r="V409" s="22">
        <v>103</v>
      </c>
      <c r="W409" s="22" t="s">
        <v>167</v>
      </c>
      <c r="X409" s="22"/>
      <c r="Y409" s="22">
        <v>5</v>
      </c>
      <c r="Z409" s="22" t="s">
        <v>218</v>
      </c>
    </row>
    <row r="410" spans="1:26" x14ac:dyDescent="0.2">
      <c r="A410" s="22">
        <v>408</v>
      </c>
      <c r="B410" s="22" t="s">
        <v>168</v>
      </c>
      <c r="C410" s="23">
        <v>36300</v>
      </c>
      <c r="D410" s="23">
        <v>36300</v>
      </c>
      <c r="E410" s="22" t="s">
        <v>21</v>
      </c>
      <c r="F410" s="24" t="s">
        <v>223</v>
      </c>
      <c r="G410" s="4" t="s">
        <v>40</v>
      </c>
      <c r="H410" s="30" t="str">
        <f>VLOOKUP(G410,Hoja2!A:B,2,0)</f>
        <v>SERIE029</v>
      </c>
      <c r="I410" s="4" t="s">
        <v>40</v>
      </c>
      <c r="J410" s="31">
        <f>VLOOKUP(Eliminación!I97,RETENCIÓN!A:D,IF(Eliminación!E97="OPES",2,IF(Eliminación!E97="UPES",3,4)),FALSE)</f>
        <v>10</v>
      </c>
      <c r="K410" s="27">
        <f t="shared" si="6"/>
        <v>39950</v>
      </c>
      <c r="L410" s="28" t="str">
        <f>IF(VLOOKUP(I410,RETENCIÓN!A:E,5,FALSE)="E","X","")</f>
        <v>X</v>
      </c>
      <c r="M410" s="29" t="str">
        <f>IF(VLOOKUP(I410,RETENCIÓN!A:E,5,FALSE)="CT","X","")</f>
        <v/>
      </c>
      <c r="N410" s="28" t="str">
        <f>IF(VLOOKUP(I410,RETENCIÓN!A:E,5,FALSE)="E","X","")</f>
        <v>X</v>
      </c>
      <c r="O410" s="28" t="str">
        <f>IF(VLOOKUP(I410,RETENCIÓN!A:E,5,FALSE)="MT","X","")</f>
        <v/>
      </c>
      <c r="P410" s="28" t="str">
        <f>IF(VLOOKUP(I410,RETENCIÓN!A:E,5,FALSE)="S","X","")</f>
        <v/>
      </c>
      <c r="Q410" s="26" t="s">
        <v>216</v>
      </c>
      <c r="R410" s="26" t="s">
        <v>224</v>
      </c>
      <c r="S410" s="25" t="s">
        <v>177</v>
      </c>
      <c r="T410" s="22" t="s">
        <v>178</v>
      </c>
      <c r="U410" s="22">
        <v>1</v>
      </c>
      <c r="V410" s="22">
        <v>103</v>
      </c>
      <c r="W410" s="22" t="s">
        <v>167</v>
      </c>
      <c r="X410" s="22"/>
      <c r="Y410" s="22">
        <v>5</v>
      </c>
      <c r="Z410" s="22" t="s">
        <v>218</v>
      </c>
    </row>
    <row r="411" spans="1:26" ht="24" x14ac:dyDescent="0.2">
      <c r="A411" s="22">
        <v>409</v>
      </c>
      <c r="B411" s="22" t="s">
        <v>168</v>
      </c>
      <c r="C411" s="23">
        <v>36300</v>
      </c>
      <c r="D411" s="23">
        <v>36300</v>
      </c>
      <c r="E411" s="22" t="s">
        <v>21</v>
      </c>
      <c r="F411" s="24" t="s">
        <v>225</v>
      </c>
      <c r="G411" s="4" t="s">
        <v>40</v>
      </c>
      <c r="H411" s="30" t="str">
        <f>VLOOKUP(G411,Hoja2!A:B,2,0)</f>
        <v>SERIE029</v>
      </c>
      <c r="I411" s="4" t="s">
        <v>40</v>
      </c>
      <c r="J411" s="31">
        <f>VLOOKUP(Eliminación!I23,RETENCIÓN!A:D,IF(Eliminación!E23="OPES",2,IF(Eliminación!E23="UPES",3,4)),FALSE)</f>
        <v>10</v>
      </c>
      <c r="K411" s="27">
        <f t="shared" si="6"/>
        <v>39950</v>
      </c>
      <c r="L411" s="28" t="str">
        <f>IF(VLOOKUP(I411,RETENCIÓN!A:E,5,FALSE)="E","X","")</f>
        <v>X</v>
      </c>
      <c r="M411" s="29" t="str">
        <f>IF(VLOOKUP(I411,RETENCIÓN!A:E,5,FALSE)="CT","X","")</f>
        <v/>
      </c>
      <c r="N411" s="28" t="str">
        <f>IF(VLOOKUP(I411,RETENCIÓN!A:E,5,FALSE)="E","X","")</f>
        <v>X</v>
      </c>
      <c r="O411" s="28" t="str">
        <f>IF(VLOOKUP(I411,RETENCIÓN!A:E,5,FALSE)="MT","X","")</f>
        <v/>
      </c>
      <c r="P411" s="28" t="str">
        <f>IF(VLOOKUP(I411,RETENCIÓN!A:E,5,FALSE)="S","X","")</f>
        <v/>
      </c>
      <c r="Q411" s="26" t="s">
        <v>216</v>
      </c>
      <c r="R411" s="26"/>
      <c r="S411" s="25" t="s">
        <v>177</v>
      </c>
      <c r="T411" s="22" t="s">
        <v>178</v>
      </c>
      <c r="U411" s="22">
        <v>1</v>
      </c>
      <c r="V411" s="22">
        <v>137</v>
      </c>
      <c r="W411" s="22" t="s">
        <v>167</v>
      </c>
      <c r="X411" s="22"/>
      <c r="Y411" s="22">
        <v>6</v>
      </c>
      <c r="Z411" s="22" t="s">
        <v>218</v>
      </c>
    </row>
    <row r="412" spans="1:26" ht="24" x14ac:dyDescent="0.2">
      <c r="A412" s="22">
        <v>410</v>
      </c>
      <c r="B412" s="22" t="s">
        <v>168</v>
      </c>
      <c r="C412" s="23">
        <v>36300</v>
      </c>
      <c r="D412" s="23">
        <v>36300</v>
      </c>
      <c r="E412" s="22" t="s">
        <v>21</v>
      </c>
      <c r="F412" s="24" t="s">
        <v>225</v>
      </c>
      <c r="G412" s="4" t="s">
        <v>40</v>
      </c>
      <c r="H412" s="30" t="str">
        <f>VLOOKUP(G412,Hoja2!A:B,2,0)</f>
        <v>SERIE029</v>
      </c>
      <c r="I412" s="4" t="s">
        <v>40</v>
      </c>
      <c r="J412" s="31">
        <f>VLOOKUP(Eliminación!I98,RETENCIÓN!A:D,IF(Eliminación!E98="OPES",2,IF(Eliminación!E98="UPES",3,4)),FALSE)</f>
        <v>10</v>
      </c>
      <c r="K412" s="27">
        <f t="shared" si="6"/>
        <v>39950</v>
      </c>
      <c r="L412" s="28" t="str">
        <f>IF(VLOOKUP(I412,RETENCIÓN!A:E,5,FALSE)="E","X","")</f>
        <v>X</v>
      </c>
      <c r="M412" s="29" t="str">
        <f>IF(VLOOKUP(I412,RETENCIÓN!A:E,5,FALSE)="CT","X","")</f>
        <v/>
      </c>
      <c r="N412" s="28" t="str">
        <f>IF(VLOOKUP(I412,RETENCIÓN!A:E,5,FALSE)="E","X","")</f>
        <v>X</v>
      </c>
      <c r="O412" s="28" t="str">
        <f>IF(VLOOKUP(I412,RETENCIÓN!A:E,5,FALSE)="MT","X","")</f>
        <v/>
      </c>
      <c r="P412" s="28" t="str">
        <f>IF(VLOOKUP(I412,RETENCIÓN!A:E,5,FALSE)="S","X","")</f>
        <v/>
      </c>
      <c r="Q412" s="26" t="s">
        <v>216</v>
      </c>
      <c r="R412" s="26"/>
      <c r="S412" s="25" t="s">
        <v>177</v>
      </c>
      <c r="T412" s="22" t="s">
        <v>178</v>
      </c>
      <c r="U412" s="22">
        <v>1</v>
      </c>
      <c r="V412" s="22">
        <v>137</v>
      </c>
      <c r="W412" s="22" t="s">
        <v>167</v>
      </c>
      <c r="X412" s="22"/>
      <c r="Y412" s="22">
        <v>6</v>
      </c>
      <c r="Z412" s="22" t="s">
        <v>218</v>
      </c>
    </row>
    <row r="413" spans="1:26" ht="24" x14ac:dyDescent="0.2">
      <c r="A413" s="22">
        <v>411</v>
      </c>
      <c r="B413" s="22" t="s">
        <v>221</v>
      </c>
      <c r="C413" s="23">
        <v>36300</v>
      </c>
      <c r="D413" s="23">
        <v>36300</v>
      </c>
      <c r="E413" s="22" t="s">
        <v>21</v>
      </c>
      <c r="F413" s="24" t="s">
        <v>226</v>
      </c>
      <c r="G413" s="4" t="s">
        <v>40</v>
      </c>
      <c r="H413" s="30" t="str">
        <f>VLOOKUP(G413,Hoja2!A:B,2,0)</f>
        <v>SERIE029</v>
      </c>
      <c r="I413" s="4" t="s">
        <v>40</v>
      </c>
      <c r="J413" s="31">
        <f>VLOOKUP(Eliminación!I24,RETENCIÓN!A:D,IF(Eliminación!E24="OPES",2,IF(Eliminación!E24="UPES",3,4)),FALSE)</f>
        <v>10</v>
      </c>
      <c r="K413" s="27">
        <f t="shared" si="6"/>
        <v>39950</v>
      </c>
      <c r="L413" s="28" t="str">
        <f>IF(VLOOKUP(I413,RETENCIÓN!A:E,5,FALSE)="E","X","")</f>
        <v>X</v>
      </c>
      <c r="M413" s="29" t="str">
        <f>IF(VLOOKUP(I413,RETENCIÓN!A:E,5,FALSE)="CT","X","")</f>
        <v/>
      </c>
      <c r="N413" s="28" t="str">
        <f>IF(VLOOKUP(I413,RETENCIÓN!A:E,5,FALSE)="E","X","")</f>
        <v>X</v>
      </c>
      <c r="O413" s="28" t="str">
        <f>IF(VLOOKUP(I413,RETENCIÓN!A:E,5,FALSE)="MT","X","")</f>
        <v/>
      </c>
      <c r="P413" s="28" t="str">
        <f>IF(VLOOKUP(I413,RETENCIÓN!A:E,5,FALSE)="S","X","")</f>
        <v/>
      </c>
      <c r="Q413" s="26" t="s">
        <v>216</v>
      </c>
      <c r="R413" s="26" t="s">
        <v>208</v>
      </c>
      <c r="S413" s="25" t="s">
        <v>177</v>
      </c>
      <c r="T413" s="22" t="s">
        <v>178</v>
      </c>
      <c r="U413" s="22">
        <v>1</v>
      </c>
      <c r="V413" s="22">
        <v>203</v>
      </c>
      <c r="W413" s="22" t="s">
        <v>167</v>
      </c>
      <c r="X413" s="22"/>
      <c r="Y413" s="22">
        <v>7</v>
      </c>
      <c r="Z413" s="22" t="s">
        <v>218</v>
      </c>
    </row>
    <row r="414" spans="1:26" ht="24" x14ac:dyDescent="0.2">
      <c r="A414" s="22">
        <v>412</v>
      </c>
      <c r="B414" s="22" t="s">
        <v>221</v>
      </c>
      <c r="C414" s="23">
        <v>36300</v>
      </c>
      <c r="D414" s="23">
        <v>36300</v>
      </c>
      <c r="E414" s="22" t="s">
        <v>21</v>
      </c>
      <c r="F414" s="24" t="s">
        <v>226</v>
      </c>
      <c r="G414" s="4" t="s">
        <v>40</v>
      </c>
      <c r="H414" s="30" t="str">
        <f>VLOOKUP(G414,Hoja2!A:B,2,0)</f>
        <v>SERIE029</v>
      </c>
      <c r="I414" s="4" t="s">
        <v>40</v>
      </c>
      <c r="J414" s="31">
        <f>VLOOKUP(Eliminación!I99,RETENCIÓN!A:D,IF(Eliminación!E99="OPES",2,IF(Eliminación!E99="UPES",3,4)),FALSE)</f>
        <v>10</v>
      </c>
      <c r="K414" s="27">
        <f t="shared" si="6"/>
        <v>39950</v>
      </c>
      <c r="L414" s="28" t="str">
        <f>IF(VLOOKUP(I414,RETENCIÓN!A:E,5,FALSE)="E","X","")</f>
        <v>X</v>
      </c>
      <c r="M414" s="29" t="str">
        <f>IF(VLOOKUP(I414,RETENCIÓN!A:E,5,FALSE)="CT","X","")</f>
        <v/>
      </c>
      <c r="N414" s="28" t="str">
        <f>IF(VLOOKUP(I414,RETENCIÓN!A:E,5,FALSE)="E","X","")</f>
        <v>X</v>
      </c>
      <c r="O414" s="28" t="str">
        <f>IF(VLOOKUP(I414,RETENCIÓN!A:E,5,FALSE)="MT","X","")</f>
        <v/>
      </c>
      <c r="P414" s="28" t="str">
        <f>IF(VLOOKUP(I414,RETENCIÓN!A:E,5,FALSE)="S","X","")</f>
        <v/>
      </c>
      <c r="Q414" s="26" t="s">
        <v>216</v>
      </c>
      <c r="R414" s="26" t="s">
        <v>208</v>
      </c>
      <c r="S414" s="25" t="s">
        <v>177</v>
      </c>
      <c r="T414" s="22" t="s">
        <v>178</v>
      </c>
      <c r="U414" s="22">
        <v>1</v>
      </c>
      <c r="V414" s="22">
        <v>203</v>
      </c>
      <c r="W414" s="22" t="s">
        <v>167</v>
      </c>
      <c r="X414" s="22"/>
      <c r="Y414" s="22">
        <v>7</v>
      </c>
      <c r="Z414" s="22" t="s">
        <v>218</v>
      </c>
    </row>
    <row r="415" spans="1:26" x14ac:dyDescent="0.2">
      <c r="A415" s="22">
        <v>413</v>
      </c>
      <c r="B415" s="22" t="s">
        <v>221</v>
      </c>
      <c r="C415" s="23">
        <v>36300</v>
      </c>
      <c r="D415" s="23">
        <v>36300</v>
      </c>
      <c r="E415" s="22" t="s">
        <v>21</v>
      </c>
      <c r="F415" s="24" t="s">
        <v>227</v>
      </c>
      <c r="G415" s="4" t="s">
        <v>40</v>
      </c>
      <c r="H415" s="30" t="str">
        <f>VLOOKUP(G415,Hoja2!A:B,2,0)</f>
        <v>SERIE029</v>
      </c>
      <c r="I415" s="4" t="s">
        <v>40</v>
      </c>
      <c r="J415" s="31">
        <f>VLOOKUP(Eliminación!I25,RETENCIÓN!A:D,IF(Eliminación!E25="OPES",2,IF(Eliminación!E25="UPES",3,4)),FALSE)</f>
        <v>10</v>
      </c>
      <c r="K415" s="27">
        <f t="shared" si="6"/>
        <v>39950</v>
      </c>
      <c r="L415" s="28" t="str">
        <f>IF(VLOOKUP(I415,RETENCIÓN!A:E,5,FALSE)="E","X","")</f>
        <v>X</v>
      </c>
      <c r="M415" s="29" t="str">
        <f>IF(VLOOKUP(I415,RETENCIÓN!A:E,5,FALSE)="CT","X","")</f>
        <v/>
      </c>
      <c r="N415" s="28" t="str">
        <f>IF(VLOOKUP(I415,RETENCIÓN!A:E,5,FALSE)="E","X","")</f>
        <v>X</v>
      </c>
      <c r="O415" s="28" t="str">
        <f>IF(VLOOKUP(I415,RETENCIÓN!A:E,5,FALSE)="MT","X","")</f>
        <v/>
      </c>
      <c r="P415" s="28" t="str">
        <f>IF(VLOOKUP(I415,RETENCIÓN!A:E,5,FALSE)="S","X","")</f>
        <v/>
      </c>
      <c r="Q415" s="26" t="s">
        <v>216</v>
      </c>
      <c r="R415" s="26" t="s">
        <v>228</v>
      </c>
      <c r="S415" s="25" t="s">
        <v>177</v>
      </c>
      <c r="T415" s="22" t="s">
        <v>178</v>
      </c>
      <c r="U415" s="22">
        <v>1</v>
      </c>
      <c r="V415" s="22">
        <v>80</v>
      </c>
      <c r="W415" s="22" t="s">
        <v>167</v>
      </c>
      <c r="X415" s="22"/>
      <c r="Y415" s="22">
        <v>8</v>
      </c>
      <c r="Z415" s="22" t="s">
        <v>218</v>
      </c>
    </row>
    <row r="416" spans="1:26" x14ac:dyDescent="0.2">
      <c r="A416" s="22">
        <v>414</v>
      </c>
      <c r="B416" s="22" t="s">
        <v>221</v>
      </c>
      <c r="C416" s="23">
        <v>36300</v>
      </c>
      <c r="D416" s="23">
        <v>36300</v>
      </c>
      <c r="E416" s="22" t="s">
        <v>21</v>
      </c>
      <c r="F416" s="24" t="s">
        <v>227</v>
      </c>
      <c r="G416" s="4" t="s">
        <v>40</v>
      </c>
      <c r="H416" s="30" t="str">
        <f>VLOOKUP(G416,Hoja2!A:B,2,0)</f>
        <v>SERIE029</v>
      </c>
      <c r="I416" s="4" t="s">
        <v>40</v>
      </c>
      <c r="J416" s="31">
        <f>VLOOKUP(Eliminación!I100,RETENCIÓN!A:D,IF(Eliminación!E100="OPES",2,IF(Eliminación!E100="UPES",3,4)),FALSE)</f>
        <v>10</v>
      </c>
      <c r="K416" s="27">
        <f t="shared" si="6"/>
        <v>39950</v>
      </c>
      <c r="L416" s="28" t="str">
        <f>IF(VLOOKUP(I416,RETENCIÓN!A:E,5,FALSE)="E","X","")</f>
        <v>X</v>
      </c>
      <c r="M416" s="29" t="str">
        <f>IF(VLOOKUP(I416,RETENCIÓN!A:E,5,FALSE)="CT","X","")</f>
        <v/>
      </c>
      <c r="N416" s="28" t="str">
        <f>IF(VLOOKUP(I416,RETENCIÓN!A:E,5,FALSE)="E","X","")</f>
        <v>X</v>
      </c>
      <c r="O416" s="28" t="str">
        <f>IF(VLOOKUP(I416,RETENCIÓN!A:E,5,FALSE)="MT","X","")</f>
        <v/>
      </c>
      <c r="P416" s="28" t="str">
        <f>IF(VLOOKUP(I416,RETENCIÓN!A:E,5,FALSE)="S","X","")</f>
        <v/>
      </c>
      <c r="Q416" s="26" t="s">
        <v>216</v>
      </c>
      <c r="R416" s="26" t="s">
        <v>228</v>
      </c>
      <c r="S416" s="25" t="s">
        <v>177</v>
      </c>
      <c r="T416" s="22" t="s">
        <v>178</v>
      </c>
      <c r="U416" s="22">
        <v>1</v>
      </c>
      <c r="V416" s="22">
        <v>80</v>
      </c>
      <c r="W416" s="22" t="s">
        <v>167</v>
      </c>
      <c r="X416" s="22"/>
      <c r="Y416" s="22">
        <v>8</v>
      </c>
      <c r="Z416" s="22" t="s">
        <v>218</v>
      </c>
    </row>
    <row r="417" spans="1:26" ht="24" x14ac:dyDescent="0.2">
      <c r="A417" s="22">
        <v>415</v>
      </c>
      <c r="B417" s="22" t="s">
        <v>214</v>
      </c>
      <c r="C417" s="23">
        <v>36299</v>
      </c>
      <c r="D417" s="23">
        <v>36299</v>
      </c>
      <c r="E417" s="22" t="s">
        <v>21</v>
      </c>
      <c r="F417" s="24" t="s">
        <v>229</v>
      </c>
      <c r="G417" s="4" t="s">
        <v>40</v>
      </c>
      <c r="H417" s="30" t="str">
        <f>VLOOKUP(G417,Hoja2!A:B,2,0)</f>
        <v>SERIE029</v>
      </c>
      <c r="I417" s="4" t="s">
        <v>40</v>
      </c>
      <c r="J417" s="31">
        <f>VLOOKUP(Eliminación!I26,RETENCIÓN!A:D,IF(Eliminación!E26="OPES",2,IF(Eliminación!E26="UPES",3,4)),FALSE)</f>
        <v>10</v>
      </c>
      <c r="K417" s="27">
        <f t="shared" si="6"/>
        <v>39949</v>
      </c>
      <c r="L417" s="28" t="str">
        <f>IF(VLOOKUP(I417,RETENCIÓN!A:E,5,FALSE)="E","X","")</f>
        <v>X</v>
      </c>
      <c r="M417" s="29" t="str">
        <f>IF(VLOOKUP(I417,RETENCIÓN!A:E,5,FALSE)="CT","X","")</f>
        <v/>
      </c>
      <c r="N417" s="28" t="str">
        <f>IF(VLOOKUP(I417,RETENCIÓN!A:E,5,FALSE)="E","X","")</f>
        <v>X</v>
      </c>
      <c r="O417" s="28" t="str">
        <f>IF(VLOOKUP(I417,RETENCIÓN!A:E,5,FALSE)="MT","X","")</f>
        <v/>
      </c>
      <c r="P417" s="28" t="str">
        <f>IF(VLOOKUP(I417,RETENCIÓN!A:E,5,FALSE)="S","X","")</f>
        <v/>
      </c>
      <c r="Q417" s="26" t="s">
        <v>230</v>
      </c>
      <c r="R417" s="26"/>
      <c r="S417" s="25" t="s">
        <v>177</v>
      </c>
      <c r="T417" s="22" t="s">
        <v>178</v>
      </c>
      <c r="U417" s="22">
        <v>1</v>
      </c>
      <c r="V417" s="22">
        <v>176</v>
      </c>
      <c r="W417" s="22" t="s">
        <v>167</v>
      </c>
      <c r="X417" s="22"/>
      <c r="Y417" s="22">
        <v>9</v>
      </c>
      <c r="Z417" s="22" t="s">
        <v>218</v>
      </c>
    </row>
    <row r="418" spans="1:26" ht="24" x14ac:dyDescent="0.2">
      <c r="A418" s="22">
        <v>416</v>
      </c>
      <c r="B418" s="22" t="s">
        <v>214</v>
      </c>
      <c r="C418" s="23">
        <v>36299</v>
      </c>
      <c r="D418" s="23">
        <v>36299</v>
      </c>
      <c r="E418" s="22" t="s">
        <v>21</v>
      </c>
      <c r="F418" s="24" t="s">
        <v>229</v>
      </c>
      <c r="G418" s="4" t="s">
        <v>40</v>
      </c>
      <c r="H418" s="30" t="str">
        <f>VLOOKUP(G418,Hoja2!A:B,2,0)</f>
        <v>SERIE029</v>
      </c>
      <c r="I418" s="4" t="s">
        <v>40</v>
      </c>
      <c r="J418" s="31">
        <f>VLOOKUP(Eliminación!I101,RETENCIÓN!A:D,IF(Eliminación!E101="OPES",2,IF(Eliminación!E101="UPES",3,4)),FALSE)</f>
        <v>10</v>
      </c>
      <c r="K418" s="27">
        <f t="shared" si="6"/>
        <v>39949</v>
      </c>
      <c r="L418" s="28" t="str">
        <f>IF(VLOOKUP(I418,RETENCIÓN!A:E,5,FALSE)="E","X","")</f>
        <v>X</v>
      </c>
      <c r="M418" s="29" t="str">
        <f>IF(VLOOKUP(I418,RETENCIÓN!A:E,5,FALSE)="CT","X","")</f>
        <v/>
      </c>
      <c r="N418" s="28" t="str">
        <f>IF(VLOOKUP(I418,RETENCIÓN!A:E,5,FALSE)="E","X","")</f>
        <v>X</v>
      </c>
      <c r="O418" s="28" t="str">
        <f>IF(VLOOKUP(I418,RETENCIÓN!A:E,5,FALSE)="MT","X","")</f>
        <v/>
      </c>
      <c r="P418" s="28" t="str">
        <f>IF(VLOOKUP(I418,RETENCIÓN!A:E,5,FALSE)="S","X","")</f>
        <v/>
      </c>
      <c r="Q418" s="26" t="s">
        <v>230</v>
      </c>
      <c r="R418" s="26"/>
      <c r="S418" s="25" t="s">
        <v>177</v>
      </c>
      <c r="T418" s="22" t="s">
        <v>178</v>
      </c>
      <c r="U418" s="22">
        <v>1</v>
      </c>
      <c r="V418" s="22">
        <v>176</v>
      </c>
      <c r="W418" s="22" t="s">
        <v>167</v>
      </c>
      <c r="X418" s="22"/>
      <c r="Y418" s="22">
        <v>9</v>
      </c>
      <c r="Z418" s="22" t="s">
        <v>218</v>
      </c>
    </row>
    <row r="419" spans="1:26" x14ac:dyDescent="0.2">
      <c r="A419" s="22">
        <v>417</v>
      </c>
      <c r="B419" s="22" t="s">
        <v>214</v>
      </c>
      <c r="C419" s="23">
        <v>36300</v>
      </c>
      <c r="D419" s="23">
        <v>36300</v>
      </c>
      <c r="E419" s="22" t="s">
        <v>21</v>
      </c>
      <c r="F419" s="24" t="s">
        <v>231</v>
      </c>
      <c r="G419" s="4" t="s">
        <v>40</v>
      </c>
      <c r="H419" s="30" t="str">
        <f>VLOOKUP(G419,Hoja2!A:B,2,0)</f>
        <v>SERIE029</v>
      </c>
      <c r="I419" s="4" t="s">
        <v>40</v>
      </c>
      <c r="J419" s="31">
        <f>VLOOKUP(Eliminación!I27,RETENCIÓN!A:D,IF(Eliminación!E27="OPES",2,IF(Eliminación!E27="UPES",3,4)),FALSE)</f>
        <v>10</v>
      </c>
      <c r="K419" s="27">
        <f t="shared" si="6"/>
        <v>39950</v>
      </c>
      <c r="L419" s="28" t="str">
        <f>IF(VLOOKUP(I419,RETENCIÓN!A:E,5,FALSE)="E","X","")</f>
        <v>X</v>
      </c>
      <c r="M419" s="29" t="str">
        <f>IF(VLOOKUP(I419,RETENCIÓN!A:E,5,FALSE)="CT","X","")</f>
        <v/>
      </c>
      <c r="N419" s="28" t="str">
        <f>IF(VLOOKUP(I419,RETENCIÓN!A:E,5,FALSE)="E","X","")</f>
        <v>X</v>
      </c>
      <c r="O419" s="28" t="str">
        <f>IF(VLOOKUP(I419,RETENCIÓN!A:E,5,FALSE)="MT","X","")</f>
        <v/>
      </c>
      <c r="P419" s="28" t="str">
        <f>IF(VLOOKUP(I419,RETENCIÓN!A:E,5,FALSE)="S","X","")</f>
        <v/>
      </c>
      <c r="Q419" s="26" t="s">
        <v>216</v>
      </c>
      <c r="R419" s="26"/>
      <c r="S419" s="25" t="s">
        <v>177</v>
      </c>
      <c r="T419" s="22" t="s">
        <v>178</v>
      </c>
      <c r="U419" s="22">
        <v>1</v>
      </c>
      <c r="V419" s="22">
        <v>55</v>
      </c>
      <c r="W419" s="22" t="s">
        <v>167</v>
      </c>
      <c r="X419" s="22"/>
      <c r="Y419" s="22">
        <v>10</v>
      </c>
      <c r="Z419" s="22" t="s">
        <v>218</v>
      </c>
    </row>
    <row r="420" spans="1:26" x14ac:dyDescent="0.2">
      <c r="A420" s="22">
        <v>418</v>
      </c>
      <c r="B420" s="22" t="s">
        <v>214</v>
      </c>
      <c r="C420" s="23">
        <v>36300</v>
      </c>
      <c r="D420" s="23">
        <v>36300</v>
      </c>
      <c r="E420" s="22" t="s">
        <v>21</v>
      </c>
      <c r="F420" s="24" t="s">
        <v>231</v>
      </c>
      <c r="G420" s="4" t="s">
        <v>40</v>
      </c>
      <c r="H420" s="30" t="str">
        <f>VLOOKUP(G420,Hoja2!A:B,2,0)</f>
        <v>SERIE029</v>
      </c>
      <c r="I420" s="4" t="s">
        <v>40</v>
      </c>
      <c r="J420" s="31">
        <f>VLOOKUP(Eliminación!I102,RETENCIÓN!A:D,IF(Eliminación!E102="OPES",2,IF(Eliminación!E102="UPES",3,4)),FALSE)</f>
        <v>10</v>
      </c>
      <c r="K420" s="27">
        <f t="shared" si="6"/>
        <v>39950</v>
      </c>
      <c r="L420" s="28" t="str">
        <f>IF(VLOOKUP(I420,RETENCIÓN!A:E,5,FALSE)="E","X","")</f>
        <v>X</v>
      </c>
      <c r="M420" s="29" t="str">
        <f>IF(VLOOKUP(I420,RETENCIÓN!A:E,5,FALSE)="CT","X","")</f>
        <v/>
      </c>
      <c r="N420" s="28" t="str">
        <f>IF(VLOOKUP(I420,RETENCIÓN!A:E,5,FALSE)="E","X","")</f>
        <v>X</v>
      </c>
      <c r="O420" s="28" t="str">
        <f>IF(VLOOKUP(I420,RETENCIÓN!A:E,5,FALSE)="MT","X","")</f>
        <v/>
      </c>
      <c r="P420" s="28" t="str">
        <f>IF(VLOOKUP(I420,RETENCIÓN!A:E,5,FALSE)="S","X","")</f>
        <v/>
      </c>
      <c r="Q420" s="26" t="s">
        <v>216</v>
      </c>
      <c r="R420" s="26"/>
      <c r="S420" s="25" t="s">
        <v>177</v>
      </c>
      <c r="T420" s="22" t="s">
        <v>178</v>
      </c>
      <c r="U420" s="22">
        <v>1</v>
      </c>
      <c r="V420" s="22">
        <v>55</v>
      </c>
      <c r="W420" s="22" t="s">
        <v>167</v>
      </c>
      <c r="X420" s="22"/>
      <c r="Y420" s="22">
        <v>10</v>
      </c>
      <c r="Z420" s="22" t="s">
        <v>218</v>
      </c>
    </row>
    <row r="421" spans="1:26" x14ac:dyDescent="0.2">
      <c r="A421" s="22">
        <v>419</v>
      </c>
      <c r="B421" s="22" t="s">
        <v>214</v>
      </c>
      <c r="C421" s="23">
        <v>36300</v>
      </c>
      <c r="D421" s="23">
        <v>36300</v>
      </c>
      <c r="E421" s="22" t="s">
        <v>21</v>
      </c>
      <c r="F421" s="24" t="s">
        <v>232</v>
      </c>
      <c r="G421" s="4" t="s">
        <v>40</v>
      </c>
      <c r="H421" s="30" t="str">
        <f>VLOOKUP(G421,Hoja2!A:B,2,0)</f>
        <v>SERIE029</v>
      </c>
      <c r="I421" s="4" t="s">
        <v>40</v>
      </c>
      <c r="J421" s="31">
        <f>VLOOKUP(Eliminación!I28,RETENCIÓN!A:D,IF(Eliminación!E28="OPES",2,IF(Eliminación!E28="UPES",3,4)),FALSE)</f>
        <v>10</v>
      </c>
      <c r="K421" s="27">
        <f t="shared" si="6"/>
        <v>39950</v>
      </c>
      <c r="L421" s="28" t="str">
        <f>IF(VLOOKUP(I421,RETENCIÓN!A:E,5,FALSE)="E","X","")</f>
        <v>X</v>
      </c>
      <c r="M421" s="29" t="str">
        <f>IF(VLOOKUP(I421,RETENCIÓN!A:E,5,FALSE)="CT","X","")</f>
        <v/>
      </c>
      <c r="N421" s="28" t="str">
        <f>IF(VLOOKUP(I421,RETENCIÓN!A:E,5,FALSE)="E","X","")</f>
        <v>X</v>
      </c>
      <c r="O421" s="28" t="str">
        <f>IF(VLOOKUP(I421,RETENCIÓN!A:E,5,FALSE)="MT","X","")</f>
        <v/>
      </c>
      <c r="P421" s="28" t="str">
        <f>IF(VLOOKUP(I421,RETENCIÓN!A:E,5,FALSE)="S","X","")</f>
        <v/>
      </c>
      <c r="Q421" s="26" t="s">
        <v>216</v>
      </c>
      <c r="R421" s="26"/>
      <c r="S421" s="25" t="s">
        <v>177</v>
      </c>
      <c r="T421" s="22" t="s">
        <v>178</v>
      </c>
      <c r="U421" s="22">
        <v>1</v>
      </c>
      <c r="V421" s="22">
        <v>55</v>
      </c>
      <c r="W421" s="22" t="s">
        <v>167</v>
      </c>
      <c r="X421" s="22"/>
      <c r="Y421" s="22">
        <v>11</v>
      </c>
      <c r="Z421" s="22" t="s">
        <v>218</v>
      </c>
    </row>
    <row r="422" spans="1:26" x14ac:dyDescent="0.2">
      <c r="A422" s="22">
        <v>420</v>
      </c>
      <c r="B422" s="22" t="s">
        <v>214</v>
      </c>
      <c r="C422" s="23">
        <v>36300</v>
      </c>
      <c r="D422" s="23">
        <v>36300</v>
      </c>
      <c r="E422" s="22" t="s">
        <v>21</v>
      </c>
      <c r="F422" s="24" t="s">
        <v>232</v>
      </c>
      <c r="G422" s="4" t="s">
        <v>40</v>
      </c>
      <c r="H422" s="30" t="str">
        <f>VLOOKUP(G422,Hoja2!A:B,2,0)</f>
        <v>SERIE029</v>
      </c>
      <c r="I422" s="4" t="s">
        <v>40</v>
      </c>
      <c r="J422" s="31">
        <f>VLOOKUP(Eliminación!I103,RETENCIÓN!A:D,IF(Eliminación!E103="OPES",2,IF(Eliminación!E103="UPES",3,4)),FALSE)</f>
        <v>10</v>
      </c>
      <c r="K422" s="27">
        <f t="shared" si="6"/>
        <v>39950</v>
      </c>
      <c r="L422" s="28" t="str">
        <f>IF(VLOOKUP(I422,RETENCIÓN!A:E,5,FALSE)="E","X","")</f>
        <v>X</v>
      </c>
      <c r="M422" s="29" t="str">
        <f>IF(VLOOKUP(I422,RETENCIÓN!A:E,5,FALSE)="CT","X","")</f>
        <v/>
      </c>
      <c r="N422" s="28" t="str">
        <f>IF(VLOOKUP(I422,RETENCIÓN!A:E,5,FALSE)="E","X","")</f>
        <v>X</v>
      </c>
      <c r="O422" s="28" t="str">
        <f>IF(VLOOKUP(I422,RETENCIÓN!A:E,5,FALSE)="MT","X","")</f>
        <v/>
      </c>
      <c r="P422" s="28" t="str">
        <f>IF(VLOOKUP(I422,RETENCIÓN!A:E,5,FALSE)="S","X","")</f>
        <v/>
      </c>
      <c r="Q422" s="26" t="s">
        <v>216</v>
      </c>
      <c r="R422" s="26"/>
      <c r="S422" s="25" t="s">
        <v>177</v>
      </c>
      <c r="T422" s="22" t="s">
        <v>178</v>
      </c>
      <c r="U422" s="22">
        <v>1</v>
      </c>
      <c r="V422" s="22">
        <v>55</v>
      </c>
      <c r="W422" s="22" t="s">
        <v>167</v>
      </c>
      <c r="X422" s="22"/>
      <c r="Y422" s="22">
        <v>11</v>
      </c>
      <c r="Z422" s="22" t="s">
        <v>218</v>
      </c>
    </row>
    <row r="423" spans="1:26" ht="36" x14ac:dyDescent="0.2">
      <c r="A423" s="22">
        <v>421</v>
      </c>
      <c r="B423" s="22" t="s">
        <v>168</v>
      </c>
      <c r="C423" s="23">
        <v>37880</v>
      </c>
      <c r="D423" s="23">
        <v>37880</v>
      </c>
      <c r="E423" s="22" t="s">
        <v>21</v>
      </c>
      <c r="F423" s="24" t="s">
        <v>233</v>
      </c>
      <c r="G423" s="4" t="s">
        <v>40</v>
      </c>
      <c r="H423" s="30" t="str">
        <f>VLOOKUP(G423,Hoja2!A:B,2,0)</f>
        <v>SERIE029</v>
      </c>
      <c r="I423" s="4" t="s">
        <v>40</v>
      </c>
      <c r="J423" s="31">
        <f>VLOOKUP(Eliminación!I29,RETENCIÓN!A:D,IF(Eliminación!E29="OPES",2,IF(Eliminación!E29="UPES",3,4)),FALSE)</f>
        <v>10</v>
      </c>
      <c r="K423" s="27">
        <f t="shared" si="6"/>
        <v>41530</v>
      </c>
      <c r="L423" s="28" t="str">
        <f>IF(VLOOKUP(I423,RETENCIÓN!A:E,5,FALSE)="E","X","")</f>
        <v>X</v>
      </c>
      <c r="M423" s="29" t="str">
        <f>IF(VLOOKUP(I423,RETENCIÓN!A:E,5,FALSE)="CT","X","")</f>
        <v/>
      </c>
      <c r="N423" s="28" t="str">
        <f>IF(VLOOKUP(I423,RETENCIÓN!A:E,5,FALSE)="E","X","")</f>
        <v>X</v>
      </c>
      <c r="O423" s="28" t="str">
        <f>IF(VLOOKUP(I423,RETENCIÓN!A:E,5,FALSE)="MT","X","")</f>
        <v/>
      </c>
      <c r="P423" s="28" t="str">
        <f>IF(VLOOKUP(I423,RETENCIÓN!A:E,5,FALSE)="S","X","")</f>
        <v/>
      </c>
      <c r="Q423" s="26" t="s">
        <v>234</v>
      </c>
      <c r="R423" s="26"/>
      <c r="S423" s="25" t="s">
        <v>177</v>
      </c>
      <c r="T423" s="22" t="s">
        <v>178</v>
      </c>
      <c r="U423" s="22">
        <v>1</v>
      </c>
      <c r="V423" s="22">
        <v>127</v>
      </c>
      <c r="W423" s="22" t="s">
        <v>167</v>
      </c>
      <c r="X423" s="22"/>
      <c r="Y423" s="22">
        <v>1</v>
      </c>
      <c r="Z423" s="22" t="s">
        <v>235</v>
      </c>
    </row>
    <row r="424" spans="1:26" ht="36" x14ac:dyDescent="0.2">
      <c r="A424" s="22">
        <v>422</v>
      </c>
      <c r="B424" s="22" t="s">
        <v>168</v>
      </c>
      <c r="C424" s="23">
        <v>37880</v>
      </c>
      <c r="D424" s="23">
        <v>37880</v>
      </c>
      <c r="E424" s="22" t="s">
        <v>21</v>
      </c>
      <c r="F424" s="24" t="s">
        <v>233</v>
      </c>
      <c r="G424" s="4" t="s">
        <v>40</v>
      </c>
      <c r="H424" s="30" t="str">
        <f>VLOOKUP(G424,Hoja2!A:B,2,0)</f>
        <v>SERIE029</v>
      </c>
      <c r="I424" s="4" t="s">
        <v>40</v>
      </c>
      <c r="J424" s="31">
        <f>VLOOKUP(Eliminación!I104,RETENCIÓN!A:D,IF(Eliminación!E104="OPES",2,IF(Eliminación!E104="UPES",3,4)),FALSE)</f>
        <v>10</v>
      </c>
      <c r="K424" s="27">
        <f t="shared" si="6"/>
        <v>41530</v>
      </c>
      <c r="L424" s="28" t="str">
        <f>IF(VLOOKUP(I424,RETENCIÓN!A:E,5,FALSE)="E","X","")</f>
        <v>X</v>
      </c>
      <c r="M424" s="29" t="str">
        <f>IF(VLOOKUP(I424,RETENCIÓN!A:E,5,FALSE)="CT","X","")</f>
        <v/>
      </c>
      <c r="N424" s="28" t="str">
        <f>IF(VLOOKUP(I424,RETENCIÓN!A:E,5,FALSE)="E","X","")</f>
        <v>X</v>
      </c>
      <c r="O424" s="28" t="str">
        <f>IF(VLOOKUP(I424,RETENCIÓN!A:E,5,FALSE)="MT","X","")</f>
        <v/>
      </c>
      <c r="P424" s="28" t="str">
        <f>IF(VLOOKUP(I424,RETENCIÓN!A:E,5,FALSE)="S","X","")</f>
        <v/>
      </c>
      <c r="Q424" s="26" t="s">
        <v>234</v>
      </c>
      <c r="R424" s="26"/>
      <c r="S424" s="25" t="s">
        <v>177</v>
      </c>
      <c r="T424" s="22" t="s">
        <v>178</v>
      </c>
      <c r="U424" s="22">
        <v>1</v>
      </c>
      <c r="V424" s="22">
        <v>127</v>
      </c>
      <c r="W424" s="22" t="s">
        <v>167</v>
      </c>
      <c r="X424" s="22"/>
      <c r="Y424" s="22">
        <v>1</v>
      </c>
      <c r="Z424" s="22" t="s">
        <v>235</v>
      </c>
    </row>
    <row r="425" spans="1:26" ht="36" x14ac:dyDescent="0.2">
      <c r="A425" s="22">
        <v>423</v>
      </c>
      <c r="B425" s="22" t="s">
        <v>168</v>
      </c>
      <c r="C425" s="23">
        <v>37880</v>
      </c>
      <c r="D425" s="23">
        <v>37880</v>
      </c>
      <c r="E425" s="22" t="s">
        <v>21</v>
      </c>
      <c r="F425" s="24" t="s">
        <v>236</v>
      </c>
      <c r="G425" s="4" t="s">
        <v>40</v>
      </c>
      <c r="H425" s="30" t="str">
        <f>VLOOKUP(G425,Hoja2!A:B,2,0)</f>
        <v>SERIE029</v>
      </c>
      <c r="I425" s="4" t="s">
        <v>40</v>
      </c>
      <c r="J425" s="31">
        <f>VLOOKUP(Eliminación!I30,RETENCIÓN!A:D,IF(Eliminación!E30="OPES",2,IF(Eliminación!E30="UPES",3,4)),FALSE)</f>
        <v>10</v>
      </c>
      <c r="K425" s="27">
        <f t="shared" si="6"/>
        <v>41530</v>
      </c>
      <c r="L425" s="28" t="str">
        <f>IF(VLOOKUP(I425,RETENCIÓN!A:E,5,FALSE)="E","X","")</f>
        <v>X</v>
      </c>
      <c r="M425" s="29" t="str">
        <f>IF(VLOOKUP(I425,RETENCIÓN!A:E,5,FALSE)="CT","X","")</f>
        <v/>
      </c>
      <c r="N425" s="28" t="str">
        <f>IF(VLOOKUP(I425,RETENCIÓN!A:E,5,FALSE)="E","X","")</f>
        <v>X</v>
      </c>
      <c r="O425" s="28" t="str">
        <f>IF(VLOOKUP(I425,RETENCIÓN!A:E,5,FALSE)="MT","X","")</f>
        <v/>
      </c>
      <c r="P425" s="28" t="str">
        <f>IF(VLOOKUP(I425,RETENCIÓN!A:E,5,FALSE)="S","X","")</f>
        <v/>
      </c>
      <c r="Q425" s="26" t="s">
        <v>234</v>
      </c>
      <c r="R425" s="26"/>
      <c r="S425" s="25" t="s">
        <v>177</v>
      </c>
      <c r="T425" s="22" t="s">
        <v>178</v>
      </c>
      <c r="U425" s="22">
        <v>1</v>
      </c>
      <c r="V425" s="22">
        <v>71</v>
      </c>
      <c r="W425" s="22" t="s">
        <v>167</v>
      </c>
      <c r="X425" s="22"/>
      <c r="Y425" s="22">
        <v>2</v>
      </c>
      <c r="Z425" s="22" t="s">
        <v>235</v>
      </c>
    </row>
    <row r="426" spans="1:26" ht="36" x14ac:dyDescent="0.2">
      <c r="A426" s="22">
        <v>424</v>
      </c>
      <c r="B426" s="22" t="s">
        <v>168</v>
      </c>
      <c r="C426" s="23">
        <v>37880</v>
      </c>
      <c r="D426" s="23">
        <v>37880</v>
      </c>
      <c r="E426" s="22" t="s">
        <v>21</v>
      </c>
      <c r="F426" s="24" t="s">
        <v>236</v>
      </c>
      <c r="G426" s="4" t="s">
        <v>40</v>
      </c>
      <c r="H426" s="30" t="str">
        <f>VLOOKUP(G426,Hoja2!A:B,2,0)</f>
        <v>SERIE029</v>
      </c>
      <c r="I426" s="4" t="s">
        <v>40</v>
      </c>
      <c r="J426" s="31">
        <f>VLOOKUP(Eliminación!I105,RETENCIÓN!A:D,IF(Eliminación!E105="OPES",2,IF(Eliminación!E105="UPES",3,4)),FALSE)</f>
        <v>10</v>
      </c>
      <c r="K426" s="27">
        <f t="shared" si="6"/>
        <v>41530</v>
      </c>
      <c r="L426" s="28" t="str">
        <f>IF(VLOOKUP(I426,RETENCIÓN!A:E,5,FALSE)="E","X","")</f>
        <v>X</v>
      </c>
      <c r="M426" s="29" t="str">
        <f>IF(VLOOKUP(I426,RETENCIÓN!A:E,5,FALSE)="CT","X","")</f>
        <v/>
      </c>
      <c r="N426" s="28" t="str">
        <f>IF(VLOOKUP(I426,RETENCIÓN!A:E,5,FALSE)="E","X","")</f>
        <v>X</v>
      </c>
      <c r="O426" s="28" t="str">
        <f>IF(VLOOKUP(I426,RETENCIÓN!A:E,5,FALSE)="MT","X","")</f>
        <v/>
      </c>
      <c r="P426" s="28" t="str">
        <f>IF(VLOOKUP(I426,RETENCIÓN!A:E,5,FALSE)="S","X","")</f>
        <v/>
      </c>
      <c r="Q426" s="26" t="s">
        <v>234</v>
      </c>
      <c r="R426" s="26"/>
      <c r="S426" s="25" t="s">
        <v>177</v>
      </c>
      <c r="T426" s="22" t="s">
        <v>178</v>
      </c>
      <c r="U426" s="22">
        <v>1</v>
      </c>
      <c r="V426" s="22">
        <v>71</v>
      </c>
      <c r="W426" s="22" t="s">
        <v>167</v>
      </c>
      <c r="X426" s="22"/>
      <c r="Y426" s="22">
        <v>2</v>
      </c>
      <c r="Z426" s="22" t="s">
        <v>235</v>
      </c>
    </row>
    <row r="427" spans="1:26" ht="36" x14ac:dyDescent="0.2">
      <c r="A427" s="22">
        <v>425</v>
      </c>
      <c r="B427" s="22" t="s">
        <v>168</v>
      </c>
      <c r="C427" s="23">
        <v>37880</v>
      </c>
      <c r="D427" s="23">
        <v>37880</v>
      </c>
      <c r="E427" s="22" t="s">
        <v>21</v>
      </c>
      <c r="F427" s="24" t="s">
        <v>237</v>
      </c>
      <c r="G427" s="4" t="s">
        <v>40</v>
      </c>
      <c r="H427" s="30" t="str">
        <f>VLOOKUP(G427,Hoja2!A:B,2,0)</f>
        <v>SERIE029</v>
      </c>
      <c r="I427" s="4" t="s">
        <v>40</v>
      </c>
      <c r="J427" s="31">
        <f>VLOOKUP(Eliminación!I31,RETENCIÓN!A:D,IF(Eliminación!E31="OPES",2,IF(Eliminación!E31="UPES",3,4)),FALSE)</f>
        <v>10</v>
      </c>
      <c r="K427" s="27">
        <f t="shared" si="6"/>
        <v>41530</v>
      </c>
      <c r="L427" s="28" t="str">
        <f>IF(VLOOKUP(I427,RETENCIÓN!A:E,5,FALSE)="E","X","")</f>
        <v>X</v>
      </c>
      <c r="M427" s="29" t="str">
        <f>IF(VLOOKUP(I427,RETENCIÓN!A:E,5,FALSE)="CT","X","")</f>
        <v/>
      </c>
      <c r="N427" s="28" t="str">
        <f>IF(VLOOKUP(I427,RETENCIÓN!A:E,5,FALSE)="E","X","")</f>
        <v>X</v>
      </c>
      <c r="O427" s="28" t="str">
        <f>IF(VLOOKUP(I427,RETENCIÓN!A:E,5,FALSE)="MT","X","")</f>
        <v/>
      </c>
      <c r="P427" s="28" t="str">
        <f>IF(VLOOKUP(I427,RETENCIÓN!A:E,5,FALSE)="S","X","")</f>
        <v/>
      </c>
      <c r="Q427" s="26" t="s">
        <v>234</v>
      </c>
      <c r="R427" s="26"/>
      <c r="S427" s="25" t="s">
        <v>177</v>
      </c>
      <c r="T427" s="22" t="s">
        <v>178</v>
      </c>
      <c r="U427" s="22">
        <v>1</v>
      </c>
      <c r="V427" s="22">
        <v>95</v>
      </c>
      <c r="W427" s="22" t="s">
        <v>167</v>
      </c>
      <c r="X427" s="22"/>
      <c r="Y427" s="22">
        <v>3</v>
      </c>
      <c r="Z427" s="22" t="s">
        <v>235</v>
      </c>
    </row>
    <row r="428" spans="1:26" ht="36" x14ac:dyDescent="0.2">
      <c r="A428" s="22">
        <v>426</v>
      </c>
      <c r="B428" s="22" t="s">
        <v>168</v>
      </c>
      <c r="C428" s="23">
        <v>37880</v>
      </c>
      <c r="D428" s="23">
        <v>37880</v>
      </c>
      <c r="E428" s="22" t="s">
        <v>21</v>
      </c>
      <c r="F428" s="24" t="s">
        <v>237</v>
      </c>
      <c r="G428" s="4" t="s">
        <v>40</v>
      </c>
      <c r="H428" s="30" t="str">
        <f>VLOOKUP(G428,Hoja2!A:B,2,0)</f>
        <v>SERIE029</v>
      </c>
      <c r="I428" s="4" t="s">
        <v>40</v>
      </c>
      <c r="J428" s="31">
        <f>VLOOKUP(Eliminación!I106,RETENCIÓN!A:D,IF(Eliminación!E106="OPES",2,IF(Eliminación!E106="UPES",3,4)),FALSE)</f>
        <v>10</v>
      </c>
      <c r="K428" s="27">
        <f t="shared" si="6"/>
        <v>41530</v>
      </c>
      <c r="L428" s="28" t="str">
        <f>IF(VLOOKUP(I428,RETENCIÓN!A:E,5,FALSE)="E","X","")</f>
        <v>X</v>
      </c>
      <c r="M428" s="29" t="str">
        <f>IF(VLOOKUP(I428,RETENCIÓN!A:E,5,FALSE)="CT","X","")</f>
        <v/>
      </c>
      <c r="N428" s="28" t="str">
        <f>IF(VLOOKUP(I428,RETENCIÓN!A:E,5,FALSE)="E","X","")</f>
        <v>X</v>
      </c>
      <c r="O428" s="28" t="str">
        <f>IF(VLOOKUP(I428,RETENCIÓN!A:E,5,FALSE)="MT","X","")</f>
        <v/>
      </c>
      <c r="P428" s="28" t="str">
        <f>IF(VLOOKUP(I428,RETENCIÓN!A:E,5,FALSE)="S","X","")</f>
        <v/>
      </c>
      <c r="Q428" s="26" t="s">
        <v>234</v>
      </c>
      <c r="R428" s="26"/>
      <c r="S428" s="25" t="s">
        <v>177</v>
      </c>
      <c r="T428" s="22" t="s">
        <v>178</v>
      </c>
      <c r="U428" s="22">
        <v>1</v>
      </c>
      <c r="V428" s="22">
        <v>95</v>
      </c>
      <c r="W428" s="22" t="s">
        <v>167</v>
      </c>
      <c r="X428" s="22"/>
      <c r="Y428" s="22">
        <v>3</v>
      </c>
      <c r="Z428" s="22" t="s">
        <v>235</v>
      </c>
    </row>
    <row r="429" spans="1:26" ht="36" x14ac:dyDescent="0.2">
      <c r="A429" s="22">
        <v>427</v>
      </c>
      <c r="B429" s="22" t="s">
        <v>168</v>
      </c>
      <c r="C429" s="23">
        <v>37880</v>
      </c>
      <c r="D429" s="23">
        <v>37880</v>
      </c>
      <c r="E429" s="22" t="s">
        <v>21</v>
      </c>
      <c r="F429" s="24" t="s">
        <v>238</v>
      </c>
      <c r="G429" s="4" t="s">
        <v>40</v>
      </c>
      <c r="H429" s="30" t="str">
        <f>VLOOKUP(G429,Hoja2!A:B,2,0)</f>
        <v>SERIE029</v>
      </c>
      <c r="I429" s="4" t="s">
        <v>40</v>
      </c>
      <c r="J429" s="31">
        <f>VLOOKUP(Eliminación!I32,RETENCIÓN!A:D,IF(Eliminación!E32="OPES",2,IF(Eliminación!E32="UPES",3,4)),FALSE)</f>
        <v>10</v>
      </c>
      <c r="K429" s="27">
        <f t="shared" si="6"/>
        <v>41530</v>
      </c>
      <c r="L429" s="28" t="str">
        <f>IF(VLOOKUP(I429,RETENCIÓN!A:E,5,FALSE)="E","X","")</f>
        <v>X</v>
      </c>
      <c r="M429" s="29" t="str">
        <f>IF(VLOOKUP(I429,RETENCIÓN!A:E,5,FALSE)="CT","X","")</f>
        <v/>
      </c>
      <c r="N429" s="28" t="str">
        <f>IF(VLOOKUP(I429,RETENCIÓN!A:E,5,FALSE)="E","X","")</f>
        <v>X</v>
      </c>
      <c r="O429" s="28" t="str">
        <f>IF(VLOOKUP(I429,RETENCIÓN!A:E,5,FALSE)="MT","X","")</f>
        <v/>
      </c>
      <c r="P429" s="28" t="str">
        <f>IF(VLOOKUP(I429,RETENCIÓN!A:E,5,FALSE)="S","X","")</f>
        <v/>
      </c>
      <c r="Q429" s="26" t="s">
        <v>234</v>
      </c>
      <c r="R429" s="26"/>
      <c r="S429" s="25" t="s">
        <v>177</v>
      </c>
      <c r="T429" s="22" t="s">
        <v>178</v>
      </c>
      <c r="U429" s="22">
        <v>1</v>
      </c>
      <c r="V429" s="22">
        <v>38</v>
      </c>
      <c r="W429" s="22" t="s">
        <v>167</v>
      </c>
      <c r="X429" s="22"/>
      <c r="Y429" s="22">
        <v>4</v>
      </c>
      <c r="Z429" s="22" t="s">
        <v>235</v>
      </c>
    </row>
    <row r="430" spans="1:26" ht="36" x14ac:dyDescent="0.2">
      <c r="A430" s="22">
        <v>428</v>
      </c>
      <c r="B430" s="22" t="s">
        <v>168</v>
      </c>
      <c r="C430" s="23">
        <v>37880</v>
      </c>
      <c r="D430" s="23">
        <v>37880</v>
      </c>
      <c r="E430" s="22" t="s">
        <v>21</v>
      </c>
      <c r="F430" s="24" t="s">
        <v>238</v>
      </c>
      <c r="G430" s="4" t="s">
        <v>40</v>
      </c>
      <c r="H430" s="30" t="str">
        <f>VLOOKUP(G430,Hoja2!A:B,2,0)</f>
        <v>SERIE029</v>
      </c>
      <c r="I430" s="4" t="s">
        <v>40</v>
      </c>
      <c r="J430" s="31">
        <f>VLOOKUP(Eliminación!I107,RETENCIÓN!A:D,IF(Eliminación!E107="OPES",2,IF(Eliminación!E107="UPES",3,4)),FALSE)</f>
        <v>10</v>
      </c>
      <c r="K430" s="27">
        <f t="shared" si="6"/>
        <v>41530</v>
      </c>
      <c r="L430" s="28" t="str">
        <f>IF(VLOOKUP(I430,RETENCIÓN!A:E,5,FALSE)="E","X","")</f>
        <v>X</v>
      </c>
      <c r="M430" s="29" t="str">
        <f>IF(VLOOKUP(I430,RETENCIÓN!A:E,5,FALSE)="CT","X","")</f>
        <v/>
      </c>
      <c r="N430" s="28" t="str">
        <f>IF(VLOOKUP(I430,RETENCIÓN!A:E,5,FALSE)="E","X","")</f>
        <v>X</v>
      </c>
      <c r="O430" s="28" t="str">
        <f>IF(VLOOKUP(I430,RETENCIÓN!A:E,5,FALSE)="MT","X","")</f>
        <v/>
      </c>
      <c r="P430" s="28" t="str">
        <f>IF(VLOOKUP(I430,RETENCIÓN!A:E,5,FALSE)="S","X","")</f>
        <v/>
      </c>
      <c r="Q430" s="26" t="s">
        <v>234</v>
      </c>
      <c r="R430" s="26"/>
      <c r="S430" s="25" t="s">
        <v>177</v>
      </c>
      <c r="T430" s="22" t="s">
        <v>178</v>
      </c>
      <c r="U430" s="22">
        <v>1</v>
      </c>
      <c r="V430" s="22">
        <v>38</v>
      </c>
      <c r="W430" s="22" t="s">
        <v>167</v>
      </c>
      <c r="X430" s="22"/>
      <c r="Y430" s="22">
        <v>4</v>
      </c>
      <c r="Z430" s="22" t="s">
        <v>235</v>
      </c>
    </row>
    <row r="431" spans="1:26" ht="36" x14ac:dyDescent="0.2">
      <c r="A431" s="22">
        <v>429</v>
      </c>
      <c r="B431" s="22" t="s">
        <v>168</v>
      </c>
      <c r="C431" s="23">
        <v>37880</v>
      </c>
      <c r="D431" s="23">
        <v>37880</v>
      </c>
      <c r="E431" s="22" t="s">
        <v>21</v>
      </c>
      <c r="F431" s="24" t="s">
        <v>239</v>
      </c>
      <c r="G431" s="4" t="s">
        <v>40</v>
      </c>
      <c r="H431" s="30" t="str">
        <f>VLOOKUP(G431,Hoja2!A:B,2,0)</f>
        <v>SERIE029</v>
      </c>
      <c r="I431" s="4" t="s">
        <v>40</v>
      </c>
      <c r="J431" s="31">
        <f>VLOOKUP(Eliminación!I33,RETENCIÓN!A:D,IF(Eliminación!E33="OPES",2,IF(Eliminación!E33="UPES",3,4)),FALSE)</f>
        <v>10</v>
      </c>
      <c r="K431" s="27">
        <f t="shared" si="6"/>
        <v>41530</v>
      </c>
      <c r="L431" s="28" t="str">
        <f>IF(VLOOKUP(I431,RETENCIÓN!A:E,5,FALSE)="E","X","")</f>
        <v>X</v>
      </c>
      <c r="M431" s="29" t="str">
        <f>IF(VLOOKUP(I431,RETENCIÓN!A:E,5,FALSE)="CT","X","")</f>
        <v/>
      </c>
      <c r="N431" s="28" t="str">
        <f>IF(VLOOKUP(I431,RETENCIÓN!A:E,5,FALSE)="E","X","")</f>
        <v>X</v>
      </c>
      <c r="O431" s="28" t="str">
        <f>IF(VLOOKUP(I431,RETENCIÓN!A:E,5,FALSE)="MT","X","")</f>
        <v/>
      </c>
      <c r="P431" s="28" t="str">
        <f>IF(VLOOKUP(I431,RETENCIÓN!A:E,5,FALSE)="S","X","")</f>
        <v/>
      </c>
      <c r="Q431" s="26" t="s">
        <v>234</v>
      </c>
      <c r="R431" s="26"/>
      <c r="S431" s="25" t="s">
        <v>177</v>
      </c>
      <c r="T431" s="22" t="s">
        <v>178</v>
      </c>
      <c r="U431" s="22">
        <v>1</v>
      </c>
      <c r="V431" s="22">
        <v>118</v>
      </c>
      <c r="W431" s="22" t="s">
        <v>167</v>
      </c>
      <c r="X431" s="22"/>
      <c r="Y431" s="22">
        <v>5</v>
      </c>
      <c r="Z431" s="22" t="s">
        <v>235</v>
      </c>
    </row>
    <row r="432" spans="1:26" ht="36" x14ac:dyDescent="0.2">
      <c r="A432" s="22">
        <v>430</v>
      </c>
      <c r="B432" s="22" t="s">
        <v>168</v>
      </c>
      <c r="C432" s="23">
        <v>37880</v>
      </c>
      <c r="D432" s="23">
        <v>37880</v>
      </c>
      <c r="E432" s="22" t="s">
        <v>21</v>
      </c>
      <c r="F432" s="24" t="s">
        <v>239</v>
      </c>
      <c r="G432" s="4" t="s">
        <v>40</v>
      </c>
      <c r="H432" s="30" t="str">
        <f>VLOOKUP(G432,Hoja2!A:B,2,0)</f>
        <v>SERIE029</v>
      </c>
      <c r="I432" s="4" t="s">
        <v>40</v>
      </c>
      <c r="J432" s="31">
        <f>VLOOKUP(Eliminación!I108,RETENCIÓN!A:D,IF(Eliminación!E108="OPES",2,IF(Eliminación!E108="UPES",3,4)),FALSE)</f>
        <v>10</v>
      </c>
      <c r="K432" s="27">
        <f t="shared" si="6"/>
        <v>41530</v>
      </c>
      <c r="L432" s="28" t="str">
        <f>IF(VLOOKUP(I432,RETENCIÓN!A:E,5,FALSE)="E","X","")</f>
        <v>X</v>
      </c>
      <c r="M432" s="29" t="str">
        <f>IF(VLOOKUP(I432,RETENCIÓN!A:E,5,FALSE)="CT","X","")</f>
        <v/>
      </c>
      <c r="N432" s="28" t="str">
        <f>IF(VLOOKUP(I432,RETENCIÓN!A:E,5,FALSE)="E","X","")</f>
        <v>X</v>
      </c>
      <c r="O432" s="28" t="str">
        <f>IF(VLOOKUP(I432,RETENCIÓN!A:E,5,FALSE)="MT","X","")</f>
        <v/>
      </c>
      <c r="P432" s="28" t="str">
        <f>IF(VLOOKUP(I432,RETENCIÓN!A:E,5,FALSE)="S","X","")</f>
        <v/>
      </c>
      <c r="Q432" s="26" t="s">
        <v>234</v>
      </c>
      <c r="R432" s="26"/>
      <c r="S432" s="25" t="s">
        <v>177</v>
      </c>
      <c r="T432" s="22" t="s">
        <v>178</v>
      </c>
      <c r="U432" s="22">
        <v>1</v>
      </c>
      <c r="V432" s="22">
        <v>118</v>
      </c>
      <c r="W432" s="22" t="s">
        <v>167</v>
      </c>
      <c r="X432" s="22"/>
      <c r="Y432" s="22">
        <v>5</v>
      </c>
      <c r="Z432" s="22" t="s">
        <v>235</v>
      </c>
    </row>
    <row r="433" spans="1:26" ht="36" x14ac:dyDescent="0.2">
      <c r="A433" s="22">
        <v>431</v>
      </c>
      <c r="B433" s="22" t="s">
        <v>168</v>
      </c>
      <c r="C433" s="23">
        <v>37880</v>
      </c>
      <c r="D433" s="23">
        <v>37880</v>
      </c>
      <c r="E433" s="22" t="s">
        <v>21</v>
      </c>
      <c r="F433" s="24" t="s">
        <v>240</v>
      </c>
      <c r="G433" s="4" t="s">
        <v>40</v>
      </c>
      <c r="H433" s="30" t="str">
        <f>VLOOKUP(G433,Hoja2!A:B,2,0)</f>
        <v>SERIE029</v>
      </c>
      <c r="I433" s="4" t="s">
        <v>40</v>
      </c>
      <c r="J433" s="31">
        <f>VLOOKUP(Eliminación!I34,RETENCIÓN!A:D,IF(Eliminación!E34="OPES",2,IF(Eliminación!E34="UPES",3,4)),FALSE)</f>
        <v>10</v>
      </c>
      <c r="K433" s="27">
        <f t="shared" si="6"/>
        <v>41530</v>
      </c>
      <c r="L433" s="28" t="str">
        <f>IF(VLOOKUP(I433,RETENCIÓN!A:E,5,FALSE)="E","X","")</f>
        <v>X</v>
      </c>
      <c r="M433" s="29" t="str">
        <f>IF(VLOOKUP(I433,RETENCIÓN!A:E,5,FALSE)="CT","X","")</f>
        <v/>
      </c>
      <c r="N433" s="28" t="str">
        <f>IF(VLOOKUP(I433,RETENCIÓN!A:E,5,FALSE)="E","X","")</f>
        <v>X</v>
      </c>
      <c r="O433" s="28" t="str">
        <f>IF(VLOOKUP(I433,RETENCIÓN!A:E,5,FALSE)="MT","X","")</f>
        <v/>
      </c>
      <c r="P433" s="28" t="str">
        <f>IF(VLOOKUP(I433,RETENCIÓN!A:E,5,FALSE)="S","X","")</f>
        <v/>
      </c>
      <c r="Q433" s="26" t="s">
        <v>234</v>
      </c>
      <c r="R433" s="26"/>
      <c r="S433" s="25" t="s">
        <v>177</v>
      </c>
      <c r="T433" s="22" t="s">
        <v>178</v>
      </c>
      <c r="U433" s="22">
        <v>1</v>
      </c>
      <c r="V433" s="22">
        <v>64</v>
      </c>
      <c r="W433" s="22" t="s">
        <v>167</v>
      </c>
      <c r="X433" s="22"/>
      <c r="Y433" s="22">
        <v>6</v>
      </c>
      <c r="Z433" s="22" t="s">
        <v>235</v>
      </c>
    </row>
    <row r="434" spans="1:26" ht="36" x14ac:dyDescent="0.2">
      <c r="A434" s="22">
        <v>432</v>
      </c>
      <c r="B434" s="22" t="s">
        <v>168</v>
      </c>
      <c r="C434" s="23">
        <v>37880</v>
      </c>
      <c r="D434" s="23">
        <v>37880</v>
      </c>
      <c r="E434" s="22" t="s">
        <v>21</v>
      </c>
      <c r="F434" s="24" t="s">
        <v>240</v>
      </c>
      <c r="G434" s="4" t="s">
        <v>40</v>
      </c>
      <c r="H434" s="30" t="str">
        <f>VLOOKUP(G434,Hoja2!A:B,2,0)</f>
        <v>SERIE029</v>
      </c>
      <c r="I434" s="4" t="s">
        <v>40</v>
      </c>
      <c r="J434" s="31">
        <f>VLOOKUP(Eliminación!I109,RETENCIÓN!A:D,IF(Eliminación!E109="OPES",2,IF(Eliminación!E109="UPES",3,4)),FALSE)</f>
        <v>10</v>
      </c>
      <c r="K434" s="27">
        <f t="shared" si="6"/>
        <v>41530</v>
      </c>
      <c r="L434" s="28" t="str">
        <f>IF(VLOOKUP(I434,RETENCIÓN!A:E,5,FALSE)="E","X","")</f>
        <v>X</v>
      </c>
      <c r="M434" s="29" t="str">
        <f>IF(VLOOKUP(I434,RETENCIÓN!A:E,5,FALSE)="CT","X","")</f>
        <v/>
      </c>
      <c r="N434" s="28" t="str">
        <f>IF(VLOOKUP(I434,RETENCIÓN!A:E,5,FALSE)="E","X","")</f>
        <v>X</v>
      </c>
      <c r="O434" s="28" t="str">
        <f>IF(VLOOKUP(I434,RETENCIÓN!A:E,5,FALSE)="MT","X","")</f>
        <v/>
      </c>
      <c r="P434" s="28" t="str">
        <f>IF(VLOOKUP(I434,RETENCIÓN!A:E,5,FALSE)="S","X","")</f>
        <v/>
      </c>
      <c r="Q434" s="26" t="s">
        <v>234</v>
      </c>
      <c r="R434" s="26"/>
      <c r="S434" s="25" t="s">
        <v>177</v>
      </c>
      <c r="T434" s="22" t="s">
        <v>178</v>
      </c>
      <c r="U434" s="22">
        <v>1</v>
      </c>
      <c r="V434" s="22">
        <v>64</v>
      </c>
      <c r="W434" s="22" t="s">
        <v>167</v>
      </c>
      <c r="X434" s="22"/>
      <c r="Y434" s="22">
        <v>6</v>
      </c>
      <c r="Z434" s="22" t="s">
        <v>235</v>
      </c>
    </row>
    <row r="435" spans="1:26" ht="36" x14ac:dyDescent="0.2">
      <c r="A435" s="22">
        <v>433</v>
      </c>
      <c r="B435" s="22" t="s">
        <v>168</v>
      </c>
      <c r="C435" s="23">
        <v>37881</v>
      </c>
      <c r="D435" s="23">
        <v>37881</v>
      </c>
      <c r="E435" s="22" t="s">
        <v>21</v>
      </c>
      <c r="F435" s="24" t="s">
        <v>241</v>
      </c>
      <c r="G435" s="4" t="s">
        <v>40</v>
      </c>
      <c r="H435" s="30" t="str">
        <f>VLOOKUP(G435,Hoja2!A:B,2,0)</f>
        <v>SERIE029</v>
      </c>
      <c r="I435" s="4" t="s">
        <v>40</v>
      </c>
      <c r="J435" s="31">
        <f>VLOOKUP(Eliminación!I35,RETENCIÓN!A:D,IF(Eliminación!E35="OPES",2,IF(Eliminación!E35="UPES",3,4)),FALSE)</f>
        <v>10</v>
      </c>
      <c r="K435" s="27">
        <f t="shared" si="6"/>
        <v>41531</v>
      </c>
      <c r="L435" s="28" t="str">
        <f>IF(VLOOKUP(I435,RETENCIÓN!A:E,5,FALSE)="E","X","")</f>
        <v>X</v>
      </c>
      <c r="M435" s="29" t="str">
        <f>IF(VLOOKUP(I435,RETENCIÓN!A:E,5,FALSE)="CT","X","")</f>
        <v/>
      </c>
      <c r="N435" s="28" t="str">
        <f>IF(VLOOKUP(I435,RETENCIÓN!A:E,5,FALSE)="E","X","")</f>
        <v>X</v>
      </c>
      <c r="O435" s="28" t="str">
        <f>IF(VLOOKUP(I435,RETENCIÓN!A:E,5,FALSE)="MT","X","")</f>
        <v/>
      </c>
      <c r="P435" s="28" t="str">
        <f>IF(VLOOKUP(I435,RETENCIÓN!A:E,5,FALSE)="S","X","")</f>
        <v/>
      </c>
      <c r="Q435" s="26" t="s">
        <v>242</v>
      </c>
      <c r="R435" s="26"/>
      <c r="S435" s="25" t="s">
        <v>177</v>
      </c>
      <c r="T435" s="22" t="s">
        <v>178</v>
      </c>
      <c r="U435" s="22">
        <v>1</v>
      </c>
      <c r="V435" s="22">
        <v>60</v>
      </c>
      <c r="W435" s="22" t="s">
        <v>167</v>
      </c>
      <c r="X435" s="22"/>
      <c r="Y435" s="22">
        <v>7</v>
      </c>
      <c r="Z435" s="22" t="s">
        <v>235</v>
      </c>
    </row>
    <row r="436" spans="1:26" ht="36" x14ac:dyDescent="0.2">
      <c r="A436" s="22">
        <v>434</v>
      </c>
      <c r="B436" s="22" t="s">
        <v>168</v>
      </c>
      <c r="C436" s="23">
        <v>37881</v>
      </c>
      <c r="D436" s="23">
        <v>37881</v>
      </c>
      <c r="E436" s="22" t="s">
        <v>21</v>
      </c>
      <c r="F436" s="24" t="s">
        <v>241</v>
      </c>
      <c r="G436" s="4" t="s">
        <v>40</v>
      </c>
      <c r="H436" s="30" t="str">
        <f>VLOOKUP(G436,Hoja2!A:B,2,0)</f>
        <v>SERIE029</v>
      </c>
      <c r="I436" s="4" t="s">
        <v>40</v>
      </c>
      <c r="J436" s="31">
        <f>VLOOKUP(Eliminación!I110,RETENCIÓN!A:D,IF(Eliminación!E110="OPES",2,IF(Eliminación!E110="UPES",3,4)),FALSE)</f>
        <v>10</v>
      </c>
      <c r="K436" s="27">
        <f t="shared" si="6"/>
        <v>41531</v>
      </c>
      <c r="L436" s="28" t="str">
        <f>IF(VLOOKUP(I436,RETENCIÓN!A:E,5,FALSE)="E","X","")</f>
        <v>X</v>
      </c>
      <c r="M436" s="29" t="str">
        <f>IF(VLOOKUP(I436,RETENCIÓN!A:E,5,FALSE)="CT","X","")</f>
        <v/>
      </c>
      <c r="N436" s="28" t="str">
        <f>IF(VLOOKUP(I436,RETENCIÓN!A:E,5,FALSE)="E","X","")</f>
        <v>X</v>
      </c>
      <c r="O436" s="28" t="str">
        <f>IF(VLOOKUP(I436,RETENCIÓN!A:E,5,FALSE)="MT","X","")</f>
        <v/>
      </c>
      <c r="P436" s="28" t="str">
        <f>IF(VLOOKUP(I436,RETENCIÓN!A:E,5,FALSE)="S","X","")</f>
        <v/>
      </c>
      <c r="Q436" s="26" t="s">
        <v>242</v>
      </c>
      <c r="R436" s="26"/>
      <c r="S436" s="25" t="s">
        <v>177</v>
      </c>
      <c r="T436" s="22" t="s">
        <v>178</v>
      </c>
      <c r="U436" s="22">
        <v>1</v>
      </c>
      <c r="V436" s="22">
        <v>60</v>
      </c>
      <c r="W436" s="22" t="s">
        <v>167</v>
      </c>
      <c r="X436" s="22"/>
      <c r="Y436" s="22">
        <v>7</v>
      </c>
      <c r="Z436" s="22" t="s">
        <v>235</v>
      </c>
    </row>
    <row r="437" spans="1:26" ht="36" x14ac:dyDescent="0.2">
      <c r="A437" s="22">
        <v>435</v>
      </c>
      <c r="B437" s="22" t="s">
        <v>168</v>
      </c>
      <c r="C437" s="23">
        <v>37881</v>
      </c>
      <c r="D437" s="23">
        <v>37881</v>
      </c>
      <c r="E437" s="22" t="s">
        <v>21</v>
      </c>
      <c r="F437" s="24" t="s">
        <v>243</v>
      </c>
      <c r="G437" s="4" t="s">
        <v>40</v>
      </c>
      <c r="H437" s="30" t="str">
        <f>VLOOKUP(G437,Hoja2!A:B,2,0)</f>
        <v>SERIE029</v>
      </c>
      <c r="I437" s="4" t="s">
        <v>40</v>
      </c>
      <c r="J437" s="31">
        <f>VLOOKUP(Eliminación!I36,RETENCIÓN!A:D,IF(Eliminación!E36="OPES",2,IF(Eliminación!E36="UPES",3,4)),FALSE)</f>
        <v>10</v>
      </c>
      <c r="K437" s="27">
        <f t="shared" si="6"/>
        <v>41531</v>
      </c>
      <c r="L437" s="28" t="str">
        <f>IF(VLOOKUP(I437,RETENCIÓN!A:E,5,FALSE)="E","X","")</f>
        <v>X</v>
      </c>
      <c r="M437" s="29" t="str">
        <f>IF(VLOOKUP(I437,RETENCIÓN!A:E,5,FALSE)="CT","X","")</f>
        <v/>
      </c>
      <c r="N437" s="28" t="str">
        <f>IF(VLOOKUP(I437,RETENCIÓN!A:E,5,FALSE)="E","X","")</f>
        <v>X</v>
      </c>
      <c r="O437" s="28" t="str">
        <f>IF(VLOOKUP(I437,RETENCIÓN!A:E,5,FALSE)="MT","X","")</f>
        <v/>
      </c>
      <c r="P437" s="28" t="str">
        <f>IF(VLOOKUP(I437,RETENCIÓN!A:E,5,FALSE)="S","X","")</f>
        <v/>
      </c>
      <c r="Q437" s="26" t="s">
        <v>242</v>
      </c>
      <c r="R437" s="26"/>
      <c r="S437" s="25" t="s">
        <v>177</v>
      </c>
      <c r="T437" s="22" t="s">
        <v>178</v>
      </c>
      <c r="U437" s="22">
        <v>1</v>
      </c>
      <c r="V437" s="22">
        <v>73</v>
      </c>
      <c r="W437" s="22" t="s">
        <v>167</v>
      </c>
      <c r="X437" s="22"/>
      <c r="Y437" s="22">
        <v>8</v>
      </c>
      <c r="Z437" s="22" t="s">
        <v>235</v>
      </c>
    </row>
    <row r="438" spans="1:26" ht="36" x14ac:dyDescent="0.2">
      <c r="A438" s="22">
        <v>436</v>
      </c>
      <c r="B438" s="22" t="s">
        <v>168</v>
      </c>
      <c r="C438" s="23">
        <v>37881</v>
      </c>
      <c r="D438" s="23">
        <v>37881</v>
      </c>
      <c r="E438" s="22" t="s">
        <v>21</v>
      </c>
      <c r="F438" s="24" t="s">
        <v>243</v>
      </c>
      <c r="G438" s="4" t="s">
        <v>40</v>
      </c>
      <c r="H438" s="30" t="str">
        <f>VLOOKUP(G438,Hoja2!A:B,2,0)</f>
        <v>SERIE029</v>
      </c>
      <c r="I438" s="4" t="s">
        <v>40</v>
      </c>
      <c r="J438" s="31">
        <f>VLOOKUP(Eliminación!I111,RETENCIÓN!A:D,IF(Eliminación!E111="OPES",2,IF(Eliminación!E111="UPES",3,4)),FALSE)</f>
        <v>10</v>
      </c>
      <c r="K438" s="27">
        <f t="shared" si="6"/>
        <v>41531</v>
      </c>
      <c r="L438" s="28" t="str">
        <f>IF(VLOOKUP(I438,RETENCIÓN!A:E,5,FALSE)="E","X","")</f>
        <v>X</v>
      </c>
      <c r="M438" s="29" t="str">
        <f>IF(VLOOKUP(I438,RETENCIÓN!A:E,5,FALSE)="CT","X","")</f>
        <v/>
      </c>
      <c r="N438" s="28" t="str">
        <f>IF(VLOOKUP(I438,RETENCIÓN!A:E,5,FALSE)="E","X","")</f>
        <v>X</v>
      </c>
      <c r="O438" s="28" t="str">
        <f>IF(VLOOKUP(I438,RETENCIÓN!A:E,5,FALSE)="MT","X","")</f>
        <v/>
      </c>
      <c r="P438" s="28" t="str">
        <f>IF(VLOOKUP(I438,RETENCIÓN!A:E,5,FALSE)="S","X","")</f>
        <v/>
      </c>
      <c r="Q438" s="26" t="s">
        <v>242</v>
      </c>
      <c r="R438" s="26"/>
      <c r="S438" s="25" t="s">
        <v>177</v>
      </c>
      <c r="T438" s="22" t="s">
        <v>178</v>
      </c>
      <c r="U438" s="22">
        <v>1</v>
      </c>
      <c r="V438" s="22">
        <v>73</v>
      </c>
      <c r="W438" s="22" t="s">
        <v>167</v>
      </c>
      <c r="X438" s="22"/>
      <c r="Y438" s="22">
        <v>8</v>
      </c>
      <c r="Z438" s="22" t="s">
        <v>235</v>
      </c>
    </row>
    <row r="439" spans="1:26" ht="36" x14ac:dyDescent="0.2">
      <c r="A439" s="22">
        <v>437</v>
      </c>
      <c r="B439" s="22" t="s">
        <v>168</v>
      </c>
      <c r="C439" s="23">
        <v>37881</v>
      </c>
      <c r="D439" s="23">
        <v>37881</v>
      </c>
      <c r="E439" s="22" t="s">
        <v>21</v>
      </c>
      <c r="F439" s="24" t="s">
        <v>244</v>
      </c>
      <c r="G439" s="4" t="s">
        <v>40</v>
      </c>
      <c r="H439" s="30" t="str">
        <f>VLOOKUP(G439,Hoja2!A:B,2,0)</f>
        <v>SERIE029</v>
      </c>
      <c r="I439" s="4" t="s">
        <v>40</v>
      </c>
      <c r="J439" s="31">
        <f>VLOOKUP(Eliminación!I37,RETENCIÓN!A:D,IF(Eliminación!E37="OPES",2,IF(Eliminación!E37="UPES",3,4)),FALSE)</f>
        <v>10</v>
      </c>
      <c r="K439" s="27">
        <f t="shared" si="6"/>
        <v>41531</v>
      </c>
      <c r="L439" s="28" t="str">
        <f>IF(VLOOKUP(I439,RETENCIÓN!A:E,5,FALSE)="E","X","")</f>
        <v>X</v>
      </c>
      <c r="M439" s="29" t="str">
        <f>IF(VLOOKUP(I439,RETENCIÓN!A:E,5,FALSE)="CT","X","")</f>
        <v/>
      </c>
      <c r="N439" s="28" t="str">
        <f>IF(VLOOKUP(I439,RETENCIÓN!A:E,5,FALSE)="E","X","")</f>
        <v>X</v>
      </c>
      <c r="O439" s="28" t="str">
        <f>IF(VLOOKUP(I439,RETENCIÓN!A:E,5,FALSE)="MT","X","")</f>
        <v/>
      </c>
      <c r="P439" s="28" t="str">
        <f>IF(VLOOKUP(I439,RETENCIÓN!A:E,5,FALSE)="S","X","")</f>
        <v/>
      </c>
      <c r="Q439" s="26" t="s">
        <v>242</v>
      </c>
      <c r="R439" s="26"/>
      <c r="S439" s="25" t="s">
        <v>177</v>
      </c>
      <c r="T439" s="22" t="s">
        <v>178</v>
      </c>
      <c r="U439" s="22">
        <v>1</v>
      </c>
      <c r="V439" s="22">
        <v>82</v>
      </c>
      <c r="W439" s="22" t="s">
        <v>167</v>
      </c>
      <c r="X439" s="22"/>
      <c r="Y439" s="22">
        <v>9</v>
      </c>
      <c r="Z439" s="22" t="s">
        <v>235</v>
      </c>
    </row>
    <row r="440" spans="1:26" ht="36" x14ac:dyDescent="0.2">
      <c r="A440" s="22">
        <v>438</v>
      </c>
      <c r="B440" s="22" t="s">
        <v>168</v>
      </c>
      <c r="C440" s="23">
        <v>37881</v>
      </c>
      <c r="D440" s="23">
        <v>37881</v>
      </c>
      <c r="E440" s="22" t="s">
        <v>21</v>
      </c>
      <c r="F440" s="24" t="s">
        <v>244</v>
      </c>
      <c r="G440" s="4" t="s">
        <v>40</v>
      </c>
      <c r="H440" s="30" t="str">
        <f>VLOOKUP(G440,Hoja2!A:B,2,0)</f>
        <v>SERIE029</v>
      </c>
      <c r="I440" s="4" t="s">
        <v>40</v>
      </c>
      <c r="J440" s="31">
        <f>VLOOKUP(Eliminación!I112,RETENCIÓN!A:D,IF(Eliminación!E112="OPES",2,IF(Eliminación!E112="UPES",3,4)),FALSE)</f>
        <v>10</v>
      </c>
      <c r="K440" s="27">
        <f t="shared" si="6"/>
        <v>41531</v>
      </c>
      <c r="L440" s="28" t="str">
        <f>IF(VLOOKUP(I440,RETENCIÓN!A:E,5,FALSE)="E","X","")</f>
        <v>X</v>
      </c>
      <c r="M440" s="29" t="str">
        <f>IF(VLOOKUP(I440,RETENCIÓN!A:E,5,FALSE)="CT","X","")</f>
        <v/>
      </c>
      <c r="N440" s="28" t="str">
        <f>IF(VLOOKUP(I440,RETENCIÓN!A:E,5,FALSE)="E","X","")</f>
        <v>X</v>
      </c>
      <c r="O440" s="28" t="str">
        <f>IF(VLOOKUP(I440,RETENCIÓN!A:E,5,FALSE)="MT","X","")</f>
        <v/>
      </c>
      <c r="P440" s="28" t="str">
        <f>IF(VLOOKUP(I440,RETENCIÓN!A:E,5,FALSE)="S","X","")</f>
        <v/>
      </c>
      <c r="Q440" s="26" t="s">
        <v>242</v>
      </c>
      <c r="R440" s="26"/>
      <c r="S440" s="25" t="s">
        <v>177</v>
      </c>
      <c r="T440" s="22" t="s">
        <v>178</v>
      </c>
      <c r="U440" s="22">
        <v>1</v>
      </c>
      <c r="V440" s="22">
        <v>82</v>
      </c>
      <c r="W440" s="22" t="s">
        <v>167</v>
      </c>
      <c r="X440" s="22"/>
      <c r="Y440" s="22">
        <v>9</v>
      </c>
      <c r="Z440" s="22" t="s">
        <v>235</v>
      </c>
    </row>
    <row r="441" spans="1:26" ht="36" x14ac:dyDescent="0.2">
      <c r="A441" s="22">
        <v>439</v>
      </c>
      <c r="B441" s="22" t="s">
        <v>168</v>
      </c>
      <c r="C441" s="23">
        <v>37881</v>
      </c>
      <c r="D441" s="23">
        <v>37881</v>
      </c>
      <c r="E441" s="22" t="s">
        <v>21</v>
      </c>
      <c r="F441" s="24" t="s">
        <v>245</v>
      </c>
      <c r="G441" s="4" t="s">
        <v>40</v>
      </c>
      <c r="H441" s="30" t="str">
        <f>VLOOKUP(G441,Hoja2!A:B,2,0)</f>
        <v>SERIE029</v>
      </c>
      <c r="I441" s="4" t="s">
        <v>40</v>
      </c>
      <c r="J441" s="31">
        <f>VLOOKUP(Eliminación!I38,RETENCIÓN!A:D,IF(Eliminación!E38="OPES",2,IF(Eliminación!E38="UPES",3,4)),FALSE)</f>
        <v>10</v>
      </c>
      <c r="K441" s="27">
        <f t="shared" si="6"/>
        <v>41531</v>
      </c>
      <c r="L441" s="28" t="str">
        <f>IF(VLOOKUP(I441,RETENCIÓN!A:E,5,FALSE)="E","X","")</f>
        <v>X</v>
      </c>
      <c r="M441" s="29" t="str">
        <f>IF(VLOOKUP(I441,RETENCIÓN!A:E,5,FALSE)="CT","X","")</f>
        <v/>
      </c>
      <c r="N441" s="28" t="str">
        <f>IF(VLOOKUP(I441,RETENCIÓN!A:E,5,FALSE)="E","X","")</f>
        <v>X</v>
      </c>
      <c r="O441" s="28" t="str">
        <f>IF(VLOOKUP(I441,RETENCIÓN!A:E,5,FALSE)="MT","X","")</f>
        <v/>
      </c>
      <c r="P441" s="28" t="str">
        <f>IF(VLOOKUP(I441,RETENCIÓN!A:E,5,FALSE)="S","X","")</f>
        <v/>
      </c>
      <c r="Q441" s="26" t="s">
        <v>242</v>
      </c>
      <c r="R441" s="26"/>
      <c r="S441" s="25" t="s">
        <v>177</v>
      </c>
      <c r="T441" s="22" t="s">
        <v>178</v>
      </c>
      <c r="U441" s="22">
        <v>1</v>
      </c>
      <c r="V441" s="22">
        <v>112</v>
      </c>
      <c r="W441" s="22" t="s">
        <v>167</v>
      </c>
      <c r="X441" s="22"/>
      <c r="Y441" s="22">
        <v>10</v>
      </c>
      <c r="Z441" s="22" t="s">
        <v>235</v>
      </c>
    </row>
    <row r="442" spans="1:26" ht="36" x14ac:dyDescent="0.2">
      <c r="A442" s="22">
        <v>440</v>
      </c>
      <c r="B442" s="22" t="s">
        <v>168</v>
      </c>
      <c r="C442" s="23">
        <v>37881</v>
      </c>
      <c r="D442" s="23">
        <v>37881</v>
      </c>
      <c r="E442" s="22" t="s">
        <v>21</v>
      </c>
      <c r="F442" s="24" t="s">
        <v>245</v>
      </c>
      <c r="G442" s="4" t="s">
        <v>40</v>
      </c>
      <c r="H442" s="30" t="str">
        <f>VLOOKUP(G442,Hoja2!A:B,2,0)</f>
        <v>SERIE029</v>
      </c>
      <c r="I442" s="4" t="s">
        <v>40</v>
      </c>
      <c r="J442" s="31">
        <f>VLOOKUP(Eliminación!I113,RETENCIÓN!A:D,IF(Eliminación!E113="OPES",2,IF(Eliminación!E113="UPES",3,4)),FALSE)</f>
        <v>10</v>
      </c>
      <c r="K442" s="27">
        <f t="shared" si="6"/>
        <v>41531</v>
      </c>
      <c r="L442" s="28" t="str">
        <f>IF(VLOOKUP(I442,RETENCIÓN!A:E,5,FALSE)="E","X","")</f>
        <v>X</v>
      </c>
      <c r="M442" s="29" t="str">
        <f>IF(VLOOKUP(I442,RETENCIÓN!A:E,5,FALSE)="CT","X","")</f>
        <v/>
      </c>
      <c r="N442" s="28" t="str">
        <f>IF(VLOOKUP(I442,RETENCIÓN!A:E,5,FALSE)="E","X","")</f>
        <v>X</v>
      </c>
      <c r="O442" s="28" t="str">
        <f>IF(VLOOKUP(I442,RETENCIÓN!A:E,5,FALSE)="MT","X","")</f>
        <v/>
      </c>
      <c r="P442" s="28" t="str">
        <f>IF(VLOOKUP(I442,RETENCIÓN!A:E,5,FALSE)="S","X","")</f>
        <v/>
      </c>
      <c r="Q442" s="26" t="s">
        <v>242</v>
      </c>
      <c r="R442" s="26"/>
      <c r="S442" s="25" t="s">
        <v>177</v>
      </c>
      <c r="T442" s="22" t="s">
        <v>178</v>
      </c>
      <c r="U442" s="22">
        <v>1</v>
      </c>
      <c r="V442" s="22">
        <v>112</v>
      </c>
      <c r="W442" s="22" t="s">
        <v>167</v>
      </c>
      <c r="X442" s="22"/>
      <c r="Y442" s="22">
        <v>10</v>
      </c>
      <c r="Z442" s="22" t="s">
        <v>235</v>
      </c>
    </row>
    <row r="443" spans="1:26" ht="36" x14ac:dyDescent="0.2">
      <c r="A443" s="22">
        <v>441</v>
      </c>
      <c r="B443" s="22" t="s">
        <v>168</v>
      </c>
      <c r="C443" s="23">
        <v>37882</v>
      </c>
      <c r="D443" s="23">
        <v>37882</v>
      </c>
      <c r="E443" s="22" t="s">
        <v>21</v>
      </c>
      <c r="F443" s="24" t="s">
        <v>246</v>
      </c>
      <c r="G443" s="4" t="s">
        <v>40</v>
      </c>
      <c r="H443" s="30" t="str">
        <f>VLOOKUP(G443,Hoja2!A:B,2,0)</f>
        <v>SERIE029</v>
      </c>
      <c r="I443" s="4" t="s">
        <v>40</v>
      </c>
      <c r="J443" s="31">
        <f>VLOOKUP(Eliminación!I39,RETENCIÓN!A:D,IF(Eliminación!E39="OPES",2,IF(Eliminación!E39="UPES",3,4)),FALSE)</f>
        <v>10</v>
      </c>
      <c r="K443" s="27">
        <f t="shared" si="6"/>
        <v>41532</v>
      </c>
      <c r="L443" s="28" t="str">
        <f>IF(VLOOKUP(I443,RETENCIÓN!A:E,5,FALSE)="E","X","")</f>
        <v>X</v>
      </c>
      <c r="M443" s="29" t="str">
        <f>IF(VLOOKUP(I443,RETENCIÓN!A:E,5,FALSE)="CT","X","")</f>
        <v/>
      </c>
      <c r="N443" s="28" t="str">
        <f>IF(VLOOKUP(I443,RETENCIÓN!A:E,5,FALSE)="E","X","")</f>
        <v>X</v>
      </c>
      <c r="O443" s="28" t="str">
        <f>IF(VLOOKUP(I443,RETENCIÓN!A:E,5,FALSE)="MT","X","")</f>
        <v/>
      </c>
      <c r="P443" s="28" t="str">
        <f>IF(VLOOKUP(I443,RETENCIÓN!A:E,5,FALSE)="S","X","")</f>
        <v/>
      </c>
      <c r="Q443" s="26" t="s">
        <v>247</v>
      </c>
      <c r="R443" s="26"/>
      <c r="S443" s="25" t="s">
        <v>177</v>
      </c>
      <c r="T443" s="22" t="s">
        <v>178</v>
      </c>
      <c r="U443" s="22">
        <v>1</v>
      </c>
      <c r="V443" s="22">
        <v>111</v>
      </c>
      <c r="W443" s="22" t="s">
        <v>167</v>
      </c>
      <c r="X443" s="22"/>
      <c r="Y443" s="22">
        <v>11</v>
      </c>
      <c r="Z443" s="22" t="s">
        <v>235</v>
      </c>
    </row>
    <row r="444" spans="1:26" ht="36" x14ac:dyDescent="0.2">
      <c r="A444" s="22">
        <v>442</v>
      </c>
      <c r="B444" s="22" t="s">
        <v>168</v>
      </c>
      <c r="C444" s="23">
        <v>37882</v>
      </c>
      <c r="D444" s="23">
        <v>37882</v>
      </c>
      <c r="E444" s="22" t="s">
        <v>21</v>
      </c>
      <c r="F444" s="24" t="s">
        <v>246</v>
      </c>
      <c r="G444" s="4" t="s">
        <v>40</v>
      </c>
      <c r="H444" s="30" t="str">
        <f>VLOOKUP(G444,Hoja2!A:B,2,0)</f>
        <v>SERIE029</v>
      </c>
      <c r="I444" s="4" t="s">
        <v>40</v>
      </c>
      <c r="J444" s="31">
        <f>VLOOKUP(Eliminación!I114,RETENCIÓN!A:D,IF(Eliminación!E114="OPES",2,IF(Eliminación!E114="UPES",3,4)),FALSE)</f>
        <v>10</v>
      </c>
      <c r="K444" s="27">
        <f t="shared" si="6"/>
        <v>41532</v>
      </c>
      <c r="L444" s="28" t="str">
        <f>IF(VLOOKUP(I444,RETENCIÓN!A:E,5,FALSE)="E","X","")</f>
        <v>X</v>
      </c>
      <c r="M444" s="29" t="str">
        <f>IF(VLOOKUP(I444,RETENCIÓN!A:E,5,FALSE)="CT","X","")</f>
        <v/>
      </c>
      <c r="N444" s="28" t="str">
        <f>IF(VLOOKUP(I444,RETENCIÓN!A:E,5,FALSE)="E","X","")</f>
        <v>X</v>
      </c>
      <c r="O444" s="28" t="str">
        <f>IF(VLOOKUP(I444,RETENCIÓN!A:E,5,FALSE)="MT","X","")</f>
        <v/>
      </c>
      <c r="P444" s="28" t="str">
        <f>IF(VLOOKUP(I444,RETENCIÓN!A:E,5,FALSE)="S","X","")</f>
        <v/>
      </c>
      <c r="Q444" s="26" t="s">
        <v>247</v>
      </c>
      <c r="R444" s="26"/>
      <c r="S444" s="25" t="s">
        <v>177</v>
      </c>
      <c r="T444" s="22" t="s">
        <v>178</v>
      </c>
      <c r="U444" s="22">
        <v>1</v>
      </c>
      <c r="V444" s="22">
        <v>111</v>
      </c>
      <c r="W444" s="22" t="s">
        <v>167</v>
      </c>
      <c r="X444" s="22"/>
      <c r="Y444" s="22">
        <v>11</v>
      </c>
      <c r="Z444" s="22" t="s">
        <v>235</v>
      </c>
    </row>
    <row r="445" spans="1:26" ht="36" x14ac:dyDescent="0.2">
      <c r="A445" s="22">
        <v>443</v>
      </c>
      <c r="B445" s="22" t="s">
        <v>168</v>
      </c>
      <c r="C445" s="23">
        <v>37882</v>
      </c>
      <c r="D445" s="23">
        <v>37882</v>
      </c>
      <c r="E445" s="22" t="s">
        <v>21</v>
      </c>
      <c r="F445" s="24" t="s">
        <v>248</v>
      </c>
      <c r="G445" s="4" t="s">
        <v>40</v>
      </c>
      <c r="H445" s="30" t="str">
        <f>VLOOKUP(G445,Hoja2!A:B,2,0)</f>
        <v>SERIE029</v>
      </c>
      <c r="I445" s="4" t="s">
        <v>40</v>
      </c>
      <c r="J445" s="31">
        <f>VLOOKUP(Eliminación!I40,RETENCIÓN!A:D,IF(Eliminación!E40="OPES",2,IF(Eliminación!E40="UPES",3,4)),FALSE)</f>
        <v>10</v>
      </c>
      <c r="K445" s="27">
        <f t="shared" si="6"/>
        <v>41532</v>
      </c>
      <c r="L445" s="28" t="str">
        <f>IF(VLOOKUP(I445,RETENCIÓN!A:E,5,FALSE)="E","X","")</f>
        <v>X</v>
      </c>
      <c r="M445" s="29" t="str">
        <f>IF(VLOOKUP(I445,RETENCIÓN!A:E,5,FALSE)="CT","X","")</f>
        <v/>
      </c>
      <c r="N445" s="28" t="str">
        <f>IF(VLOOKUP(I445,RETENCIÓN!A:E,5,FALSE)="E","X","")</f>
        <v>X</v>
      </c>
      <c r="O445" s="28" t="str">
        <f>IF(VLOOKUP(I445,RETENCIÓN!A:E,5,FALSE)="MT","X","")</f>
        <v/>
      </c>
      <c r="P445" s="28" t="str">
        <f>IF(VLOOKUP(I445,RETENCIÓN!A:E,5,FALSE)="S","X","")</f>
        <v/>
      </c>
      <c r="Q445" s="26" t="s">
        <v>247</v>
      </c>
      <c r="R445" s="26"/>
      <c r="S445" s="25" t="s">
        <v>177</v>
      </c>
      <c r="T445" s="22" t="s">
        <v>178</v>
      </c>
      <c r="U445" s="22">
        <v>1</v>
      </c>
      <c r="V445" s="22">
        <v>120</v>
      </c>
      <c r="W445" s="22" t="s">
        <v>167</v>
      </c>
      <c r="X445" s="22"/>
      <c r="Y445" s="22">
        <v>12</v>
      </c>
      <c r="Z445" s="22" t="s">
        <v>235</v>
      </c>
    </row>
    <row r="446" spans="1:26" ht="36" x14ac:dyDescent="0.2">
      <c r="A446" s="22">
        <v>444</v>
      </c>
      <c r="B446" s="22" t="s">
        <v>168</v>
      </c>
      <c r="C446" s="23">
        <v>37882</v>
      </c>
      <c r="D446" s="23">
        <v>37882</v>
      </c>
      <c r="E446" s="22" t="s">
        <v>21</v>
      </c>
      <c r="F446" s="24" t="s">
        <v>248</v>
      </c>
      <c r="G446" s="4" t="s">
        <v>40</v>
      </c>
      <c r="H446" s="30" t="str">
        <f>VLOOKUP(G446,Hoja2!A:B,2,0)</f>
        <v>SERIE029</v>
      </c>
      <c r="I446" s="4" t="s">
        <v>40</v>
      </c>
      <c r="J446" s="31">
        <f>VLOOKUP(Eliminación!I115,RETENCIÓN!A:D,IF(Eliminación!E115="OPES",2,IF(Eliminación!E115="UPES",3,4)),FALSE)</f>
        <v>10</v>
      </c>
      <c r="K446" s="27">
        <f t="shared" si="6"/>
        <v>41532</v>
      </c>
      <c r="L446" s="28" t="str">
        <f>IF(VLOOKUP(I446,RETENCIÓN!A:E,5,FALSE)="E","X","")</f>
        <v>X</v>
      </c>
      <c r="M446" s="29" t="str">
        <f>IF(VLOOKUP(I446,RETENCIÓN!A:E,5,FALSE)="CT","X","")</f>
        <v/>
      </c>
      <c r="N446" s="28" t="str">
        <f>IF(VLOOKUP(I446,RETENCIÓN!A:E,5,FALSE)="E","X","")</f>
        <v>X</v>
      </c>
      <c r="O446" s="28" t="str">
        <f>IF(VLOOKUP(I446,RETENCIÓN!A:E,5,FALSE)="MT","X","")</f>
        <v/>
      </c>
      <c r="P446" s="28" t="str">
        <f>IF(VLOOKUP(I446,RETENCIÓN!A:E,5,FALSE)="S","X","")</f>
        <v/>
      </c>
      <c r="Q446" s="26" t="s">
        <v>247</v>
      </c>
      <c r="R446" s="26"/>
      <c r="S446" s="25" t="s">
        <v>177</v>
      </c>
      <c r="T446" s="22" t="s">
        <v>178</v>
      </c>
      <c r="U446" s="22">
        <v>1</v>
      </c>
      <c r="V446" s="22">
        <v>120</v>
      </c>
      <c r="W446" s="22" t="s">
        <v>167</v>
      </c>
      <c r="X446" s="22"/>
      <c r="Y446" s="22">
        <v>12</v>
      </c>
      <c r="Z446" s="22" t="s">
        <v>235</v>
      </c>
    </row>
    <row r="447" spans="1:26" ht="36" x14ac:dyDescent="0.2">
      <c r="A447" s="22">
        <v>445</v>
      </c>
      <c r="B447" s="22" t="s">
        <v>168</v>
      </c>
      <c r="C447" s="23">
        <v>37882</v>
      </c>
      <c r="D447" s="23">
        <v>37882</v>
      </c>
      <c r="E447" s="22" t="s">
        <v>21</v>
      </c>
      <c r="F447" s="24" t="s">
        <v>249</v>
      </c>
      <c r="G447" s="4" t="s">
        <v>40</v>
      </c>
      <c r="H447" s="30" t="str">
        <f>VLOOKUP(G447,Hoja2!A:B,2,0)</f>
        <v>SERIE029</v>
      </c>
      <c r="I447" s="4" t="s">
        <v>40</v>
      </c>
      <c r="J447" s="31">
        <f>VLOOKUP(Eliminación!I41,RETENCIÓN!A:D,IF(Eliminación!E41="OPES",2,IF(Eliminación!E41="UPES",3,4)),FALSE)</f>
        <v>10</v>
      </c>
      <c r="K447" s="27">
        <f t="shared" si="6"/>
        <v>41532</v>
      </c>
      <c r="L447" s="28" t="str">
        <f>IF(VLOOKUP(I447,RETENCIÓN!A:E,5,FALSE)="E","X","")</f>
        <v>X</v>
      </c>
      <c r="M447" s="29" t="str">
        <f>IF(VLOOKUP(I447,RETENCIÓN!A:E,5,FALSE)="CT","X","")</f>
        <v/>
      </c>
      <c r="N447" s="28" t="str">
        <f>IF(VLOOKUP(I447,RETENCIÓN!A:E,5,FALSE)="E","X","")</f>
        <v>X</v>
      </c>
      <c r="O447" s="28" t="str">
        <f>IF(VLOOKUP(I447,RETENCIÓN!A:E,5,FALSE)="MT","X","")</f>
        <v/>
      </c>
      <c r="P447" s="28" t="str">
        <f>IF(VLOOKUP(I447,RETENCIÓN!A:E,5,FALSE)="S","X","")</f>
        <v/>
      </c>
      <c r="Q447" s="26" t="s">
        <v>247</v>
      </c>
      <c r="R447" s="26"/>
      <c r="S447" s="25" t="s">
        <v>177</v>
      </c>
      <c r="T447" s="22" t="s">
        <v>178</v>
      </c>
      <c r="U447" s="22">
        <v>1</v>
      </c>
      <c r="V447" s="22">
        <v>212</v>
      </c>
      <c r="W447" s="22" t="s">
        <v>167</v>
      </c>
      <c r="X447" s="22"/>
      <c r="Y447" s="22">
        <v>13</v>
      </c>
      <c r="Z447" s="22" t="s">
        <v>235</v>
      </c>
    </row>
    <row r="448" spans="1:26" ht="36" x14ac:dyDescent="0.2">
      <c r="A448" s="22">
        <v>446</v>
      </c>
      <c r="B448" s="22" t="s">
        <v>168</v>
      </c>
      <c r="C448" s="23">
        <v>37882</v>
      </c>
      <c r="D448" s="23">
        <v>37882</v>
      </c>
      <c r="E448" s="22" t="s">
        <v>21</v>
      </c>
      <c r="F448" s="24" t="s">
        <v>249</v>
      </c>
      <c r="G448" s="4" t="s">
        <v>40</v>
      </c>
      <c r="H448" s="30" t="str">
        <f>VLOOKUP(G448,Hoja2!A:B,2,0)</f>
        <v>SERIE029</v>
      </c>
      <c r="I448" s="4" t="s">
        <v>40</v>
      </c>
      <c r="J448" s="31">
        <f>VLOOKUP(Eliminación!I116,RETENCIÓN!A:D,IF(Eliminación!E116="OPES",2,IF(Eliminación!E116="UPES",3,4)),FALSE)</f>
        <v>10</v>
      </c>
      <c r="K448" s="27">
        <f t="shared" si="6"/>
        <v>41532</v>
      </c>
      <c r="L448" s="28" t="str">
        <f>IF(VLOOKUP(I448,RETENCIÓN!A:E,5,FALSE)="E","X","")</f>
        <v>X</v>
      </c>
      <c r="M448" s="29" t="str">
        <f>IF(VLOOKUP(I448,RETENCIÓN!A:E,5,FALSE)="CT","X","")</f>
        <v/>
      </c>
      <c r="N448" s="28" t="str">
        <f>IF(VLOOKUP(I448,RETENCIÓN!A:E,5,FALSE)="E","X","")</f>
        <v>X</v>
      </c>
      <c r="O448" s="28" t="str">
        <f>IF(VLOOKUP(I448,RETENCIÓN!A:E,5,FALSE)="MT","X","")</f>
        <v/>
      </c>
      <c r="P448" s="28" t="str">
        <f>IF(VLOOKUP(I448,RETENCIÓN!A:E,5,FALSE)="S","X","")</f>
        <v/>
      </c>
      <c r="Q448" s="26" t="s">
        <v>247</v>
      </c>
      <c r="R448" s="26"/>
      <c r="S448" s="25" t="s">
        <v>177</v>
      </c>
      <c r="T448" s="22" t="s">
        <v>178</v>
      </c>
      <c r="U448" s="22">
        <v>1</v>
      </c>
      <c r="V448" s="22">
        <v>212</v>
      </c>
      <c r="W448" s="22" t="s">
        <v>167</v>
      </c>
      <c r="X448" s="22"/>
      <c r="Y448" s="22">
        <v>13</v>
      </c>
      <c r="Z448" s="22" t="s">
        <v>235</v>
      </c>
    </row>
    <row r="449" spans="1:26" ht="24" x14ac:dyDescent="0.2">
      <c r="A449" s="22">
        <v>447</v>
      </c>
      <c r="B449" s="22" t="s">
        <v>168</v>
      </c>
      <c r="C449" s="23">
        <v>37859</v>
      </c>
      <c r="D449" s="23">
        <v>37859</v>
      </c>
      <c r="E449" s="22" t="s">
        <v>21</v>
      </c>
      <c r="F449" s="24" t="s">
        <v>250</v>
      </c>
      <c r="G449" s="4" t="s">
        <v>40</v>
      </c>
      <c r="H449" s="30" t="str">
        <f>VLOOKUP(G449,Hoja2!A:B,2,0)</f>
        <v>SERIE029</v>
      </c>
      <c r="I449" s="4" t="s">
        <v>40</v>
      </c>
      <c r="J449" s="31">
        <f>VLOOKUP(Eliminación!I42,RETENCIÓN!A:D,IF(Eliminación!E42="OPES",2,IF(Eliminación!E42="UPES",3,4)),FALSE)</f>
        <v>10</v>
      </c>
      <c r="K449" s="27">
        <f t="shared" si="6"/>
        <v>41509</v>
      </c>
      <c r="L449" s="28" t="str">
        <f>IF(VLOOKUP(I449,RETENCIÓN!A:E,5,FALSE)="E","X","")</f>
        <v>X</v>
      </c>
      <c r="M449" s="29" t="str">
        <f>IF(VLOOKUP(I449,RETENCIÓN!A:E,5,FALSE)="CT","X","")</f>
        <v/>
      </c>
      <c r="N449" s="28" t="str">
        <f>IF(VLOOKUP(I449,RETENCIÓN!A:E,5,FALSE)="E","X","")</f>
        <v>X</v>
      </c>
      <c r="O449" s="28" t="str">
        <f>IF(VLOOKUP(I449,RETENCIÓN!A:E,5,FALSE)="MT","X","")</f>
        <v/>
      </c>
      <c r="P449" s="28" t="str">
        <f>IF(VLOOKUP(I449,RETENCIÓN!A:E,5,FALSE)="S","X","")</f>
        <v/>
      </c>
      <c r="Q449" s="26" t="s">
        <v>251</v>
      </c>
      <c r="R449" s="26"/>
      <c r="S449" s="25" t="s">
        <v>177</v>
      </c>
      <c r="T449" s="22" t="s">
        <v>178</v>
      </c>
      <c r="U449" s="22">
        <v>1</v>
      </c>
      <c r="V449" s="22">
        <v>152</v>
      </c>
      <c r="W449" s="22" t="s">
        <v>167</v>
      </c>
      <c r="X449" s="22"/>
      <c r="Y449" s="22">
        <v>1</v>
      </c>
      <c r="Z449" s="22" t="s">
        <v>252</v>
      </c>
    </row>
    <row r="450" spans="1:26" ht="24" x14ac:dyDescent="0.2">
      <c r="A450" s="22">
        <v>448</v>
      </c>
      <c r="B450" s="22" t="s">
        <v>168</v>
      </c>
      <c r="C450" s="23">
        <v>37859</v>
      </c>
      <c r="D450" s="23">
        <v>37859</v>
      </c>
      <c r="E450" s="22" t="s">
        <v>21</v>
      </c>
      <c r="F450" s="24" t="s">
        <v>250</v>
      </c>
      <c r="G450" s="4" t="s">
        <v>40</v>
      </c>
      <c r="H450" s="30" t="str">
        <f>VLOOKUP(G450,Hoja2!A:B,2,0)</f>
        <v>SERIE029</v>
      </c>
      <c r="I450" s="4" t="s">
        <v>40</v>
      </c>
      <c r="J450" s="31">
        <f>VLOOKUP(Eliminación!I117,RETENCIÓN!A:D,IF(Eliminación!E117="OPES",2,IF(Eliminación!E117="UPES",3,4)),FALSE)</f>
        <v>10</v>
      </c>
      <c r="K450" s="27">
        <f t="shared" si="6"/>
        <v>41509</v>
      </c>
      <c r="L450" s="28" t="str">
        <f>IF(VLOOKUP(I450,RETENCIÓN!A:E,5,FALSE)="E","X","")</f>
        <v>X</v>
      </c>
      <c r="M450" s="29" t="str">
        <f>IF(VLOOKUP(I450,RETENCIÓN!A:E,5,FALSE)="CT","X","")</f>
        <v/>
      </c>
      <c r="N450" s="28" t="str">
        <f>IF(VLOOKUP(I450,RETENCIÓN!A:E,5,FALSE)="E","X","")</f>
        <v>X</v>
      </c>
      <c r="O450" s="28" t="str">
        <f>IF(VLOOKUP(I450,RETENCIÓN!A:E,5,FALSE)="MT","X","")</f>
        <v/>
      </c>
      <c r="P450" s="28" t="str">
        <f>IF(VLOOKUP(I450,RETENCIÓN!A:E,5,FALSE)="S","X","")</f>
        <v/>
      </c>
      <c r="Q450" s="26" t="s">
        <v>251</v>
      </c>
      <c r="R450" s="26"/>
      <c r="S450" s="25" t="s">
        <v>177</v>
      </c>
      <c r="T450" s="22" t="s">
        <v>178</v>
      </c>
      <c r="U450" s="22">
        <v>1</v>
      </c>
      <c r="V450" s="22">
        <v>152</v>
      </c>
      <c r="W450" s="22" t="s">
        <v>167</v>
      </c>
      <c r="X450" s="22"/>
      <c r="Y450" s="22">
        <v>1</v>
      </c>
      <c r="Z450" s="22" t="s">
        <v>252</v>
      </c>
    </row>
    <row r="451" spans="1:26" ht="24" x14ac:dyDescent="0.2">
      <c r="A451" s="22">
        <v>449</v>
      </c>
      <c r="B451" s="22" t="s">
        <v>168</v>
      </c>
      <c r="C451" s="23">
        <v>37859</v>
      </c>
      <c r="D451" s="23">
        <v>37859</v>
      </c>
      <c r="E451" s="22" t="s">
        <v>21</v>
      </c>
      <c r="F451" s="24" t="s">
        <v>253</v>
      </c>
      <c r="G451" s="4" t="s">
        <v>40</v>
      </c>
      <c r="H451" s="30" t="str">
        <f>VLOOKUP(G451,Hoja2!A:B,2,0)</f>
        <v>SERIE029</v>
      </c>
      <c r="I451" s="4" t="s">
        <v>40</v>
      </c>
      <c r="J451" s="31">
        <f>VLOOKUP(Eliminación!I43,RETENCIÓN!A:D,IF(Eliminación!E43="OPES",2,IF(Eliminación!E43="UPES",3,4)),FALSE)</f>
        <v>10</v>
      </c>
      <c r="K451" s="27">
        <f t="shared" ref="K451:K514" si="7">D451+(J451*365)</f>
        <v>41509</v>
      </c>
      <c r="L451" s="28" t="str">
        <f>IF(VLOOKUP(I451,RETENCIÓN!A:E,5,FALSE)="E","X","")</f>
        <v>X</v>
      </c>
      <c r="M451" s="29" t="str">
        <f>IF(VLOOKUP(I451,RETENCIÓN!A:E,5,FALSE)="CT","X","")</f>
        <v/>
      </c>
      <c r="N451" s="28" t="str">
        <f>IF(VLOOKUP(I451,RETENCIÓN!A:E,5,FALSE)="E","X","")</f>
        <v>X</v>
      </c>
      <c r="O451" s="28" t="str">
        <f>IF(VLOOKUP(I451,RETENCIÓN!A:E,5,FALSE)="MT","X","")</f>
        <v/>
      </c>
      <c r="P451" s="28" t="str">
        <f>IF(VLOOKUP(I451,RETENCIÓN!A:E,5,FALSE)="S","X","")</f>
        <v/>
      </c>
      <c r="Q451" s="26" t="s">
        <v>254</v>
      </c>
      <c r="R451" s="26"/>
      <c r="S451" s="25" t="s">
        <v>177</v>
      </c>
      <c r="T451" s="22" t="s">
        <v>178</v>
      </c>
      <c r="U451" s="22">
        <v>1</v>
      </c>
      <c r="V451" s="22">
        <v>98</v>
      </c>
      <c r="W451" s="22" t="s">
        <v>167</v>
      </c>
      <c r="X451" s="22"/>
      <c r="Y451" s="22">
        <v>2</v>
      </c>
      <c r="Z451" s="22" t="s">
        <v>252</v>
      </c>
    </row>
    <row r="452" spans="1:26" ht="24" x14ac:dyDescent="0.2">
      <c r="A452" s="22">
        <v>450</v>
      </c>
      <c r="B452" s="22" t="s">
        <v>168</v>
      </c>
      <c r="C452" s="23">
        <v>37859</v>
      </c>
      <c r="D452" s="23">
        <v>37859</v>
      </c>
      <c r="E452" s="22" t="s">
        <v>21</v>
      </c>
      <c r="F452" s="24" t="s">
        <v>253</v>
      </c>
      <c r="G452" s="4" t="s">
        <v>40</v>
      </c>
      <c r="H452" s="30" t="str">
        <f>VLOOKUP(G452,Hoja2!A:B,2,0)</f>
        <v>SERIE029</v>
      </c>
      <c r="I452" s="4" t="s">
        <v>40</v>
      </c>
      <c r="J452" s="31">
        <f>VLOOKUP(Eliminación!I118,RETENCIÓN!A:D,IF(Eliminación!E118="OPES",2,IF(Eliminación!E118="UPES",3,4)),FALSE)</f>
        <v>10</v>
      </c>
      <c r="K452" s="27">
        <f t="shared" si="7"/>
        <v>41509</v>
      </c>
      <c r="L452" s="28" t="str">
        <f>IF(VLOOKUP(I452,RETENCIÓN!A:E,5,FALSE)="E","X","")</f>
        <v>X</v>
      </c>
      <c r="M452" s="29" t="str">
        <f>IF(VLOOKUP(I452,RETENCIÓN!A:E,5,FALSE)="CT","X","")</f>
        <v/>
      </c>
      <c r="N452" s="28" t="str">
        <f>IF(VLOOKUP(I452,RETENCIÓN!A:E,5,FALSE)="E","X","")</f>
        <v>X</v>
      </c>
      <c r="O452" s="28" t="str">
        <f>IF(VLOOKUP(I452,RETENCIÓN!A:E,5,FALSE)="MT","X","")</f>
        <v/>
      </c>
      <c r="P452" s="28" t="str">
        <f>IF(VLOOKUP(I452,RETENCIÓN!A:E,5,FALSE)="S","X","")</f>
        <v/>
      </c>
      <c r="Q452" s="26" t="s">
        <v>254</v>
      </c>
      <c r="R452" s="26"/>
      <c r="S452" s="25" t="s">
        <v>177</v>
      </c>
      <c r="T452" s="22" t="s">
        <v>178</v>
      </c>
      <c r="U452" s="22">
        <v>1</v>
      </c>
      <c r="V452" s="22">
        <v>98</v>
      </c>
      <c r="W452" s="22" t="s">
        <v>167</v>
      </c>
      <c r="X452" s="22"/>
      <c r="Y452" s="22">
        <v>2</v>
      </c>
      <c r="Z452" s="22" t="s">
        <v>252</v>
      </c>
    </row>
    <row r="453" spans="1:26" ht="24" x14ac:dyDescent="0.2">
      <c r="A453" s="22">
        <v>451</v>
      </c>
      <c r="B453" s="22" t="s">
        <v>168</v>
      </c>
      <c r="C453" s="23">
        <v>37859</v>
      </c>
      <c r="D453" s="23">
        <v>37859</v>
      </c>
      <c r="E453" s="22" t="s">
        <v>21</v>
      </c>
      <c r="F453" s="24" t="s">
        <v>185</v>
      </c>
      <c r="G453" s="4" t="s">
        <v>40</v>
      </c>
      <c r="H453" s="30" t="str">
        <f>VLOOKUP(G453,Hoja2!A:B,2,0)</f>
        <v>SERIE029</v>
      </c>
      <c r="I453" s="4" t="s">
        <v>40</v>
      </c>
      <c r="J453" s="31">
        <f>VLOOKUP(Eliminación!I44,RETENCIÓN!A:D,IF(Eliminación!E44="OPES",2,IF(Eliminación!E44="UPES",3,4)),FALSE)</f>
        <v>10</v>
      </c>
      <c r="K453" s="27">
        <f t="shared" si="7"/>
        <v>41509</v>
      </c>
      <c r="L453" s="28" t="str">
        <f>IF(VLOOKUP(I453,RETENCIÓN!A:E,5,FALSE)="E","X","")</f>
        <v>X</v>
      </c>
      <c r="M453" s="29" t="str">
        <f>IF(VLOOKUP(I453,RETENCIÓN!A:E,5,FALSE)="CT","X","")</f>
        <v/>
      </c>
      <c r="N453" s="28" t="str">
        <f>IF(VLOOKUP(I453,RETENCIÓN!A:E,5,FALSE)="E","X","")</f>
        <v>X</v>
      </c>
      <c r="O453" s="28" t="str">
        <f>IF(VLOOKUP(I453,RETENCIÓN!A:E,5,FALSE)="MT","X","")</f>
        <v/>
      </c>
      <c r="P453" s="28" t="str">
        <f>IF(VLOOKUP(I453,RETENCIÓN!A:E,5,FALSE)="S","X","")</f>
        <v/>
      </c>
      <c r="Q453" s="26" t="s">
        <v>254</v>
      </c>
      <c r="R453" s="26"/>
      <c r="S453" s="25" t="s">
        <v>177</v>
      </c>
      <c r="T453" s="22" t="s">
        <v>178</v>
      </c>
      <c r="U453" s="22">
        <v>1</v>
      </c>
      <c r="V453" s="22">
        <v>137</v>
      </c>
      <c r="W453" s="22" t="s">
        <v>167</v>
      </c>
      <c r="X453" s="22"/>
      <c r="Y453" s="22">
        <v>3</v>
      </c>
      <c r="Z453" s="22" t="s">
        <v>252</v>
      </c>
    </row>
    <row r="454" spans="1:26" ht="24" x14ac:dyDescent="0.2">
      <c r="A454" s="22">
        <v>452</v>
      </c>
      <c r="B454" s="22" t="s">
        <v>168</v>
      </c>
      <c r="C454" s="23">
        <v>37859</v>
      </c>
      <c r="D454" s="23">
        <v>37859</v>
      </c>
      <c r="E454" s="22" t="s">
        <v>21</v>
      </c>
      <c r="F454" s="24" t="s">
        <v>185</v>
      </c>
      <c r="G454" s="4" t="s">
        <v>40</v>
      </c>
      <c r="H454" s="30" t="str">
        <f>VLOOKUP(G454,Hoja2!A:B,2,0)</f>
        <v>SERIE029</v>
      </c>
      <c r="I454" s="4" t="s">
        <v>40</v>
      </c>
      <c r="J454" s="31">
        <f>VLOOKUP(Eliminación!I119,RETENCIÓN!A:D,IF(Eliminación!E119="OPES",2,IF(Eliminación!E119="UPES",3,4)),FALSE)</f>
        <v>10</v>
      </c>
      <c r="K454" s="27">
        <f t="shared" si="7"/>
        <v>41509</v>
      </c>
      <c r="L454" s="28" t="str">
        <f>IF(VLOOKUP(I454,RETENCIÓN!A:E,5,FALSE)="E","X","")</f>
        <v>X</v>
      </c>
      <c r="M454" s="29" t="str">
        <f>IF(VLOOKUP(I454,RETENCIÓN!A:E,5,FALSE)="CT","X","")</f>
        <v/>
      </c>
      <c r="N454" s="28" t="str">
        <f>IF(VLOOKUP(I454,RETENCIÓN!A:E,5,FALSE)="E","X","")</f>
        <v>X</v>
      </c>
      <c r="O454" s="28" t="str">
        <f>IF(VLOOKUP(I454,RETENCIÓN!A:E,5,FALSE)="MT","X","")</f>
        <v/>
      </c>
      <c r="P454" s="28" t="str">
        <f>IF(VLOOKUP(I454,RETENCIÓN!A:E,5,FALSE)="S","X","")</f>
        <v/>
      </c>
      <c r="Q454" s="26" t="s">
        <v>254</v>
      </c>
      <c r="R454" s="26"/>
      <c r="S454" s="25" t="s">
        <v>177</v>
      </c>
      <c r="T454" s="22" t="s">
        <v>178</v>
      </c>
      <c r="U454" s="22">
        <v>1</v>
      </c>
      <c r="V454" s="22">
        <v>137</v>
      </c>
      <c r="W454" s="22" t="s">
        <v>167</v>
      </c>
      <c r="X454" s="22"/>
      <c r="Y454" s="22">
        <v>3</v>
      </c>
      <c r="Z454" s="22" t="s">
        <v>252</v>
      </c>
    </row>
    <row r="455" spans="1:26" ht="24" x14ac:dyDescent="0.2">
      <c r="A455" s="22">
        <v>453</v>
      </c>
      <c r="B455" s="22" t="s">
        <v>168</v>
      </c>
      <c r="C455" s="23">
        <v>37859</v>
      </c>
      <c r="D455" s="23">
        <v>37859</v>
      </c>
      <c r="E455" s="22" t="s">
        <v>21</v>
      </c>
      <c r="F455" s="24" t="s">
        <v>255</v>
      </c>
      <c r="G455" s="4" t="s">
        <v>40</v>
      </c>
      <c r="H455" s="30" t="str">
        <f>VLOOKUP(G455,Hoja2!A:B,2,0)</f>
        <v>SERIE029</v>
      </c>
      <c r="I455" s="4" t="s">
        <v>40</v>
      </c>
      <c r="J455" s="31">
        <f>VLOOKUP(Eliminación!I45,RETENCIÓN!A:D,IF(Eliminación!E45="OPES",2,IF(Eliminación!E45="UPES",3,4)),FALSE)</f>
        <v>10</v>
      </c>
      <c r="K455" s="27">
        <f t="shared" si="7"/>
        <v>41509</v>
      </c>
      <c r="L455" s="28" t="str">
        <f>IF(VLOOKUP(I455,RETENCIÓN!A:E,5,FALSE)="E","X","")</f>
        <v>X</v>
      </c>
      <c r="M455" s="29" t="str">
        <f>IF(VLOOKUP(I455,RETENCIÓN!A:E,5,FALSE)="CT","X","")</f>
        <v/>
      </c>
      <c r="N455" s="28" t="str">
        <f>IF(VLOOKUP(I455,RETENCIÓN!A:E,5,FALSE)="E","X","")</f>
        <v>X</v>
      </c>
      <c r="O455" s="28" t="str">
        <f>IF(VLOOKUP(I455,RETENCIÓN!A:E,5,FALSE)="MT","X","")</f>
        <v/>
      </c>
      <c r="P455" s="28" t="str">
        <f>IF(VLOOKUP(I455,RETENCIÓN!A:E,5,FALSE)="S","X","")</f>
        <v/>
      </c>
      <c r="Q455" s="26" t="s">
        <v>254</v>
      </c>
      <c r="R455" s="26"/>
      <c r="S455" s="25" t="s">
        <v>177</v>
      </c>
      <c r="T455" s="22" t="s">
        <v>178</v>
      </c>
      <c r="U455" s="22">
        <v>1</v>
      </c>
      <c r="V455" s="22">
        <v>78</v>
      </c>
      <c r="W455" s="22" t="s">
        <v>167</v>
      </c>
      <c r="X455" s="22" t="s">
        <v>256</v>
      </c>
      <c r="Y455" s="22">
        <v>4</v>
      </c>
      <c r="Z455" s="22" t="s">
        <v>252</v>
      </c>
    </row>
    <row r="456" spans="1:26" ht="24" x14ac:dyDescent="0.2">
      <c r="A456" s="22">
        <v>454</v>
      </c>
      <c r="B456" s="22" t="s">
        <v>168</v>
      </c>
      <c r="C456" s="23">
        <v>37859</v>
      </c>
      <c r="D456" s="23">
        <v>37859</v>
      </c>
      <c r="E456" s="22" t="s">
        <v>21</v>
      </c>
      <c r="F456" s="24" t="s">
        <v>255</v>
      </c>
      <c r="G456" s="4" t="s">
        <v>40</v>
      </c>
      <c r="H456" s="30" t="str">
        <f>VLOOKUP(G456,Hoja2!A:B,2,0)</f>
        <v>SERIE029</v>
      </c>
      <c r="I456" s="4" t="s">
        <v>40</v>
      </c>
      <c r="J456" s="31">
        <f>VLOOKUP(Eliminación!I120,RETENCIÓN!A:D,IF(Eliminación!E120="OPES",2,IF(Eliminación!E120="UPES",3,4)),FALSE)</f>
        <v>10</v>
      </c>
      <c r="K456" s="27">
        <f t="shared" si="7"/>
        <v>41509</v>
      </c>
      <c r="L456" s="28" t="str">
        <f>IF(VLOOKUP(I456,RETENCIÓN!A:E,5,FALSE)="E","X","")</f>
        <v>X</v>
      </c>
      <c r="M456" s="29" t="str">
        <f>IF(VLOOKUP(I456,RETENCIÓN!A:E,5,FALSE)="CT","X","")</f>
        <v/>
      </c>
      <c r="N456" s="28" t="str">
        <f>IF(VLOOKUP(I456,RETENCIÓN!A:E,5,FALSE)="E","X","")</f>
        <v>X</v>
      </c>
      <c r="O456" s="28" t="str">
        <f>IF(VLOOKUP(I456,RETENCIÓN!A:E,5,FALSE)="MT","X","")</f>
        <v/>
      </c>
      <c r="P456" s="28" t="str">
        <f>IF(VLOOKUP(I456,RETENCIÓN!A:E,5,FALSE)="S","X","")</f>
        <v/>
      </c>
      <c r="Q456" s="26" t="s">
        <v>254</v>
      </c>
      <c r="R456" s="26"/>
      <c r="S456" s="25" t="s">
        <v>177</v>
      </c>
      <c r="T456" s="22" t="s">
        <v>178</v>
      </c>
      <c r="U456" s="22">
        <v>1</v>
      </c>
      <c r="V456" s="22">
        <v>78</v>
      </c>
      <c r="W456" s="22" t="s">
        <v>167</v>
      </c>
      <c r="X456" s="22" t="s">
        <v>256</v>
      </c>
      <c r="Y456" s="22">
        <v>4</v>
      </c>
      <c r="Z456" s="22" t="s">
        <v>252</v>
      </c>
    </row>
    <row r="457" spans="1:26" ht="24" x14ac:dyDescent="0.2">
      <c r="A457" s="22">
        <v>455</v>
      </c>
      <c r="B457" s="22" t="s">
        <v>168</v>
      </c>
      <c r="C457" s="23">
        <v>37859</v>
      </c>
      <c r="D457" s="23">
        <v>37859</v>
      </c>
      <c r="E457" s="22" t="s">
        <v>21</v>
      </c>
      <c r="F457" s="24" t="s">
        <v>257</v>
      </c>
      <c r="G457" s="4" t="s">
        <v>40</v>
      </c>
      <c r="H457" s="30" t="str">
        <f>VLOOKUP(G457,Hoja2!A:B,2,0)</f>
        <v>SERIE029</v>
      </c>
      <c r="I457" s="4" t="s">
        <v>40</v>
      </c>
      <c r="J457" s="31">
        <f>VLOOKUP(Eliminación!I46,RETENCIÓN!A:D,IF(Eliminación!E46="OPES",2,IF(Eliminación!E46="UPES",3,4)),FALSE)</f>
        <v>10</v>
      </c>
      <c r="K457" s="27">
        <f t="shared" si="7"/>
        <v>41509</v>
      </c>
      <c r="L457" s="28" t="str">
        <f>IF(VLOOKUP(I457,RETENCIÓN!A:E,5,FALSE)="E","X","")</f>
        <v>X</v>
      </c>
      <c r="M457" s="29" t="str">
        <f>IF(VLOOKUP(I457,RETENCIÓN!A:E,5,FALSE)="CT","X","")</f>
        <v/>
      </c>
      <c r="N457" s="28" t="str">
        <f>IF(VLOOKUP(I457,RETENCIÓN!A:E,5,FALSE)="E","X","")</f>
        <v>X</v>
      </c>
      <c r="O457" s="28" t="str">
        <f>IF(VLOOKUP(I457,RETENCIÓN!A:E,5,FALSE)="MT","X","")</f>
        <v/>
      </c>
      <c r="P457" s="28" t="str">
        <f>IF(VLOOKUP(I457,RETENCIÓN!A:E,5,FALSE)="S","X","")</f>
        <v/>
      </c>
      <c r="Q457" s="26" t="s">
        <v>254</v>
      </c>
      <c r="R457" s="26"/>
      <c r="S457" s="25" t="s">
        <v>177</v>
      </c>
      <c r="T457" s="22" t="s">
        <v>178</v>
      </c>
      <c r="U457" s="22">
        <v>1</v>
      </c>
      <c r="V457" s="22">
        <v>186</v>
      </c>
      <c r="W457" s="22" t="s">
        <v>167</v>
      </c>
      <c r="X457" s="22"/>
      <c r="Y457" s="22">
        <v>5</v>
      </c>
      <c r="Z457" s="22" t="s">
        <v>252</v>
      </c>
    </row>
    <row r="458" spans="1:26" ht="24" x14ac:dyDescent="0.2">
      <c r="A458" s="22">
        <v>456</v>
      </c>
      <c r="B458" s="22" t="s">
        <v>168</v>
      </c>
      <c r="C458" s="23">
        <v>37859</v>
      </c>
      <c r="D458" s="23">
        <v>37859</v>
      </c>
      <c r="E458" s="22" t="s">
        <v>21</v>
      </c>
      <c r="F458" s="24" t="s">
        <v>257</v>
      </c>
      <c r="G458" s="4" t="s">
        <v>40</v>
      </c>
      <c r="H458" s="30" t="str">
        <f>VLOOKUP(G458,Hoja2!A:B,2,0)</f>
        <v>SERIE029</v>
      </c>
      <c r="I458" s="4" t="s">
        <v>40</v>
      </c>
      <c r="J458" s="31">
        <f>VLOOKUP(Eliminación!I121,RETENCIÓN!A:D,IF(Eliminación!E121="OPES",2,IF(Eliminación!E121="UPES",3,4)),FALSE)</f>
        <v>10</v>
      </c>
      <c r="K458" s="27">
        <f t="shared" si="7"/>
        <v>41509</v>
      </c>
      <c r="L458" s="28" t="str">
        <f>IF(VLOOKUP(I458,RETENCIÓN!A:E,5,FALSE)="E","X","")</f>
        <v>X</v>
      </c>
      <c r="M458" s="29" t="str">
        <f>IF(VLOOKUP(I458,RETENCIÓN!A:E,5,FALSE)="CT","X","")</f>
        <v/>
      </c>
      <c r="N458" s="28" t="str">
        <f>IF(VLOOKUP(I458,RETENCIÓN!A:E,5,FALSE)="E","X","")</f>
        <v>X</v>
      </c>
      <c r="O458" s="28" t="str">
        <f>IF(VLOOKUP(I458,RETENCIÓN!A:E,5,FALSE)="MT","X","")</f>
        <v/>
      </c>
      <c r="P458" s="28" t="str">
        <f>IF(VLOOKUP(I458,RETENCIÓN!A:E,5,FALSE)="S","X","")</f>
        <v/>
      </c>
      <c r="Q458" s="26" t="s">
        <v>254</v>
      </c>
      <c r="R458" s="26"/>
      <c r="S458" s="25" t="s">
        <v>177</v>
      </c>
      <c r="T458" s="22" t="s">
        <v>178</v>
      </c>
      <c r="U458" s="22">
        <v>1</v>
      </c>
      <c r="V458" s="22">
        <v>186</v>
      </c>
      <c r="W458" s="22" t="s">
        <v>167</v>
      </c>
      <c r="X458" s="22"/>
      <c r="Y458" s="22">
        <v>5</v>
      </c>
      <c r="Z458" s="22" t="s">
        <v>252</v>
      </c>
    </row>
    <row r="459" spans="1:26" ht="24" x14ac:dyDescent="0.2">
      <c r="A459" s="22">
        <v>457</v>
      </c>
      <c r="B459" s="22" t="s">
        <v>168</v>
      </c>
      <c r="C459" s="23">
        <v>37859</v>
      </c>
      <c r="D459" s="23">
        <v>37859</v>
      </c>
      <c r="E459" s="22" t="s">
        <v>21</v>
      </c>
      <c r="F459" s="24" t="s">
        <v>248</v>
      </c>
      <c r="G459" s="4" t="s">
        <v>40</v>
      </c>
      <c r="H459" s="30" t="str">
        <f>VLOOKUP(G459,Hoja2!A:B,2,0)</f>
        <v>SERIE029</v>
      </c>
      <c r="I459" s="4" t="s">
        <v>40</v>
      </c>
      <c r="J459" s="31">
        <f>VLOOKUP(Eliminación!I47,RETENCIÓN!A:D,IF(Eliminación!E47="OPES",2,IF(Eliminación!E47="UPES",3,4)),FALSE)</f>
        <v>10</v>
      </c>
      <c r="K459" s="27">
        <f t="shared" si="7"/>
        <v>41509</v>
      </c>
      <c r="L459" s="28" t="str">
        <f>IF(VLOOKUP(I459,RETENCIÓN!A:E,5,FALSE)="E","X","")</f>
        <v>X</v>
      </c>
      <c r="M459" s="29" t="str">
        <f>IF(VLOOKUP(I459,RETENCIÓN!A:E,5,FALSE)="CT","X","")</f>
        <v/>
      </c>
      <c r="N459" s="28" t="str">
        <f>IF(VLOOKUP(I459,RETENCIÓN!A:E,5,FALSE)="E","X","")</f>
        <v>X</v>
      </c>
      <c r="O459" s="28" t="str">
        <f>IF(VLOOKUP(I459,RETENCIÓN!A:E,5,FALSE)="MT","X","")</f>
        <v/>
      </c>
      <c r="P459" s="28" t="str">
        <f>IF(VLOOKUP(I459,RETENCIÓN!A:E,5,FALSE)="S","X","")</f>
        <v/>
      </c>
      <c r="Q459" s="26" t="s">
        <v>254</v>
      </c>
      <c r="R459" s="26"/>
      <c r="S459" s="25" t="s">
        <v>177</v>
      </c>
      <c r="T459" s="22" t="s">
        <v>178</v>
      </c>
      <c r="U459" s="22">
        <v>1</v>
      </c>
      <c r="V459" s="22">
        <v>88</v>
      </c>
      <c r="W459" s="22" t="s">
        <v>167</v>
      </c>
      <c r="X459" s="22"/>
      <c r="Y459" s="22">
        <v>6</v>
      </c>
      <c r="Z459" s="22" t="s">
        <v>252</v>
      </c>
    </row>
    <row r="460" spans="1:26" ht="24" x14ac:dyDescent="0.2">
      <c r="A460" s="22">
        <v>458</v>
      </c>
      <c r="B460" s="22" t="s">
        <v>168</v>
      </c>
      <c r="C460" s="23">
        <v>37859</v>
      </c>
      <c r="D460" s="23">
        <v>37859</v>
      </c>
      <c r="E460" s="22" t="s">
        <v>21</v>
      </c>
      <c r="F460" s="24" t="s">
        <v>248</v>
      </c>
      <c r="G460" s="4" t="s">
        <v>40</v>
      </c>
      <c r="H460" s="30" t="str">
        <f>VLOOKUP(G460,Hoja2!A:B,2,0)</f>
        <v>SERIE029</v>
      </c>
      <c r="I460" s="4" t="s">
        <v>40</v>
      </c>
      <c r="J460" s="31">
        <f>VLOOKUP(Eliminación!I122,RETENCIÓN!A:D,IF(Eliminación!E122="OPES",2,IF(Eliminación!E122="UPES",3,4)),FALSE)</f>
        <v>10</v>
      </c>
      <c r="K460" s="27">
        <f t="shared" si="7"/>
        <v>41509</v>
      </c>
      <c r="L460" s="28" t="str">
        <f>IF(VLOOKUP(I460,RETENCIÓN!A:E,5,FALSE)="E","X","")</f>
        <v>X</v>
      </c>
      <c r="M460" s="29" t="str">
        <f>IF(VLOOKUP(I460,RETENCIÓN!A:E,5,FALSE)="CT","X","")</f>
        <v/>
      </c>
      <c r="N460" s="28" t="str">
        <f>IF(VLOOKUP(I460,RETENCIÓN!A:E,5,FALSE)="E","X","")</f>
        <v>X</v>
      </c>
      <c r="O460" s="28" t="str">
        <f>IF(VLOOKUP(I460,RETENCIÓN!A:E,5,FALSE)="MT","X","")</f>
        <v/>
      </c>
      <c r="P460" s="28" t="str">
        <f>IF(VLOOKUP(I460,RETENCIÓN!A:E,5,FALSE)="S","X","")</f>
        <v/>
      </c>
      <c r="Q460" s="26" t="s">
        <v>254</v>
      </c>
      <c r="R460" s="26"/>
      <c r="S460" s="25" t="s">
        <v>177</v>
      </c>
      <c r="T460" s="22" t="s">
        <v>178</v>
      </c>
      <c r="U460" s="22">
        <v>1</v>
      </c>
      <c r="V460" s="22">
        <v>88</v>
      </c>
      <c r="W460" s="22" t="s">
        <v>167</v>
      </c>
      <c r="X460" s="22"/>
      <c r="Y460" s="22">
        <v>6</v>
      </c>
      <c r="Z460" s="22" t="s">
        <v>252</v>
      </c>
    </row>
    <row r="461" spans="1:26" ht="24" x14ac:dyDescent="0.2">
      <c r="A461" s="22">
        <v>459</v>
      </c>
      <c r="B461" s="22" t="s">
        <v>168</v>
      </c>
      <c r="C461" s="23">
        <v>37859</v>
      </c>
      <c r="D461" s="23">
        <v>37859</v>
      </c>
      <c r="E461" s="22" t="s">
        <v>21</v>
      </c>
      <c r="F461" s="24" t="s">
        <v>258</v>
      </c>
      <c r="G461" s="4" t="s">
        <v>40</v>
      </c>
      <c r="H461" s="30" t="str">
        <f>VLOOKUP(G461,Hoja2!A:B,2,0)</f>
        <v>SERIE029</v>
      </c>
      <c r="I461" s="4" t="s">
        <v>40</v>
      </c>
      <c r="J461" s="31">
        <f>VLOOKUP(Eliminación!I48,RETENCIÓN!A:D,IF(Eliminación!E48="OPES",2,IF(Eliminación!E48="UPES",3,4)),FALSE)</f>
        <v>10</v>
      </c>
      <c r="K461" s="27">
        <f t="shared" si="7"/>
        <v>41509</v>
      </c>
      <c r="L461" s="28" t="str">
        <f>IF(VLOOKUP(I461,RETENCIÓN!A:E,5,FALSE)="E","X","")</f>
        <v>X</v>
      </c>
      <c r="M461" s="29" t="str">
        <f>IF(VLOOKUP(I461,RETENCIÓN!A:E,5,FALSE)="CT","X","")</f>
        <v/>
      </c>
      <c r="N461" s="28" t="str">
        <f>IF(VLOOKUP(I461,RETENCIÓN!A:E,5,FALSE)="E","X","")</f>
        <v>X</v>
      </c>
      <c r="O461" s="28" t="str">
        <f>IF(VLOOKUP(I461,RETENCIÓN!A:E,5,FALSE)="MT","X","")</f>
        <v/>
      </c>
      <c r="P461" s="28" t="str">
        <f>IF(VLOOKUP(I461,RETENCIÓN!A:E,5,FALSE)="S","X","")</f>
        <v/>
      </c>
      <c r="Q461" s="26" t="s">
        <v>254</v>
      </c>
      <c r="R461" s="26"/>
      <c r="S461" s="25" t="s">
        <v>177</v>
      </c>
      <c r="T461" s="22" t="s">
        <v>178</v>
      </c>
      <c r="U461" s="22">
        <v>1</v>
      </c>
      <c r="V461" s="22">
        <v>150</v>
      </c>
      <c r="W461" s="22" t="s">
        <v>167</v>
      </c>
      <c r="X461" s="22"/>
      <c r="Y461" s="22">
        <v>7</v>
      </c>
      <c r="Z461" s="22" t="s">
        <v>252</v>
      </c>
    </row>
    <row r="462" spans="1:26" ht="24" x14ac:dyDescent="0.2">
      <c r="A462" s="22">
        <v>460</v>
      </c>
      <c r="B462" s="22" t="s">
        <v>168</v>
      </c>
      <c r="C462" s="23">
        <v>37859</v>
      </c>
      <c r="D462" s="23">
        <v>37859</v>
      </c>
      <c r="E462" s="22" t="s">
        <v>21</v>
      </c>
      <c r="F462" s="24" t="s">
        <v>258</v>
      </c>
      <c r="G462" s="4" t="s">
        <v>40</v>
      </c>
      <c r="H462" s="30" t="str">
        <f>VLOOKUP(G462,Hoja2!A:B,2,0)</f>
        <v>SERIE029</v>
      </c>
      <c r="I462" s="4" t="s">
        <v>40</v>
      </c>
      <c r="J462" s="31">
        <f>VLOOKUP(Eliminación!I123,RETENCIÓN!A:D,IF(Eliminación!E123="OPES",2,IF(Eliminación!E123="UPES",3,4)),FALSE)</f>
        <v>10</v>
      </c>
      <c r="K462" s="27">
        <f t="shared" si="7"/>
        <v>41509</v>
      </c>
      <c r="L462" s="28" t="str">
        <f>IF(VLOOKUP(I462,RETENCIÓN!A:E,5,FALSE)="E","X","")</f>
        <v>X</v>
      </c>
      <c r="M462" s="29" t="str">
        <f>IF(VLOOKUP(I462,RETENCIÓN!A:E,5,FALSE)="CT","X","")</f>
        <v/>
      </c>
      <c r="N462" s="28" t="str">
        <f>IF(VLOOKUP(I462,RETENCIÓN!A:E,5,FALSE)="E","X","")</f>
        <v>X</v>
      </c>
      <c r="O462" s="28" t="str">
        <f>IF(VLOOKUP(I462,RETENCIÓN!A:E,5,FALSE)="MT","X","")</f>
        <v/>
      </c>
      <c r="P462" s="28" t="str">
        <f>IF(VLOOKUP(I462,RETENCIÓN!A:E,5,FALSE)="S","X","")</f>
        <v/>
      </c>
      <c r="Q462" s="26" t="s">
        <v>254</v>
      </c>
      <c r="R462" s="26"/>
      <c r="S462" s="25" t="s">
        <v>177</v>
      </c>
      <c r="T462" s="22" t="s">
        <v>178</v>
      </c>
      <c r="U462" s="22">
        <v>1</v>
      </c>
      <c r="V462" s="22">
        <v>150</v>
      </c>
      <c r="W462" s="22" t="s">
        <v>167</v>
      </c>
      <c r="X462" s="22"/>
      <c r="Y462" s="22">
        <v>7</v>
      </c>
      <c r="Z462" s="22" t="s">
        <v>252</v>
      </c>
    </row>
    <row r="463" spans="1:26" ht="24" x14ac:dyDescent="0.2">
      <c r="A463" s="22">
        <v>461</v>
      </c>
      <c r="B463" s="22" t="s">
        <v>168</v>
      </c>
      <c r="C463" s="23">
        <v>37859</v>
      </c>
      <c r="D463" s="23">
        <v>37859</v>
      </c>
      <c r="E463" s="22" t="s">
        <v>21</v>
      </c>
      <c r="F463" s="24" t="s">
        <v>259</v>
      </c>
      <c r="G463" s="4" t="s">
        <v>40</v>
      </c>
      <c r="H463" s="30" t="str">
        <f>VLOOKUP(G463,Hoja2!A:B,2,0)</f>
        <v>SERIE029</v>
      </c>
      <c r="I463" s="4" t="s">
        <v>40</v>
      </c>
      <c r="J463" s="31">
        <f>VLOOKUP(Eliminación!I49,RETENCIÓN!A:D,IF(Eliminación!E49="OPES",2,IF(Eliminación!E49="UPES",3,4)),FALSE)</f>
        <v>10</v>
      </c>
      <c r="K463" s="27">
        <f t="shared" si="7"/>
        <v>41509</v>
      </c>
      <c r="L463" s="28" t="str">
        <f>IF(VLOOKUP(I463,RETENCIÓN!A:E,5,FALSE)="E","X","")</f>
        <v>X</v>
      </c>
      <c r="M463" s="29" t="str">
        <f>IF(VLOOKUP(I463,RETENCIÓN!A:E,5,FALSE)="CT","X","")</f>
        <v/>
      </c>
      <c r="N463" s="28" t="str">
        <f>IF(VLOOKUP(I463,RETENCIÓN!A:E,5,FALSE)="E","X","")</f>
        <v>X</v>
      </c>
      <c r="O463" s="28" t="str">
        <f>IF(VLOOKUP(I463,RETENCIÓN!A:E,5,FALSE)="MT","X","")</f>
        <v/>
      </c>
      <c r="P463" s="28" t="str">
        <f>IF(VLOOKUP(I463,RETENCIÓN!A:E,5,FALSE)="S","X","")</f>
        <v/>
      </c>
      <c r="Q463" s="26" t="s">
        <v>254</v>
      </c>
      <c r="R463" s="26"/>
      <c r="S463" s="25" t="s">
        <v>177</v>
      </c>
      <c r="T463" s="22" t="s">
        <v>178</v>
      </c>
      <c r="U463" s="22">
        <v>1</v>
      </c>
      <c r="V463" s="22">
        <v>121</v>
      </c>
      <c r="W463" s="22" t="s">
        <v>167</v>
      </c>
      <c r="X463" s="22"/>
      <c r="Y463" s="22">
        <v>8</v>
      </c>
      <c r="Z463" s="22" t="s">
        <v>252</v>
      </c>
    </row>
    <row r="464" spans="1:26" ht="24" x14ac:dyDescent="0.2">
      <c r="A464" s="22">
        <v>462</v>
      </c>
      <c r="B464" s="22" t="s">
        <v>168</v>
      </c>
      <c r="C464" s="23">
        <v>37859</v>
      </c>
      <c r="D464" s="23">
        <v>37859</v>
      </c>
      <c r="E464" s="22" t="s">
        <v>21</v>
      </c>
      <c r="F464" s="24" t="s">
        <v>259</v>
      </c>
      <c r="G464" s="4" t="s">
        <v>40</v>
      </c>
      <c r="H464" s="30" t="str">
        <f>VLOOKUP(G464,Hoja2!A:B,2,0)</f>
        <v>SERIE029</v>
      </c>
      <c r="I464" s="4" t="s">
        <v>40</v>
      </c>
      <c r="J464" s="31">
        <f>VLOOKUP(Eliminación!I124,RETENCIÓN!A:D,IF(Eliminación!E124="OPES",2,IF(Eliminación!E124="UPES",3,4)),FALSE)</f>
        <v>10</v>
      </c>
      <c r="K464" s="27">
        <f t="shared" si="7"/>
        <v>41509</v>
      </c>
      <c r="L464" s="28" t="str">
        <f>IF(VLOOKUP(I464,RETENCIÓN!A:E,5,FALSE)="E","X","")</f>
        <v>X</v>
      </c>
      <c r="M464" s="29" t="str">
        <f>IF(VLOOKUP(I464,RETENCIÓN!A:E,5,FALSE)="CT","X","")</f>
        <v/>
      </c>
      <c r="N464" s="28" t="str">
        <f>IF(VLOOKUP(I464,RETENCIÓN!A:E,5,FALSE)="E","X","")</f>
        <v>X</v>
      </c>
      <c r="O464" s="28" t="str">
        <f>IF(VLOOKUP(I464,RETENCIÓN!A:E,5,FALSE)="MT","X","")</f>
        <v/>
      </c>
      <c r="P464" s="28" t="str">
        <f>IF(VLOOKUP(I464,RETENCIÓN!A:E,5,FALSE)="S","X","")</f>
        <v/>
      </c>
      <c r="Q464" s="26" t="s">
        <v>254</v>
      </c>
      <c r="R464" s="26"/>
      <c r="S464" s="25" t="s">
        <v>177</v>
      </c>
      <c r="T464" s="22" t="s">
        <v>178</v>
      </c>
      <c r="U464" s="22">
        <v>1</v>
      </c>
      <c r="V464" s="22">
        <v>121</v>
      </c>
      <c r="W464" s="22" t="s">
        <v>167</v>
      </c>
      <c r="X464" s="22"/>
      <c r="Y464" s="22">
        <v>8</v>
      </c>
      <c r="Z464" s="22" t="s">
        <v>252</v>
      </c>
    </row>
    <row r="465" spans="1:26" ht="24" x14ac:dyDescent="0.2">
      <c r="A465" s="22">
        <v>463</v>
      </c>
      <c r="B465" s="22" t="s">
        <v>168</v>
      </c>
      <c r="C465" s="23">
        <v>37872</v>
      </c>
      <c r="D465" s="23">
        <v>37872</v>
      </c>
      <c r="E465" s="22" t="s">
        <v>21</v>
      </c>
      <c r="F465" s="24" t="s">
        <v>260</v>
      </c>
      <c r="G465" s="4" t="s">
        <v>40</v>
      </c>
      <c r="H465" s="30" t="str">
        <f>VLOOKUP(G465,Hoja2!A:B,2,0)</f>
        <v>SERIE029</v>
      </c>
      <c r="I465" s="4" t="s">
        <v>40</v>
      </c>
      <c r="J465" s="31">
        <f>VLOOKUP(Eliminación!I50,RETENCIÓN!A:D,IF(Eliminación!E50="OPES",2,IF(Eliminación!E50="UPES",3,4)),FALSE)</f>
        <v>10</v>
      </c>
      <c r="K465" s="27">
        <f t="shared" si="7"/>
        <v>41522</v>
      </c>
      <c r="L465" s="28" t="str">
        <f>IF(VLOOKUP(I465,RETENCIÓN!A:E,5,FALSE)="E","X","")</f>
        <v>X</v>
      </c>
      <c r="M465" s="29" t="str">
        <f>IF(VLOOKUP(I465,RETENCIÓN!A:E,5,FALSE)="CT","X","")</f>
        <v/>
      </c>
      <c r="N465" s="28" t="str">
        <f>IF(VLOOKUP(I465,RETENCIÓN!A:E,5,FALSE)="E","X","")</f>
        <v>X</v>
      </c>
      <c r="O465" s="28" t="str">
        <f>IF(VLOOKUP(I465,RETENCIÓN!A:E,5,FALSE)="MT","X","")</f>
        <v/>
      </c>
      <c r="P465" s="28" t="str">
        <f>IF(VLOOKUP(I465,RETENCIÓN!A:E,5,FALSE)="S","X","")</f>
        <v/>
      </c>
      <c r="Q465" s="26" t="s">
        <v>261</v>
      </c>
      <c r="R465" s="26"/>
      <c r="S465" s="25" t="s">
        <v>177</v>
      </c>
      <c r="T465" s="22" t="s">
        <v>178</v>
      </c>
      <c r="U465" s="22">
        <v>1</v>
      </c>
      <c r="V465" s="22">
        <v>58</v>
      </c>
      <c r="W465" s="22" t="s">
        <v>167</v>
      </c>
      <c r="X465" s="22"/>
      <c r="Y465" s="22">
        <v>9</v>
      </c>
      <c r="Z465" s="22" t="s">
        <v>252</v>
      </c>
    </row>
    <row r="466" spans="1:26" ht="24" x14ac:dyDescent="0.2">
      <c r="A466" s="22">
        <v>464</v>
      </c>
      <c r="B466" s="22" t="s">
        <v>168</v>
      </c>
      <c r="C466" s="23">
        <v>37872</v>
      </c>
      <c r="D466" s="23">
        <v>37872</v>
      </c>
      <c r="E466" s="22" t="s">
        <v>21</v>
      </c>
      <c r="F466" s="24" t="s">
        <v>260</v>
      </c>
      <c r="G466" s="4" t="s">
        <v>40</v>
      </c>
      <c r="H466" s="30" t="str">
        <f>VLOOKUP(G466,Hoja2!A:B,2,0)</f>
        <v>SERIE029</v>
      </c>
      <c r="I466" s="4" t="s">
        <v>40</v>
      </c>
      <c r="J466" s="31">
        <f>VLOOKUP(Eliminación!I125,RETENCIÓN!A:D,IF(Eliminación!E125="OPES",2,IF(Eliminación!E125="UPES",3,4)),FALSE)</f>
        <v>10</v>
      </c>
      <c r="K466" s="27">
        <f t="shared" si="7"/>
        <v>41522</v>
      </c>
      <c r="L466" s="28" t="str">
        <f>IF(VLOOKUP(I466,RETENCIÓN!A:E,5,FALSE)="E","X","")</f>
        <v>X</v>
      </c>
      <c r="M466" s="29" t="str">
        <f>IF(VLOOKUP(I466,RETENCIÓN!A:E,5,FALSE)="CT","X","")</f>
        <v/>
      </c>
      <c r="N466" s="28" t="str">
        <f>IF(VLOOKUP(I466,RETENCIÓN!A:E,5,FALSE)="E","X","")</f>
        <v>X</v>
      </c>
      <c r="O466" s="28" t="str">
        <f>IF(VLOOKUP(I466,RETENCIÓN!A:E,5,FALSE)="MT","X","")</f>
        <v/>
      </c>
      <c r="P466" s="28" t="str">
        <f>IF(VLOOKUP(I466,RETENCIÓN!A:E,5,FALSE)="S","X","")</f>
        <v/>
      </c>
      <c r="Q466" s="26" t="s">
        <v>261</v>
      </c>
      <c r="R466" s="26"/>
      <c r="S466" s="25" t="s">
        <v>177</v>
      </c>
      <c r="T466" s="22" t="s">
        <v>178</v>
      </c>
      <c r="U466" s="22">
        <v>1</v>
      </c>
      <c r="V466" s="22">
        <v>58</v>
      </c>
      <c r="W466" s="22" t="s">
        <v>167</v>
      </c>
      <c r="X466" s="22"/>
      <c r="Y466" s="22">
        <v>9</v>
      </c>
      <c r="Z466" s="22" t="s">
        <v>252</v>
      </c>
    </row>
    <row r="467" spans="1:26" ht="24" x14ac:dyDescent="0.2">
      <c r="A467" s="22">
        <v>465</v>
      </c>
      <c r="B467" s="22" t="s">
        <v>168</v>
      </c>
      <c r="C467" s="23">
        <v>37867</v>
      </c>
      <c r="D467" s="23">
        <v>37867</v>
      </c>
      <c r="E467" s="22" t="s">
        <v>21</v>
      </c>
      <c r="F467" s="24" t="s">
        <v>262</v>
      </c>
      <c r="G467" s="4" t="s">
        <v>40</v>
      </c>
      <c r="H467" s="30" t="str">
        <f>VLOOKUP(G467,Hoja2!A:B,2,0)</f>
        <v>SERIE029</v>
      </c>
      <c r="I467" s="4" t="s">
        <v>40</v>
      </c>
      <c r="J467" s="31">
        <f>VLOOKUP(Eliminación!I51,RETENCIÓN!A:D,IF(Eliminación!E51="OPES",2,IF(Eliminación!E51="UPES",3,4)),FALSE)</f>
        <v>10</v>
      </c>
      <c r="K467" s="27">
        <f t="shared" si="7"/>
        <v>41517</v>
      </c>
      <c r="L467" s="28" t="str">
        <f>IF(VLOOKUP(I467,RETENCIÓN!A:E,5,FALSE)="E","X","")</f>
        <v>X</v>
      </c>
      <c r="M467" s="29" t="str">
        <f>IF(VLOOKUP(I467,RETENCIÓN!A:E,5,FALSE)="CT","X","")</f>
        <v/>
      </c>
      <c r="N467" s="28" t="str">
        <f>IF(VLOOKUP(I467,RETENCIÓN!A:E,5,FALSE)="E","X","")</f>
        <v>X</v>
      </c>
      <c r="O467" s="28" t="str">
        <f>IF(VLOOKUP(I467,RETENCIÓN!A:E,5,FALSE)="MT","X","")</f>
        <v/>
      </c>
      <c r="P467" s="28" t="str">
        <f>IF(VLOOKUP(I467,RETENCIÓN!A:E,5,FALSE)="S","X","")</f>
        <v/>
      </c>
      <c r="Q467" s="26" t="s">
        <v>263</v>
      </c>
      <c r="R467" s="26"/>
      <c r="S467" s="25" t="s">
        <v>177</v>
      </c>
      <c r="T467" s="22" t="s">
        <v>178</v>
      </c>
      <c r="U467" s="22">
        <v>1</v>
      </c>
      <c r="V467" s="22">
        <v>89</v>
      </c>
      <c r="W467" s="22" t="s">
        <v>167</v>
      </c>
      <c r="X467" s="22"/>
      <c r="Y467" s="22">
        <v>10</v>
      </c>
      <c r="Z467" s="22" t="s">
        <v>252</v>
      </c>
    </row>
    <row r="468" spans="1:26" ht="24" x14ac:dyDescent="0.2">
      <c r="A468" s="22">
        <v>466</v>
      </c>
      <c r="B468" s="22" t="s">
        <v>168</v>
      </c>
      <c r="C468" s="23">
        <v>37867</v>
      </c>
      <c r="D468" s="23">
        <v>37867</v>
      </c>
      <c r="E468" s="22" t="s">
        <v>21</v>
      </c>
      <c r="F468" s="24" t="s">
        <v>262</v>
      </c>
      <c r="G468" s="4" t="s">
        <v>40</v>
      </c>
      <c r="H468" s="30" t="str">
        <f>VLOOKUP(G468,Hoja2!A:B,2,0)</f>
        <v>SERIE029</v>
      </c>
      <c r="I468" s="4" t="s">
        <v>40</v>
      </c>
      <c r="J468" s="31">
        <f>VLOOKUP(Eliminación!I126,RETENCIÓN!A:D,IF(Eliminación!E126="OPES",2,IF(Eliminación!E126="UPES",3,4)),FALSE)</f>
        <v>10</v>
      </c>
      <c r="K468" s="27">
        <f t="shared" si="7"/>
        <v>41517</v>
      </c>
      <c r="L468" s="28" t="str">
        <f>IF(VLOOKUP(I468,RETENCIÓN!A:E,5,FALSE)="E","X","")</f>
        <v>X</v>
      </c>
      <c r="M468" s="29" t="str">
        <f>IF(VLOOKUP(I468,RETENCIÓN!A:E,5,FALSE)="CT","X","")</f>
        <v/>
      </c>
      <c r="N468" s="28" t="str">
        <f>IF(VLOOKUP(I468,RETENCIÓN!A:E,5,FALSE)="E","X","")</f>
        <v>X</v>
      </c>
      <c r="O468" s="28" t="str">
        <f>IF(VLOOKUP(I468,RETENCIÓN!A:E,5,FALSE)="MT","X","")</f>
        <v/>
      </c>
      <c r="P468" s="28" t="str">
        <f>IF(VLOOKUP(I468,RETENCIÓN!A:E,5,FALSE)="S","X","")</f>
        <v/>
      </c>
      <c r="Q468" s="26" t="s">
        <v>263</v>
      </c>
      <c r="R468" s="26"/>
      <c r="S468" s="25" t="s">
        <v>177</v>
      </c>
      <c r="T468" s="22" t="s">
        <v>178</v>
      </c>
      <c r="U468" s="22">
        <v>1</v>
      </c>
      <c r="V468" s="22">
        <v>89</v>
      </c>
      <c r="W468" s="22" t="s">
        <v>167</v>
      </c>
      <c r="X468" s="22"/>
      <c r="Y468" s="22">
        <v>10</v>
      </c>
      <c r="Z468" s="22" t="s">
        <v>252</v>
      </c>
    </row>
    <row r="469" spans="1:26" ht="24" x14ac:dyDescent="0.2">
      <c r="A469" s="22">
        <v>467</v>
      </c>
      <c r="B469" s="22" t="s">
        <v>168</v>
      </c>
      <c r="C469" s="23">
        <v>37860</v>
      </c>
      <c r="D469" s="23">
        <v>37860</v>
      </c>
      <c r="E469" s="22" t="s">
        <v>21</v>
      </c>
      <c r="F469" s="24" t="s">
        <v>264</v>
      </c>
      <c r="G469" s="4" t="s">
        <v>40</v>
      </c>
      <c r="H469" s="30" t="str">
        <f>VLOOKUP(G469,Hoja2!A:B,2,0)</f>
        <v>SERIE029</v>
      </c>
      <c r="I469" s="4" t="s">
        <v>40</v>
      </c>
      <c r="J469" s="31">
        <f>VLOOKUP(Eliminación!I52,RETENCIÓN!A:D,IF(Eliminación!E52="OPES",2,IF(Eliminación!E52="UPES",3,4)),FALSE)</f>
        <v>10</v>
      </c>
      <c r="K469" s="27">
        <f t="shared" si="7"/>
        <v>41510</v>
      </c>
      <c r="L469" s="28" t="str">
        <f>IF(VLOOKUP(I469,RETENCIÓN!A:E,5,FALSE)="E","X","")</f>
        <v>X</v>
      </c>
      <c r="M469" s="29" t="str">
        <f>IF(VLOOKUP(I469,RETENCIÓN!A:E,5,FALSE)="CT","X","")</f>
        <v/>
      </c>
      <c r="N469" s="28" t="str">
        <f>IF(VLOOKUP(I469,RETENCIÓN!A:E,5,FALSE)="E","X","")</f>
        <v>X</v>
      </c>
      <c r="O469" s="28" t="str">
        <f>IF(VLOOKUP(I469,RETENCIÓN!A:E,5,FALSE)="MT","X","")</f>
        <v/>
      </c>
      <c r="P469" s="28" t="str">
        <f>IF(VLOOKUP(I469,RETENCIÓN!A:E,5,FALSE)="S","X","")</f>
        <v/>
      </c>
      <c r="Q469" s="26" t="s">
        <v>265</v>
      </c>
      <c r="R469" s="26"/>
      <c r="S469" s="25" t="s">
        <v>177</v>
      </c>
      <c r="T469" s="22" t="s">
        <v>178</v>
      </c>
      <c r="U469" s="22">
        <v>1</v>
      </c>
      <c r="V469" s="22">
        <v>56</v>
      </c>
      <c r="W469" s="22" t="s">
        <v>167</v>
      </c>
      <c r="X469" s="22"/>
      <c r="Y469" s="22">
        <v>11</v>
      </c>
      <c r="Z469" s="22" t="s">
        <v>252</v>
      </c>
    </row>
    <row r="470" spans="1:26" ht="24" x14ac:dyDescent="0.2">
      <c r="A470" s="22">
        <v>468</v>
      </c>
      <c r="B470" s="22" t="s">
        <v>168</v>
      </c>
      <c r="C470" s="23">
        <v>37860</v>
      </c>
      <c r="D470" s="23">
        <v>37860</v>
      </c>
      <c r="E470" s="22" t="s">
        <v>21</v>
      </c>
      <c r="F470" s="24" t="s">
        <v>264</v>
      </c>
      <c r="G470" s="4" t="s">
        <v>40</v>
      </c>
      <c r="H470" s="30" t="str">
        <f>VLOOKUP(G470,Hoja2!A:B,2,0)</f>
        <v>SERIE029</v>
      </c>
      <c r="I470" s="4" t="s">
        <v>40</v>
      </c>
      <c r="J470" s="31">
        <f>VLOOKUP(Eliminación!I127,RETENCIÓN!A:D,IF(Eliminación!E127="OPES",2,IF(Eliminación!E127="UPES",3,4)),FALSE)</f>
        <v>10</v>
      </c>
      <c r="K470" s="27">
        <f t="shared" si="7"/>
        <v>41510</v>
      </c>
      <c r="L470" s="28" t="str">
        <f>IF(VLOOKUP(I470,RETENCIÓN!A:E,5,FALSE)="E","X","")</f>
        <v>X</v>
      </c>
      <c r="M470" s="29" t="str">
        <f>IF(VLOOKUP(I470,RETENCIÓN!A:E,5,FALSE)="CT","X","")</f>
        <v/>
      </c>
      <c r="N470" s="28" t="str">
        <f>IF(VLOOKUP(I470,RETENCIÓN!A:E,5,FALSE)="E","X","")</f>
        <v>X</v>
      </c>
      <c r="O470" s="28" t="str">
        <f>IF(VLOOKUP(I470,RETENCIÓN!A:E,5,FALSE)="MT","X","")</f>
        <v/>
      </c>
      <c r="P470" s="28" t="str">
        <f>IF(VLOOKUP(I470,RETENCIÓN!A:E,5,FALSE)="S","X","")</f>
        <v/>
      </c>
      <c r="Q470" s="26" t="s">
        <v>265</v>
      </c>
      <c r="R470" s="26"/>
      <c r="S470" s="25" t="s">
        <v>177</v>
      </c>
      <c r="T470" s="22" t="s">
        <v>178</v>
      </c>
      <c r="U470" s="22">
        <v>1</v>
      </c>
      <c r="V470" s="22">
        <v>56</v>
      </c>
      <c r="W470" s="22" t="s">
        <v>167</v>
      </c>
      <c r="X470" s="22"/>
      <c r="Y470" s="22">
        <v>11</v>
      </c>
      <c r="Z470" s="22" t="s">
        <v>252</v>
      </c>
    </row>
    <row r="471" spans="1:26" ht="36" x14ac:dyDescent="0.2">
      <c r="A471" s="22">
        <v>469</v>
      </c>
      <c r="B471" s="22" t="s">
        <v>221</v>
      </c>
      <c r="C471" s="23">
        <v>35744</v>
      </c>
      <c r="D471" s="23">
        <v>35744</v>
      </c>
      <c r="E471" s="22" t="s">
        <v>20</v>
      </c>
      <c r="F471" s="24" t="s">
        <v>716</v>
      </c>
      <c r="G471" s="4" t="s">
        <v>40</v>
      </c>
      <c r="H471" s="30" t="str">
        <f>VLOOKUP(G471,Hoja2!A:B,2,0)</f>
        <v>SERIE029</v>
      </c>
      <c r="I471" s="4" t="s">
        <v>40</v>
      </c>
      <c r="J471" s="31">
        <f>VLOOKUP(Eliminación!I402,RETENCIÓN!A:D,IF(Eliminación!E402="OPES",2,IF(Eliminación!E402="UPES",3,4)),FALSE)</f>
        <v>10</v>
      </c>
      <c r="K471" s="27">
        <f t="shared" si="7"/>
        <v>39394</v>
      </c>
      <c r="L471" s="28" t="str">
        <f>IF(VLOOKUP(I471,RETENCIÓN!A:E,5,FALSE)="E","X","")</f>
        <v>X</v>
      </c>
      <c r="M471" s="29" t="str">
        <f>IF(VLOOKUP(I471,RETENCIÓN!A:E,5,FALSE)="CT","X","")</f>
        <v/>
      </c>
      <c r="N471" s="28" t="str">
        <f>IF(VLOOKUP(I471,RETENCIÓN!A:E,5,FALSE)="E","X","")</f>
        <v>X</v>
      </c>
      <c r="O471" s="28" t="str">
        <f>IF(VLOOKUP(I471,RETENCIÓN!A:E,5,FALSE)="MT","X","")</f>
        <v/>
      </c>
      <c r="P471" s="28" t="str">
        <f>IF(VLOOKUP(I471,RETENCIÓN!A:E,5,FALSE)="S","X","")</f>
        <v/>
      </c>
      <c r="Q471" s="26" t="s">
        <v>713</v>
      </c>
      <c r="R471" s="26"/>
      <c r="S471" s="25" t="s">
        <v>177</v>
      </c>
      <c r="T471" s="22" t="s">
        <v>178</v>
      </c>
      <c r="U471" s="22">
        <v>375</v>
      </c>
      <c r="V471" s="22">
        <v>475</v>
      </c>
      <c r="W471" s="22" t="s">
        <v>167</v>
      </c>
      <c r="X471" s="22" t="s">
        <v>718</v>
      </c>
      <c r="Y471" s="22">
        <v>1</v>
      </c>
      <c r="Z471" s="22" t="s">
        <v>719</v>
      </c>
    </row>
    <row r="472" spans="1:26" ht="36" x14ac:dyDescent="0.2">
      <c r="A472" s="22">
        <v>470</v>
      </c>
      <c r="B472" s="22" t="s">
        <v>221</v>
      </c>
      <c r="C472" s="23">
        <v>35744</v>
      </c>
      <c r="D472" s="23">
        <v>35744</v>
      </c>
      <c r="E472" s="22" t="s">
        <v>20</v>
      </c>
      <c r="F472" s="24" t="s">
        <v>716</v>
      </c>
      <c r="G472" s="4" t="s">
        <v>40</v>
      </c>
      <c r="H472" s="30" t="str">
        <f>VLOOKUP(G472,Hoja2!A:B,2,0)</f>
        <v>SERIE029</v>
      </c>
      <c r="I472" s="4" t="s">
        <v>40</v>
      </c>
      <c r="J472" s="31">
        <f>VLOOKUP(Eliminación!I403,RETENCIÓN!A:D,IF(Eliminación!E403="OPES",2,IF(Eliminación!E403="UPES",3,4)),FALSE)</f>
        <v>10</v>
      </c>
      <c r="K472" s="27">
        <f t="shared" si="7"/>
        <v>39394</v>
      </c>
      <c r="L472" s="28" t="str">
        <f>IF(VLOOKUP(I472,RETENCIÓN!A:E,5,FALSE)="E","X","")</f>
        <v>X</v>
      </c>
      <c r="M472" s="29" t="str">
        <f>IF(VLOOKUP(I472,RETENCIÓN!A:E,5,FALSE)="CT","X","")</f>
        <v/>
      </c>
      <c r="N472" s="28" t="str">
        <f>IF(VLOOKUP(I472,RETENCIÓN!A:E,5,FALSE)="E","X","")</f>
        <v>X</v>
      </c>
      <c r="O472" s="28" t="str">
        <f>IF(VLOOKUP(I472,RETENCIÓN!A:E,5,FALSE)="MT","X","")</f>
        <v/>
      </c>
      <c r="P472" s="28" t="str">
        <f>IF(VLOOKUP(I472,RETENCIÓN!A:E,5,FALSE)="S","X","")</f>
        <v/>
      </c>
      <c r="Q472" s="26" t="s">
        <v>713</v>
      </c>
      <c r="R472" s="26"/>
      <c r="S472" s="25" t="s">
        <v>177</v>
      </c>
      <c r="T472" s="22" t="s">
        <v>178</v>
      </c>
      <c r="U472" s="22">
        <v>476</v>
      </c>
      <c r="V472" s="22">
        <v>581</v>
      </c>
      <c r="W472" s="22" t="s">
        <v>167</v>
      </c>
      <c r="X472" s="22" t="s">
        <v>720</v>
      </c>
      <c r="Y472" s="22">
        <v>2</v>
      </c>
      <c r="Z472" s="22" t="s">
        <v>719</v>
      </c>
    </row>
    <row r="473" spans="1:26" ht="24" x14ac:dyDescent="0.2">
      <c r="A473" s="22">
        <v>471</v>
      </c>
      <c r="B473" s="22" t="s">
        <v>221</v>
      </c>
      <c r="C473" s="23">
        <v>35744</v>
      </c>
      <c r="D473" s="23">
        <v>35744</v>
      </c>
      <c r="E473" s="22" t="s">
        <v>20</v>
      </c>
      <c r="F473" s="24" t="s">
        <v>721</v>
      </c>
      <c r="G473" s="4" t="s">
        <v>40</v>
      </c>
      <c r="H473" s="30" t="str">
        <f>VLOOKUP(G473,Hoja2!A:B,2,0)</f>
        <v>SERIE029</v>
      </c>
      <c r="I473" s="4" t="s">
        <v>40</v>
      </c>
      <c r="J473" s="31">
        <f>VLOOKUP(Eliminación!I404,RETENCIÓN!A:D,IF(Eliminación!E404="OPES",2,IF(Eliminación!E404="UPES",3,4)),FALSE)</f>
        <v>10</v>
      </c>
      <c r="K473" s="27">
        <f t="shared" si="7"/>
        <v>39394</v>
      </c>
      <c r="L473" s="28" t="str">
        <f>IF(VLOOKUP(I473,RETENCIÓN!A:E,5,FALSE)="E","X","")</f>
        <v>X</v>
      </c>
      <c r="M473" s="29" t="str">
        <f>IF(VLOOKUP(I473,RETENCIÓN!A:E,5,FALSE)="CT","X","")</f>
        <v/>
      </c>
      <c r="N473" s="28" t="str">
        <f>IF(VLOOKUP(I473,RETENCIÓN!A:E,5,FALSE)="E","X","")</f>
        <v>X</v>
      </c>
      <c r="O473" s="28" t="str">
        <f>IF(VLOOKUP(I473,RETENCIÓN!A:E,5,FALSE)="MT","X","")</f>
        <v/>
      </c>
      <c r="P473" s="28" t="str">
        <f>IF(VLOOKUP(I473,RETENCIÓN!A:E,5,FALSE)="S","X","")</f>
        <v/>
      </c>
      <c r="Q473" s="26" t="s">
        <v>713</v>
      </c>
      <c r="R473" s="26"/>
      <c r="S473" s="25" t="s">
        <v>177</v>
      </c>
      <c r="T473" s="22" t="s">
        <v>178</v>
      </c>
      <c r="U473" s="22">
        <v>1</v>
      </c>
      <c r="V473" s="22">
        <v>197</v>
      </c>
      <c r="W473" s="22" t="s">
        <v>167</v>
      </c>
      <c r="X473" s="22"/>
      <c r="Y473" s="22">
        <v>3</v>
      </c>
      <c r="Z473" s="22" t="s">
        <v>719</v>
      </c>
    </row>
    <row r="474" spans="1:26" ht="24" x14ac:dyDescent="0.2">
      <c r="A474" s="22">
        <v>472</v>
      </c>
      <c r="B474" s="22" t="s">
        <v>221</v>
      </c>
      <c r="C474" s="23">
        <v>35739</v>
      </c>
      <c r="D474" s="23">
        <v>35739</v>
      </c>
      <c r="E474" s="22" t="s">
        <v>20</v>
      </c>
      <c r="F474" s="24" t="s">
        <v>722</v>
      </c>
      <c r="G474" s="4" t="s">
        <v>40</v>
      </c>
      <c r="H474" s="30" t="str">
        <f>VLOOKUP(G474,Hoja2!A:B,2,0)</f>
        <v>SERIE029</v>
      </c>
      <c r="I474" s="4" t="s">
        <v>40</v>
      </c>
      <c r="J474" s="31">
        <f>VLOOKUP(Eliminación!I405,RETENCIÓN!A:D,IF(Eliminación!E405="OPES",2,IF(Eliminación!E405="UPES",3,4)),FALSE)</f>
        <v>10</v>
      </c>
      <c r="K474" s="27">
        <f t="shared" si="7"/>
        <v>39389</v>
      </c>
      <c r="L474" s="28" t="str">
        <f>IF(VLOOKUP(I474,RETENCIÓN!A:E,5,FALSE)="E","X","")</f>
        <v>X</v>
      </c>
      <c r="M474" s="29" t="str">
        <f>IF(VLOOKUP(I474,RETENCIÓN!A:E,5,FALSE)="CT","X","")</f>
        <v/>
      </c>
      <c r="N474" s="28" t="str">
        <f>IF(VLOOKUP(I474,RETENCIÓN!A:E,5,FALSE)="E","X","")</f>
        <v>X</v>
      </c>
      <c r="O474" s="28" t="str">
        <f>IF(VLOOKUP(I474,RETENCIÓN!A:E,5,FALSE)="MT","X","")</f>
        <v/>
      </c>
      <c r="P474" s="28" t="str">
        <f>IF(VLOOKUP(I474,RETENCIÓN!A:E,5,FALSE)="S","X","")</f>
        <v/>
      </c>
      <c r="Q474" s="26" t="s">
        <v>713</v>
      </c>
      <c r="R474" s="26"/>
      <c r="S474" s="25" t="s">
        <v>182</v>
      </c>
      <c r="T474" s="22" t="s">
        <v>178</v>
      </c>
      <c r="U474" s="22">
        <v>1</v>
      </c>
      <c r="V474" s="22">
        <v>400</v>
      </c>
      <c r="W474" s="22" t="s">
        <v>167</v>
      </c>
      <c r="X474" s="22" t="s">
        <v>723</v>
      </c>
      <c r="Y474" s="22">
        <v>4</v>
      </c>
      <c r="Z474" s="22" t="s">
        <v>719</v>
      </c>
    </row>
    <row r="475" spans="1:26" ht="36" x14ac:dyDescent="0.2">
      <c r="A475" s="22">
        <v>473</v>
      </c>
      <c r="B475" s="22" t="s">
        <v>168</v>
      </c>
      <c r="C475" s="23">
        <v>37859</v>
      </c>
      <c r="D475" s="23">
        <v>37859</v>
      </c>
      <c r="E475" s="22" t="s">
        <v>21</v>
      </c>
      <c r="F475" s="24" t="s">
        <v>382</v>
      </c>
      <c r="G475" s="4" t="s">
        <v>40</v>
      </c>
      <c r="H475" s="30" t="str">
        <f>VLOOKUP(G475,Hoja2!A:B,2,0)</f>
        <v>SERIE029</v>
      </c>
      <c r="I475" s="4" t="s">
        <v>40</v>
      </c>
      <c r="J475" s="31">
        <f>VLOOKUP(Eliminación!I406,RETENCIÓN!A:D,IF(Eliminación!E406="OPES",2,IF(Eliminación!E406="UPES",3,4)),FALSE)</f>
        <v>10</v>
      </c>
      <c r="K475" s="27">
        <f t="shared" si="7"/>
        <v>41509</v>
      </c>
      <c r="L475" s="28" t="str">
        <f>IF(VLOOKUP(I475,RETENCIÓN!A:E,5,FALSE)="E","X","")</f>
        <v>X</v>
      </c>
      <c r="M475" s="29" t="str">
        <f>IF(VLOOKUP(I475,RETENCIÓN!A:E,5,FALSE)="CT","X","")</f>
        <v/>
      </c>
      <c r="N475" s="28" t="str">
        <f>IF(VLOOKUP(I475,RETENCIÓN!A:E,5,FALSE)="E","X","")</f>
        <v>X</v>
      </c>
      <c r="O475" s="28" t="str">
        <f>IF(VLOOKUP(I475,RETENCIÓN!A:E,5,FALSE)="MT","X","")</f>
        <v/>
      </c>
      <c r="P475" s="28" t="str">
        <f>IF(VLOOKUP(I475,RETENCIÓN!A:E,5,FALSE)="S","X","")</f>
        <v/>
      </c>
      <c r="Q475" s="26" t="s">
        <v>724</v>
      </c>
      <c r="R475" s="26"/>
      <c r="S475" s="25" t="s">
        <v>177</v>
      </c>
      <c r="T475" s="22" t="s">
        <v>178</v>
      </c>
      <c r="U475" s="22">
        <v>1</v>
      </c>
      <c r="V475" s="22">
        <v>80</v>
      </c>
      <c r="W475" s="22" t="s">
        <v>167</v>
      </c>
      <c r="X475" s="22"/>
      <c r="Y475" s="22">
        <v>5</v>
      </c>
      <c r="Z475" s="22" t="s">
        <v>719</v>
      </c>
    </row>
    <row r="476" spans="1:26" ht="36" x14ac:dyDescent="0.2">
      <c r="A476" s="22">
        <v>474</v>
      </c>
      <c r="B476" s="22" t="s">
        <v>168</v>
      </c>
      <c r="C476" s="23">
        <v>37859</v>
      </c>
      <c r="D476" s="23">
        <v>37859</v>
      </c>
      <c r="E476" s="22" t="s">
        <v>21</v>
      </c>
      <c r="F476" s="24" t="s">
        <v>507</v>
      </c>
      <c r="G476" s="4" t="s">
        <v>40</v>
      </c>
      <c r="H476" s="30" t="str">
        <f>VLOOKUP(G476,Hoja2!A:B,2,0)</f>
        <v>SERIE029</v>
      </c>
      <c r="I476" s="4" t="s">
        <v>40</v>
      </c>
      <c r="J476" s="31">
        <f>VLOOKUP(Eliminación!I407,RETENCIÓN!A:D,IF(Eliminación!E407="OPES",2,IF(Eliminación!E407="UPES",3,4)),FALSE)</f>
        <v>10</v>
      </c>
      <c r="K476" s="27">
        <f t="shared" si="7"/>
        <v>41509</v>
      </c>
      <c r="L476" s="28" t="str">
        <f>IF(VLOOKUP(I476,RETENCIÓN!A:E,5,FALSE)="E","X","")</f>
        <v>X</v>
      </c>
      <c r="M476" s="29" t="str">
        <f>IF(VLOOKUP(I476,RETENCIÓN!A:E,5,FALSE)="CT","X","")</f>
        <v/>
      </c>
      <c r="N476" s="28" t="str">
        <f>IF(VLOOKUP(I476,RETENCIÓN!A:E,5,FALSE)="E","X","")</f>
        <v>X</v>
      </c>
      <c r="O476" s="28" t="str">
        <f>IF(VLOOKUP(I476,RETENCIÓN!A:E,5,FALSE)="MT","X","")</f>
        <v/>
      </c>
      <c r="P476" s="28" t="str">
        <f>IF(VLOOKUP(I476,RETENCIÓN!A:E,5,FALSE)="S","X","")</f>
        <v/>
      </c>
      <c r="Q476" s="26" t="s">
        <v>724</v>
      </c>
      <c r="R476" s="26"/>
      <c r="S476" s="25" t="s">
        <v>177</v>
      </c>
      <c r="T476" s="22" t="s">
        <v>178</v>
      </c>
      <c r="U476" s="22">
        <v>1</v>
      </c>
      <c r="V476" s="22">
        <v>87</v>
      </c>
      <c r="W476" s="22" t="s">
        <v>167</v>
      </c>
      <c r="X476" s="22"/>
      <c r="Y476" s="22">
        <v>6</v>
      </c>
      <c r="Z476" s="22" t="s">
        <v>719</v>
      </c>
    </row>
    <row r="477" spans="1:26" ht="36" x14ac:dyDescent="0.2">
      <c r="A477" s="22">
        <v>475</v>
      </c>
      <c r="B477" s="22" t="s">
        <v>168</v>
      </c>
      <c r="C477" s="23">
        <v>37824</v>
      </c>
      <c r="D477" s="23">
        <v>37824</v>
      </c>
      <c r="E477" s="22" t="s">
        <v>21</v>
      </c>
      <c r="F477" s="24" t="s">
        <v>725</v>
      </c>
      <c r="G477" s="4" t="s">
        <v>40</v>
      </c>
      <c r="H477" s="30" t="str">
        <f>VLOOKUP(G477,Hoja2!A:B,2,0)</f>
        <v>SERIE029</v>
      </c>
      <c r="I477" s="4" t="s">
        <v>40</v>
      </c>
      <c r="J477" s="31">
        <f>VLOOKUP(Eliminación!I408,RETENCIÓN!A:D,IF(Eliminación!E408="OPES",2,IF(Eliminación!E408="UPES",3,4)),FALSE)</f>
        <v>10</v>
      </c>
      <c r="K477" s="27">
        <f t="shared" si="7"/>
        <v>41474</v>
      </c>
      <c r="L477" s="28" t="str">
        <f>IF(VLOOKUP(I477,RETENCIÓN!A:E,5,FALSE)="E","X","")</f>
        <v>X</v>
      </c>
      <c r="M477" s="29" t="str">
        <f>IF(VLOOKUP(I477,RETENCIÓN!A:E,5,FALSE)="CT","X","")</f>
        <v/>
      </c>
      <c r="N477" s="28" t="str">
        <f>IF(VLOOKUP(I477,RETENCIÓN!A:E,5,FALSE)="E","X","")</f>
        <v>X</v>
      </c>
      <c r="O477" s="28" t="str">
        <f>IF(VLOOKUP(I477,RETENCIÓN!A:E,5,FALSE)="MT","X","")</f>
        <v/>
      </c>
      <c r="P477" s="28" t="str">
        <f>IF(VLOOKUP(I477,RETENCIÓN!A:E,5,FALSE)="S","X","")</f>
        <v/>
      </c>
      <c r="Q477" s="26" t="s">
        <v>726</v>
      </c>
      <c r="R477" s="26"/>
      <c r="S477" s="25" t="s">
        <v>177</v>
      </c>
      <c r="T477" s="22" t="s">
        <v>178</v>
      </c>
      <c r="U477" s="22">
        <v>1</v>
      </c>
      <c r="V477" s="22">
        <v>118</v>
      </c>
      <c r="W477" s="22" t="s">
        <v>167</v>
      </c>
      <c r="X477" s="22"/>
      <c r="Y477" s="22">
        <v>7</v>
      </c>
      <c r="Z477" s="22" t="s">
        <v>719</v>
      </c>
    </row>
    <row r="478" spans="1:26" ht="36" x14ac:dyDescent="0.2">
      <c r="A478" s="22">
        <v>476</v>
      </c>
      <c r="B478" s="22" t="s">
        <v>168</v>
      </c>
      <c r="C478" s="23">
        <v>37859</v>
      </c>
      <c r="D478" s="23">
        <v>37859</v>
      </c>
      <c r="E478" s="22" t="s">
        <v>21</v>
      </c>
      <c r="F478" s="24" t="s">
        <v>727</v>
      </c>
      <c r="G478" s="4" t="s">
        <v>40</v>
      </c>
      <c r="H478" s="30" t="str">
        <f>VLOOKUP(G478,Hoja2!A:B,2,0)</f>
        <v>SERIE029</v>
      </c>
      <c r="I478" s="4" t="s">
        <v>40</v>
      </c>
      <c r="J478" s="31">
        <f>VLOOKUP(Eliminación!I409,RETENCIÓN!A:D,IF(Eliminación!E409="OPES",2,IF(Eliminación!E409="UPES",3,4)),FALSE)</f>
        <v>10</v>
      </c>
      <c r="K478" s="27">
        <f t="shared" si="7"/>
        <v>41509</v>
      </c>
      <c r="L478" s="28" t="str">
        <f>IF(VLOOKUP(I478,RETENCIÓN!A:E,5,FALSE)="E","X","")</f>
        <v>X</v>
      </c>
      <c r="M478" s="29" t="str">
        <f>IF(VLOOKUP(I478,RETENCIÓN!A:E,5,FALSE)="CT","X","")</f>
        <v/>
      </c>
      <c r="N478" s="28" t="str">
        <f>IF(VLOOKUP(I478,RETENCIÓN!A:E,5,FALSE)="E","X","")</f>
        <v>X</v>
      </c>
      <c r="O478" s="28" t="str">
        <f>IF(VLOOKUP(I478,RETENCIÓN!A:E,5,FALSE)="MT","X","")</f>
        <v/>
      </c>
      <c r="P478" s="28" t="str">
        <f>IF(VLOOKUP(I478,RETENCIÓN!A:E,5,FALSE)="S","X","")</f>
        <v/>
      </c>
      <c r="Q478" s="26" t="s">
        <v>728</v>
      </c>
      <c r="R478" s="26"/>
      <c r="S478" s="25" t="s">
        <v>177</v>
      </c>
      <c r="T478" s="22" t="s">
        <v>178</v>
      </c>
      <c r="U478" s="22">
        <v>1</v>
      </c>
      <c r="V478" s="22">
        <v>121</v>
      </c>
      <c r="W478" s="22" t="s">
        <v>167</v>
      </c>
      <c r="X478" s="22"/>
      <c r="Y478" s="22">
        <v>8</v>
      </c>
      <c r="Z478" s="22" t="s">
        <v>719</v>
      </c>
    </row>
    <row r="479" spans="1:26" ht="36" x14ac:dyDescent="0.2">
      <c r="A479" s="22">
        <v>477</v>
      </c>
      <c r="B479" s="22" t="s">
        <v>168</v>
      </c>
      <c r="C479" s="23">
        <v>37859</v>
      </c>
      <c r="D479" s="23">
        <v>37859</v>
      </c>
      <c r="E479" s="22" t="s">
        <v>21</v>
      </c>
      <c r="F479" s="24" t="s">
        <v>253</v>
      </c>
      <c r="G479" s="4" t="s">
        <v>40</v>
      </c>
      <c r="H479" s="30" t="str">
        <f>VLOOKUP(G479,Hoja2!A:B,2,0)</f>
        <v>SERIE029</v>
      </c>
      <c r="I479" s="4" t="s">
        <v>40</v>
      </c>
      <c r="J479" s="31">
        <f>VLOOKUP(Eliminación!I410,RETENCIÓN!A:D,IF(Eliminación!E410="OPES",2,IF(Eliminación!E410="UPES",3,4)),FALSE)</f>
        <v>10</v>
      </c>
      <c r="K479" s="27">
        <f t="shared" si="7"/>
        <v>41509</v>
      </c>
      <c r="L479" s="28" t="str">
        <f>IF(VLOOKUP(I479,RETENCIÓN!A:E,5,FALSE)="E","X","")</f>
        <v>X</v>
      </c>
      <c r="M479" s="29" t="str">
        <f>IF(VLOOKUP(I479,RETENCIÓN!A:E,5,FALSE)="CT","X","")</f>
        <v/>
      </c>
      <c r="N479" s="28" t="str">
        <f>IF(VLOOKUP(I479,RETENCIÓN!A:E,5,FALSE)="E","X","")</f>
        <v>X</v>
      </c>
      <c r="O479" s="28" t="str">
        <f>IF(VLOOKUP(I479,RETENCIÓN!A:E,5,FALSE)="MT","X","")</f>
        <v/>
      </c>
      <c r="P479" s="28" t="str">
        <f>IF(VLOOKUP(I479,RETENCIÓN!A:E,5,FALSE)="S","X","")</f>
        <v/>
      </c>
      <c r="Q479" s="26" t="s">
        <v>728</v>
      </c>
      <c r="R479" s="26"/>
      <c r="S479" s="25" t="s">
        <v>177</v>
      </c>
      <c r="T479" s="22" t="s">
        <v>178</v>
      </c>
      <c r="U479" s="22">
        <v>1</v>
      </c>
      <c r="V479" s="22">
        <v>107</v>
      </c>
      <c r="W479" s="22" t="s">
        <v>167</v>
      </c>
      <c r="X479" s="22"/>
      <c r="Y479" s="22">
        <v>1</v>
      </c>
      <c r="Z479" s="22" t="s">
        <v>729</v>
      </c>
    </row>
    <row r="480" spans="1:26" ht="36" x14ac:dyDescent="0.2">
      <c r="A480" s="22">
        <v>478</v>
      </c>
      <c r="B480" s="22" t="s">
        <v>168</v>
      </c>
      <c r="C480" s="23">
        <v>37859</v>
      </c>
      <c r="D480" s="23">
        <v>37859</v>
      </c>
      <c r="E480" s="22" t="s">
        <v>21</v>
      </c>
      <c r="F480" s="24" t="s">
        <v>660</v>
      </c>
      <c r="G480" s="4" t="s">
        <v>40</v>
      </c>
      <c r="H480" s="30" t="str">
        <f>VLOOKUP(G480,Hoja2!A:B,2,0)</f>
        <v>SERIE029</v>
      </c>
      <c r="I480" s="4" t="s">
        <v>40</v>
      </c>
      <c r="J480" s="31">
        <f>VLOOKUP(Eliminación!I411,RETENCIÓN!A:D,IF(Eliminación!E411="OPES",2,IF(Eliminación!E411="UPES",3,4)),FALSE)</f>
        <v>10</v>
      </c>
      <c r="K480" s="27">
        <f t="shared" si="7"/>
        <v>41509</v>
      </c>
      <c r="L480" s="28" t="str">
        <f>IF(VLOOKUP(I480,RETENCIÓN!A:E,5,FALSE)="E","X","")</f>
        <v>X</v>
      </c>
      <c r="M480" s="29" t="str">
        <f>IF(VLOOKUP(I480,RETENCIÓN!A:E,5,FALSE)="CT","X","")</f>
        <v/>
      </c>
      <c r="N480" s="28" t="str">
        <f>IF(VLOOKUP(I480,RETENCIÓN!A:E,5,FALSE)="E","X","")</f>
        <v>X</v>
      </c>
      <c r="O480" s="28" t="str">
        <f>IF(VLOOKUP(I480,RETENCIÓN!A:E,5,FALSE)="MT","X","")</f>
        <v/>
      </c>
      <c r="P480" s="28" t="str">
        <f>IF(VLOOKUP(I480,RETENCIÓN!A:E,5,FALSE)="S","X","")</f>
        <v/>
      </c>
      <c r="Q480" s="26" t="s">
        <v>728</v>
      </c>
      <c r="R480" s="26"/>
      <c r="S480" s="25" t="s">
        <v>177</v>
      </c>
      <c r="T480" s="22" t="s">
        <v>178</v>
      </c>
      <c r="U480" s="22">
        <v>1</v>
      </c>
      <c r="V480" s="22">
        <v>107</v>
      </c>
      <c r="W480" s="22" t="s">
        <v>167</v>
      </c>
      <c r="X480" s="22"/>
      <c r="Y480" s="22">
        <v>2</v>
      </c>
      <c r="Z480" s="22" t="s">
        <v>729</v>
      </c>
    </row>
    <row r="481" spans="1:26" ht="36" x14ac:dyDescent="0.2">
      <c r="A481" s="22">
        <v>479</v>
      </c>
      <c r="B481" s="22" t="s">
        <v>168</v>
      </c>
      <c r="C481" s="23">
        <v>37824</v>
      </c>
      <c r="D481" s="23">
        <v>37824</v>
      </c>
      <c r="E481" s="22" t="s">
        <v>21</v>
      </c>
      <c r="F481" s="24" t="s">
        <v>411</v>
      </c>
      <c r="G481" s="4" t="s">
        <v>40</v>
      </c>
      <c r="H481" s="30" t="str">
        <f>VLOOKUP(G481,Hoja2!A:B,2,0)</f>
        <v>SERIE029</v>
      </c>
      <c r="I481" s="4" t="s">
        <v>40</v>
      </c>
      <c r="J481" s="31">
        <f>VLOOKUP(Eliminación!I412,RETENCIÓN!A:D,IF(Eliminación!E412="OPES",2,IF(Eliminación!E412="UPES",3,4)),FALSE)</f>
        <v>10</v>
      </c>
      <c r="K481" s="27">
        <f t="shared" si="7"/>
        <v>41474</v>
      </c>
      <c r="L481" s="28" t="str">
        <f>IF(VLOOKUP(I481,RETENCIÓN!A:E,5,FALSE)="E","X","")</f>
        <v>X</v>
      </c>
      <c r="M481" s="29" t="str">
        <f>IF(VLOOKUP(I481,RETENCIÓN!A:E,5,FALSE)="CT","X","")</f>
        <v/>
      </c>
      <c r="N481" s="28" t="str">
        <f>IF(VLOOKUP(I481,RETENCIÓN!A:E,5,FALSE)="E","X","")</f>
        <v>X</v>
      </c>
      <c r="O481" s="28" t="str">
        <f>IF(VLOOKUP(I481,RETENCIÓN!A:E,5,FALSE)="MT","X","")</f>
        <v/>
      </c>
      <c r="P481" s="28" t="str">
        <f>IF(VLOOKUP(I481,RETENCIÓN!A:E,5,FALSE)="S","X","")</f>
        <v/>
      </c>
      <c r="Q481" s="26" t="s">
        <v>726</v>
      </c>
      <c r="R481" s="26"/>
      <c r="S481" s="25" t="s">
        <v>177</v>
      </c>
      <c r="T481" s="22" t="s">
        <v>178</v>
      </c>
      <c r="U481" s="22">
        <v>1</v>
      </c>
      <c r="V481" s="22">
        <v>96</v>
      </c>
      <c r="W481" s="22" t="s">
        <v>167</v>
      </c>
      <c r="X481" s="22"/>
      <c r="Y481" s="22">
        <v>3</v>
      </c>
      <c r="Z481" s="22" t="s">
        <v>729</v>
      </c>
    </row>
    <row r="482" spans="1:26" ht="36" x14ac:dyDescent="0.2">
      <c r="A482" s="22">
        <v>480</v>
      </c>
      <c r="B482" s="22" t="s">
        <v>168</v>
      </c>
      <c r="C482" s="23">
        <v>37859</v>
      </c>
      <c r="D482" s="23">
        <v>37859</v>
      </c>
      <c r="E482" s="22" t="s">
        <v>21</v>
      </c>
      <c r="F482" s="24" t="s">
        <v>730</v>
      </c>
      <c r="G482" s="4" t="s">
        <v>40</v>
      </c>
      <c r="H482" s="30" t="str">
        <f>VLOOKUP(G482,Hoja2!A:B,2,0)</f>
        <v>SERIE029</v>
      </c>
      <c r="I482" s="4" t="s">
        <v>40</v>
      </c>
      <c r="J482" s="31">
        <f>VLOOKUP(Eliminación!I413,RETENCIÓN!A:D,IF(Eliminación!E413="OPES",2,IF(Eliminación!E413="UPES",3,4)),FALSE)</f>
        <v>10</v>
      </c>
      <c r="K482" s="27">
        <f t="shared" si="7"/>
        <v>41509</v>
      </c>
      <c r="L482" s="28" t="str">
        <f>IF(VLOOKUP(I482,RETENCIÓN!A:E,5,FALSE)="E","X","")</f>
        <v>X</v>
      </c>
      <c r="M482" s="29" t="str">
        <f>IF(VLOOKUP(I482,RETENCIÓN!A:E,5,FALSE)="CT","X","")</f>
        <v/>
      </c>
      <c r="N482" s="28" t="str">
        <f>IF(VLOOKUP(I482,RETENCIÓN!A:E,5,FALSE)="E","X","")</f>
        <v>X</v>
      </c>
      <c r="O482" s="28" t="str">
        <f>IF(VLOOKUP(I482,RETENCIÓN!A:E,5,FALSE)="MT","X","")</f>
        <v/>
      </c>
      <c r="P482" s="28" t="str">
        <f>IF(VLOOKUP(I482,RETENCIÓN!A:E,5,FALSE)="S","X","")</f>
        <v/>
      </c>
      <c r="Q482" s="26" t="s">
        <v>731</v>
      </c>
      <c r="R482" s="26"/>
      <c r="S482" s="25" t="s">
        <v>177</v>
      </c>
      <c r="T482" s="22" t="s">
        <v>178</v>
      </c>
      <c r="U482" s="22">
        <v>1</v>
      </c>
      <c r="V482" s="22">
        <v>89</v>
      </c>
      <c r="W482" s="22" t="s">
        <v>167</v>
      </c>
      <c r="X482" s="22"/>
      <c r="Y482" s="22">
        <v>4</v>
      </c>
      <c r="Z482" s="22" t="s">
        <v>729</v>
      </c>
    </row>
    <row r="483" spans="1:26" ht="36" x14ac:dyDescent="0.2">
      <c r="A483" s="22">
        <v>481</v>
      </c>
      <c r="B483" s="22" t="s">
        <v>168</v>
      </c>
      <c r="C483" s="23">
        <v>37859</v>
      </c>
      <c r="D483" s="23">
        <v>37859</v>
      </c>
      <c r="E483" s="22" t="s">
        <v>21</v>
      </c>
      <c r="F483" s="24" t="s">
        <v>732</v>
      </c>
      <c r="G483" s="4" t="s">
        <v>40</v>
      </c>
      <c r="H483" s="30" t="str">
        <f>VLOOKUP(G483,Hoja2!A:B,2,0)</f>
        <v>SERIE029</v>
      </c>
      <c r="I483" s="4" t="s">
        <v>40</v>
      </c>
      <c r="J483" s="31">
        <f>VLOOKUP(Eliminación!I414,RETENCIÓN!A:D,IF(Eliminación!E414="OPES",2,IF(Eliminación!E414="UPES",3,4)),FALSE)</f>
        <v>10</v>
      </c>
      <c r="K483" s="27">
        <f t="shared" si="7"/>
        <v>41509</v>
      </c>
      <c r="L483" s="28" t="str">
        <f>IF(VLOOKUP(I483,RETENCIÓN!A:E,5,FALSE)="E","X","")</f>
        <v>X</v>
      </c>
      <c r="M483" s="29" t="str">
        <f>IF(VLOOKUP(I483,RETENCIÓN!A:E,5,FALSE)="CT","X","")</f>
        <v/>
      </c>
      <c r="N483" s="28" t="str">
        <f>IF(VLOOKUP(I483,RETENCIÓN!A:E,5,FALSE)="E","X","")</f>
        <v>X</v>
      </c>
      <c r="O483" s="28" t="str">
        <f>IF(VLOOKUP(I483,RETENCIÓN!A:E,5,FALSE)="MT","X","")</f>
        <v/>
      </c>
      <c r="P483" s="28" t="str">
        <f>IF(VLOOKUP(I483,RETENCIÓN!A:E,5,FALSE)="S","X","")</f>
        <v/>
      </c>
      <c r="Q483" s="26" t="s">
        <v>733</v>
      </c>
      <c r="R483" s="26"/>
      <c r="S483" s="25" t="s">
        <v>177</v>
      </c>
      <c r="T483" s="22" t="s">
        <v>178</v>
      </c>
      <c r="U483" s="22">
        <v>1</v>
      </c>
      <c r="V483" s="22">
        <v>54</v>
      </c>
      <c r="W483" s="22" t="s">
        <v>167</v>
      </c>
      <c r="X483" s="22"/>
      <c r="Y483" s="22">
        <v>5</v>
      </c>
      <c r="Z483" s="22" t="s">
        <v>729</v>
      </c>
    </row>
    <row r="484" spans="1:26" ht="36" x14ac:dyDescent="0.2">
      <c r="A484" s="22">
        <v>482</v>
      </c>
      <c r="B484" s="22" t="s">
        <v>168</v>
      </c>
      <c r="C484" s="23">
        <v>37859</v>
      </c>
      <c r="D484" s="23">
        <v>37859</v>
      </c>
      <c r="E484" s="22" t="s">
        <v>21</v>
      </c>
      <c r="F484" s="24" t="s">
        <v>411</v>
      </c>
      <c r="G484" s="4" t="s">
        <v>40</v>
      </c>
      <c r="H484" s="30" t="str">
        <f>VLOOKUP(G484,Hoja2!A:B,2,0)</f>
        <v>SERIE029</v>
      </c>
      <c r="I484" s="4" t="s">
        <v>40</v>
      </c>
      <c r="J484" s="31">
        <f>VLOOKUP(Eliminación!I415,RETENCIÓN!A:D,IF(Eliminación!E415="OPES",2,IF(Eliminación!E415="UPES",3,4)),FALSE)</f>
        <v>10</v>
      </c>
      <c r="K484" s="27">
        <f t="shared" si="7"/>
        <v>41509</v>
      </c>
      <c r="L484" s="28" t="str">
        <f>IF(VLOOKUP(I484,RETENCIÓN!A:E,5,FALSE)="E","X","")</f>
        <v>X</v>
      </c>
      <c r="M484" s="29" t="str">
        <f>IF(VLOOKUP(I484,RETENCIÓN!A:E,5,FALSE)="CT","X","")</f>
        <v/>
      </c>
      <c r="N484" s="28" t="str">
        <f>IF(VLOOKUP(I484,RETENCIÓN!A:E,5,FALSE)="E","X","")</f>
        <v>X</v>
      </c>
      <c r="O484" s="28" t="str">
        <f>IF(VLOOKUP(I484,RETENCIÓN!A:E,5,FALSE)="MT","X","")</f>
        <v/>
      </c>
      <c r="P484" s="28" t="str">
        <f>IF(VLOOKUP(I484,RETENCIÓN!A:E,5,FALSE)="S","X","")</f>
        <v/>
      </c>
      <c r="Q484" s="26" t="s">
        <v>728</v>
      </c>
      <c r="R484" s="26"/>
      <c r="S484" s="25" t="s">
        <v>177</v>
      </c>
      <c r="T484" s="22" t="s">
        <v>178</v>
      </c>
      <c r="U484" s="22">
        <v>1</v>
      </c>
      <c r="V484" s="22">
        <v>116</v>
      </c>
      <c r="W484" s="22" t="s">
        <v>167</v>
      </c>
      <c r="X484" s="22"/>
      <c r="Y484" s="22">
        <v>6</v>
      </c>
      <c r="Z484" s="22" t="s">
        <v>729</v>
      </c>
    </row>
    <row r="485" spans="1:26" ht="36" x14ac:dyDescent="0.2">
      <c r="A485" s="22">
        <v>483</v>
      </c>
      <c r="B485" s="22" t="s">
        <v>168</v>
      </c>
      <c r="C485" s="23">
        <v>37859</v>
      </c>
      <c r="D485" s="23">
        <v>37859</v>
      </c>
      <c r="E485" s="22" t="s">
        <v>21</v>
      </c>
      <c r="F485" s="24" t="s">
        <v>249</v>
      </c>
      <c r="G485" s="4" t="s">
        <v>40</v>
      </c>
      <c r="H485" s="30" t="str">
        <f>VLOOKUP(G485,Hoja2!A:B,2,0)</f>
        <v>SERIE029</v>
      </c>
      <c r="I485" s="4" t="s">
        <v>40</v>
      </c>
      <c r="J485" s="31">
        <f>VLOOKUP(Eliminación!I416,RETENCIÓN!A:D,IF(Eliminación!E416="OPES",2,IF(Eliminación!E416="UPES",3,4)),FALSE)</f>
        <v>10</v>
      </c>
      <c r="K485" s="27">
        <f t="shared" si="7"/>
        <v>41509</v>
      </c>
      <c r="L485" s="28" t="str">
        <f>IF(VLOOKUP(I485,RETENCIÓN!A:E,5,FALSE)="E","X","")</f>
        <v>X</v>
      </c>
      <c r="M485" s="29" t="str">
        <f>IF(VLOOKUP(I485,RETENCIÓN!A:E,5,FALSE)="CT","X","")</f>
        <v/>
      </c>
      <c r="N485" s="28" t="str">
        <f>IF(VLOOKUP(I485,RETENCIÓN!A:E,5,FALSE)="E","X","")</f>
        <v>X</v>
      </c>
      <c r="O485" s="28" t="str">
        <f>IF(VLOOKUP(I485,RETENCIÓN!A:E,5,FALSE)="MT","X","")</f>
        <v/>
      </c>
      <c r="P485" s="28" t="str">
        <f>IF(VLOOKUP(I485,RETENCIÓN!A:E,5,FALSE)="S","X","")</f>
        <v/>
      </c>
      <c r="Q485" s="26" t="s">
        <v>728</v>
      </c>
      <c r="R485" s="26"/>
      <c r="S485" s="25" t="s">
        <v>177</v>
      </c>
      <c r="T485" s="22" t="s">
        <v>178</v>
      </c>
      <c r="U485" s="22">
        <v>1</v>
      </c>
      <c r="V485" s="22">
        <v>169</v>
      </c>
      <c r="W485" s="22" t="s">
        <v>167</v>
      </c>
      <c r="X485" s="22"/>
      <c r="Y485" s="22">
        <v>7</v>
      </c>
      <c r="Z485" s="22" t="s">
        <v>729</v>
      </c>
    </row>
    <row r="486" spans="1:26" ht="36" x14ac:dyDescent="0.2">
      <c r="A486" s="22">
        <v>484</v>
      </c>
      <c r="B486" s="22" t="s">
        <v>168</v>
      </c>
      <c r="C486" s="23">
        <v>37859</v>
      </c>
      <c r="D486" s="23">
        <v>37859</v>
      </c>
      <c r="E486" s="22" t="s">
        <v>21</v>
      </c>
      <c r="F486" s="24" t="s">
        <v>734</v>
      </c>
      <c r="G486" s="4" t="s">
        <v>40</v>
      </c>
      <c r="H486" s="30" t="str">
        <f>VLOOKUP(G486,Hoja2!A:B,2,0)</f>
        <v>SERIE029</v>
      </c>
      <c r="I486" s="4" t="s">
        <v>40</v>
      </c>
      <c r="J486" s="31">
        <f>VLOOKUP(Eliminación!I417,RETENCIÓN!A:D,IF(Eliminación!E417="OPES",2,IF(Eliminación!E417="UPES",3,4)),FALSE)</f>
        <v>10</v>
      </c>
      <c r="K486" s="27">
        <f t="shared" si="7"/>
        <v>41509</v>
      </c>
      <c r="L486" s="28" t="str">
        <f>IF(VLOOKUP(I486,RETENCIÓN!A:E,5,FALSE)="E","X","")</f>
        <v>X</v>
      </c>
      <c r="M486" s="29" t="str">
        <f>IF(VLOOKUP(I486,RETENCIÓN!A:E,5,FALSE)="CT","X","")</f>
        <v/>
      </c>
      <c r="N486" s="28" t="str">
        <f>IF(VLOOKUP(I486,RETENCIÓN!A:E,5,FALSE)="E","X","")</f>
        <v>X</v>
      </c>
      <c r="O486" s="28" t="str">
        <f>IF(VLOOKUP(I486,RETENCIÓN!A:E,5,FALSE)="MT","X","")</f>
        <v/>
      </c>
      <c r="P486" s="28" t="str">
        <f>IF(VLOOKUP(I486,RETENCIÓN!A:E,5,FALSE)="S","X","")</f>
        <v/>
      </c>
      <c r="Q486" s="26" t="s">
        <v>728</v>
      </c>
      <c r="R486" s="26"/>
      <c r="S486" s="25" t="s">
        <v>177</v>
      </c>
      <c r="T486" s="22" t="s">
        <v>178</v>
      </c>
      <c r="U486" s="22">
        <v>1</v>
      </c>
      <c r="V486" s="22">
        <v>134</v>
      </c>
      <c r="W486" s="22" t="s">
        <v>167</v>
      </c>
      <c r="X486" s="22"/>
      <c r="Y486" s="22">
        <v>8</v>
      </c>
      <c r="Z486" s="22" t="s">
        <v>729</v>
      </c>
    </row>
    <row r="487" spans="1:26" ht="24" x14ac:dyDescent="0.2">
      <c r="A487" s="22">
        <v>485</v>
      </c>
      <c r="B487" s="22" t="s">
        <v>168</v>
      </c>
      <c r="C487" s="23">
        <v>37746</v>
      </c>
      <c r="D487" s="23">
        <v>37746</v>
      </c>
      <c r="E487" s="22" t="s">
        <v>21</v>
      </c>
      <c r="F487" s="24" t="s">
        <v>409</v>
      </c>
      <c r="G487" s="4" t="s">
        <v>40</v>
      </c>
      <c r="H487" s="30" t="str">
        <f>VLOOKUP(G487,Hoja2!A:B,2,0)</f>
        <v>SERIE029</v>
      </c>
      <c r="I487" s="4" t="s">
        <v>40</v>
      </c>
      <c r="J487" s="31">
        <f>VLOOKUP(Eliminación!I418,RETENCIÓN!A:D,IF(Eliminación!E418="OPES",2,IF(Eliminación!E418="UPES",3,4)),FALSE)</f>
        <v>10</v>
      </c>
      <c r="K487" s="27">
        <f t="shared" si="7"/>
        <v>41396</v>
      </c>
      <c r="L487" s="28" t="str">
        <f>IF(VLOOKUP(I487,RETENCIÓN!A:E,5,FALSE)="E","X","")</f>
        <v>X</v>
      </c>
      <c r="M487" s="29" t="str">
        <f>IF(VLOOKUP(I487,RETENCIÓN!A:E,5,FALSE)="CT","X","")</f>
        <v/>
      </c>
      <c r="N487" s="28" t="str">
        <f>IF(VLOOKUP(I487,RETENCIÓN!A:E,5,FALSE)="E","X","")</f>
        <v>X</v>
      </c>
      <c r="O487" s="28" t="str">
        <f>IF(VLOOKUP(I487,RETENCIÓN!A:E,5,FALSE)="MT","X","")</f>
        <v/>
      </c>
      <c r="P487" s="28" t="str">
        <f>IF(VLOOKUP(I487,RETENCIÓN!A:E,5,FALSE)="S","X","")</f>
        <v/>
      </c>
      <c r="Q487" s="26" t="s">
        <v>408</v>
      </c>
      <c r="R487" s="26"/>
      <c r="S487" s="25" t="s">
        <v>177</v>
      </c>
      <c r="T487" s="22" t="s">
        <v>178</v>
      </c>
      <c r="U487" s="22">
        <v>1</v>
      </c>
      <c r="V487" s="22">
        <v>3</v>
      </c>
      <c r="W487" s="22" t="s">
        <v>167</v>
      </c>
      <c r="X487" s="22"/>
      <c r="Y487" s="22">
        <v>9</v>
      </c>
      <c r="Z487" s="22" t="s">
        <v>729</v>
      </c>
    </row>
    <row r="488" spans="1:26" ht="24" x14ac:dyDescent="0.2">
      <c r="A488" s="22">
        <v>486</v>
      </c>
      <c r="B488" s="22" t="s">
        <v>168</v>
      </c>
      <c r="C488" s="23">
        <v>37746</v>
      </c>
      <c r="D488" s="23">
        <v>37746</v>
      </c>
      <c r="E488" s="22" t="s">
        <v>21</v>
      </c>
      <c r="F488" s="24" t="s">
        <v>409</v>
      </c>
      <c r="G488" s="4" t="s">
        <v>40</v>
      </c>
      <c r="H488" s="30" t="str">
        <f>VLOOKUP(G488,Hoja2!A:B,2,0)</f>
        <v>SERIE029</v>
      </c>
      <c r="I488" s="4" t="s">
        <v>40</v>
      </c>
      <c r="J488" s="31">
        <f>VLOOKUP(Eliminación!I419,RETENCIÓN!A:D,IF(Eliminación!E419="OPES",2,IF(Eliminación!E419="UPES",3,4)),FALSE)</f>
        <v>10</v>
      </c>
      <c r="K488" s="27">
        <f t="shared" si="7"/>
        <v>41396</v>
      </c>
      <c r="L488" s="28" t="str">
        <f>IF(VLOOKUP(I488,RETENCIÓN!A:E,5,FALSE)="E","X","")</f>
        <v>X</v>
      </c>
      <c r="M488" s="29" t="str">
        <f>IF(VLOOKUP(I488,RETENCIÓN!A:E,5,FALSE)="CT","X","")</f>
        <v/>
      </c>
      <c r="N488" s="28" t="str">
        <f>IF(VLOOKUP(I488,RETENCIÓN!A:E,5,FALSE)="E","X","")</f>
        <v>X</v>
      </c>
      <c r="O488" s="28" t="str">
        <f>IF(VLOOKUP(I488,RETENCIÓN!A:E,5,FALSE)="MT","X","")</f>
        <v/>
      </c>
      <c r="P488" s="28" t="str">
        <f>IF(VLOOKUP(I488,RETENCIÓN!A:E,5,FALSE)="S","X","")</f>
        <v/>
      </c>
      <c r="Q488" s="26" t="s">
        <v>408</v>
      </c>
      <c r="R488" s="26"/>
      <c r="S488" s="25" t="s">
        <v>177</v>
      </c>
      <c r="T488" s="22" t="s">
        <v>178</v>
      </c>
      <c r="U488" s="22">
        <v>1</v>
      </c>
      <c r="V488" s="22">
        <v>47</v>
      </c>
      <c r="W488" s="22" t="s">
        <v>167</v>
      </c>
      <c r="X488" s="22" t="s">
        <v>388</v>
      </c>
      <c r="Y488" s="22">
        <v>10</v>
      </c>
      <c r="Z488" s="22" t="s">
        <v>729</v>
      </c>
    </row>
    <row r="489" spans="1:26" ht="24" x14ac:dyDescent="0.2">
      <c r="A489" s="22">
        <v>487</v>
      </c>
      <c r="B489" s="22" t="s">
        <v>168</v>
      </c>
      <c r="C489" s="23">
        <v>37746</v>
      </c>
      <c r="D489" s="23">
        <v>37746</v>
      </c>
      <c r="E489" s="22" t="s">
        <v>21</v>
      </c>
      <c r="F489" s="24" t="s">
        <v>409</v>
      </c>
      <c r="G489" s="4" t="s">
        <v>40</v>
      </c>
      <c r="H489" s="30" t="str">
        <f>VLOOKUP(G489,Hoja2!A:B,2,0)</f>
        <v>SERIE029</v>
      </c>
      <c r="I489" s="4" t="s">
        <v>40</v>
      </c>
      <c r="J489" s="31">
        <f>VLOOKUP(Eliminación!I420,RETENCIÓN!A:D,IF(Eliminación!E420="OPES",2,IF(Eliminación!E420="UPES",3,4)),FALSE)</f>
        <v>10</v>
      </c>
      <c r="K489" s="27">
        <f t="shared" si="7"/>
        <v>41396</v>
      </c>
      <c r="L489" s="28" t="str">
        <f>IF(VLOOKUP(I489,RETENCIÓN!A:E,5,FALSE)="E","X","")</f>
        <v>X</v>
      </c>
      <c r="M489" s="29" t="str">
        <f>IF(VLOOKUP(I489,RETENCIÓN!A:E,5,FALSE)="CT","X","")</f>
        <v/>
      </c>
      <c r="N489" s="28" t="str">
        <f>IF(VLOOKUP(I489,RETENCIÓN!A:E,5,FALSE)="E","X","")</f>
        <v>X</v>
      </c>
      <c r="O489" s="28" t="str">
        <f>IF(VLOOKUP(I489,RETENCIÓN!A:E,5,FALSE)="MT","X","")</f>
        <v/>
      </c>
      <c r="P489" s="28" t="str">
        <f>IF(VLOOKUP(I489,RETENCIÓN!A:E,5,FALSE)="S","X","")</f>
        <v/>
      </c>
      <c r="Q489" s="26" t="s">
        <v>408</v>
      </c>
      <c r="R489" s="26"/>
      <c r="S489" s="25" t="s">
        <v>177</v>
      </c>
      <c r="T489" s="22" t="s">
        <v>178</v>
      </c>
      <c r="U489" s="22">
        <v>48</v>
      </c>
      <c r="V489" s="22">
        <v>312</v>
      </c>
      <c r="W489" s="22" t="s">
        <v>167</v>
      </c>
      <c r="X489" s="22" t="s">
        <v>352</v>
      </c>
      <c r="Y489" s="22">
        <v>11</v>
      </c>
      <c r="Z489" s="22" t="s">
        <v>729</v>
      </c>
    </row>
    <row r="490" spans="1:26" ht="24" x14ac:dyDescent="0.2">
      <c r="A490" s="22">
        <v>488</v>
      </c>
      <c r="B490" s="22" t="s">
        <v>168</v>
      </c>
      <c r="C490" s="23">
        <v>37746</v>
      </c>
      <c r="D490" s="23">
        <v>37746</v>
      </c>
      <c r="E490" s="22" t="s">
        <v>21</v>
      </c>
      <c r="F490" s="24" t="s">
        <v>409</v>
      </c>
      <c r="G490" s="4" t="s">
        <v>40</v>
      </c>
      <c r="H490" s="30" t="str">
        <f>VLOOKUP(G490,Hoja2!A:B,2,0)</f>
        <v>SERIE029</v>
      </c>
      <c r="I490" s="4" t="s">
        <v>40</v>
      </c>
      <c r="J490" s="31">
        <f>VLOOKUP(Eliminación!I421,RETENCIÓN!A:D,IF(Eliminación!E421="OPES",2,IF(Eliminación!E421="UPES",3,4)),FALSE)</f>
        <v>10</v>
      </c>
      <c r="K490" s="27">
        <f t="shared" si="7"/>
        <v>41396</v>
      </c>
      <c r="L490" s="28" t="str">
        <f>IF(VLOOKUP(I490,RETENCIÓN!A:E,5,FALSE)="E","X","")</f>
        <v>X</v>
      </c>
      <c r="M490" s="29" t="str">
        <f>IF(VLOOKUP(I490,RETENCIÓN!A:E,5,FALSE)="CT","X","")</f>
        <v/>
      </c>
      <c r="N490" s="28" t="str">
        <f>IF(VLOOKUP(I490,RETENCIÓN!A:E,5,FALSE)="E","X","")</f>
        <v>X</v>
      </c>
      <c r="O490" s="28" t="str">
        <f>IF(VLOOKUP(I490,RETENCIÓN!A:E,5,FALSE)="MT","X","")</f>
        <v/>
      </c>
      <c r="P490" s="28" t="str">
        <f>IF(VLOOKUP(I490,RETENCIÓN!A:E,5,FALSE)="S","X","")</f>
        <v/>
      </c>
      <c r="Q490" s="26" t="s">
        <v>408</v>
      </c>
      <c r="R490" s="26"/>
      <c r="S490" s="25" t="s">
        <v>177</v>
      </c>
      <c r="T490" s="22" t="s">
        <v>178</v>
      </c>
      <c r="U490" s="22">
        <v>313</v>
      </c>
      <c r="V490" s="22">
        <v>520</v>
      </c>
      <c r="W490" s="22" t="s">
        <v>167</v>
      </c>
      <c r="X490" s="22" t="s">
        <v>353</v>
      </c>
      <c r="Y490" s="22">
        <v>1</v>
      </c>
      <c r="Z490" s="22" t="s">
        <v>735</v>
      </c>
    </row>
    <row r="491" spans="1:26" ht="36" x14ac:dyDescent="0.2">
      <c r="A491" s="22">
        <v>489</v>
      </c>
      <c r="B491" s="22" t="s">
        <v>168</v>
      </c>
      <c r="C491" s="23">
        <v>38106</v>
      </c>
      <c r="D491" s="23">
        <v>38106</v>
      </c>
      <c r="E491" s="22" t="s">
        <v>21</v>
      </c>
      <c r="F491" s="24" t="s">
        <v>736</v>
      </c>
      <c r="G491" s="4" t="s">
        <v>40</v>
      </c>
      <c r="H491" s="30" t="str">
        <f>VLOOKUP(G491,Hoja2!A:B,2,0)</f>
        <v>SERIE029</v>
      </c>
      <c r="I491" s="4" t="s">
        <v>40</v>
      </c>
      <c r="J491" s="31">
        <f>VLOOKUP(Eliminación!I422,RETENCIÓN!A:D,IF(Eliminación!E422="OPES",2,IF(Eliminación!E422="UPES",3,4)),FALSE)</f>
        <v>10</v>
      </c>
      <c r="K491" s="27">
        <f t="shared" si="7"/>
        <v>41756</v>
      </c>
      <c r="L491" s="28" t="str">
        <f>IF(VLOOKUP(I491,RETENCIÓN!A:E,5,FALSE)="E","X","")</f>
        <v>X</v>
      </c>
      <c r="M491" s="29" t="str">
        <f>IF(VLOOKUP(I491,RETENCIÓN!A:E,5,FALSE)="CT","X","")</f>
        <v/>
      </c>
      <c r="N491" s="28" t="str">
        <f>IF(VLOOKUP(I491,RETENCIÓN!A:E,5,FALSE)="E","X","")</f>
        <v>X</v>
      </c>
      <c r="O491" s="28" t="str">
        <f>IF(VLOOKUP(I491,RETENCIÓN!A:E,5,FALSE)="MT","X","")</f>
        <v/>
      </c>
      <c r="P491" s="28" t="str">
        <f>IF(VLOOKUP(I491,RETENCIÓN!A:E,5,FALSE)="S","X","")</f>
        <v/>
      </c>
      <c r="Q491" s="26" t="s">
        <v>737</v>
      </c>
      <c r="R491" s="26"/>
      <c r="S491" s="25" t="s">
        <v>177</v>
      </c>
      <c r="T491" s="22" t="s">
        <v>178</v>
      </c>
      <c r="U491" s="22">
        <v>1</v>
      </c>
      <c r="V491" s="22">
        <v>42</v>
      </c>
      <c r="W491" s="22" t="s">
        <v>167</v>
      </c>
      <c r="X491" s="22"/>
      <c r="Y491" s="22">
        <v>2</v>
      </c>
      <c r="Z491" s="22" t="s">
        <v>735</v>
      </c>
    </row>
    <row r="492" spans="1:26" ht="36" x14ac:dyDescent="0.2">
      <c r="A492" s="22">
        <v>490</v>
      </c>
      <c r="B492" s="22" t="s">
        <v>168</v>
      </c>
      <c r="C492" s="23">
        <v>38106</v>
      </c>
      <c r="D492" s="23">
        <v>38106</v>
      </c>
      <c r="E492" s="22" t="s">
        <v>21</v>
      </c>
      <c r="F492" s="24" t="s">
        <v>738</v>
      </c>
      <c r="G492" s="4" t="s">
        <v>40</v>
      </c>
      <c r="H492" s="30" t="str">
        <f>VLOOKUP(G492,Hoja2!A:B,2,0)</f>
        <v>SERIE029</v>
      </c>
      <c r="I492" s="4" t="s">
        <v>40</v>
      </c>
      <c r="J492" s="31">
        <f>VLOOKUP(Eliminación!I423,RETENCIÓN!A:D,IF(Eliminación!E423="OPES",2,IF(Eliminación!E423="UPES",3,4)),FALSE)</f>
        <v>10</v>
      </c>
      <c r="K492" s="27">
        <f t="shared" si="7"/>
        <v>41756</v>
      </c>
      <c r="L492" s="28" t="str">
        <f>IF(VLOOKUP(I492,RETENCIÓN!A:E,5,FALSE)="E","X","")</f>
        <v>X</v>
      </c>
      <c r="M492" s="29" t="str">
        <f>IF(VLOOKUP(I492,RETENCIÓN!A:E,5,FALSE)="CT","X","")</f>
        <v/>
      </c>
      <c r="N492" s="28" t="str">
        <f>IF(VLOOKUP(I492,RETENCIÓN!A:E,5,FALSE)="E","X","")</f>
        <v>X</v>
      </c>
      <c r="O492" s="28" t="str">
        <f>IF(VLOOKUP(I492,RETENCIÓN!A:E,5,FALSE)="MT","X","")</f>
        <v/>
      </c>
      <c r="P492" s="28" t="str">
        <f>IF(VLOOKUP(I492,RETENCIÓN!A:E,5,FALSE)="S","X","")</f>
        <v/>
      </c>
      <c r="Q492" s="26" t="s">
        <v>737</v>
      </c>
      <c r="R492" s="26"/>
      <c r="S492" s="25" t="s">
        <v>177</v>
      </c>
      <c r="T492" s="22" t="s">
        <v>178</v>
      </c>
      <c r="U492" s="22">
        <v>1</v>
      </c>
      <c r="V492" s="22">
        <v>84</v>
      </c>
      <c r="W492" s="22" t="s">
        <v>167</v>
      </c>
      <c r="X492" s="22"/>
      <c r="Y492" s="22">
        <v>3</v>
      </c>
      <c r="Z492" s="22" t="s">
        <v>735</v>
      </c>
    </row>
    <row r="493" spans="1:26" ht="36" x14ac:dyDescent="0.2">
      <c r="A493" s="22">
        <v>491</v>
      </c>
      <c r="B493" s="22" t="s">
        <v>168</v>
      </c>
      <c r="C493" s="23">
        <v>38106</v>
      </c>
      <c r="D493" s="23">
        <v>38106</v>
      </c>
      <c r="E493" s="22" t="s">
        <v>21</v>
      </c>
      <c r="F493" s="24" t="s">
        <v>428</v>
      </c>
      <c r="G493" s="4" t="s">
        <v>40</v>
      </c>
      <c r="H493" s="30" t="str">
        <f>VLOOKUP(G493,Hoja2!A:B,2,0)</f>
        <v>SERIE029</v>
      </c>
      <c r="I493" s="4" t="s">
        <v>40</v>
      </c>
      <c r="J493" s="31">
        <f>VLOOKUP(Eliminación!I424,RETENCIÓN!A:D,IF(Eliminación!E424="OPES",2,IF(Eliminación!E424="UPES",3,4)),FALSE)</f>
        <v>10</v>
      </c>
      <c r="K493" s="27">
        <f t="shared" si="7"/>
        <v>41756</v>
      </c>
      <c r="L493" s="28" t="str">
        <f>IF(VLOOKUP(I493,RETENCIÓN!A:E,5,FALSE)="E","X","")</f>
        <v>X</v>
      </c>
      <c r="M493" s="29" t="str">
        <f>IF(VLOOKUP(I493,RETENCIÓN!A:E,5,FALSE)="CT","X","")</f>
        <v/>
      </c>
      <c r="N493" s="28" t="str">
        <f>IF(VLOOKUP(I493,RETENCIÓN!A:E,5,FALSE)="E","X","")</f>
        <v>X</v>
      </c>
      <c r="O493" s="28" t="str">
        <f>IF(VLOOKUP(I493,RETENCIÓN!A:E,5,FALSE)="MT","X","")</f>
        <v/>
      </c>
      <c r="P493" s="28" t="str">
        <f>IF(VLOOKUP(I493,RETENCIÓN!A:E,5,FALSE)="S","X","")</f>
        <v/>
      </c>
      <c r="Q493" s="26" t="s">
        <v>737</v>
      </c>
      <c r="R493" s="26"/>
      <c r="S493" s="25" t="s">
        <v>177</v>
      </c>
      <c r="T493" s="22" t="s">
        <v>178</v>
      </c>
      <c r="U493" s="22">
        <v>1</v>
      </c>
      <c r="V493" s="22">
        <v>83</v>
      </c>
      <c r="W493" s="22" t="s">
        <v>167</v>
      </c>
      <c r="X493" s="22"/>
      <c r="Y493" s="22">
        <v>4</v>
      </c>
      <c r="Z493" s="22" t="s">
        <v>735</v>
      </c>
    </row>
    <row r="494" spans="1:26" ht="36" x14ac:dyDescent="0.2">
      <c r="A494" s="22">
        <v>492</v>
      </c>
      <c r="B494" s="22" t="s">
        <v>168</v>
      </c>
      <c r="C494" s="23">
        <v>38106</v>
      </c>
      <c r="D494" s="23">
        <v>38106</v>
      </c>
      <c r="E494" s="22" t="s">
        <v>21</v>
      </c>
      <c r="F494" s="24" t="s">
        <v>739</v>
      </c>
      <c r="G494" s="4" t="s">
        <v>40</v>
      </c>
      <c r="H494" s="30" t="str">
        <f>VLOOKUP(G494,Hoja2!A:B,2,0)</f>
        <v>SERIE029</v>
      </c>
      <c r="I494" s="4" t="s">
        <v>40</v>
      </c>
      <c r="J494" s="31">
        <f>VLOOKUP(Eliminación!I425,RETENCIÓN!A:D,IF(Eliminación!E425="OPES",2,IF(Eliminación!E425="UPES",3,4)),FALSE)</f>
        <v>10</v>
      </c>
      <c r="K494" s="27">
        <f t="shared" si="7"/>
        <v>41756</v>
      </c>
      <c r="L494" s="28" t="str">
        <f>IF(VLOOKUP(I494,RETENCIÓN!A:E,5,FALSE)="E","X","")</f>
        <v>X</v>
      </c>
      <c r="M494" s="29" t="str">
        <f>IF(VLOOKUP(I494,RETENCIÓN!A:E,5,FALSE)="CT","X","")</f>
        <v/>
      </c>
      <c r="N494" s="28" t="str">
        <f>IF(VLOOKUP(I494,RETENCIÓN!A:E,5,FALSE)="E","X","")</f>
        <v>X</v>
      </c>
      <c r="O494" s="28" t="str">
        <f>IF(VLOOKUP(I494,RETENCIÓN!A:E,5,FALSE)="MT","X","")</f>
        <v/>
      </c>
      <c r="P494" s="28" t="str">
        <f>IF(VLOOKUP(I494,RETENCIÓN!A:E,5,FALSE)="S","X","")</f>
        <v/>
      </c>
      <c r="Q494" s="26" t="s">
        <v>737</v>
      </c>
      <c r="R494" s="26"/>
      <c r="S494" s="25" t="s">
        <v>177</v>
      </c>
      <c r="T494" s="22" t="s">
        <v>178</v>
      </c>
      <c r="U494" s="22">
        <v>1</v>
      </c>
      <c r="V494" s="22">
        <v>110</v>
      </c>
      <c r="W494" s="22" t="s">
        <v>167</v>
      </c>
      <c r="X494" s="22"/>
      <c r="Y494" s="22">
        <v>5</v>
      </c>
      <c r="Z494" s="22" t="s">
        <v>735</v>
      </c>
    </row>
    <row r="495" spans="1:26" ht="36" x14ac:dyDescent="0.2">
      <c r="A495" s="22">
        <v>493</v>
      </c>
      <c r="B495" s="22" t="s">
        <v>168</v>
      </c>
      <c r="C495" s="23">
        <v>38106</v>
      </c>
      <c r="D495" s="23">
        <v>38106</v>
      </c>
      <c r="E495" s="22" t="s">
        <v>21</v>
      </c>
      <c r="F495" s="24" t="s">
        <v>740</v>
      </c>
      <c r="G495" s="4" t="s">
        <v>40</v>
      </c>
      <c r="H495" s="30" t="str">
        <f>VLOOKUP(G495,Hoja2!A:B,2,0)</f>
        <v>SERIE029</v>
      </c>
      <c r="I495" s="4" t="s">
        <v>40</v>
      </c>
      <c r="J495" s="31">
        <f>VLOOKUP(Eliminación!I426,RETENCIÓN!A:D,IF(Eliminación!E426="OPES",2,IF(Eliminación!E426="UPES",3,4)),FALSE)</f>
        <v>10</v>
      </c>
      <c r="K495" s="27">
        <f t="shared" si="7"/>
        <v>41756</v>
      </c>
      <c r="L495" s="28" t="str">
        <f>IF(VLOOKUP(I495,RETENCIÓN!A:E,5,FALSE)="E","X","")</f>
        <v>X</v>
      </c>
      <c r="M495" s="29" t="str">
        <f>IF(VLOOKUP(I495,RETENCIÓN!A:E,5,FALSE)="CT","X","")</f>
        <v/>
      </c>
      <c r="N495" s="28" t="str">
        <f>IF(VLOOKUP(I495,RETENCIÓN!A:E,5,FALSE)="E","X","")</f>
        <v>X</v>
      </c>
      <c r="O495" s="28" t="str">
        <f>IF(VLOOKUP(I495,RETENCIÓN!A:E,5,FALSE)="MT","X","")</f>
        <v/>
      </c>
      <c r="P495" s="28" t="str">
        <f>IF(VLOOKUP(I495,RETENCIÓN!A:E,5,FALSE)="S","X","")</f>
        <v/>
      </c>
      <c r="Q495" s="26" t="s">
        <v>737</v>
      </c>
      <c r="R495" s="26"/>
      <c r="S495" s="25" t="s">
        <v>177</v>
      </c>
      <c r="T495" s="22" t="s">
        <v>178</v>
      </c>
      <c r="U495" s="22">
        <v>1</v>
      </c>
      <c r="V495" s="22">
        <v>82</v>
      </c>
      <c r="W495" s="22" t="s">
        <v>167</v>
      </c>
      <c r="X495" s="22"/>
      <c r="Y495" s="22">
        <v>6</v>
      </c>
      <c r="Z495" s="22" t="s">
        <v>735</v>
      </c>
    </row>
    <row r="496" spans="1:26" ht="36" x14ac:dyDescent="0.2">
      <c r="A496" s="22">
        <v>494</v>
      </c>
      <c r="B496" s="22" t="s">
        <v>168</v>
      </c>
      <c r="C496" s="23">
        <v>38106</v>
      </c>
      <c r="D496" s="23">
        <v>38106</v>
      </c>
      <c r="E496" s="22" t="s">
        <v>21</v>
      </c>
      <c r="F496" s="24" t="s">
        <v>395</v>
      </c>
      <c r="G496" s="4" t="s">
        <v>40</v>
      </c>
      <c r="H496" s="30" t="str">
        <f>VLOOKUP(G496,Hoja2!A:B,2,0)</f>
        <v>SERIE029</v>
      </c>
      <c r="I496" s="4" t="s">
        <v>40</v>
      </c>
      <c r="J496" s="31">
        <f>VLOOKUP(Eliminación!I427,RETENCIÓN!A:D,IF(Eliminación!E427="OPES",2,IF(Eliminación!E427="UPES",3,4)),FALSE)</f>
        <v>10</v>
      </c>
      <c r="K496" s="27">
        <f t="shared" si="7"/>
        <v>41756</v>
      </c>
      <c r="L496" s="28" t="str">
        <f>IF(VLOOKUP(I496,RETENCIÓN!A:E,5,FALSE)="E","X","")</f>
        <v>X</v>
      </c>
      <c r="M496" s="29" t="str">
        <f>IF(VLOOKUP(I496,RETENCIÓN!A:E,5,FALSE)="CT","X","")</f>
        <v/>
      </c>
      <c r="N496" s="28" t="str">
        <f>IF(VLOOKUP(I496,RETENCIÓN!A:E,5,FALSE)="E","X","")</f>
        <v>X</v>
      </c>
      <c r="O496" s="28" t="str">
        <f>IF(VLOOKUP(I496,RETENCIÓN!A:E,5,FALSE)="MT","X","")</f>
        <v/>
      </c>
      <c r="P496" s="28" t="str">
        <f>IF(VLOOKUP(I496,RETENCIÓN!A:E,5,FALSE)="S","X","")</f>
        <v/>
      </c>
      <c r="Q496" s="26" t="s">
        <v>737</v>
      </c>
      <c r="R496" s="26"/>
      <c r="S496" s="25" t="s">
        <v>177</v>
      </c>
      <c r="T496" s="22" t="s">
        <v>178</v>
      </c>
      <c r="U496" s="22">
        <v>1</v>
      </c>
      <c r="V496" s="22">
        <v>50</v>
      </c>
      <c r="W496" s="22" t="s">
        <v>167</v>
      </c>
      <c r="X496" s="22"/>
      <c r="Y496" s="22">
        <v>7</v>
      </c>
      <c r="Z496" s="22" t="s">
        <v>735</v>
      </c>
    </row>
    <row r="497" spans="1:26" ht="36" x14ac:dyDescent="0.2">
      <c r="A497" s="22">
        <v>495</v>
      </c>
      <c r="B497" s="22" t="s">
        <v>168</v>
      </c>
      <c r="C497" s="23">
        <v>38106</v>
      </c>
      <c r="D497" s="23">
        <v>38106</v>
      </c>
      <c r="E497" s="22" t="s">
        <v>21</v>
      </c>
      <c r="F497" s="24" t="s">
        <v>741</v>
      </c>
      <c r="G497" s="4" t="s">
        <v>40</v>
      </c>
      <c r="H497" s="30" t="str">
        <f>VLOOKUP(G497,Hoja2!A:B,2,0)</f>
        <v>SERIE029</v>
      </c>
      <c r="I497" s="4" t="s">
        <v>40</v>
      </c>
      <c r="J497" s="31">
        <f>VLOOKUP(Eliminación!I428,RETENCIÓN!A:D,IF(Eliminación!E428="OPES",2,IF(Eliminación!E428="UPES",3,4)),FALSE)</f>
        <v>10</v>
      </c>
      <c r="K497" s="27">
        <f t="shared" si="7"/>
        <v>41756</v>
      </c>
      <c r="L497" s="28" t="str">
        <f>IF(VLOOKUP(I497,RETENCIÓN!A:E,5,FALSE)="E","X","")</f>
        <v>X</v>
      </c>
      <c r="M497" s="29" t="str">
        <f>IF(VLOOKUP(I497,RETENCIÓN!A:E,5,FALSE)="CT","X","")</f>
        <v/>
      </c>
      <c r="N497" s="28" t="str">
        <f>IF(VLOOKUP(I497,RETENCIÓN!A:E,5,FALSE)="E","X","")</f>
        <v>X</v>
      </c>
      <c r="O497" s="28" t="str">
        <f>IF(VLOOKUP(I497,RETENCIÓN!A:E,5,FALSE)="MT","X","")</f>
        <v/>
      </c>
      <c r="P497" s="28" t="str">
        <f>IF(VLOOKUP(I497,RETENCIÓN!A:E,5,FALSE)="S","X","")</f>
        <v/>
      </c>
      <c r="Q497" s="26" t="s">
        <v>737</v>
      </c>
      <c r="R497" s="26"/>
      <c r="S497" s="25"/>
      <c r="T497" s="22" t="s">
        <v>178</v>
      </c>
      <c r="U497" s="22">
        <v>1</v>
      </c>
      <c r="V497" s="22">
        <v>63</v>
      </c>
      <c r="W497" s="22" t="s">
        <v>167</v>
      </c>
      <c r="X497" s="22"/>
      <c r="Y497" s="22">
        <v>8</v>
      </c>
      <c r="Z497" s="22" t="s">
        <v>735</v>
      </c>
    </row>
    <row r="498" spans="1:26" ht="36" x14ac:dyDescent="0.2">
      <c r="A498" s="22">
        <v>496</v>
      </c>
      <c r="B498" s="22" t="s">
        <v>168</v>
      </c>
      <c r="C498" s="23">
        <v>38106</v>
      </c>
      <c r="D498" s="23">
        <v>38106</v>
      </c>
      <c r="E498" s="22" t="s">
        <v>21</v>
      </c>
      <c r="F498" s="24" t="s">
        <v>742</v>
      </c>
      <c r="G498" s="4" t="s">
        <v>40</v>
      </c>
      <c r="H498" s="30" t="str">
        <f>VLOOKUP(G498,Hoja2!A:B,2,0)</f>
        <v>SERIE029</v>
      </c>
      <c r="I498" s="4" t="s">
        <v>40</v>
      </c>
      <c r="J498" s="31">
        <f>VLOOKUP(Eliminación!I429,RETENCIÓN!A:D,IF(Eliminación!E429="OPES",2,IF(Eliminación!E429="UPES",3,4)),FALSE)</f>
        <v>10</v>
      </c>
      <c r="K498" s="27">
        <f t="shared" si="7"/>
        <v>41756</v>
      </c>
      <c r="L498" s="28" t="str">
        <f>IF(VLOOKUP(I498,RETENCIÓN!A:E,5,FALSE)="E","X","")</f>
        <v>X</v>
      </c>
      <c r="M498" s="29" t="str">
        <f>IF(VLOOKUP(I498,RETENCIÓN!A:E,5,FALSE)="CT","X","")</f>
        <v/>
      </c>
      <c r="N498" s="28" t="str">
        <f>IF(VLOOKUP(I498,RETENCIÓN!A:E,5,FALSE)="E","X","")</f>
        <v>X</v>
      </c>
      <c r="O498" s="28" t="str">
        <f>IF(VLOOKUP(I498,RETENCIÓN!A:E,5,FALSE)="MT","X","")</f>
        <v/>
      </c>
      <c r="P498" s="28" t="str">
        <f>IF(VLOOKUP(I498,RETENCIÓN!A:E,5,FALSE)="S","X","")</f>
        <v/>
      </c>
      <c r="Q498" s="26" t="s">
        <v>737</v>
      </c>
      <c r="R498" s="26"/>
      <c r="S498" s="25"/>
      <c r="T498" s="22" t="s">
        <v>178</v>
      </c>
      <c r="U498" s="22">
        <v>1</v>
      </c>
      <c r="V498" s="22">
        <v>75</v>
      </c>
      <c r="W498" s="22" t="s">
        <v>167</v>
      </c>
      <c r="X498" s="22"/>
      <c r="Y498" s="22">
        <v>9</v>
      </c>
      <c r="Z498" s="22" t="s">
        <v>735</v>
      </c>
    </row>
    <row r="499" spans="1:26" ht="36" x14ac:dyDescent="0.2">
      <c r="A499" s="22">
        <v>497</v>
      </c>
      <c r="B499" s="22" t="s">
        <v>168</v>
      </c>
      <c r="C499" s="23">
        <v>38106</v>
      </c>
      <c r="D499" s="23">
        <v>38106</v>
      </c>
      <c r="E499" s="22" t="s">
        <v>21</v>
      </c>
      <c r="F499" s="24" t="s">
        <v>743</v>
      </c>
      <c r="G499" s="4" t="s">
        <v>40</v>
      </c>
      <c r="H499" s="30" t="str">
        <f>VLOOKUP(G499,Hoja2!A:B,2,0)</f>
        <v>SERIE029</v>
      </c>
      <c r="I499" s="4" t="s">
        <v>40</v>
      </c>
      <c r="J499" s="31">
        <f>VLOOKUP(Eliminación!I430,RETENCIÓN!A:D,IF(Eliminación!E430="OPES",2,IF(Eliminación!E430="UPES",3,4)),FALSE)</f>
        <v>10</v>
      </c>
      <c r="K499" s="27">
        <f t="shared" si="7"/>
        <v>41756</v>
      </c>
      <c r="L499" s="28" t="str">
        <f>IF(VLOOKUP(I499,RETENCIÓN!A:E,5,FALSE)="E","X","")</f>
        <v>X</v>
      </c>
      <c r="M499" s="29" t="str">
        <f>IF(VLOOKUP(I499,RETENCIÓN!A:E,5,FALSE)="CT","X","")</f>
        <v/>
      </c>
      <c r="N499" s="28" t="str">
        <f>IF(VLOOKUP(I499,RETENCIÓN!A:E,5,FALSE)="E","X","")</f>
        <v>X</v>
      </c>
      <c r="O499" s="28" t="str">
        <f>IF(VLOOKUP(I499,RETENCIÓN!A:E,5,FALSE)="MT","X","")</f>
        <v/>
      </c>
      <c r="P499" s="28" t="str">
        <f>IF(VLOOKUP(I499,RETENCIÓN!A:E,5,FALSE)="S","X","")</f>
        <v/>
      </c>
      <c r="Q499" s="26" t="s">
        <v>737</v>
      </c>
      <c r="R499" s="26"/>
      <c r="S499" s="25" t="s">
        <v>177</v>
      </c>
      <c r="T499" s="22" t="s">
        <v>178</v>
      </c>
      <c r="U499" s="22">
        <v>1</v>
      </c>
      <c r="V499" s="22">
        <v>63</v>
      </c>
      <c r="W499" s="22" t="s">
        <v>167</v>
      </c>
      <c r="X499" s="22"/>
      <c r="Y499" s="22">
        <v>10</v>
      </c>
      <c r="Z499" s="22" t="s">
        <v>735</v>
      </c>
    </row>
    <row r="500" spans="1:26" ht="36" x14ac:dyDescent="0.2">
      <c r="A500" s="22">
        <v>498</v>
      </c>
      <c r="B500" s="22" t="s">
        <v>168</v>
      </c>
      <c r="C500" s="23">
        <v>38107</v>
      </c>
      <c r="D500" s="23">
        <v>38107</v>
      </c>
      <c r="E500" s="22" t="s">
        <v>21</v>
      </c>
      <c r="F500" s="24" t="s">
        <v>744</v>
      </c>
      <c r="G500" s="4" t="s">
        <v>40</v>
      </c>
      <c r="H500" s="30" t="str">
        <f>VLOOKUP(G500,Hoja2!A:B,2,0)</f>
        <v>SERIE029</v>
      </c>
      <c r="I500" s="4" t="s">
        <v>40</v>
      </c>
      <c r="J500" s="31">
        <f>VLOOKUP(Eliminación!I431,RETENCIÓN!A:D,IF(Eliminación!E431="OPES",2,IF(Eliminación!E431="UPES",3,4)),FALSE)</f>
        <v>10</v>
      </c>
      <c r="K500" s="27">
        <f t="shared" si="7"/>
        <v>41757</v>
      </c>
      <c r="L500" s="28" t="str">
        <f>IF(VLOOKUP(I500,RETENCIÓN!A:E,5,FALSE)="E","X","")</f>
        <v>X</v>
      </c>
      <c r="M500" s="29" t="str">
        <f>IF(VLOOKUP(I500,RETENCIÓN!A:E,5,FALSE)="CT","X","")</f>
        <v/>
      </c>
      <c r="N500" s="28" t="str">
        <f>IF(VLOOKUP(I500,RETENCIÓN!A:E,5,FALSE)="E","X","")</f>
        <v>X</v>
      </c>
      <c r="O500" s="28" t="str">
        <f>IF(VLOOKUP(I500,RETENCIÓN!A:E,5,FALSE)="MT","X","")</f>
        <v/>
      </c>
      <c r="P500" s="28" t="str">
        <f>IF(VLOOKUP(I500,RETENCIÓN!A:E,5,FALSE)="S","X","")</f>
        <v/>
      </c>
      <c r="Q500" s="26" t="s">
        <v>745</v>
      </c>
      <c r="R500" s="26"/>
      <c r="S500" s="25" t="s">
        <v>177</v>
      </c>
      <c r="T500" s="22" t="s">
        <v>178</v>
      </c>
      <c r="U500" s="22">
        <v>1</v>
      </c>
      <c r="V500" s="22">
        <v>76</v>
      </c>
      <c r="W500" s="22" t="s">
        <v>167</v>
      </c>
      <c r="X500" s="22"/>
      <c r="Y500" s="22">
        <v>11</v>
      </c>
      <c r="Z500" s="22" t="s">
        <v>735</v>
      </c>
    </row>
    <row r="501" spans="1:26" ht="36" x14ac:dyDescent="0.2">
      <c r="A501" s="22">
        <v>499</v>
      </c>
      <c r="B501" s="22" t="s">
        <v>168</v>
      </c>
      <c r="C501" s="23">
        <v>38107</v>
      </c>
      <c r="D501" s="23">
        <v>38107</v>
      </c>
      <c r="E501" s="22" t="s">
        <v>21</v>
      </c>
      <c r="F501" s="24" t="s">
        <v>746</v>
      </c>
      <c r="G501" s="4" t="s">
        <v>40</v>
      </c>
      <c r="H501" s="30" t="str">
        <f>VLOOKUP(G501,Hoja2!A:B,2,0)</f>
        <v>SERIE029</v>
      </c>
      <c r="I501" s="4" t="s">
        <v>40</v>
      </c>
      <c r="J501" s="31">
        <f>VLOOKUP(Eliminación!I432,RETENCIÓN!A:D,IF(Eliminación!E432="OPES",2,IF(Eliminación!E432="UPES",3,4)),FALSE)</f>
        <v>10</v>
      </c>
      <c r="K501" s="27">
        <f t="shared" si="7"/>
        <v>41757</v>
      </c>
      <c r="L501" s="28" t="str">
        <f>IF(VLOOKUP(I501,RETENCIÓN!A:E,5,FALSE)="E","X","")</f>
        <v>X</v>
      </c>
      <c r="M501" s="29" t="str">
        <f>IF(VLOOKUP(I501,RETENCIÓN!A:E,5,FALSE)="CT","X","")</f>
        <v/>
      </c>
      <c r="N501" s="28" t="str">
        <f>IF(VLOOKUP(I501,RETENCIÓN!A:E,5,FALSE)="E","X","")</f>
        <v>X</v>
      </c>
      <c r="O501" s="28" t="str">
        <f>IF(VLOOKUP(I501,RETENCIÓN!A:E,5,FALSE)="MT","X","")</f>
        <v/>
      </c>
      <c r="P501" s="28" t="str">
        <f>IF(VLOOKUP(I501,RETENCIÓN!A:E,5,FALSE)="S","X","")</f>
        <v/>
      </c>
      <c r="Q501" s="26" t="s">
        <v>745</v>
      </c>
      <c r="R501" s="26"/>
      <c r="S501" s="25" t="s">
        <v>177</v>
      </c>
      <c r="T501" s="22" t="s">
        <v>178</v>
      </c>
      <c r="U501" s="22">
        <v>1</v>
      </c>
      <c r="V501" s="22">
        <v>96</v>
      </c>
      <c r="W501" s="22" t="s">
        <v>167</v>
      </c>
      <c r="X501" s="22"/>
      <c r="Y501" s="22">
        <v>12</v>
      </c>
      <c r="Z501" s="22" t="s">
        <v>735</v>
      </c>
    </row>
    <row r="502" spans="1:26" x14ac:dyDescent="0.2">
      <c r="A502" s="22">
        <v>500</v>
      </c>
      <c r="B502" s="22" t="s">
        <v>221</v>
      </c>
      <c r="C502" s="23">
        <v>36287</v>
      </c>
      <c r="D502" s="23">
        <v>36287</v>
      </c>
      <c r="E502" s="22" t="s">
        <v>21</v>
      </c>
      <c r="F502" s="24" t="s">
        <v>236</v>
      </c>
      <c r="G502" s="4" t="s">
        <v>40</v>
      </c>
      <c r="H502" s="30" t="str">
        <f>VLOOKUP(G502,Hoja2!A:B,2,0)</f>
        <v>SERIE029</v>
      </c>
      <c r="I502" s="4" t="s">
        <v>40</v>
      </c>
      <c r="J502" s="31">
        <f>VLOOKUP(Eliminación!I678,RETENCIÓN!A:D,IF(Eliminación!E678="OPES",2,IF(Eliminación!E678="UPES",3,4)),FALSE)</f>
        <v>10</v>
      </c>
      <c r="K502" s="27">
        <f t="shared" si="7"/>
        <v>39937</v>
      </c>
      <c r="L502" s="28" t="str">
        <f>IF(VLOOKUP(I502,RETENCIÓN!A:E,5,FALSE)="E","X","")</f>
        <v>X</v>
      </c>
      <c r="M502" s="29" t="str">
        <f>IF(VLOOKUP(I502,RETENCIÓN!A:E,5,FALSE)="CT","X","")</f>
        <v/>
      </c>
      <c r="N502" s="28" t="str">
        <f>IF(VLOOKUP(I502,RETENCIÓN!A:E,5,FALSE)="E","X","")</f>
        <v>X</v>
      </c>
      <c r="O502" s="28" t="str">
        <f>IF(VLOOKUP(I502,RETENCIÓN!A:E,5,FALSE)="MT","X","")</f>
        <v/>
      </c>
      <c r="P502" s="28" t="str">
        <f>IF(VLOOKUP(I502,RETENCIÓN!A:E,5,FALSE)="S","X","")</f>
        <v/>
      </c>
      <c r="Q502" s="26" t="s">
        <v>1049</v>
      </c>
      <c r="R502" s="26"/>
      <c r="S502" s="25" t="s">
        <v>177</v>
      </c>
      <c r="T502" s="22" t="s">
        <v>178</v>
      </c>
      <c r="U502" s="22">
        <v>1</v>
      </c>
      <c r="V502" s="22">
        <v>35</v>
      </c>
      <c r="W502" s="22" t="s">
        <v>167</v>
      </c>
      <c r="X502" s="22"/>
      <c r="Y502" s="22">
        <v>1</v>
      </c>
      <c r="Z502" s="22" t="s">
        <v>1050</v>
      </c>
    </row>
    <row r="503" spans="1:26" x14ac:dyDescent="0.2">
      <c r="A503" s="22">
        <v>501</v>
      </c>
      <c r="B503" s="22" t="s">
        <v>221</v>
      </c>
      <c r="C503" s="23">
        <v>36292</v>
      </c>
      <c r="D503" s="23">
        <v>36292</v>
      </c>
      <c r="E503" s="22" t="s">
        <v>21</v>
      </c>
      <c r="F503" s="24" t="s">
        <v>1051</v>
      </c>
      <c r="G503" s="4" t="s">
        <v>40</v>
      </c>
      <c r="H503" s="30" t="str">
        <f>VLOOKUP(G503,Hoja2!A:B,2,0)</f>
        <v>SERIE029</v>
      </c>
      <c r="I503" s="4" t="s">
        <v>40</v>
      </c>
      <c r="J503" s="31">
        <f>VLOOKUP(Eliminación!I679,RETENCIÓN!A:D,IF(Eliminación!E679="OPES",2,IF(Eliminación!E679="UPES",3,4)),FALSE)</f>
        <v>10</v>
      </c>
      <c r="K503" s="27">
        <f t="shared" si="7"/>
        <v>39942</v>
      </c>
      <c r="L503" s="28" t="str">
        <f>IF(VLOOKUP(I503,RETENCIÓN!A:E,5,FALSE)="E","X","")</f>
        <v>X</v>
      </c>
      <c r="M503" s="29" t="str">
        <f>IF(VLOOKUP(I503,RETENCIÓN!A:E,5,FALSE)="CT","X","")</f>
        <v/>
      </c>
      <c r="N503" s="28" t="str">
        <f>IF(VLOOKUP(I503,RETENCIÓN!A:E,5,FALSE)="E","X","")</f>
        <v>X</v>
      </c>
      <c r="O503" s="28" t="str">
        <f>IF(VLOOKUP(I503,RETENCIÓN!A:E,5,FALSE)="MT","X","")</f>
        <v/>
      </c>
      <c r="P503" s="28" t="str">
        <f>IF(VLOOKUP(I503,RETENCIÓN!A:E,5,FALSE)="S","X","")</f>
        <v/>
      </c>
      <c r="Q503" s="26" t="s">
        <v>1049</v>
      </c>
      <c r="R503" s="26" t="s">
        <v>1052</v>
      </c>
      <c r="S503" s="25" t="s">
        <v>177</v>
      </c>
      <c r="T503" s="22" t="s">
        <v>178</v>
      </c>
      <c r="U503" s="22">
        <v>1</v>
      </c>
      <c r="V503" s="22">
        <v>270</v>
      </c>
      <c r="W503" s="22" t="s">
        <v>167</v>
      </c>
      <c r="X503" s="22"/>
      <c r="Y503" s="22">
        <v>2</v>
      </c>
      <c r="Z503" s="22" t="s">
        <v>1050</v>
      </c>
    </row>
    <row r="504" spans="1:26" x14ac:dyDescent="0.2">
      <c r="A504" s="22">
        <v>502</v>
      </c>
      <c r="B504" s="22" t="s">
        <v>412</v>
      </c>
      <c r="C504" s="23">
        <v>36292</v>
      </c>
      <c r="D504" s="23">
        <v>36292</v>
      </c>
      <c r="E504" s="22" t="s">
        <v>21</v>
      </c>
      <c r="F504" s="24" t="s">
        <v>1053</v>
      </c>
      <c r="G504" s="4" t="s">
        <v>40</v>
      </c>
      <c r="H504" s="30" t="str">
        <f>VLOOKUP(G504,Hoja2!A:B,2,0)</f>
        <v>SERIE029</v>
      </c>
      <c r="I504" s="4" t="s">
        <v>40</v>
      </c>
      <c r="J504" s="31">
        <f>VLOOKUP(Eliminación!I680,RETENCIÓN!A:D,IF(Eliminación!E680="OPES",2,IF(Eliminación!E680="UPES",3,4)),FALSE)</f>
        <v>10</v>
      </c>
      <c r="K504" s="27">
        <f t="shared" si="7"/>
        <v>39942</v>
      </c>
      <c r="L504" s="28" t="str">
        <f>IF(VLOOKUP(I504,RETENCIÓN!A:E,5,FALSE)="E","X","")</f>
        <v>X</v>
      </c>
      <c r="M504" s="29" t="str">
        <f>IF(VLOOKUP(I504,RETENCIÓN!A:E,5,FALSE)="CT","X","")</f>
        <v/>
      </c>
      <c r="N504" s="28" t="str">
        <f>IF(VLOOKUP(I504,RETENCIÓN!A:E,5,FALSE)="E","X","")</f>
        <v>X</v>
      </c>
      <c r="O504" s="28" t="str">
        <f>IF(VLOOKUP(I504,RETENCIÓN!A:E,5,FALSE)="MT","X","")</f>
        <v/>
      </c>
      <c r="P504" s="28" t="str">
        <f>IF(VLOOKUP(I504,RETENCIÓN!A:E,5,FALSE)="S","X","")</f>
        <v/>
      </c>
      <c r="Q504" s="26" t="s">
        <v>1049</v>
      </c>
      <c r="R504" s="26"/>
      <c r="S504" s="25" t="s">
        <v>177</v>
      </c>
      <c r="T504" s="22" t="s">
        <v>178</v>
      </c>
      <c r="U504" s="22">
        <v>1</v>
      </c>
      <c r="V504" s="22">
        <v>80</v>
      </c>
      <c r="W504" s="22" t="s">
        <v>167</v>
      </c>
      <c r="X504" s="22" t="s">
        <v>351</v>
      </c>
      <c r="Y504" s="22">
        <v>3</v>
      </c>
      <c r="Z504" s="22" t="s">
        <v>1050</v>
      </c>
    </row>
    <row r="505" spans="1:26" ht="24" x14ac:dyDescent="0.2">
      <c r="A505" s="22">
        <v>503</v>
      </c>
      <c r="B505" s="22" t="s">
        <v>221</v>
      </c>
      <c r="C505" s="23">
        <v>36292</v>
      </c>
      <c r="D505" s="23">
        <v>36292</v>
      </c>
      <c r="E505" s="22" t="s">
        <v>21</v>
      </c>
      <c r="F505" s="24" t="s">
        <v>1054</v>
      </c>
      <c r="G505" s="4" t="s">
        <v>40</v>
      </c>
      <c r="H505" s="30" t="str">
        <f>VLOOKUP(G505,Hoja2!A:B,2,0)</f>
        <v>SERIE029</v>
      </c>
      <c r="I505" s="4" t="s">
        <v>40</v>
      </c>
      <c r="J505" s="31">
        <f>VLOOKUP(Eliminación!I681,RETENCIÓN!A:D,IF(Eliminación!E681="OPES",2,IF(Eliminación!E681="UPES",3,4)),FALSE)</f>
        <v>10</v>
      </c>
      <c r="K505" s="27">
        <f t="shared" si="7"/>
        <v>39942</v>
      </c>
      <c r="L505" s="28" t="str">
        <f>IF(VLOOKUP(I505,RETENCIÓN!A:E,5,FALSE)="E","X","")</f>
        <v>X</v>
      </c>
      <c r="M505" s="29" t="str">
        <f>IF(VLOOKUP(I505,RETENCIÓN!A:E,5,FALSE)="CT","X","")</f>
        <v/>
      </c>
      <c r="N505" s="28" t="str">
        <f>IF(VLOOKUP(I505,RETENCIÓN!A:E,5,FALSE)="E","X","")</f>
        <v>X</v>
      </c>
      <c r="O505" s="28" t="str">
        <f>IF(VLOOKUP(I505,RETENCIÓN!A:E,5,FALSE)="MT","X","")</f>
        <v/>
      </c>
      <c r="P505" s="28" t="str">
        <f>IF(VLOOKUP(I505,RETENCIÓN!A:E,5,FALSE)="S","X","")</f>
        <v/>
      </c>
      <c r="Q505" s="26" t="s">
        <v>1049</v>
      </c>
      <c r="R505" s="26" t="s">
        <v>484</v>
      </c>
      <c r="S505" s="25" t="s">
        <v>177</v>
      </c>
      <c r="T505" s="22" t="s">
        <v>178</v>
      </c>
      <c r="U505" s="22">
        <v>1</v>
      </c>
      <c r="V505" s="22">
        <v>89</v>
      </c>
      <c r="W505" s="22" t="s">
        <v>167</v>
      </c>
      <c r="X505" s="22"/>
      <c r="Y505" s="22">
        <v>4</v>
      </c>
      <c r="Z505" s="22" t="s">
        <v>1050</v>
      </c>
    </row>
    <row r="506" spans="1:26" x14ac:dyDescent="0.2">
      <c r="A506" s="22">
        <v>504</v>
      </c>
      <c r="B506" s="22" t="s">
        <v>168</v>
      </c>
      <c r="C506" s="23">
        <v>36292</v>
      </c>
      <c r="D506" s="23">
        <v>36292</v>
      </c>
      <c r="E506" s="22" t="s">
        <v>21</v>
      </c>
      <c r="F506" s="24" t="s">
        <v>1055</v>
      </c>
      <c r="G506" s="4" t="s">
        <v>40</v>
      </c>
      <c r="H506" s="30" t="str">
        <f>VLOOKUP(G506,Hoja2!A:B,2,0)</f>
        <v>SERIE029</v>
      </c>
      <c r="I506" s="4" t="s">
        <v>40</v>
      </c>
      <c r="J506" s="31">
        <f>VLOOKUP(Eliminación!I682,RETENCIÓN!A:D,IF(Eliminación!E682="OPES",2,IF(Eliminación!E682="UPES",3,4)),FALSE)</f>
        <v>10</v>
      </c>
      <c r="K506" s="27">
        <f t="shared" si="7"/>
        <v>39942</v>
      </c>
      <c r="L506" s="28" t="str">
        <f>IF(VLOOKUP(I506,RETENCIÓN!A:E,5,FALSE)="E","X","")</f>
        <v>X</v>
      </c>
      <c r="M506" s="29" t="str">
        <f>IF(VLOOKUP(I506,RETENCIÓN!A:E,5,FALSE)="CT","X","")</f>
        <v/>
      </c>
      <c r="N506" s="28" t="str">
        <f>IF(VLOOKUP(I506,RETENCIÓN!A:E,5,FALSE)="E","X","")</f>
        <v>X</v>
      </c>
      <c r="O506" s="28" t="str">
        <f>IF(VLOOKUP(I506,RETENCIÓN!A:E,5,FALSE)="MT","X","")</f>
        <v/>
      </c>
      <c r="P506" s="28" t="str">
        <f>IF(VLOOKUP(I506,RETENCIÓN!A:E,5,FALSE)="S","X","")</f>
        <v/>
      </c>
      <c r="Q506" s="26" t="s">
        <v>1049</v>
      </c>
      <c r="R506" s="26"/>
      <c r="S506" s="25" t="s">
        <v>177</v>
      </c>
      <c r="T506" s="22" t="s">
        <v>178</v>
      </c>
      <c r="U506" s="22">
        <v>1</v>
      </c>
      <c r="V506" s="22">
        <v>85</v>
      </c>
      <c r="W506" s="22" t="s">
        <v>167</v>
      </c>
      <c r="X506" s="22"/>
      <c r="Y506" s="22">
        <v>5</v>
      </c>
      <c r="Z506" s="22" t="s">
        <v>1050</v>
      </c>
    </row>
    <row r="507" spans="1:26" x14ac:dyDescent="0.2">
      <c r="A507" s="22">
        <v>505</v>
      </c>
      <c r="B507" s="22" t="s">
        <v>412</v>
      </c>
      <c r="C507" s="23">
        <v>36292</v>
      </c>
      <c r="D507" s="23">
        <v>36292</v>
      </c>
      <c r="E507" s="22" t="s">
        <v>21</v>
      </c>
      <c r="F507" s="24" t="s">
        <v>894</v>
      </c>
      <c r="G507" s="4" t="s">
        <v>40</v>
      </c>
      <c r="H507" s="30" t="str">
        <f>VLOOKUP(G507,Hoja2!A:B,2,0)</f>
        <v>SERIE029</v>
      </c>
      <c r="I507" s="4" t="s">
        <v>40</v>
      </c>
      <c r="J507" s="31">
        <f>VLOOKUP(Eliminación!I683,RETENCIÓN!A:D,IF(Eliminación!E683="OPES",2,IF(Eliminación!E683="UPES",3,4)),FALSE)</f>
        <v>10</v>
      </c>
      <c r="K507" s="27">
        <f t="shared" si="7"/>
        <v>39942</v>
      </c>
      <c r="L507" s="28" t="str">
        <f>IF(VLOOKUP(I507,RETENCIÓN!A:E,5,FALSE)="E","X","")</f>
        <v>X</v>
      </c>
      <c r="M507" s="29" t="str">
        <f>IF(VLOOKUP(I507,RETENCIÓN!A:E,5,FALSE)="CT","X","")</f>
        <v/>
      </c>
      <c r="N507" s="28" t="str">
        <f>IF(VLOOKUP(I507,RETENCIÓN!A:E,5,FALSE)="E","X","")</f>
        <v>X</v>
      </c>
      <c r="O507" s="28" t="str">
        <f>IF(VLOOKUP(I507,RETENCIÓN!A:E,5,FALSE)="MT","X","")</f>
        <v/>
      </c>
      <c r="P507" s="28" t="str">
        <f>IF(VLOOKUP(I507,RETENCIÓN!A:E,5,FALSE)="S","X","")</f>
        <v/>
      </c>
      <c r="Q507" s="26" t="s">
        <v>1049</v>
      </c>
      <c r="R507" s="26"/>
      <c r="S507" s="25" t="s">
        <v>177</v>
      </c>
      <c r="T507" s="22" t="s">
        <v>178</v>
      </c>
      <c r="U507" s="22">
        <v>1</v>
      </c>
      <c r="V507" s="22">
        <v>46</v>
      </c>
      <c r="W507" s="22" t="s">
        <v>167</v>
      </c>
      <c r="X507" s="22"/>
      <c r="Y507" s="22">
        <v>6</v>
      </c>
      <c r="Z507" s="22" t="s">
        <v>1050</v>
      </c>
    </row>
    <row r="508" spans="1:26" x14ac:dyDescent="0.2">
      <c r="A508" s="22">
        <v>506</v>
      </c>
      <c r="B508" s="22" t="s">
        <v>214</v>
      </c>
      <c r="C508" s="23">
        <v>36292</v>
      </c>
      <c r="D508" s="23">
        <v>36292</v>
      </c>
      <c r="E508" s="22" t="s">
        <v>21</v>
      </c>
      <c r="F508" s="24" t="s">
        <v>474</v>
      </c>
      <c r="G508" s="4" t="s">
        <v>40</v>
      </c>
      <c r="H508" s="30" t="str">
        <f>VLOOKUP(G508,Hoja2!A:B,2,0)</f>
        <v>SERIE029</v>
      </c>
      <c r="I508" s="4" t="s">
        <v>40</v>
      </c>
      <c r="J508" s="31">
        <f>VLOOKUP(Eliminación!I684,RETENCIÓN!A:D,IF(Eliminación!E684="OPES",2,IF(Eliminación!E684="UPES",3,4)),FALSE)</f>
        <v>10</v>
      </c>
      <c r="K508" s="27">
        <f t="shared" si="7"/>
        <v>39942</v>
      </c>
      <c r="L508" s="28" t="str">
        <f>IF(VLOOKUP(I508,RETENCIÓN!A:E,5,FALSE)="E","X","")</f>
        <v>X</v>
      </c>
      <c r="M508" s="29" t="str">
        <f>IF(VLOOKUP(I508,RETENCIÓN!A:E,5,FALSE)="CT","X","")</f>
        <v/>
      </c>
      <c r="N508" s="28" t="str">
        <f>IF(VLOOKUP(I508,RETENCIÓN!A:E,5,FALSE)="E","X","")</f>
        <v>X</v>
      </c>
      <c r="O508" s="28" t="str">
        <f>IF(VLOOKUP(I508,RETENCIÓN!A:E,5,FALSE)="MT","X","")</f>
        <v/>
      </c>
      <c r="P508" s="28" t="str">
        <f>IF(VLOOKUP(I508,RETENCIÓN!A:E,5,FALSE)="S","X","")</f>
        <v/>
      </c>
      <c r="Q508" s="26" t="s">
        <v>1049</v>
      </c>
      <c r="R508" s="26"/>
      <c r="S508" s="25" t="s">
        <v>177</v>
      </c>
      <c r="T508" s="22" t="s">
        <v>178</v>
      </c>
      <c r="U508" s="22">
        <v>1</v>
      </c>
      <c r="V508" s="22">
        <v>150</v>
      </c>
      <c r="W508" s="22" t="s">
        <v>167</v>
      </c>
      <c r="X508" s="22"/>
      <c r="Y508" s="22">
        <v>7</v>
      </c>
      <c r="Z508" s="22" t="s">
        <v>1050</v>
      </c>
    </row>
    <row r="509" spans="1:26" x14ac:dyDescent="0.2">
      <c r="A509" s="22">
        <v>507</v>
      </c>
      <c r="B509" s="22" t="s">
        <v>221</v>
      </c>
      <c r="C509" s="23">
        <v>36292</v>
      </c>
      <c r="D509" s="23">
        <v>36292</v>
      </c>
      <c r="E509" s="22" t="s">
        <v>21</v>
      </c>
      <c r="F509" s="24" t="s">
        <v>1056</v>
      </c>
      <c r="G509" s="4" t="s">
        <v>40</v>
      </c>
      <c r="H509" s="30" t="str">
        <f>VLOOKUP(G509,Hoja2!A:B,2,0)</f>
        <v>SERIE029</v>
      </c>
      <c r="I509" s="4" t="s">
        <v>40</v>
      </c>
      <c r="J509" s="31">
        <f>VLOOKUP(Eliminación!I685,RETENCIÓN!A:D,IF(Eliminación!E685="OPES",2,IF(Eliminación!E685="UPES",3,4)),FALSE)</f>
        <v>10</v>
      </c>
      <c r="K509" s="27">
        <f t="shared" si="7"/>
        <v>39942</v>
      </c>
      <c r="L509" s="28" t="str">
        <f>IF(VLOOKUP(I509,RETENCIÓN!A:E,5,FALSE)="E","X","")</f>
        <v>X</v>
      </c>
      <c r="M509" s="29" t="str">
        <f>IF(VLOOKUP(I509,RETENCIÓN!A:E,5,FALSE)="CT","X","")</f>
        <v/>
      </c>
      <c r="N509" s="28" t="str">
        <f>IF(VLOOKUP(I509,RETENCIÓN!A:E,5,FALSE)="E","X","")</f>
        <v>X</v>
      </c>
      <c r="O509" s="28" t="str">
        <f>IF(VLOOKUP(I509,RETENCIÓN!A:E,5,FALSE)="MT","X","")</f>
        <v/>
      </c>
      <c r="P509" s="28" t="str">
        <f>IF(VLOOKUP(I509,RETENCIÓN!A:E,5,FALSE)="S","X","")</f>
        <v/>
      </c>
      <c r="Q509" s="26" t="s">
        <v>1049</v>
      </c>
      <c r="R509" s="26"/>
      <c r="S509" s="25" t="s">
        <v>177</v>
      </c>
      <c r="T509" s="22" t="s">
        <v>178</v>
      </c>
      <c r="U509" s="22">
        <v>1</v>
      </c>
      <c r="V509" s="22">
        <v>127</v>
      </c>
      <c r="W509" s="22" t="s">
        <v>167</v>
      </c>
      <c r="X509" s="22"/>
      <c r="Y509" s="22">
        <v>8</v>
      </c>
      <c r="Z509" s="22" t="s">
        <v>1050</v>
      </c>
    </row>
    <row r="510" spans="1:26" x14ac:dyDescent="0.2">
      <c r="A510" s="22">
        <v>508</v>
      </c>
      <c r="B510" s="22" t="s">
        <v>221</v>
      </c>
      <c r="C510" s="23">
        <v>36292</v>
      </c>
      <c r="D510" s="23">
        <v>36292</v>
      </c>
      <c r="E510" s="22" t="s">
        <v>21</v>
      </c>
      <c r="F510" s="24" t="s">
        <v>1057</v>
      </c>
      <c r="G510" s="4" t="s">
        <v>40</v>
      </c>
      <c r="H510" s="30" t="str">
        <f>VLOOKUP(G510,Hoja2!A:B,2,0)</f>
        <v>SERIE029</v>
      </c>
      <c r="I510" s="4" t="s">
        <v>40</v>
      </c>
      <c r="J510" s="31">
        <f>VLOOKUP(Eliminación!I686,RETENCIÓN!A:D,IF(Eliminación!E686="OPES",2,IF(Eliminación!E686="UPES",3,4)),FALSE)</f>
        <v>10</v>
      </c>
      <c r="K510" s="27">
        <f t="shared" si="7"/>
        <v>39942</v>
      </c>
      <c r="L510" s="28" t="str">
        <f>IF(VLOOKUP(I510,RETENCIÓN!A:E,5,FALSE)="E","X","")</f>
        <v>X</v>
      </c>
      <c r="M510" s="29" t="str">
        <f>IF(VLOOKUP(I510,RETENCIÓN!A:E,5,FALSE)="CT","X","")</f>
        <v/>
      </c>
      <c r="N510" s="28" t="str">
        <f>IF(VLOOKUP(I510,RETENCIÓN!A:E,5,FALSE)="E","X","")</f>
        <v>X</v>
      </c>
      <c r="O510" s="28" t="str">
        <f>IF(VLOOKUP(I510,RETENCIÓN!A:E,5,FALSE)="MT","X","")</f>
        <v/>
      </c>
      <c r="P510" s="28" t="str">
        <f>IF(VLOOKUP(I510,RETENCIÓN!A:E,5,FALSE)="S","X","")</f>
        <v/>
      </c>
      <c r="Q510" s="26" t="s">
        <v>1049</v>
      </c>
      <c r="R510" s="26" t="s">
        <v>1058</v>
      </c>
      <c r="S510" s="25" t="s">
        <v>177</v>
      </c>
      <c r="T510" s="22" t="s">
        <v>178</v>
      </c>
      <c r="U510" s="22">
        <v>1</v>
      </c>
      <c r="V510" s="22">
        <v>119</v>
      </c>
      <c r="W510" s="22" t="s">
        <v>167</v>
      </c>
      <c r="X510" s="22"/>
      <c r="Y510" s="22">
        <v>9</v>
      </c>
      <c r="Z510" s="22" t="s">
        <v>1050</v>
      </c>
    </row>
    <row r="511" spans="1:26" x14ac:dyDescent="0.2">
      <c r="A511" s="22">
        <v>509</v>
      </c>
      <c r="B511" s="22" t="s">
        <v>221</v>
      </c>
      <c r="C511" s="23">
        <v>36292</v>
      </c>
      <c r="D511" s="23">
        <v>36292</v>
      </c>
      <c r="E511" s="22" t="s">
        <v>21</v>
      </c>
      <c r="F511" s="24" t="s">
        <v>865</v>
      </c>
      <c r="G511" s="4" t="s">
        <v>40</v>
      </c>
      <c r="H511" s="30" t="str">
        <f>VLOOKUP(G511,Hoja2!A:B,2,0)</f>
        <v>SERIE029</v>
      </c>
      <c r="I511" s="4" t="s">
        <v>40</v>
      </c>
      <c r="J511" s="31">
        <f>VLOOKUP(Eliminación!I687,RETENCIÓN!A:D,IF(Eliminación!E687="OPES",2,IF(Eliminación!E687="UPES",3,4)),FALSE)</f>
        <v>10</v>
      </c>
      <c r="K511" s="27">
        <f t="shared" si="7"/>
        <v>39942</v>
      </c>
      <c r="L511" s="28" t="str">
        <f>IF(VLOOKUP(I511,RETENCIÓN!A:E,5,FALSE)="E","X","")</f>
        <v>X</v>
      </c>
      <c r="M511" s="29" t="str">
        <f>IF(VLOOKUP(I511,RETENCIÓN!A:E,5,FALSE)="CT","X","")</f>
        <v/>
      </c>
      <c r="N511" s="28" t="str">
        <f>IF(VLOOKUP(I511,RETENCIÓN!A:E,5,FALSE)="E","X","")</f>
        <v>X</v>
      </c>
      <c r="O511" s="28" t="str">
        <f>IF(VLOOKUP(I511,RETENCIÓN!A:E,5,FALSE)="MT","X","")</f>
        <v/>
      </c>
      <c r="P511" s="28" t="str">
        <f>IF(VLOOKUP(I511,RETENCIÓN!A:E,5,FALSE)="S","X","")</f>
        <v/>
      </c>
      <c r="Q511" s="26" t="s">
        <v>1049</v>
      </c>
      <c r="R511" s="26"/>
      <c r="S511" s="25" t="s">
        <v>177</v>
      </c>
      <c r="T511" s="22" t="s">
        <v>178</v>
      </c>
      <c r="U511" s="22">
        <v>1</v>
      </c>
      <c r="V511" s="22">
        <v>35</v>
      </c>
      <c r="W511" s="22" t="s">
        <v>167</v>
      </c>
      <c r="X511" s="22"/>
      <c r="Y511" s="22">
        <v>10</v>
      </c>
      <c r="Z511" s="22" t="s">
        <v>1050</v>
      </c>
    </row>
    <row r="512" spans="1:26" x14ac:dyDescent="0.2">
      <c r="A512" s="22">
        <v>510</v>
      </c>
      <c r="B512" s="22" t="s">
        <v>221</v>
      </c>
      <c r="C512" s="23">
        <v>36292</v>
      </c>
      <c r="D512" s="23">
        <v>36292</v>
      </c>
      <c r="E512" s="22" t="s">
        <v>21</v>
      </c>
      <c r="F512" s="24" t="s">
        <v>1059</v>
      </c>
      <c r="G512" s="4" t="s">
        <v>40</v>
      </c>
      <c r="H512" s="30" t="str">
        <f>VLOOKUP(G512,Hoja2!A:B,2,0)</f>
        <v>SERIE029</v>
      </c>
      <c r="I512" s="4" t="s">
        <v>40</v>
      </c>
      <c r="J512" s="31">
        <f>VLOOKUP(Eliminación!I688,RETENCIÓN!A:D,IF(Eliminación!E688="OPES",2,IF(Eliminación!E688="UPES",3,4)),FALSE)</f>
        <v>10</v>
      </c>
      <c r="K512" s="27">
        <f t="shared" si="7"/>
        <v>39942</v>
      </c>
      <c r="L512" s="28" t="str">
        <f>IF(VLOOKUP(I512,RETENCIÓN!A:E,5,FALSE)="E","X","")</f>
        <v>X</v>
      </c>
      <c r="M512" s="29" t="str">
        <f>IF(VLOOKUP(I512,RETENCIÓN!A:E,5,FALSE)="CT","X","")</f>
        <v/>
      </c>
      <c r="N512" s="28" t="str">
        <f>IF(VLOOKUP(I512,RETENCIÓN!A:E,5,FALSE)="E","X","")</f>
        <v>X</v>
      </c>
      <c r="O512" s="28" t="str">
        <f>IF(VLOOKUP(I512,RETENCIÓN!A:E,5,FALSE)="MT","X","")</f>
        <v/>
      </c>
      <c r="P512" s="28" t="str">
        <f>IF(VLOOKUP(I512,RETENCIÓN!A:E,5,FALSE)="S","X","")</f>
        <v/>
      </c>
      <c r="Q512" s="26" t="s">
        <v>1049</v>
      </c>
      <c r="R512" s="26"/>
      <c r="S512" s="25" t="s">
        <v>177</v>
      </c>
      <c r="T512" s="22" t="s">
        <v>178</v>
      </c>
      <c r="U512" s="22">
        <v>1</v>
      </c>
      <c r="V512" s="22">
        <v>27</v>
      </c>
      <c r="W512" s="22" t="s">
        <v>167</v>
      </c>
      <c r="X512" s="22"/>
      <c r="Y512" s="22">
        <v>11</v>
      </c>
      <c r="Z512" s="22" t="s">
        <v>1050</v>
      </c>
    </row>
    <row r="513" spans="1:26" x14ac:dyDescent="0.2">
      <c r="A513" s="22">
        <v>511</v>
      </c>
      <c r="B513" s="22" t="s">
        <v>221</v>
      </c>
      <c r="C513" s="23">
        <v>36292</v>
      </c>
      <c r="D513" s="23">
        <v>36292</v>
      </c>
      <c r="E513" s="22" t="s">
        <v>21</v>
      </c>
      <c r="F513" s="24" t="s">
        <v>1060</v>
      </c>
      <c r="G513" s="4" t="s">
        <v>40</v>
      </c>
      <c r="H513" s="30" t="str">
        <f>VLOOKUP(G513,Hoja2!A:B,2,0)</f>
        <v>SERIE029</v>
      </c>
      <c r="I513" s="4" t="s">
        <v>40</v>
      </c>
      <c r="J513" s="31">
        <f>VLOOKUP(Eliminación!I689,RETENCIÓN!A:D,IF(Eliminación!E689="OPES",2,IF(Eliminación!E689="UPES",3,4)),FALSE)</f>
        <v>10</v>
      </c>
      <c r="K513" s="27">
        <f t="shared" si="7"/>
        <v>39942</v>
      </c>
      <c r="L513" s="28" t="str">
        <f>IF(VLOOKUP(I513,RETENCIÓN!A:E,5,FALSE)="E","X","")</f>
        <v>X</v>
      </c>
      <c r="M513" s="29" t="str">
        <f>IF(VLOOKUP(I513,RETENCIÓN!A:E,5,FALSE)="CT","X","")</f>
        <v/>
      </c>
      <c r="N513" s="28" t="str">
        <f>IF(VLOOKUP(I513,RETENCIÓN!A:E,5,FALSE)="E","X","")</f>
        <v>X</v>
      </c>
      <c r="O513" s="28" t="str">
        <f>IF(VLOOKUP(I513,RETENCIÓN!A:E,5,FALSE)="MT","X","")</f>
        <v/>
      </c>
      <c r="P513" s="28" t="str">
        <f>IF(VLOOKUP(I513,RETENCIÓN!A:E,5,FALSE)="S","X","")</f>
        <v/>
      </c>
      <c r="Q513" s="26" t="s">
        <v>1049</v>
      </c>
      <c r="R513" s="26" t="s">
        <v>1061</v>
      </c>
      <c r="S513" s="25" t="s">
        <v>177</v>
      </c>
      <c r="T513" s="22" t="s">
        <v>178</v>
      </c>
      <c r="U513" s="22">
        <v>1</v>
      </c>
      <c r="V513" s="22">
        <v>34</v>
      </c>
      <c r="W513" s="22" t="s">
        <v>167</v>
      </c>
      <c r="X513" s="22"/>
      <c r="Y513" s="22">
        <v>12</v>
      </c>
      <c r="Z513" s="22" t="s">
        <v>1050</v>
      </c>
    </row>
    <row r="514" spans="1:26" x14ac:dyDescent="0.2">
      <c r="A514" s="22">
        <v>512</v>
      </c>
      <c r="B514" s="22" t="s">
        <v>214</v>
      </c>
      <c r="C514" s="23">
        <v>36292</v>
      </c>
      <c r="D514" s="23">
        <v>36292</v>
      </c>
      <c r="E514" s="22" t="s">
        <v>21</v>
      </c>
      <c r="F514" s="24" t="s">
        <v>1062</v>
      </c>
      <c r="G514" s="4" t="s">
        <v>40</v>
      </c>
      <c r="H514" s="30" t="str">
        <f>VLOOKUP(G514,Hoja2!A:B,2,0)</f>
        <v>SERIE029</v>
      </c>
      <c r="I514" s="4" t="s">
        <v>40</v>
      </c>
      <c r="J514" s="31">
        <f>VLOOKUP(Eliminación!I690,RETENCIÓN!A:D,IF(Eliminación!E690="OPES",2,IF(Eliminación!E690="UPES",3,4)),FALSE)</f>
        <v>10</v>
      </c>
      <c r="K514" s="27">
        <f t="shared" si="7"/>
        <v>39942</v>
      </c>
      <c r="L514" s="28" t="str">
        <f>IF(VLOOKUP(I514,RETENCIÓN!A:E,5,FALSE)="E","X","")</f>
        <v>X</v>
      </c>
      <c r="M514" s="29" t="str">
        <f>IF(VLOOKUP(I514,RETENCIÓN!A:E,5,FALSE)="CT","X","")</f>
        <v/>
      </c>
      <c r="N514" s="28" t="str">
        <f>IF(VLOOKUP(I514,RETENCIÓN!A:E,5,FALSE)="E","X","")</f>
        <v>X</v>
      </c>
      <c r="O514" s="28" t="str">
        <f>IF(VLOOKUP(I514,RETENCIÓN!A:E,5,FALSE)="MT","X","")</f>
        <v/>
      </c>
      <c r="P514" s="28" t="str">
        <f>IF(VLOOKUP(I514,RETENCIÓN!A:E,5,FALSE)="S","X","")</f>
        <v/>
      </c>
      <c r="Q514" s="26" t="s">
        <v>1049</v>
      </c>
      <c r="R514" s="26" t="s">
        <v>1063</v>
      </c>
      <c r="S514" s="25" t="s">
        <v>177</v>
      </c>
      <c r="T514" s="22" t="s">
        <v>178</v>
      </c>
      <c r="U514" s="22">
        <v>1</v>
      </c>
      <c r="V514" s="22">
        <v>59</v>
      </c>
      <c r="W514" s="22" t="s">
        <v>167</v>
      </c>
      <c r="X514" s="22"/>
      <c r="Y514" s="22">
        <v>13</v>
      </c>
      <c r="Z514" s="22" t="s">
        <v>1050</v>
      </c>
    </row>
    <row r="515" spans="1:26" x14ac:dyDescent="0.2">
      <c r="A515" s="22">
        <v>513</v>
      </c>
      <c r="B515" s="22" t="s">
        <v>168</v>
      </c>
      <c r="C515" s="23">
        <v>36234</v>
      </c>
      <c r="D515" s="23">
        <v>36234</v>
      </c>
      <c r="E515" s="22" t="s">
        <v>21</v>
      </c>
      <c r="F515" s="24" t="s">
        <v>1064</v>
      </c>
      <c r="G515" s="4" t="s">
        <v>40</v>
      </c>
      <c r="H515" s="30" t="str">
        <f>VLOOKUP(G515,Hoja2!A:B,2,0)</f>
        <v>SERIE029</v>
      </c>
      <c r="I515" s="4" t="s">
        <v>40</v>
      </c>
      <c r="J515" s="31">
        <f>VLOOKUP(Eliminación!I691,RETENCIÓN!A:D,IF(Eliminación!E691="OPES",2,IF(Eliminación!E691="UPES",3,4)),FALSE)</f>
        <v>10</v>
      </c>
      <c r="K515" s="27">
        <f t="shared" ref="K515:K578" si="8">D515+(J515*365)</f>
        <v>39884</v>
      </c>
      <c r="L515" s="28" t="str">
        <f>IF(VLOOKUP(I515,RETENCIÓN!A:E,5,FALSE)="E","X","")</f>
        <v>X</v>
      </c>
      <c r="M515" s="29" t="str">
        <f>IF(VLOOKUP(I515,RETENCIÓN!A:E,5,FALSE)="CT","X","")</f>
        <v/>
      </c>
      <c r="N515" s="28" t="str">
        <f>IF(VLOOKUP(I515,RETENCIÓN!A:E,5,FALSE)="E","X","")</f>
        <v>X</v>
      </c>
      <c r="O515" s="28" t="str">
        <f>IF(VLOOKUP(I515,RETENCIÓN!A:E,5,FALSE)="MT","X","")</f>
        <v/>
      </c>
      <c r="P515" s="28" t="str">
        <f>IF(VLOOKUP(I515,RETENCIÓN!A:E,5,FALSE)="S","X","")</f>
        <v/>
      </c>
      <c r="Q515" s="26"/>
      <c r="R515" s="26" t="s">
        <v>1065</v>
      </c>
      <c r="S515" s="25" t="s">
        <v>177</v>
      </c>
      <c r="T515" s="22" t="s">
        <v>178</v>
      </c>
      <c r="U515" s="22">
        <v>1</v>
      </c>
      <c r="V515" s="22">
        <v>20</v>
      </c>
      <c r="W515" s="22" t="s">
        <v>167</v>
      </c>
      <c r="X515" s="22"/>
      <c r="Y515" s="22">
        <v>14</v>
      </c>
      <c r="Z515" s="22" t="s">
        <v>1050</v>
      </c>
    </row>
    <row r="516" spans="1:26" ht="24" x14ac:dyDescent="0.2">
      <c r="A516" s="22">
        <v>514</v>
      </c>
      <c r="B516" s="22" t="s">
        <v>168</v>
      </c>
      <c r="C516" s="23">
        <v>37488</v>
      </c>
      <c r="D516" s="23">
        <v>37488</v>
      </c>
      <c r="E516" s="22" t="s">
        <v>21</v>
      </c>
      <c r="F516" s="24" t="s">
        <v>1066</v>
      </c>
      <c r="G516" s="4" t="s">
        <v>40</v>
      </c>
      <c r="H516" s="30" t="str">
        <f>VLOOKUP(G516,Hoja2!A:B,2,0)</f>
        <v>SERIE029</v>
      </c>
      <c r="I516" s="4" t="s">
        <v>40</v>
      </c>
      <c r="J516" s="31">
        <f>VLOOKUP(Eliminación!I692,RETENCIÓN!A:D,IF(Eliminación!E692="OPES",2,IF(Eliminación!E692="UPES",3,4)),FALSE)</f>
        <v>10</v>
      </c>
      <c r="K516" s="27">
        <f t="shared" si="8"/>
        <v>41138</v>
      </c>
      <c r="L516" s="28" t="str">
        <f>IF(VLOOKUP(I516,RETENCIÓN!A:E,5,FALSE)="E","X","")</f>
        <v>X</v>
      </c>
      <c r="M516" s="29" t="str">
        <f>IF(VLOOKUP(I516,RETENCIÓN!A:E,5,FALSE)="CT","X","")</f>
        <v/>
      </c>
      <c r="N516" s="28" t="str">
        <f>IF(VLOOKUP(I516,RETENCIÓN!A:E,5,FALSE)="E","X","")</f>
        <v>X</v>
      </c>
      <c r="O516" s="28" t="str">
        <f>IF(VLOOKUP(I516,RETENCIÓN!A:E,5,FALSE)="MT","X","")</f>
        <v/>
      </c>
      <c r="P516" s="28" t="str">
        <f>IF(VLOOKUP(I516,RETENCIÓN!A:E,5,FALSE)="S","X","")</f>
        <v/>
      </c>
      <c r="Q516" s="26" t="s">
        <v>1067</v>
      </c>
      <c r="R516" s="26" t="s">
        <v>1068</v>
      </c>
      <c r="S516" s="25" t="s">
        <v>177</v>
      </c>
      <c r="T516" s="22" t="s">
        <v>178</v>
      </c>
      <c r="U516" s="22">
        <v>1</v>
      </c>
      <c r="V516" s="22">
        <v>13</v>
      </c>
      <c r="W516" s="22" t="s">
        <v>167</v>
      </c>
      <c r="X516" s="22"/>
      <c r="Y516" s="22">
        <v>15</v>
      </c>
      <c r="Z516" s="22" t="s">
        <v>1050</v>
      </c>
    </row>
    <row r="517" spans="1:26" x14ac:dyDescent="0.2">
      <c r="A517" s="22">
        <v>515</v>
      </c>
      <c r="B517" s="22" t="s">
        <v>303</v>
      </c>
      <c r="C517" s="23">
        <v>37580</v>
      </c>
      <c r="D517" s="23">
        <v>37580</v>
      </c>
      <c r="E517" s="22" t="s">
        <v>21</v>
      </c>
      <c r="F517" s="24" t="s">
        <v>437</v>
      </c>
      <c r="G517" s="4" t="s">
        <v>40</v>
      </c>
      <c r="H517" s="30" t="str">
        <f>VLOOKUP(G517,Hoja2!A:B,2,0)</f>
        <v>SERIE029</v>
      </c>
      <c r="I517" s="4" t="s">
        <v>40</v>
      </c>
      <c r="J517" s="31">
        <f>VLOOKUP(Eliminación!I693,RETENCIÓN!A:D,IF(Eliminación!E693="OPES",2,IF(Eliminación!E693="UPES",3,4)),FALSE)</f>
        <v>10</v>
      </c>
      <c r="K517" s="27">
        <f t="shared" si="8"/>
        <v>41230</v>
      </c>
      <c r="L517" s="28" t="str">
        <f>IF(VLOOKUP(I517,RETENCIÓN!A:E,5,FALSE)="E","X","")</f>
        <v>X</v>
      </c>
      <c r="M517" s="29" t="str">
        <f>IF(VLOOKUP(I517,RETENCIÓN!A:E,5,FALSE)="CT","X","")</f>
        <v/>
      </c>
      <c r="N517" s="28" t="str">
        <f>IF(VLOOKUP(I517,RETENCIÓN!A:E,5,FALSE)="E","X","")</f>
        <v>X</v>
      </c>
      <c r="O517" s="28" t="str">
        <f>IF(VLOOKUP(I517,RETENCIÓN!A:E,5,FALSE)="MT","X","")</f>
        <v/>
      </c>
      <c r="P517" s="28" t="str">
        <f>IF(VLOOKUP(I517,RETENCIÓN!A:E,5,FALSE)="S","X","")</f>
        <v/>
      </c>
      <c r="Q517" s="26" t="s">
        <v>1069</v>
      </c>
      <c r="R517" s="26" t="s">
        <v>1070</v>
      </c>
      <c r="S517" s="25" t="s">
        <v>177</v>
      </c>
      <c r="T517" s="22" t="s">
        <v>178</v>
      </c>
      <c r="U517" s="22">
        <v>1</v>
      </c>
      <c r="V517" s="22">
        <v>144</v>
      </c>
      <c r="W517" s="22" t="s">
        <v>167</v>
      </c>
      <c r="X517" s="22"/>
      <c r="Y517" s="22">
        <v>16</v>
      </c>
      <c r="Z517" s="22" t="s">
        <v>1050</v>
      </c>
    </row>
    <row r="518" spans="1:26" x14ac:dyDescent="0.2">
      <c r="A518" s="22">
        <v>516</v>
      </c>
      <c r="B518" s="22" t="s">
        <v>221</v>
      </c>
      <c r="C518" s="23">
        <v>37580</v>
      </c>
      <c r="D518" s="23">
        <v>37580</v>
      </c>
      <c r="E518" s="22" t="s">
        <v>21</v>
      </c>
      <c r="F518" s="24" t="s">
        <v>313</v>
      </c>
      <c r="G518" s="4" t="s">
        <v>40</v>
      </c>
      <c r="H518" s="30" t="str">
        <f>VLOOKUP(G518,Hoja2!A:B,2,0)</f>
        <v>SERIE029</v>
      </c>
      <c r="I518" s="4" t="s">
        <v>40</v>
      </c>
      <c r="J518" s="31">
        <f>VLOOKUP(Eliminación!I694,RETENCIÓN!A:D,IF(Eliminación!E694="OPES",2,IF(Eliminación!E694="UPES",3,4)),FALSE)</f>
        <v>10</v>
      </c>
      <c r="K518" s="27">
        <f t="shared" si="8"/>
        <v>41230</v>
      </c>
      <c r="L518" s="28" t="str">
        <f>IF(VLOOKUP(I518,RETENCIÓN!A:E,5,FALSE)="E","X","")</f>
        <v>X</v>
      </c>
      <c r="M518" s="29" t="str">
        <f>IF(VLOOKUP(I518,RETENCIÓN!A:E,5,FALSE)="CT","X","")</f>
        <v/>
      </c>
      <c r="N518" s="28" t="str">
        <f>IF(VLOOKUP(I518,RETENCIÓN!A:E,5,FALSE)="E","X","")</f>
        <v>X</v>
      </c>
      <c r="O518" s="28" t="str">
        <f>IF(VLOOKUP(I518,RETENCIÓN!A:E,5,FALSE)="MT","X","")</f>
        <v/>
      </c>
      <c r="P518" s="28" t="str">
        <f>IF(VLOOKUP(I518,RETENCIÓN!A:E,5,FALSE)="S","X","")</f>
        <v/>
      </c>
      <c r="Q518" s="26" t="s">
        <v>1069</v>
      </c>
      <c r="R518" s="26" t="s">
        <v>400</v>
      </c>
      <c r="S518" s="25" t="s">
        <v>177</v>
      </c>
      <c r="T518" s="22" t="s">
        <v>178</v>
      </c>
      <c r="U518" s="22">
        <v>1</v>
      </c>
      <c r="V518" s="22">
        <v>182</v>
      </c>
      <c r="W518" s="22" t="s">
        <v>167</v>
      </c>
      <c r="X518" s="22"/>
      <c r="Y518" s="22">
        <v>1</v>
      </c>
      <c r="Z518" s="22" t="s">
        <v>1071</v>
      </c>
    </row>
    <row r="519" spans="1:26" x14ac:dyDescent="0.2">
      <c r="A519" s="22">
        <v>517</v>
      </c>
      <c r="B519" s="22" t="s">
        <v>221</v>
      </c>
      <c r="C519" s="23">
        <v>37580</v>
      </c>
      <c r="D519" s="23">
        <v>37580</v>
      </c>
      <c r="E519" s="22" t="s">
        <v>21</v>
      </c>
      <c r="F519" s="24" t="s">
        <v>702</v>
      </c>
      <c r="G519" s="4" t="s">
        <v>40</v>
      </c>
      <c r="H519" s="30" t="str">
        <f>VLOOKUP(G519,Hoja2!A:B,2,0)</f>
        <v>SERIE029</v>
      </c>
      <c r="I519" s="4" t="s">
        <v>40</v>
      </c>
      <c r="J519" s="31">
        <f>VLOOKUP(Eliminación!I695,RETENCIÓN!A:D,IF(Eliminación!E695="OPES",2,IF(Eliminación!E695="UPES",3,4)),FALSE)</f>
        <v>10</v>
      </c>
      <c r="K519" s="27">
        <f t="shared" si="8"/>
        <v>41230</v>
      </c>
      <c r="L519" s="28" t="str">
        <f>IF(VLOOKUP(I519,RETENCIÓN!A:E,5,FALSE)="E","X","")</f>
        <v>X</v>
      </c>
      <c r="M519" s="29" t="str">
        <f>IF(VLOOKUP(I519,RETENCIÓN!A:E,5,FALSE)="CT","X","")</f>
        <v/>
      </c>
      <c r="N519" s="28" t="str">
        <f>IF(VLOOKUP(I519,RETENCIÓN!A:E,5,FALSE)="E","X","")</f>
        <v>X</v>
      </c>
      <c r="O519" s="28" t="str">
        <f>IF(VLOOKUP(I519,RETENCIÓN!A:E,5,FALSE)="MT","X","")</f>
        <v/>
      </c>
      <c r="P519" s="28" t="str">
        <f>IF(VLOOKUP(I519,RETENCIÓN!A:E,5,FALSE)="S","X","")</f>
        <v/>
      </c>
      <c r="Q519" s="26" t="s">
        <v>1069</v>
      </c>
      <c r="R519" s="26" t="s">
        <v>1072</v>
      </c>
      <c r="S519" s="25" t="s">
        <v>177</v>
      </c>
      <c r="T519" s="22" t="s">
        <v>178</v>
      </c>
      <c r="U519" s="22">
        <v>1</v>
      </c>
      <c r="V519" s="22">
        <v>103</v>
      </c>
      <c r="W519" s="22" t="s">
        <v>167</v>
      </c>
      <c r="X519" s="22"/>
      <c r="Y519" s="22">
        <v>2</v>
      </c>
      <c r="Z519" s="22" t="s">
        <v>1071</v>
      </c>
    </row>
    <row r="520" spans="1:26" x14ac:dyDescent="0.2">
      <c r="A520" s="22">
        <v>518</v>
      </c>
      <c r="B520" s="22" t="s">
        <v>221</v>
      </c>
      <c r="C520" s="23">
        <v>37581</v>
      </c>
      <c r="D520" s="23">
        <v>37581</v>
      </c>
      <c r="E520" s="22" t="s">
        <v>21</v>
      </c>
      <c r="F520" s="24" t="s">
        <v>313</v>
      </c>
      <c r="G520" s="4" t="s">
        <v>40</v>
      </c>
      <c r="H520" s="30" t="str">
        <f>VLOOKUP(G520,Hoja2!A:B,2,0)</f>
        <v>SERIE029</v>
      </c>
      <c r="I520" s="4" t="s">
        <v>40</v>
      </c>
      <c r="J520" s="31">
        <f>VLOOKUP(Eliminación!I696,RETENCIÓN!A:D,IF(Eliminación!E696="OPES",2,IF(Eliminación!E696="UPES",3,4)),FALSE)</f>
        <v>10</v>
      </c>
      <c r="K520" s="27">
        <f t="shared" si="8"/>
        <v>41231</v>
      </c>
      <c r="L520" s="28" t="str">
        <f>IF(VLOOKUP(I520,RETENCIÓN!A:E,5,FALSE)="E","X","")</f>
        <v>X</v>
      </c>
      <c r="M520" s="29" t="str">
        <f>IF(VLOOKUP(I520,RETENCIÓN!A:E,5,FALSE)="CT","X","")</f>
        <v/>
      </c>
      <c r="N520" s="28" t="str">
        <f>IF(VLOOKUP(I520,RETENCIÓN!A:E,5,FALSE)="E","X","")</f>
        <v>X</v>
      </c>
      <c r="O520" s="28" t="str">
        <f>IF(VLOOKUP(I520,RETENCIÓN!A:E,5,FALSE)="MT","X","")</f>
        <v/>
      </c>
      <c r="P520" s="28" t="str">
        <f>IF(VLOOKUP(I520,RETENCIÓN!A:E,5,FALSE)="S","X","")</f>
        <v/>
      </c>
      <c r="Q520" s="26" t="s">
        <v>1073</v>
      </c>
      <c r="R520" s="26" t="s">
        <v>400</v>
      </c>
      <c r="S520" s="25" t="s">
        <v>177</v>
      </c>
      <c r="T520" s="22" t="s">
        <v>178</v>
      </c>
      <c r="U520" s="22">
        <v>1</v>
      </c>
      <c r="V520" s="22">
        <v>197</v>
      </c>
      <c r="W520" s="22" t="s">
        <v>167</v>
      </c>
      <c r="X520" s="22" t="s">
        <v>1074</v>
      </c>
      <c r="Y520" s="22">
        <v>3</v>
      </c>
      <c r="Z520" s="22" t="s">
        <v>1071</v>
      </c>
    </row>
    <row r="521" spans="1:26" ht="24" x14ac:dyDescent="0.2">
      <c r="A521" s="22">
        <v>519</v>
      </c>
      <c r="B521" s="22" t="s">
        <v>221</v>
      </c>
      <c r="C521" s="23">
        <v>37581</v>
      </c>
      <c r="D521" s="23">
        <v>37581</v>
      </c>
      <c r="E521" s="22" t="s">
        <v>21</v>
      </c>
      <c r="F521" s="24" t="s">
        <v>1075</v>
      </c>
      <c r="G521" s="4" t="s">
        <v>40</v>
      </c>
      <c r="H521" s="30" t="str">
        <f>VLOOKUP(G521,Hoja2!A:B,2,0)</f>
        <v>SERIE029</v>
      </c>
      <c r="I521" s="4" t="s">
        <v>40</v>
      </c>
      <c r="J521" s="31">
        <f>VLOOKUP(Eliminación!I697,RETENCIÓN!A:D,IF(Eliminación!E697="OPES",2,IF(Eliminación!E697="UPES",3,4)),FALSE)</f>
        <v>10</v>
      </c>
      <c r="K521" s="27">
        <f t="shared" si="8"/>
        <v>41231</v>
      </c>
      <c r="L521" s="28" t="str">
        <f>IF(VLOOKUP(I521,RETENCIÓN!A:E,5,FALSE)="E","X","")</f>
        <v>X</v>
      </c>
      <c r="M521" s="29" t="str">
        <f>IF(VLOOKUP(I521,RETENCIÓN!A:E,5,FALSE)="CT","X","")</f>
        <v/>
      </c>
      <c r="N521" s="28" t="str">
        <f>IF(VLOOKUP(I521,RETENCIÓN!A:E,5,FALSE)="E","X","")</f>
        <v>X</v>
      </c>
      <c r="O521" s="28" t="str">
        <f>IF(VLOOKUP(I521,RETENCIÓN!A:E,5,FALSE)="MT","X","")</f>
        <v/>
      </c>
      <c r="P521" s="28" t="str">
        <f>IF(VLOOKUP(I521,RETENCIÓN!A:E,5,FALSE)="S","X","")</f>
        <v/>
      </c>
      <c r="Q521" s="26" t="s">
        <v>1073</v>
      </c>
      <c r="R521" s="26" t="s">
        <v>386</v>
      </c>
      <c r="S521" s="25" t="s">
        <v>177</v>
      </c>
      <c r="T521" s="22" t="s">
        <v>178</v>
      </c>
      <c r="U521" s="22">
        <v>1</v>
      </c>
      <c r="V521" s="22">
        <v>104</v>
      </c>
      <c r="W521" s="22" t="s">
        <v>167</v>
      </c>
      <c r="X521" s="22"/>
      <c r="Y521" s="22">
        <v>4</v>
      </c>
      <c r="Z521" s="22" t="s">
        <v>1071</v>
      </c>
    </row>
    <row r="522" spans="1:26" ht="24" x14ac:dyDescent="0.2">
      <c r="A522" s="22">
        <v>520</v>
      </c>
      <c r="B522" s="22" t="s">
        <v>221</v>
      </c>
      <c r="C522" s="23">
        <v>37581</v>
      </c>
      <c r="D522" s="23">
        <v>37581</v>
      </c>
      <c r="E522" s="22" t="s">
        <v>21</v>
      </c>
      <c r="F522" s="24" t="s">
        <v>1076</v>
      </c>
      <c r="G522" s="4" t="s">
        <v>40</v>
      </c>
      <c r="H522" s="30" t="str">
        <f>VLOOKUP(G522,Hoja2!A:B,2,0)</f>
        <v>SERIE029</v>
      </c>
      <c r="I522" s="4" t="s">
        <v>40</v>
      </c>
      <c r="J522" s="31">
        <f>VLOOKUP(Eliminación!I698,RETENCIÓN!A:D,IF(Eliminación!E698="OPES",2,IF(Eliminación!E698="UPES",3,4)),FALSE)</f>
        <v>10</v>
      </c>
      <c r="K522" s="27">
        <f t="shared" si="8"/>
        <v>41231</v>
      </c>
      <c r="L522" s="28" t="str">
        <f>IF(VLOOKUP(I522,RETENCIÓN!A:E,5,FALSE)="E","X","")</f>
        <v>X</v>
      </c>
      <c r="M522" s="29" t="str">
        <f>IF(VLOOKUP(I522,RETENCIÓN!A:E,5,FALSE)="CT","X","")</f>
        <v/>
      </c>
      <c r="N522" s="28" t="str">
        <f>IF(VLOOKUP(I522,RETENCIÓN!A:E,5,FALSE)="E","X","")</f>
        <v>X</v>
      </c>
      <c r="O522" s="28" t="str">
        <f>IF(VLOOKUP(I522,RETENCIÓN!A:E,5,FALSE)="MT","X","")</f>
        <v/>
      </c>
      <c r="P522" s="28" t="str">
        <f>IF(VLOOKUP(I522,RETENCIÓN!A:E,5,FALSE)="S","X","")</f>
        <v/>
      </c>
      <c r="Q522" s="26" t="s">
        <v>1073</v>
      </c>
      <c r="R522" s="26" t="s">
        <v>1077</v>
      </c>
      <c r="S522" s="25" t="s">
        <v>177</v>
      </c>
      <c r="T522" s="22" t="s">
        <v>178</v>
      </c>
      <c r="U522" s="22">
        <v>1</v>
      </c>
      <c r="V522" s="22">
        <v>142</v>
      </c>
      <c r="W522" s="22" t="s">
        <v>167</v>
      </c>
      <c r="X522" s="22"/>
      <c r="Y522" s="22">
        <v>5</v>
      </c>
      <c r="Z522" s="22" t="s">
        <v>1071</v>
      </c>
    </row>
    <row r="523" spans="1:26" x14ac:dyDescent="0.2">
      <c r="A523" s="22">
        <v>521</v>
      </c>
      <c r="B523" s="22" t="s">
        <v>221</v>
      </c>
      <c r="C523" s="23">
        <v>37587</v>
      </c>
      <c r="D523" s="23">
        <v>37587</v>
      </c>
      <c r="E523" s="22" t="s">
        <v>21</v>
      </c>
      <c r="F523" s="24" t="s">
        <v>943</v>
      </c>
      <c r="G523" s="4" t="s">
        <v>40</v>
      </c>
      <c r="H523" s="30" t="str">
        <f>VLOOKUP(G523,Hoja2!A:B,2,0)</f>
        <v>SERIE029</v>
      </c>
      <c r="I523" s="4" t="s">
        <v>40</v>
      </c>
      <c r="J523" s="31">
        <f>VLOOKUP(Eliminación!I699,RETENCIÓN!A:D,IF(Eliminación!E699="OPES",2,IF(Eliminación!E699="UPES",3,4)),FALSE)</f>
        <v>10</v>
      </c>
      <c r="K523" s="27">
        <f t="shared" si="8"/>
        <v>41237</v>
      </c>
      <c r="L523" s="28" t="str">
        <f>IF(VLOOKUP(I523,RETENCIÓN!A:E,5,FALSE)="E","X","")</f>
        <v>X</v>
      </c>
      <c r="M523" s="29" t="str">
        <f>IF(VLOOKUP(I523,RETENCIÓN!A:E,5,FALSE)="CT","X","")</f>
        <v/>
      </c>
      <c r="N523" s="28" t="str">
        <f>IF(VLOOKUP(I523,RETENCIÓN!A:E,5,FALSE)="E","X","")</f>
        <v>X</v>
      </c>
      <c r="O523" s="28" t="str">
        <f>IF(VLOOKUP(I523,RETENCIÓN!A:E,5,FALSE)="MT","X","")</f>
        <v/>
      </c>
      <c r="P523" s="28" t="str">
        <f>IF(VLOOKUP(I523,RETENCIÓN!A:E,5,FALSE)="S","X","")</f>
        <v/>
      </c>
      <c r="Q523" s="26" t="s">
        <v>1078</v>
      </c>
      <c r="R523" s="26" t="s">
        <v>1079</v>
      </c>
      <c r="S523" s="25" t="s">
        <v>177</v>
      </c>
      <c r="T523" s="22" t="s">
        <v>178</v>
      </c>
      <c r="U523" s="22">
        <v>1</v>
      </c>
      <c r="V523" s="22">
        <v>111</v>
      </c>
      <c r="W523" s="22" t="s">
        <v>167</v>
      </c>
      <c r="X523" s="22"/>
      <c r="Y523" s="22">
        <v>6</v>
      </c>
      <c r="Z523" s="22" t="s">
        <v>1071</v>
      </c>
    </row>
    <row r="524" spans="1:26" x14ac:dyDescent="0.2">
      <c r="A524" s="22">
        <v>522</v>
      </c>
      <c r="B524" s="22" t="s">
        <v>221</v>
      </c>
      <c r="C524" s="23">
        <v>37586</v>
      </c>
      <c r="D524" s="23">
        <v>37586</v>
      </c>
      <c r="E524" s="22" t="s">
        <v>21</v>
      </c>
      <c r="F524" s="24" t="s">
        <v>1080</v>
      </c>
      <c r="G524" s="4" t="s">
        <v>40</v>
      </c>
      <c r="H524" s="30" t="str">
        <f>VLOOKUP(G524,Hoja2!A:B,2,0)</f>
        <v>SERIE029</v>
      </c>
      <c r="I524" s="4" t="s">
        <v>40</v>
      </c>
      <c r="J524" s="31">
        <f>VLOOKUP(Eliminación!I700,RETENCIÓN!A:D,IF(Eliminación!E700="OPES",2,IF(Eliminación!E700="UPES",3,4)),FALSE)</f>
        <v>10</v>
      </c>
      <c r="K524" s="27">
        <f t="shared" si="8"/>
        <v>41236</v>
      </c>
      <c r="L524" s="28" t="str">
        <f>IF(VLOOKUP(I524,RETENCIÓN!A:E,5,FALSE)="E","X","")</f>
        <v>X</v>
      </c>
      <c r="M524" s="29" t="str">
        <f>IF(VLOOKUP(I524,RETENCIÓN!A:E,5,FALSE)="CT","X","")</f>
        <v/>
      </c>
      <c r="N524" s="28" t="str">
        <f>IF(VLOOKUP(I524,RETENCIÓN!A:E,5,FALSE)="E","X","")</f>
        <v>X</v>
      </c>
      <c r="O524" s="28" t="str">
        <f>IF(VLOOKUP(I524,RETENCIÓN!A:E,5,FALSE)="MT","X","")</f>
        <v/>
      </c>
      <c r="P524" s="28" t="str">
        <f>IF(VLOOKUP(I524,RETENCIÓN!A:E,5,FALSE)="S","X","")</f>
        <v/>
      </c>
      <c r="Q524" s="26" t="s">
        <v>1081</v>
      </c>
      <c r="R524" s="26"/>
      <c r="S524" s="25" t="s">
        <v>177</v>
      </c>
      <c r="T524" s="22" t="s">
        <v>178</v>
      </c>
      <c r="U524" s="22">
        <v>1</v>
      </c>
      <c r="V524" s="22">
        <v>38</v>
      </c>
      <c r="W524" s="22" t="s">
        <v>167</v>
      </c>
      <c r="X524" s="22"/>
      <c r="Y524" s="22">
        <v>7</v>
      </c>
      <c r="Z524" s="22" t="s">
        <v>1071</v>
      </c>
    </row>
    <row r="525" spans="1:26" ht="24" x14ac:dyDescent="0.2">
      <c r="A525" s="22">
        <v>523</v>
      </c>
      <c r="B525" s="22" t="s">
        <v>303</v>
      </c>
      <c r="C525" s="23">
        <v>37424</v>
      </c>
      <c r="D525" s="23">
        <v>37424</v>
      </c>
      <c r="E525" s="22" t="s">
        <v>21</v>
      </c>
      <c r="F525" s="24" t="s">
        <v>1082</v>
      </c>
      <c r="G525" s="4" t="s">
        <v>40</v>
      </c>
      <c r="H525" s="30" t="str">
        <f>VLOOKUP(G525,Hoja2!A:B,2,0)</f>
        <v>SERIE029</v>
      </c>
      <c r="I525" s="4" t="s">
        <v>40</v>
      </c>
      <c r="J525" s="31">
        <f>VLOOKUP(Eliminación!I701,RETENCIÓN!A:D,IF(Eliminación!E701="OPES",2,IF(Eliminación!E701="UPES",3,4)),FALSE)</f>
        <v>10</v>
      </c>
      <c r="K525" s="27">
        <f t="shared" si="8"/>
        <v>41074</v>
      </c>
      <c r="L525" s="28" t="str">
        <f>IF(VLOOKUP(I525,RETENCIÓN!A:E,5,FALSE)="E","X","")</f>
        <v>X</v>
      </c>
      <c r="M525" s="29" t="str">
        <f>IF(VLOOKUP(I525,RETENCIÓN!A:E,5,FALSE)="CT","X","")</f>
        <v/>
      </c>
      <c r="N525" s="28" t="str">
        <f>IF(VLOOKUP(I525,RETENCIÓN!A:E,5,FALSE)="E","X","")</f>
        <v>X</v>
      </c>
      <c r="O525" s="28" t="str">
        <f>IF(VLOOKUP(I525,RETENCIÓN!A:E,5,FALSE)="MT","X","")</f>
        <v/>
      </c>
      <c r="P525" s="28" t="str">
        <f>IF(VLOOKUP(I525,RETENCIÓN!A:E,5,FALSE)="S","X","")</f>
        <v/>
      </c>
      <c r="Q525" s="26" t="s">
        <v>1083</v>
      </c>
      <c r="R525" s="26"/>
      <c r="S525" s="25" t="s">
        <v>177</v>
      </c>
      <c r="T525" s="22" t="s">
        <v>178</v>
      </c>
      <c r="U525" s="22">
        <v>1</v>
      </c>
      <c r="V525" s="22">
        <v>14</v>
      </c>
      <c r="W525" s="22" t="s">
        <v>167</v>
      </c>
      <c r="X525" s="22"/>
      <c r="Y525" s="22">
        <v>8</v>
      </c>
      <c r="Z525" s="22" t="s">
        <v>1071</v>
      </c>
    </row>
    <row r="526" spans="1:26" ht="24" x14ac:dyDescent="0.2">
      <c r="A526" s="22">
        <v>524</v>
      </c>
      <c r="B526" s="22" t="s">
        <v>303</v>
      </c>
      <c r="C526" s="23">
        <v>37510</v>
      </c>
      <c r="D526" s="23">
        <v>37510</v>
      </c>
      <c r="E526" s="22" t="s">
        <v>21</v>
      </c>
      <c r="F526" s="24" t="s">
        <v>1084</v>
      </c>
      <c r="G526" s="4" t="s">
        <v>40</v>
      </c>
      <c r="H526" s="30" t="str">
        <f>VLOOKUP(G526,Hoja2!A:B,2,0)</f>
        <v>SERIE029</v>
      </c>
      <c r="I526" s="4" t="s">
        <v>40</v>
      </c>
      <c r="J526" s="31">
        <f>VLOOKUP(Eliminación!I702,RETENCIÓN!A:D,IF(Eliminación!E702="OPES",2,IF(Eliminación!E702="UPES",3,4)),FALSE)</f>
        <v>10</v>
      </c>
      <c r="K526" s="27">
        <f t="shared" si="8"/>
        <v>41160</v>
      </c>
      <c r="L526" s="28" t="str">
        <f>IF(VLOOKUP(I526,RETENCIÓN!A:E,5,FALSE)="E","X","")</f>
        <v>X</v>
      </c>
      <c r="M526" s="29" t="str">
        <f>IF(VLOOKUP(I526,RETENCIÓN!A:E,5,FALSE)="CT","X","")</f>
        <v/>
      </c>
      <c r="N526" s="28" t="str">
        <f>IF(VLOOKUP(I526,RETENCIÓN!A:E,5,FALSE)="E","X","")</f>
        <v>X</v>
      </c>
      <c r="O526" s="28" t="str">
        <f>IF(VLOOKUP(I526,RETENCIÓN!A:E,5,FALSE)="MT","X","")</f>
        <v/>
      </c>
      <c r="P526" s="28" t="str">
        <f>IF(VLOOKUP(I526,RETENCIÓN!A:E,5,FALSE)="S","X","")</f>
        <v/>
      </c>
      <c r="Q526" s="26" t="s">
        <v>1085</v>
      </c>
      <c r="R526" s="26" t="s">
        <v>1086</v>
      </c>
      <c r="S526" s="25" t="s">
        <v>177</v>
      </c>
      <c r="T526" s="22" t="s">
        <v>178</v>
      </c>
      <c r="U526" s="22">
        <v>1</v>
      </c>
      <c r="V526" s="22">
        <v>51</v>
      </c>
      <c r="W526" s="22" t="s">
        <v>167</v>
      </c>
      <c r="X526" s="22"/>
      <c r="Y526" s="22">
        <v>9</v>
      </c>
      <c r="Z526" s="22" t="s">
        <v>1071</v>
      </c>
    </row>
    <row r="527" spans="1:26" ht="60" x14ac:dyDescent="0.2">
      <c r="A527" s="22">
        <v>525</v>
      </c>
      <c r="B527" s="22" t="s">
        <v>168</v>
      </c>
      <c r="C527" s="23">
        <v>37580</v>
      </c>
      <c r="D527" s="23">
        <v>37580</v>
      </c>
      <c r="E527" s="22" t="s">
        <v>21</v>
      </c>
      <c r="F527" s="24" t="s">
        <v>1087</v>
      </c>
      <c r="G527" s="4" t="s">
        <v>40</v>
      </c>
      <c r="H527" s="30" t="str">
        <f>VLOOKUP(G527,Hoja2!A:B,2,0)</f>
        <v>SERIE029</v>
      </c>
      <c r="I527" s="4" t="s">
        <v>40</v>
      </c>
      <c r="J527" s="31">
        <f>VLOOKUP(Eliminación!I703,RETENCIÓN!A:D,IF(Eliminación!E703="OPES",2,IF(Eliminación!E703="UPES",3,4)),FALSE)</f>
        <v>10</v>
      </c>
      <c r="K527" s="27">
        <f t="shared" si="8"/>
        <v>41230</v>
      </c>
      <c r="L527" s="28" t="str">
        <f>IF(VLOOKUP(I527,RETENCIÓN!A:E,5,FALSE)="E","X","")</f>
        <v>X</v>
      </c>
      <c r="M527" s="29" t="str">
        <f>IF(VLOOKUP(I527,RETENCIÓN!A:E,5,FALSE)="CT","X","")</f>
        <v/>
      </c>
      <c r="N527" s="28" t="str">
        <f>IF(VLOOKUP(I527,RETENCIÓN!A:E,5,FALSE)="E","X","")</f>
        <v>X</v>
      </c>
      <c r="O527" s="28" t="str">
        <f>IF(VLOOKUP(I527,RETENCIÓN!A:E,5,FALSE)="MT","X","")</f>
        <v/>
      </c>
      <c r="P527" s="28" t="str">
        <f>IF(VLOOKUP(I527,RETENCIÓN!A:E,5,FALSE)="S","X","")</f>
        <v/>
      </c>
      <c r="Q527" s="26" t="s">
        <v>1088</v>
      </c>
      <c r="R527" s="26" t="s">
        <v>1089</v>
      </c>
      <c r="S527" s="25" t="s">
        <v>177</v>
      </c>
      <c r="T527" s="22" t="s">
        <v>178</v>
      </c>
      <c r="U527" s="22">
        <v>1</v>
      </c>
      <c r="V527" s="22">
        <v>62</v>
      </c>
      <c r="W527" s="22" t="s">
        <v>167</v>
      </c>
      <c r="X527" s="22"/>
      <c r="Y527" s="22">
        <v>10</v>
      </c>
      <c r="Z527" s="22" t="s">
        <v>1071</v>
      </c>
    </row>
    <row r="528" spans="1:26" x14ac:dyDescent="0.2">
      <c r="A528" s="22">
        <v>526</v>
      </c>
      <c r="B528" s="22" t="s">
        <v>221</v>
      </c>
      <c r="C528" s="23">
        <v>37581</v>
      </c>
      <c r="D528" s="23">
        <v>37581</v>
      </c>
      <c r="E528" s="22" t="s">
        <v>21</v>
      </c>
      <c r="F528" s="24" t="s">
        <v>702</v>
      </c>
      <c r="G528" s="4" t="s">
        <v>40</v>
      </c>
      <c r="H528" s="30" t="str">
        <f>VLOOKUP(G528,Hoja2!A:B,2,0)</f>
        <v>SERIE029</v>
      </c>
      <c r="I528" s="4" t="s">
        <v>40</v>
      </c>
      <c r="J528" s="31">
        <f>VLOOKUP(Eliminación!I704,RETENCIÓN!A:D,IF(Eliminación!E704="OPES",2,IF(Eliminación!E704="UPES",3,4)),FALSE)</f>
        <v>10</v>
      </c>
      <c r="K528" s="27">
        <f t="shared" si="8"/>
        <v>41231</v>
      </c>
      <c r="L528" s="28" t="str">
        <f>IF(VLOOKUP(I528,RETENCIÓN!A:E,5,FALSE)="E","X","")</f>
        <v>X</v>
      </c>
      <c r="M528" s="29" t="str">
        <f>IF(VLOOKUP(I528,RETENCIÓN!A:E,5,FALSE)="CT","X","")</f>
        <v/>
      </c>
      <c r="N528" s="28" t="str">
        <f>IF(VLOOKUP(I528,RETENCIÓN!A:E,5,FALSE)="E","X","")</f>
        <v>X</v>
      </c>
      <c r="O528" s="28" t="str">
        <f>IF(VLOOKUP(I528,RETENCIÓN!A:E,5,FALSE)="MT","X","")</f>
        <v/>
      </c>
      <c r="P528" s="28" t="str">
        <f>IF(VLOOKUP(I528,RETENCIÓN!A:E,5,FALSE)="S","X","")</f>
        <v/>
      </c>
      <c r="Q528" s="26" t="s">
        <v>1073</v>
      </c>
      <c r="R528" s="26" t="s">
        <v>1072</v>
      </c>
      <c r="S528" s="25" t="s">
        <v>177</v>
      </c>
      <c r="T528" s="22" t="s">
        <v>178</v>
      </c>
      <c r="U528" s="22">
        <v>1</v>
      </c>
      <c r="V528" s="22">
        <v>103</v>
      </c>
      <c r="W528" s="22" t="s">
        <v>167</v>
      </c>
      <c r="X528" s="22"/>
      <c r="Y528" s="22">
        <v>11</v>
      </c>
      <c r="Z528" s="22" t="s">
        <v>1071</v>
      </c>
    </row>
    <row r="529" spans="1:26" x14ac:dyDescent="0.2">
      <c r="A529" s="22">
        <v>527</v>
      </c>
      <c r="B529" s="22" t="s">
        <v>303</v>
      </c>
      <c r="C529" s="23">
        <v>37581</v>
      </c>
      <c r="D529" s="23">
        <v>37581</v>
      </c>
      <c r="E529" s="22" t="s">
        <v>21</v>
      </c>
      <c r="F529" s="24" t="s">
        <v>437</v>
      </c>
      <c r="G529" s="4" t="s">
        <v>40</v>
      </c>
      <c r="H529" s="30" t="str">
        <f>VLOOKUP(G529,Hoja2!A:B,2,0)</f>
        <v>SERIE029</v>
      </c>
      <c r="I529" s="4" t="s">
        <v>40</v>
      </c>
      <c r="J529" s="31">
        <f>VLOOKUP(Eliminación!I705,RETENCIÓN!A:D,IF(Eliminación!E705="OPES",2,IF(Eliminación!E705="UPES",3,4)),FALSE)</f>
        <v>10</v>
      </c>
      <c r="K529" s="27">
        <f t="shared" si="8"/>
        <v>41231</v>
      </c>
      <c r="L529" s="28" t="str">
        <f>IF(VLOOKUP(I529,RETENCIÓN!A:E,5,FALSE)="E","X","")</f>
        <v>X</v>
      </c>
      <c r="M529" s="29" t="str">
        <f>IF(VLOOKUP(I529,RETENCIÓN!A:E,5,FALSE)="CT","X","")</f>
        <v/>
      </c>
      <c r="N529" s="28" t="str">
        <f>IF(VLOOKUP(I529,RETENCIÓN!A:E,5,FALSE)="E","X","")</f>
        <v>X</v>
      </c>
      <c r="O529" s="28" t="str">
        <f>IF(VLOOKUP(I529,RETENCIÓN!A:E,5,FALSE)="MT","X","")</f>
        <v/>
      </c>
      <c r="P529" s="28" t="str">
        <f>IF(VLOOKUP(I529,RETENCIÓN!A:E,5,FALSE)="S","X","")</f>
        <v/>
      </c>
      <c r="Q529" s="26" t="s">
        <v>1073</v>
      </c>
      <c r="R529" s="26" t="s">
        <v>1070</v>
      </c>
      <c r="S529" s="25" t="s">
        <v>177</v>
      </c>
      <c r="T529" s="22" t="s">
        <v>178</v>
      </c>
      <c r="U529" s="22">
        <v>1</v>
      </c>
      <c r="V529" s="22">
        <v>146</v>
      </c>
      <c r="W529" s="22" t="s">
        <v>167</v>
      </c>
      <c r="X529" s="22"/>
      <c r="Y529" s="22">
        <v>12</v>
      </c>
      <c r="Z529" s="22" t="s">
        <v>1071</v>
      </c>
    </row>
    <row r="530" spans="1:26" ht="24" x14ac:dyDescent="0.2">
      <c r="A530" s="22">
        <v>528</v>
      </c>
      <c r="B530" s="22" t="s">
        <v>168</v>
      </c>
      <c r="C530" s="23">
        <v>37550</v>
      </c>
      <c r="D530" s="23">
        <v>37550</v>
      </c>
      <c r="E530" s="22" t="s">
        <v>21</v>
      </c>
      <c r="F530" s="24" t="s">
        <v>698</v>
      </c>
      <c r="G530" s="4" t="s">
        <v>40</v>
      </c>
      <c r="H530" s="30" t="str">
        <f>VLOOKUP(G530,Hoja2!A:B,2,0)</f>
        <v>SERIE029</v>
      </c>
      <c r="I530" s="4" t="s">
        <v>40</v>
      </c>
      <c r="J530" s="31">
        <f>VLOOKUP(Eliminación!I706,RETENCIÓN!A:D,IF(Eliminación!E706="OPES",2,IF(Eliminación!E706="UPES",3,4)),FALSE)</f>
        <v>10</v>
      </c>
      <c r="K530" s="27">
        <f t="shared" si="8"/>
        <v>41200</v>
      </c>
      <c r="L530" s="28" t="str">
        <f>IF(VLOOKUP(I530,RETENCIÓN!A:E,5,FALSE)="E","X","")</f>
        <v>X</v>
      </c>
      <c r="M530" s="29" t="str">
        <f>IF(VLOOKUP(I530,RETENCIÓN!A:E,5,FALSE)="CT","X","")</f>
        <v/>
      </c>
      <c r="N530" s="28" t="str">
        <f>IF(VLOOKUP(I530,RETENCIÓN!A:E,5,FALSE)="E","X","")</f>
        <v>X</v>
      </c>
      <c r="O530" s="28" t="str">
        <f>IF(VLOOKUP(I530,RETENCIÓN!A:E,5,FALSE)="MT","X","")</f>
        <v/>
      </c>
      <c r="P530" s="28" t="str">
        <f>IF(VLOOKUP(I530,RETENCIÓN!A:E,5,FALSE)="S","X","")</f>
        <v/>
      </c>
      <c r="Q530" s="26" t="s">
        <v>1090</v>
      </c>
      <c r="R530" s="26"/>
      <c r="S530" s="25" t="s">
        <v>177</v>
      </c>
      <c r="T530" s="22" t="s">
        <v>178</v>
      </c>
      <c r="U530" s="22">
        <v>1</v>
      </c>
      <c r="V530" s="22">
        <v>20</v>
      </c>
      <c r="W530" s="22" t="s">
        <v>167</v>
      </c>
      <c r="X530" s="22"/>
      <c r="Y530" s="22">
        <v>13</v>
      </c>
      <c r="Z530" s="22" t="s">
        <v>1071</v>
      </c>
    </row>
    <row r="531" spans="1:26" ht="24" x14ac:dyDescent="0.2">
      <c r="A531" s="22">
        <v>529</v>
      </c>
      <c r="B531" s="22" t="s">
        <v>221</v>
      </c>
      <c r="C531" s="23">
        <v>35744</v>
      </c>
      <c r="D531" s="23">
        <v>35744</v>
      </c>
      <c r="E531" s="22" t="s">
        <v>20</v>
      </c>
      <c r="F531" s="24" t="s">
        <v>1091</v>
      </c>
      <c r="G531" s="4" t="s">
        <v>40</v>
      </c>
      <c r="H531" s="30" t="str">
        <f>VLOOKUP(G531,Hoja2!A:B,2,0)</f>
        <v>SERIE029</v>
      </c>
      <c r="I531" s="4" t="s">
        <v>40</v>
      </c>
      <c r="J531" s="31">
        <f>VLOOKUP(Eliminación!I707,RETENCIÓN!A:D,IF(Eliminación!E707="OPES",2,IF(Eliminación!E707="UPES",3,4)),FALSE)</f>
        <v>10</v>
      </c>
      <c r="K531" s="27">
        <f t="shared" si="8"/>
        <v>39394</v>
      </c>
      <c r="L531" s="28" t="str">
        <f>IF(VLOOKUP(I531,RETENCIÓN!A:E,5,FALSE)="E","X","")</f>
        <v>X</v>
      </c>
      <c r="M531" s="29" t="str">
        <f>IF(VLOOKUP(I531,RETENCIÓN!A:E,5,FALSE)="CT","X","")</f>
        <v/>
      </c>
      <c r="N531" s="28" t="str">
        <f>IF(VLOOKUP(I531,RETENCIÓN!A:E,5,FALSE)="E","X","")</f>
        <v>X</v>
      </c>
      <c r="O531" s="28" t="str">
        <f>IF(VLOOKUP(I531,RETENCIÓN!A:E,5,FALSE)="MT","X","")</f>
        <v/>
      </c>
      <c r="P531" s="28" t="str">
        <f>IF(VLOOKUP(I531,RETENCIÓN!A:E,5,FALSE)="S","X","")</f>
        <v/>
      </c>
      <c r="Q531" s="26" t="s">
        <v>1092</v>
      </c>
      <c r="R531" s="26"/>
      <c r="S531" s="25" t="s">
        <v>177</v>
      </c>
      <c r="T531" s="22" t="s">
        <v>178</v>
      </c>
      <c r="U531" s="22">
        <v>336</v>
      </c>
      <c r="V531" s="22">
        <v>427</v>
      </c>
      <c r="W531" s="22" t="s">
        <v>167</v>
      </c>
      <c r="X531" s="22" t="s">
        <v>1093</v>
      </c>
      <c r="Y531" s="22">
        <v>1</v>
      </c>
      <c r="Z531" s="22" t="s">
        <v>1094</v>
      </c>
    </row>
    <row r="532" spans="1:26" ht="24" x14ac:dyDescent="0.2">
      <c r="A532" s="22">
        <v>530</v>
      </c>
      <c r="B532" s="22" t="s">
        <v>221</v>
      </c>
      <c r="C532" s="23">
        <v>35744</v>
      </c>
      <c r="D532" s="23">
        <v>35744</v>
      </c>
      <c r="E532" s="22" t="s">
        <v>20</v>
      </c>
      <c r="F532" s="24" t="s">
        <v>1091</v>
      </c>
      <c r="G532" s="4" t="s">
        <v>40</v>
      </c>
      <c r="H532" s="30" t="str">
        <f>VLOOKUP(G532,Hoja2!A:B,2,0)</f>
        <v>SERIE029</v>
      </c>
      <c r="I532" s="4" t="s">
        <v>40</v>
      </c>
      <c r="J532" s="31">
        <f>VLOOKUP(Eliminación!I708,RETENCIÓN!A:D,IF(Eliminación!E708="OPES",2,IF(Eliminación!E708="UPES",3,4)),FALSE)</f>
        <v>10</v>
      </c>
      <c r="K532" s="27">
        <f t="shared" si="8"/>
        <v>39394</v>
      </c>
      <c r="L532" s="28" t="str">
        <f>IF(VLOOKUP(I532,RETENCIÓN!A:E,5,FALSE)="E","X","")</f>
        <v>X</v>
      </c>
      <c r="M532" s="29" t="str">
        <f>IF(VLOOKUP(I532,RETENCIÓN!A:E,5,FALSE)="CT","X","")</f>
        <v/>
      </c>
      <c r="N532" s="28" t="str">
        <f>IF(VLOOKUP(I532,RETENCIÓN!A:E,5,FALSE)="E","X","")</f>
        <v>X</v>
      </c>
      <c r="O532" s="28" t="str">
        <f>IF(VLOOKUP(I532,RETENCIÓN!A:E,5,FALSE)="MT","X","")</f>
        <v/>
      </c>
      <c r="P532" s="28" t="str">
        <f>IF(VLOOKUP(I532,RETENCIÓN!A:E,5,FALSE)="S","X","")</f>
        <v/>
      </c>
      <c r="Q532" s="26" t="s">
        <v>1092</v>
      </c>
      <c r="R532" s="26"/>
      <c r="S532" s="25" t="s">
        <v>177</v>
      </c>
      <c r="T532" s="22" t="s">
        <v>178</v>
      </c>
      <c r="U532" s="22">
        <v>428</v>
      </c>
      <c r="V532" s="22">
        <v>501</v>
      </c>
      <c r="W532" s="22" t="s">
        <v>167</v>
      </c>
      <c r="X532" s="22" t="s">
        <v>1095</v>
      </c>
      <c r="Y532" s="22">
        <v>2</v>
      </c>
      <c r="Z532" s="22" t="s">
        <v>1094</v>
      </c>
    </row>
    <row r="533" spans="1:26" ht="24" x14ac:dyDescent="0.2">
      <c r="A533" s="22">
        <v>531</v>
      </c>
      <c r="B533" s="22" t="s">
        <v>221</v>
      </c>
      <c r="C533" s="23">
        <v>35744</v>
      </c>
      <c r="D533" s="23">
        <v>35744</v>
      </c>
      <c r="E533" s="22" t="s">
        <v>20</v>
      </c>
      <c r="F533" s="24" t="s">
        <v>1091</v>
      </c>
      <c r="G533" s="4" t="s">
        <v>40</v>
      </c>
      <c r="H533" s="30" t="str">
        <f>VLOOKUP(G533,Hoja2!A:B,2,0)</f>
        <v>SERIE029</v>
      </c>
      <c r="I533" s="4" t="s">
        <v>40</v>
      </c>
      <c r="J533" s="31">
        <f>VLOOKUP(Eliminación!I709,RETENCIÓN!A:D,IF(Eliminación!E709="OPES",2,IF(Eliminación!E709="UPES",3,4)),FALSE)</f>
        <v>10</v>
      </c>
      <c r="K533" s="27">
        <f t="shared" si="8"/>
        <v>39394</v>
      </c>
      <c r="L533" s="28" t="str">
        <f>IF(VLOOKUP(I533,RETENCIÓN!A:E,5,FALSE)="E","X","")</f>
        <v>X</v>
      </c>
      <c r="M533" s="29" t="str">
        <f>IF(VLOOKUP(I533,RETENCIÓN!A:E,5,FALSE)="CT","X","")</f>
        <v/>
      </c>
      <c r="N533" s="28" t="str">
        <f>IF(VLOOKUP(I533,RETENCIÓN!A:E,5,FALSE)="E","X","")</f>
        <v>X</v>
      </c>
      <c r="O533" s="28" t="str">
        <f>IF(VLOOKUP(I533,RETENCIÓN!A:E,5,FALSE)="MT","X","")</f>
        <v/>
      </c>
      <c r="P533" s="28" t="str">
        <f>IF(VLOOKUP(I533,RETENCIÓN!A:E,5,FALSE)="S","X","")</f>
        <v/>
      </c>
      <c r="Q533" s="26" t="s">
        <v>1092</v>
      </c>
      <c r="R533" s="26"/>
      <c r="S533" s="25" t="s">
        <v>177</v>
      </c>
      <c r="T533" s="22" t="s">
        <v>178</v>
      </c>
      <c r="U533" s="22">
        <v>502</v>
      </c>
      <c r="V533" s="22">
        <v>592</v>
      </c>
      <c r="W533" s="22" t="s">
        <v>167</v>
      </c>
      <c r="X533" s="22" t="s">
        <v>1096</v>
      </c>
      <c r="Y533" s="22">
        <v>3</v>
      </c>
      <c r="Z533" s="22" t="s">
        <v>1094</v>
      </c>
    </row>
    <row r="534" spans="1:26" ht="24" x14ac:dyDescent="0.2">
      <c r="A534" s="22">
        <v>532</v>
      </c>
      <c r="B534" s="22" t="s">
        <v>221</v>
      </c>
      <c r="C534" s="23">
        <v>35744</v>
      </c>
      <c r="D534" s="23">
        <v>35744</v>
      </c>
      <c r="E534" s="22" t="s">
        <v>20</v>
      </c>
      <c r="F534" s="24" t="s">
        <v>1091</v>
      </c>
      <c r="G534" s="4" t="s">
        <v>40</v>
      </c>
      <c r="H534" s="30" t="str">
        <f>VLOOKUP(G534,Hoja2!A:B,2,0)</f>
        <v>SERIE029</v>
      </c>
      <c r="I534" s="4" t="s">
        <v>40</v>
      </c>
      <c r="J534" s="31">
        <f>VLOOKUP(Eliminación!I710,RETENCIÓN!A:D,IF(Eliminación!E710="OPES",2,IF(Eliminación!E710="UPES",3,4)),FALSE)</f>
        <v>10</v>
      </c>
      <c r="K534" s="27">
        <f t="shared" si="8"/>
        <v>39394</v>
      </c>
      <c r="L534" s="28" t="str">
        <f>IF(VLOOKUP(I534,RETENCIÓN!A:E,5,FALSE)="E","X","")</f>
        <v>X</v>
      </c>
      <c r="M534" s="29" t="str">
        <f>IF(VLOOKUP(I534,RETENCIÓN!A:E,5,FALSE)="CT","X","")</f>
        <v/>
      </c>
      <c r="N534" s="28" t="str">
        <f>IF(VLOOKUP(I534,RETENCIÓN!A:E,5,FALSE)="E","X","")</f>
        <v>X</v>
      </c>
      <c r="O534" s="28" t="str">
        <f>IF(VLOOKUP(I534,RETENCIÓN!A:E,5,FALSE)="MT","X","")</f>
        <v/>
      </c>
      <c r="P534" s="28" t="str">
        <f>IF(VLOOKUP(I534,RETENCIÓN!A:E,5,FALSE)="S","X","")</f>
        <v/>
      </c>
      <c r="Q534" s="26" t="s">
        <v>1092</v>
      </c>
      <c r="R534" s="26"/>
      <c r="S534" s="25" t="s">
        <v>177</v>
      </c>
      <c r="T534" s="22" t="s">
        <v>178</v>
      </c>
      <c r="U534" s="22">
        <v>593</v>
      </c>
      <c r="V534" s="22">
        <v>666</v>
      </c>
      <c r="W534" s="22" t="s">
        <v>167</v>
      </c>
      <c r="X534" s="22" t="s">
        <v>1097</v>
      </c>
      <c r="Y534" s="22">
        <v>4</v>
      </c>
      <c r="Z534" s="22" t="s">
        <v>1094</v>
      </c>
    </row>
    <row r="535" spans="1:26" ht="24" x14ac:dyDescent="0.2">
      <c r="A535" s="22">
        <v>533</v>
      </c>
      <c r="B535" s="22" t="s">
        <v>221</v>
      </c>
      <c r="C535" s="23">
        <v>35744</v>
      </c>
      <c r="D535" s="23">
        <v>35744</v>
      </c>
      <c r="E535" s="22" t="s">
        <v>20</v>
      </c>
      <c r="F535" s="24" t="s">
        <v>1091</v>
      </c>
      <c r="G535" s="4" t="s">
        <v>40</v>
      </c>
      <c r="H535" s="30" t="str">
        <f>VLOOKUP(G535,Hoja2!A:B,2,0)</f>
        <v>SERIE029</v>
      </c>
      <c r="I535" s="4" t="s">
        <v>40</v>
      </c>
      <c r="J535" s="31">
        <f>VLOOKUP(Eliminación!I711,RETENCIÓN!A:D,IF(Eliminación!E711="OPES",2,IF(Eliminación!E711="UPES",3,4)),FALSE)</f>
        <v>10</v>
      </c>
      <c r="K535" s="27">
        <f t="shared" si="8"/>
        <v>39394</v>
      </c>
      <c r="L535" s="28" t="str">
        <f>IF(VLOOKUP(I535,RETENCIÓN!A:E,5,FALSE)="E","X","")</f>
        <v>X</v>
      </c>
      <c r="M535" s="29" t="str">
        <f>IF(VLOOKUP(I535,RETENCIÓN!A:E,5,FALSE)="CT","X","")</f>
        <v/>
      </c>
      <c r="N535" s="28" t="str">
        <f>IF(VLOOKUP(I535,RETENCIÓN!A:E,5,FALSE)="E","X","")</f>
        <v>X</v>
      </c>
      <c r="O535" s="28" t="str">
        <f>IF(VLOOKUP(I535,RETENCIÓN!A:E,5,FALSE)="MT","X","")</f>
        <v/>
      </c>
      <c r="P535" s="28" t="str">
        <f>IF(VLOOKUP(I535,RETENCIÓN!A:E,5,FALSE)="S","X","")</f>
        <v/>
      </c>
      <c r="Q535" s="26" t="s">
        <v>1092</v>
      </c>
      <c r="R535" s="26"/>
      <c r="S535" s="25" t="s">
        <v>177</v>
      </c>
      <c r="T535" s="22" t="s">
        <v>178</v>
      </c>
      <c r="U535" s="22">
        <v>667</v>
      </c>
      <c r="V535" s="22">
        <v>740</v>
      </c>
      <c r="W535" s="22" t="s">
        <v>167</v>
      </c>
      <c r="X535" s="22" t="s">
        <v>1098</v>
      </c>
      <c r="Y535" s="22">
        <v>5</v>
      </c>
      <c r="Z535" s="22" t="s">
        <v>1094</v>
      </c>
    </row>
    <row r="536" spans="1:26" ht="36" x14ac:dyDescent="0.2">
      <c r="A536" s="22">
        <v>534</v>
      </c>
      <c r="B536" s="22" t="s">
        <v>221</v>
      </c>
      <c r="C536" s="23">
        <v>35774</v>
      </c>
      <c r="D536" s="23">
        <v>35774</v>
      </c>
      <c r="E536" s="22" t="s">
        <v>20</v>
      </c>
      <c r="F536" s="24" t="s">
        <v>1099</v>
      </c>
      <c r="G536" s="4" t="s">
        <v>40</v>
      </c>
      <c r="H536" s="30" t="str">
        <f>VLOOKUP(G536,Hoja2!A:B,2,0)</f>
        <v>SERIE029</v>
      </c>
      <c r="I536" s="4" t="s">
        <v>40</v>
      </c>
      <c r="J536" s="31">
        <f>VLOOKUP(Eliminación!I712,RETENCIÓN!A:D,IF(Eliminación!E712="OPES",2,IF(Eliminación!E712="UPES",3,4)),FALSE)</f>
        <v>10</v>
      </c>
      <c r="K536" s="27">
        <f t="shared" si="8"/>
        <v>39424</v>
      </c>
      <c r="L536" s="28" t="str">
        <f>IF(VLOOKUP(I536,RETENCIÓN!A:E,5,FALSE)="E","X","")</f>
        <v>X</v>
      </c>
      <c r="M536" s="29" t="str">
        <f>IF(VLOOKUP(I536,RETENCIÓN!A:E,5,FALSE)="CT","X","")</f>
        <v/>
      </c>
      <c r="N536" s="28" t="str">
        <f>IF(VLOOKUP(I536,RETENCIÓN!A:E,5,FALSE)="E","X","")</f>
        <v>X</v>
      </c>
      <c r="O536" s="28" t="str">
        <f>IF(VLOOKUP(I536,RETENCIÓN!A:E,5,FALSE)="MT","X","")</f>
        <v/>
      </c>
      <c r="P536" s="28" t="str">
        <f>IF(VLOOKUP(I536,RETENCIÓN!A:E,5,FALSE)="S","X","")</f>
        <v/>
      </c>
      <c r="Q536" s="26" t="s">
        <v>1100</v>
      </c>
      <c r="R536" s="26"/>
      <c r="S536" s="25" t="s">
        <v>177</v>
      </c>
      <c r="T536" s="22" t="s">
        <v>178</v>
      </c>
      <c r="U536" s="22">
        <v>1</v>
      </c>
      <c r="V536" s="22">
        <v>242</v>
      </c>
      <c r="W536" s="22" t="s">
        <v>167</v>
      </c>
      <c r="X536" s="22" t="s">
        <v>1074</v>
      </c>
      <c r="Y536" s="22">
        <v>6</v>
      </c>
      <c r="Z536" s="22" t="s">
        <v>1094</v>
      </c>
    </row>
    <row r="537" spans="1:26" ht="36" x14ac:dyDescent="0.2">
      <c r="A537" s="22">
        <v>535</v>
      </c>
      <c r="B537" s="22" t="s">
        <v>221</v>
      </c>
      <c r="C537" s="23">
        <v>35774</v>
      </c>
      <c r="D537" s="23">
        <v>35774</v>
      </c>
      <c r="E537" s="22" t="s">
        <v>20</v>
      </c>
      <c r="F537" s="24" t="s">
        <v>1099</v>
      </c>
      <c r="G537" s="4" t="s">
        <v>40</v>
      </c>
      <c r="H537" s="30" t="str">
        <f>VLOOKUP(G537,Hoja2!A:B,2,0)</f>
        <v>SERIE029</v>
      </c>
      <c r="I537" s="4" t="s">
        <v>40</v>
      </c>
      <c r="J537" s="31">
        <f>VLOOKUP(Eliminación!I713,RETENCIÓN!A:D,IF(Eliminación!E713="OPES",2,IF(Eliminación!E713="UPES",3,4)),FALSE)</f>
        <v>10</v>
      </c>
      <c r="K537" s="27">
        <f t="shared" si="8"/>
        <v>39424</v>
      </c>
      <c r="L537" s="28" t="str">
        <f>IF(VLOOKUP(I537,RETENCIÓN!A:E,5,FALSE)="E","X","")</f>
        <v>X</v>
      </c>
      <c r="M537" s="29" t="str">
        <f>IF(VLOOKUP(I537,RETENCIÓN!A:E,5,FALSE)="CT","X","")</f>
        <v/>
      </c>
      <c r="N537" s="28" t="str">
        <f>IF(VLOOKUP(I537,RETENCIÓN!A:E,5,FALSE)="E","X","")</f>
        <v>X</v>
      </c>
      <c r="O537" s="28" t="str">
        <f>IF(VLOOKUP(I537,RETENCIÓN!A:E,5,FALSE)="MT","X","")</f>
        <v/>
      </c>
      <c r="P537" s="28" t="str">
        <f>IF(VLOOKUP(I537,RETENCIÓN!A:E,5,FALSE)="S","X","")</f>
        <v/>
      </c>
      <c r="Q537" s="26" t="s">
        <v>1101</v>
      </c>
      <c r="R537" s="26"/>
      <c r="S537" s="25" t="s">
        <v>177</v>
      </c>
      <c r="T537" s="22" t="s">
        <v>178</v>
      </c>
      <c r="U537" s="22">
        <v>1</v>
      </c>
      <c r="V537" s="22">
        <v>245</v>
      </c>
      <c r="W537" s="22" t="s">
        <v>167</v>
      </c>
      <c r="X537" s="22" t="s">
        <v>1074</v>
      </c>
      <c r="Y537" s="22">
        <v>7</v>
      </c>
      <c r="Z537" s="22" t="s">
        <v>1094</v>
      </c>
    </row>
    <row r="538" spans="1:26" ht="24" x14ac:dyDescent="0.2">
      <c r="A538" s="22">
        <v>536</v>
      </c>
      <c r="B538" s="22" t="s">
        <v>221</v>
      </c>
      <c r="C538" s="23">
        <v>36508</v>
      </c>
      <c r="D538" s="23">
        <v>36508</v>
      </c>
      <c r="E538" s="22" t="s">
        <v>21</v>
      </c>
      <c r="F538" s="24" t="s">
        <v>236</v>
      </c>
      <c r="G538" s="4" t="s">
        <v>40</v>
      </c>
      <c r="H538" s="30" t="str">
        <f>VLOOKUP(G538,Hoja2!A:B,2,0)</f>
        <v>SERIE029</v>
      </c>
      <c r="I538" s="4" t="s">
        <v>40</v>
      </c>
      <c r="J538" s="31">
        <f>VLOOKUP(Eliminación!I714,RETENCIÓN!A:D,IF(Eliminación!E714="OPES",2,IF(Eliminación!E714="UPES",3,4)),FALSE)</f>
        <v>10</v>
      </c>
      <c r="K538" s="27">
        <f t="shared" si="8"/>
        <v>40158</v>
      </c>
      <c r="L538" s="28" t="str">
        <f>IF(VLOOKUP(I538,RETENCIÓN!A:E,5,FALSE)="E","X","")</f>
        <v>X</v>
      </c>
      <c r="M538" s="29" t="str">
        <f>IF(VLOOKUP(I538,RETENCIÓN!A:E,5,FALSE)="CT","X","")</f>
        <v/>
      </c>
      <c r="N538" s="28" t="str">
        <f>IF(VLOOKUP(I538,RETENCIÓN!A:E,5,FALSE)="E","X","")</f>
        <v>X</v>
      </c>
      <c r="O538" s="28" t="str">
        <f>IF(VLOOKUP(I538,RETENCIÓN!A:E,5,FALSE)="MT","X","")</f>
        <v/>
      </c>
      <c r="P538" s="28" t="str">
        <f>IF(VLOOKUP(I538,RETENCIÓN!A:E,5,FALSE)="S","X","")</f>
        <v/>
      </c>
      <c r="Q538" s="26" t="s">
        <v>1102</v>
      </c>
      <c r="R538" s="26"/>
      <c r="S538" s="25" t="s">
        <v>177</v>
      </c>
      <c r="T538" s="22" t="s">
        <v>178</v>
      </c>
      <c r="U538" s="22">
        <v>1</v>
      </c>
      <c r="V538" s="22">
        <v>29</v>
      </c>
      <c r="W538" s="22" t="s">
        <v>167</v>
      </c>
      <c r="X538" s="22"/>
      <c r="Y538" s="22">
        <v>8</v>
      </c>
      <c r="Z538" s="22" t="s">
        <v>1094</v>
      </c>
    </row>
    <row r="539" spans="1:26" ht="24" x14ac:dyDescent="0.2">
      <c r="A539" s="22">
        <v>537</v>
      </c>
      <c r="B539" s="22" t="s">
        <v>221</v>
      </c>
      <c r="C539" s="23">
        <v>36508</v>
      </c>
      <c r="D539" s="23">
        <v>36508</v>
      </c>
      <c r="E539" s="22" t="s">
        <v>21</v>
      </c>
      <c r="F539" s="24" t="s">
        <v>1103</v>
      </c>
      <c r="G539" s="4" t="s">
        <v>40</v>
      </c>
      <c r="H539" s="30" t="str">
        <f>VLOOKUP(G539,Hoja2!A:B,2,0)</f>
        <v>SERIE029</v>
      </c>
      <c r="I539" s="4" t="s">
        <v>40</v>
      </c>
      <c r="J539" s="31">
        <f>VLOOKUP(Eliminación!I715,RETENCIÓN!A:D,IF(Eliminación!E715="OPES",2,IF(Eliminación!E715="UPES",3,4)),FALSE)</f>
        <v>10</v>
      </c>
      <c r="K539" s="27">
        <f t="shared" si="8"/>
        <v>40158</v>
      </c>
      <c r="L539" s="28" t="str">
        <f>IF(VLOOKUP(I539,RETENCIÓN!A:E,5,FALSE)="E","X","")</f>
        <v>X</v>
      </c>
      <c r="M539" s="29" t="str">
        <f>IF(VLOOKUP(I539,RETENCIÓN!A:E,5,FALSE)="CT","X","")</f>
        <v/>
      </c>
      <c r="N539" s="28" t="str">
        <f>IF(VLOOKUP(I539,RETENCIÓN!A:E,5,FALSE)="E","X","")</f>
        <v>X</v>
      </c>
      <c r="O539" s="28" t="str">
        <f>IF(VLOOKUP(I539,RETENCIÓN!A:E,5,FALSE)="MT","X","")</f>
        <v/>
      </c>
      <c r="P539" s="28" t="str">
        <f>IF(VLOOKUP(I539,RETENCIÓN!A:E,5,FALSE)="S","X","")</f>
        <v/>
      </c>
      <c r="Q539" s="26" t="s">
        <v>1102</v>
      </c>
      <c r="R539" s="26" t="s">
        <v>1104</v>
      </c>
      <c r="S539" s="25" t="s">
        <v>177</v>
      </c>
      <c r="T539" s="22" t="s">
        <v>178</v>
      </c>
      <c r="U539" s="22">
        <v>1</v>
      </c>
      <c r="V539" s="22">
        <v>90</v>
      </c>
      <c r="W539" s="22" t="s">
        <v>167</v>
      </c>
      <c r="X539" s="22"/>
      <c r="Y539" s="22">
        <v>9</v>
      </c>
      <c r="Z539" s="22" t="s">
        <v>1094</v>
      </c>
    </row>
    <row r="540" spans="1:26" ht="24" x14ac:dyDescent="0.2">
      <c r="A540" s="22">
        <v>538</v>
      </c>
      <c r="B540" s="22" t="s">
        <v>303</v>
      </c>
      <c r="C540" s="23">
        <v>36508</v>
      </c>
      <c r="D540" s="23">
        <v>36508</v>
      </c>
      <c r="E540" s="22" t="s">
        <v>21</v>
      </c>
      <c r="F540" s="24" t="s">
        <v>208</v>
      </c>
      <c r="G540" s="4" t="s">
        <v>40</v>
      </c>
      <c r="H540" s="30" t="str">
        <f>VLOOKUP(G540,Hoja2!A:B,2,0)</f>
        <v>SERIE029</v>
      </c>
      <c r="I540" s="4" t="s">
        <v>40</v>
      </c>
      <c r="J540" s="31">
        <f>VLOOKUP(Eliminación!I716,RETENCIÓN!A:D,IF(Eliminación!E716="OPES",2,IF(Eliminación!E716="UPES",3,4)),FALSE)</f>
        <v>10</v>
      </c>
      <c r="K540" s="27">
        <f t="shared" si="8"/>
        <v>40158</v>
      </c>
      <c r="L540" s="28" t="str">
        <f>IF(VLOOKUP(I540,RETENCIÓN!A:E,5,FALSE)="E","X","")</f>
        <v>X</v>
      </c>
      <c r="M540" s="29" t="str">
        <f>IF(VLOOKUP(I540,RETENCIÓN!A:E,5,FALSE)="CT","X","")</f>
        <v/>
      </c>
      <c r="N540" s="28" t="str">
        <f>IF(VLOOKUP(I540,RETENCIÓN!A:E,5,FALSE)="E","X","")</f>
        <v>X</v>
      </c>
      <c r="O540" s="28" t="str">
        <f>IF(VLOOKUP(I540,RETENCIÓN!A:E,5,FALSE)="MT","X","")</f>
        <v/>
      </c>
      <c r="P540" s="28" t="str">
        <f>IF(VLOOKUP(I540,RETENCIÓN!A:E,5,FALSE)="S","X","")</f>
        <v/>
      </c>
      <c r="Q540" s="26" t="s">
        <v>1102</v>
      </c>
      <c r="R540" s="26"/>
      <c r="S540" s="25" t="s">
        <v>177</v>
      </c>
      <c r="T540" s="22" t="s">
        <v>178</v>
      </c>
      <c r="U540" s="22">
        <v>1</v>
      </c>
      <c r="V540" s="22">
        <v>60</v>
      </c>
      <c r="W540" s="22" t="s">
        <v>167</v>
      </c>
      <c r="X540" s="22"/>
      <c r="Y540" s="22">
        <v>10</v>
      </c>
      <c r="Z540" s="22" t="s">
        <v>1094</v>
      </c>
    </row>
    <row r="541" spans="1:26" ht="24" x14ac:dyDescent="0.2">
      <c r="A541" s="22">
        <v>539</v>
      </c>
      <c r="B541" s="22" t="s">
        <v>221</v>
      </c>
      <c r="C541" s="23">
        <v>36508</v>
      </c>
      <c r="D541" s="23">
        <v>36508</v>
      </c>
      <c r="E541" s="22" t="s">
        <v>21</v>
      </c>
      <c r="F541" s="24" t="s">
        <v>1105</v>
      </c>
      <c r="G541" s="4" t="s">
        <v>40</v>
      </c>
      <c r="H541" s="30" t="str">
        <f>VLOOKUP(G541,Hoja2!A:B,2,0)</f>
        <v>SERIE029</v>
      </c>
      <c r="I541" s="4" t="s">
        <v>40</v>
      </c>
      <c r="J541" s="31">
        <f>VLOOKUP(Eliminación!I717,RETENCIÓN!A:D,IF(Eliminación!E717="OPES",2,IF(Eliminación!E717="UPES",3,4)),FALSE)</f>
        <v>10</v>
      </c>
      <c r="K541" s="27">
        <f t="shared" si="8"/>
        <v>40158</v>
      </c>
      <c r="L541" s="28" t="str">
        <f>IF(VLOOKUP(I541,RETENCIÓN!A:E,5,FALSE)="E","X","")</f>
        <v>X</v>
      </c>
      <c r="M541" s="29" t="str">
        <f>IF(VLOOKUP(I541,RETENCIÓN!A:E,5,FALSE)="CT","X","")</f>
        <v/>
      </c>
      <c r="N541" s="28" t="str">
        <f>IF(VLOOKUP(I541,RETENCIÓN!A:E,5,FALSE)="E","X","")</f>
        <v>X</v>
      </c>
      <c r="O541" s="28" t="str">
        <f>IF(VLOOKUP(I541,RETENCIÓN!A:E,5,FALSE)="MT","X","")</f>
        <v/>
      </c>
      <c r="P541" s="28" t="str">
        <f>IF(VLOOKUP(I541,RETENCIÓN!A:E,5,FALSE)="S","X","")</f>
        <v/>
      </c>
      <c r="Q541" s="26" t="s">
        <v>1106</v>
      </c>
      <c r="R541" s="26"/>
      <c r="S541" s="25" t="s">
        <v>177</v>
      </c>
      <c r="T541" s="22" t="s">
        <v>178</v>
      </c>
      <c r="U541" s="22">
        <v>1</v>
      </c>
      <c r="V541" s="22">
        <v>45</v>
      </c>
      <c r="W541" s="22" t="s">
        <v>167</v>
      </c>
      <c r="X541" s="22"/>
      <c r="Y541" s="22">
        <v>11</v>
      </c>
      <c r="Z541" s="22" t="s">
        <v>1094</v>
      </c>
    </row>
    <row r="542" spans="1:26" ht="24" x14ac:dyDescent="0.2">
      <c r="A542" s="22">
        <v>540</v>
      </c>
      <c r="B542" s="22" t="s">
        <v>303</v>
      </c>
      <c r="C542" s="23">
        <v>36507</v>
      </c>
      <c r="D542" s="23">
        <v>36507</v>
      </c>
      <c r="E542" s="22" t="s">
        <v>21</v>
      </c>
      <c r="F542" s="24" t="s">
        <v>1107</v>
      </c>
      <c r="G542" s="4" t="s">
        <v>40</v>
      </c>
      <c r="H542" s="30" t="str">
        <f>VLOOKUP(G542,Hoja2!A:B,2,0)</f>
        <v>SERIE029</v>
      </c>
      <c r="I542" s="4" t="s">
        <v>40</v>
      </c>
      <c r="J542" s="31">
        <f>VLOOKUP(Eliminación!I718,RETENCIÓN!A:D,IF(Eliminación!E718="OPES",2,IF(Eliminación!E718="UPES",3,4)),FALSE)</f>
        <v>10</v>
      </c>
      <c r="K542" s="27">
        <f t="shared" si="8"/>
        <v>40157</v>
      </c>
      <c r="L542" s="28" t="str">
        <f>IF(VLOOKUP(I542,RETENCIÓN!A:E,5,FALSE)="E","X","")</f>
        <v>X</v>
      </c>
      <c r="M542" s="29" t="str">
        <f>IF(VLOOKUP(I542,RETENCIÓN!A:E,5,FALSE)="CT","X","")</f>
        <v/>
      </c>
      <c r="N542" s="28" t="str">
        <f>IF(VLOOKUP(I542,RETENCIÓN!A:E,5,FALSE)="E","X","")</f>
        <v>X</v>
      </c>
      <c r="O542" s="28" t="str">
        <f>IF(VLOOKUP(I542,RETENCIÓN!A:E,5,FALSE)="MT","X","")</f>
        <v/>
      </c>
      <c r="P542" s="28" t="str">
        <f>IF(VLOOKUP(I542,RETENCIÓN!A:E,5,FALSE)="S","X","")</f>
        <v/>
      </c>
      <c r="Q542" s="26" t="s">
        <v>1108</v>
      </c>
      <c r="R542" s="26"/>
      <c r="S542" s="25" t="s">
        <v>177</v>
      </c>
      <c r="T542" s="22" t="s">
        <v>178</v>
      </c>
      <c r="U542" s="22">
        <v>1</v>
      </c>
      <c r="V542" s="22">
        <v>70</v>
      </c>
      <c r="W542" s="22" t="s">
        <v>167</v>
      </c>
      <c r="X542" s="22"/>
      <c r="Y542" s="22">
        <v>12</v>
      </c>
      <c r="Z542" s="22" t="s">
        <v>1094</v>
      </c>
    </row>
    <row r="543" spans="1:26" ht="24" x14ac:dyDescent="0.2">
      <c r="A543" s="22">
        <v>541</v>
      </c>
      <c r="B543" s="22" t="s">
        <v>168</v>
      </c>
      <c r="C543" s="23">
        <v>36509</v>
      </c>
      <c r="D543" s="23">
        <v>36509</v>
      </c>
      <c r="E543" s="22" t="s">
        <v>21</v>
      </c>
      <c r="F543" s="24" t="s">
        <v>1109</v>
      </c>
      <c r="G543" s="4" t="s">
        <v>40</v>
      </c>
      <c r="H543" s="30" t="str">
        <f>VLOOKUP(G543,Hoja2!A:B,2,0)</f>
        <v>SERIE029</v>
      </c>
      <c r="I543" s="4" t="s">
        <v>40</v>
      </c>
      <c r="J543" s="31">
        <f>VLOOKUP(Eliminación!I719,RETENCIÓN!A:D,IF(Eliminación!E719="OPES",2,IF(Eliminación!E719="UPES",3,4)),FALSE)</f>
        <v>10</v>
      </c>
      <c r="K543" s="27">
        <f t="shared" si="8"/>
        <v>40159</v>
      </c>
      <c r="L543" s="28" t="str">
        <f>IF(VLOOKUP(I543,RETENCIÓN!A:E,5,FALSE)="E","X","")</f>
        <v>X</v>
      </c>
      <c r="M543" s="29" t="str">
        <f>IF(VLOOKUP(I543,RETENCIÓN!A:E,5,FALSE)="CT","X","")</f>
        <v/>
      </c>
      <c r="N543" s="28" t="str">
        <f>IF(VLOOKUP(I543,RETENCIÓN!A:E,5,FALSE)="E","X","")</f>
        <v>X</v>
      </c>
      <c r="O543" s="28" t="str">
        <f>IF(VLOOKUP(I543,RETENCIÓN!A:E,5,FALSE)="MT","X","")</f>
        <v/>
      </c>
      <c r="P543" s="28" t="str">
        <f>IF(VLOOKUP(I543,RETENCIÓN!A:E,5,FALSE)="S","X","")</f>
        <v/>
      </c>
      <c r="Q543" s="26" t="s">
        <v>1110</v>
      </c>
      <c r="R543" s="26"/>
      <c r="S543" s="25" t="s">
        <v>177</v>
      </c>
      <c r="T543" s="22" t="s">
        <v>178</v>
      </c>
      <c r="U543" s="22">
        <v>1</v>
      </c>
      <c r="V543" s="22">
        <v>19</v>
      </c>
      <c r="W543" s="22" t="s">
        <v>167</v>
      </c>
      <c r="X543" s="22"/>
      <c r="Y543" s="22">
        <v>13</v>
      </c>
      <c r="Z543" s="22" t="s">
        <v>1094</v>
      </c>
    </row>
    <row r="544" spans="1:26" ht="24" x14ac:dyDescent="0.2">
      <c r="A544" s="22">
        <v>542</v>
      </c>
      <c r="B544" s="22" t="s">
        <v>221</v>
      </c>
      <c r="C544" s="23">
        <v>36509</v>
      </c>
      <c r="D544" s="23">
        <v>36509</v>
      </c>
      <c r="E544" s="22" t="s">
        <v>21</v>
      </c>
      <c r="F544" s="24" t="s">
        <v>1111</v>
      </c>
      <c r="G544" s="4" t="s">
        <v>40</v>
      </c>
      <c r="H544" s="30" t="str">
        <f>VLOOKUP(G544,Hoja2!A:B,2,0)</f>
        <v>SERIE029</v>
      </c>
      <c r="I544" s="4" t="s">
        <v>40</v>
      </c>
      <c r="J544" s="31">
        <f>VLOOKUP(Eliminación!I720,RETENCIÓN!A:D,IF(Eliminación!E720="OPES",2,IF(Eliminación!E720="UPES",3,4)),FALSE)</f>
        <v>10</v>
      </c>
      <c r="K544" s="27">
        <f t="shared" si="8"/>
        <v>40159</v>
      </c>
      <c r="L544" s="28" t="str">
        <f>IF(VLOOKUP(I544,RETENCIÓN!A:E,5,FALSE)="E","X","")</f>
        <v>X</v>
      </c>
      <c r="M544" s="29" t="str">
        <f>IF(VLOOKUP(I544,RETENCIÓN!A:E,5,FALSE)="CT","X","")</f>
        <v/>
      </c>
      <c r="N544" s="28" t="str">
        <f>IF(VLOOKUP(I544,RETENCIÓN!A:E,5,FALSE)="E","X","")</f>
        <v>X</v>
      </c>
      <c r="O544" s="28" t="str">
        <f>IF(VLOOKUP(I544,RETENCIÓN!A:E,5,FALSE)="MT","X","")</f>
        <v/>
      </c>
      <c r="P544" s="28" t="str">
        <f>IF(VLOOKUP(I544,RETENCIÓN!A:E,5,FALSE)="S","X","")</f>
        <v/>
      </c>
      <c r="Q544" s="26" t="s">
        <v>1112</v>
      </c>
      <c r="R544" s="26"/>
      <c r="S544" s="25" t="s">
        <v>177</v>
      </c>
      <c r="T544" s="22" t="s">
        <v>178</v>
      </c>
      <c r="U544" s="22">
        <v>1</v>
      </c>
      <c r="V544" s="22">
        <v>43</v>
      </c>
      <c r="W544" s="22" t="s">
        <v>167</v>
      </c>
      <c r="X544" s="22"/>
      <c r="Y544" s="22">
        <v>14</v>
      </c>
      <c r="Z544" s="22" t="s">
        <v>1094</v>
      </c>
    </row>
    <row r="545" spans="1:26" ht="24" x14ac:dyDescent="0.2">
      <c r="A545" s="22">
        <v>543</v>
      </c>
      <c r="B545" s="22" t="s">
        <v>221</v>
      </c>
      <c r="C545" s="23">
        <v>36508</v>
      </c>
      <c r="D545" s="23">
        <v>36508</v>
      </c>
      <c r="E545" s="22" t="s">
        <v>21</v>
      </c>
      <c r="F545" s="24" t="s">
        <v>1111</v>
      </c>
      <c r="G545" s="4" t="s">
        <v>40</v>
      </c>
      <c r="H545" s="30" t="str">
        <f>VLOOKUP(G545,Hoja2!A:B,2,0)</f>
        <v>SERIE029</v>
      </c>
      <c r="I545" s="4" t="s">
        <v>40</v>
      </c>
      <c r="J545" s="31">
        <f>VLOOKUP(Eliminación!I721,RETENCIÓN!A:D,IF(Eliminación!E721="OPES",2,IF(Eliminación!E721="UPES",3,4)),FALSE)</f>
        <v>10</v>
      </c>
      <c r="K545" s="27">
        <f t="shared" si="8"/>
        <v>40158</v>
      </c>
      <c r="L545" s="28" t="str">
        <f>IF(VLOOKUP(I545,RETENCIÓN!A:E,5,FALSE)="E","X","")</f>
        <v>X</v>
      </c>
      <c r="M545" s="29" t="str">
        <f>IF(VLOOKUP(I545,RETENCIÓN!A:E,5,FALSE)="CT","X","")</f>
        <v/>
      </c>
      <c r="N545" s="28" t="str">
        <f>IF(VLOOKUP(I545,RETENCIÓN!A:E,5,FALSE)="E","X","")</f>
        <v>X</v>
      </c>
      <c r="O545" s="28" t="str">
        <f>IF(VLOOKUP(I545,RETENCIÓN!A:E,5,FALSE)="MT","X","")</f>
        <v/>
      </c>
      <c r="P545" s="28" t="str">
        <f>IF(VLOOKUP(I545,RETENCIÓN!A:E,5,FALSE)="S","X","")</f>
        <v/>
      </c>
      <c r="Q545" s="26" t="s">
        <v>1102</v>
      </c>
      <c r="R545" s="26"/>
      <c r="S545" s="25" t="s">
        <v>177</v>
      </c>
      <c r="T545" s="22" t="s">
        <v>178</v>
      </c>
      <c r="U545" s="22">
        <v>1</v>
      </c>
      <c r="V545" s="22">
        <v>43</v>
      </c>
      <c r="W545" s="22" t="s">
        <v>167</v>
      </c>
      <c r="X545" s="22"/>
      <c r="Y545" s="22">
        <v>1</v>
      </c>
      <c r="Z545" s="22" t="s">
        <v>750</v>
      </c>
    </row>
    <row r="546" spans="1:26" ht="24" x14ac:dyDescent="0.2">
      <c r="A546" s="22">
        <v>544</v>
      </c>
      <c r="B546" s="22" t="s">
        <v>303</v>
      </c>
      <c r="C546" s="23">
        <v>36508</v>
      </c>
      <c r="D546" s="23">
        <v>36508</v>
      </c>
      <c r="E546" s="22" t="s">
        <v>21</v>
      </c>
      <c r="F546" s="24" t="s">
        <v>317</v>
      </c>
      <c r="G546" s="4" t="s">
        <v>40</v>
      </c>
      <c r="H546" s="30" t="str">
        <f>VLOOKUP(G546,Hoja2!A:B,2,0)</f>
        <v>SERIE029</v>
      </c>
      <c r="I546" s="4" t="s">
        <v>40</v>
      </c>
      <c r="J546" s="31">
        <f>VLOOKUP(Eliminación!I722,RETENCIÓN!A:D,IF(Eliminación!E722="OPES",2,IF(Eliminación!E722="UPES",3,4)),FALSE)</f>
        <v>10</v>
      </c>
      <c r="K546" s="27">
        <f t="shared" si="8"/>
        <v>40158</v>
      </c>
      <c r="L546" s="28" t="str">
        <f>IF(VLOOKUP(I546,RETENCIÓN!A:E,5,FALSE)="E","X","")</f>
        <v>X</v>
      </c>
      <c r="M546" s="29" t="str">
        <f>IF(VLOOKUP(I546,RETENCIÓN!A:E,5,FALSE)="CT","X","")</f>
        <v/>
      </c>
      <c r="N546" s="28" t="str">
        <f>IF(VLOOKUP(I546,RETENCIÓN!A:E,5,FALSE)="E","X","")</f>
        <v>X</v>
      </c>
      <c r="O546" s="28" t="str">
        <f>IF(VLOOKUP(I546,RETENCIÓN!A:E,5,FALSE)="MT","X","")</f>
        <v/>
      </c>
      <c r="P546" s="28" t="str">
        <f>IF(VLOOKUP(I546,RETENCIÓN!A:E,5,FALSE)="S","X","")</f>
        <v/>
      </c>
      <c r="Q546" s="26" t="s">
        <v>1112</v>
      </c>
      <c r="R546" s="26"/>
      <c r="S546" s="25" t="s">
        <v>177</v>
      </c>
      <c r="T546" s="22" t="s">
        <v>178</v>
      </c>
      <c r="U546" s="22">
        <v>1</v>
      </c>
      <c r="V546" s="22">
        <v>64</v>
      </c>
      <c r="W546" s="22" t="s">
        <v>167</v>
      </c>
      <c r="X546" s="22"/>
      <c r="Y546" s="22">
        <v>2</v>
      </c>
      <c r="Z546" s="22" t="s">
        <v>750</v>
      </c>
    </row>
    <row r="547" spans="1:26" ht="24" x14ac:dyDescent="0.2">
      <c r="A547" s="22">
        <v>545</v>
      </c>
      <c r="B547" s="22" t="s">
        <v>303</v>
      </c>
      <c r="C547" s="23">
        <v>36509</v>
      </c>
      <c r="D547" s="23">
        <v>36509</v>
      </c>
      <c r="E547" s="22" t="s">
        <v>21</v>
      </c>
      <c r="F547" s="24" t="s">
        <v>1113</v>
      </c>
      <c r="G547" s="4" t="s">
        <v>40</v>
      </c>
      <c r="H547" s="30" t="str">
        <f>VLOOKUP(G547,Hoja2!A:B,2,0)</f>
        <v>SERIE029</v>
      </c>
      <c r="I547" s="4" t="s">
        <v>40</v>
      </c>
      <c r="J547" s="31">
        <f>VLOOKUP(Eliminación!I723,RETENCIÓN!A:D,IF(Eliminación!E723="OPES",2,IF(Eliminación!E723="UPES",3,4)),FALSE)</f>
        <v>10</v>
      </c>
      <c r="K547" s="27">
        <f t="shared" si="8"/>
        <v>40159</v>
      </c>
      <c r="L547" s="28" t="str">
        <f>IF(VLOOKUP(I547,RETENCIÓN!A:E,5,FALSE)="E","X","")</f>
        <v>X</v>
      </c>
      <c r="M547" s="29" t="str">
        <f>IF(VLOOKUP(I547,RETENCIÓN!A:E,5,FALSE)="CT","X","")</f>
        <v/>
      </c>
      <c r="N547" s="28" t="str">
        <f>IF(VLOOKUP(I547,RETENCIÓN!A:E,5,FALSE)="E","X","")</f>
        <v>X</v>
      </c>
      <c r="O547" s="28" t="str">
        <f>IF(VLOOKUP(I547,RETENCIÓN!A:E,5,FALSE)="MT","X","")</f>
        <v/>
      </c>
      <c r="P547" s="28" t="str">
        <f>IF(VLOOKUP(I547,RETENCIÓN!A:E,5,FALSE)="S","X","")</f>
        <v/>
      </c>
      <c r="Q547" s="26" t="s">
        <v>1112</v>
      </c>
      <c r="R547" s="26"/>
      <c r="S547" s="25" t="s">
        <v>182</v>
      </c>
      <c r="T547" s="22" t="s">
        <v>178</v>
      </c>
      <c r="U547" s="22">
        <v>1</v>
      </c>
      <c r="V547" s="22">
        <v>60</v>
      </c>
      <c r="W547" s="22" t="s">
        <v>167</v>
      </c>
      <c r="X547" s="22"/>
      <c r="Y547" s="22">
        <v>3</v>
      </c>
      <c r="Z547" s="22" t="s">
        <v>750</v>
      </c>
    </row>
    <row r="548" spans="1:26" ht="24" x14ac:dyDescent="0.2">
      <c r="A548" s="22">
        <v>546</v>
      </c>
      <c r="B548" s="22" t="s">
        <v>221</v>
      </c>
      <c r="C548" s="23">
        <v>36509</v>
      </c>
      <c r="D548" s="23">
        <v>36509</v>
      </c>
      <c r="E548" s="22" t="s">
        <v>21</v>
      </c>
      <c r="F548" s="24" t="s">
        <v>316</v>
      </c>
      <c r="G548" s="4" t="s">
        <v>40</v>
      </c>
      <c r="H548" s="30" t="str">
        <f>VLOOKUP(G548,Hoja2!A:B,2,0)</f>
        <v>SERIE029</v>
      </c>
      <c r="I548" s="4" t="s">
        <v>40</v>
      </c>
      <c r="J548" s="31">
        <f>VLOOKUP(Eliminación!I724,RETENCIÓN!A:D,IF(Eliminación!E724="OPES",2,IF(Eliminación!E724="UPES",3,4)),FALSE)</f>
        <v>10</v>
      </c>
      <c r="K548" s="27">
        <f t="shared" si="8"/>
        <v>40159</v>
      </c>
      <c r="L548" s="28" t="str">
        <f>IF(VLOOKUP(I548,RETENCIÓN!A:E,5,FALSE)="E","X","")</f>
        <v>X</v>
      </c>
      <c r="M548" s="29" t="str">
        <f>IF(VLOOKUP(I548,RETENCIÓN!A:E,5,FALSE)="CT","X","")</f>
        <v/>
      </c>
      <c r="N548" s="28" t="str">
        <f>IF(VLOOKUP(I548,RETENCIÓN!A:E,5,FALSE)="E","X","")</f>
        <v>X</v>
      </c>
      <c r="O548" s="28" t="str">
        <f>IF(VLOOKUP(I548,RETENCIÓN!A:E,5,FALSE)="MT","X","")</f>
        <v/>
      </c>
      <c r="P548" s="28" t="str">
        <f>IF(VLOOKUP(I548,RETENCIÓN!A:E,5,FALSE)="S","X","")</f>
        <v/>
      </c>
      <c r="Q548" s="26" t="s">
        <v>1112</v>
      </c>
      <c r="R548" s="26"/>
      <c r="S548" s="25" t="s">
        <v>177</v>
      </c>
      <c r="T548" s="22" t="s">
        <v>178</v>
      </c>
      <c r="U548" s="22">
        <v>1</v>
      </c>
      <c r="V548" s="22">
        <v>51</v>
      </c>
      <c r="W548" s="22" t="s">
        <v>167</v>
      </c>
      <c r="X548" s="22"/>
      <c r="Y548" s="22">
        <v>4</v>
      </c>
      <c r="Z548" s="22" t="s">
        <v>750</v>
      </c>
    </row>
    <row r="549" spans="1:26" ht="24" x14ac:dyDescent="0.2">
      <c r="A549" s="22">
        <v>547</v>
      </c>
      <c r="B549" s="22" t="s">
        <v>412</v>
      </c>
      <c r="C549" s="23">
        <v>36509</v>
      </c>
      <c r="D549" s="23">
        <v>36509</v>
      </c>
      <c r="E549" s="22" t="s">
        <v>21</v>
      </c>
      <c r="F549" s="24" t="s">
        <v>1114</v>
      </c>
      <c r="G549" s="4" t="s">
        <v>40</v>
      </c>
      <c r="H549" s="30" t="str">
        <f>VLOOKUP(G549,Hoja2!A:B,2,0)</f>
        <v>SERIE029</v>
      </c>
      <c r="I549" s="4" t="s">
        <v>40</v>
      </c>
      <c r="J549" s="31">
        <f>VLOOKUP(Eliminación!I725,RETENCIÓN!A:D,IF(Eliminación!E725="OPES",2,IF(Eliminación!E725="UPES",3,4)),FALSE)</f>
        <v>10</v>
      </c>
      <c r="K549" s="27">
        <f t="shared" si="8"/>
        <v>40159</v>
      </c>
      <c r="L549" s="28" t="str">
        <f>IF(VLOOKUP(I549,RETENCIÓN!A:E,5,FALSE)="E","X","")</f>
        <v>X</v>
      </c>
      <c r="M549" s="29" t="str">
        <f>IF(VLOOKUP(I549,RETENCIÓN!A:E,5,FALSE)="CT","X","")</f>
        <v/>
      </c>
      <c r="N549" s="28" t="str">
        <f>IF(VLOOKUP(I549,RETENCIÓN!A:E,5,FALSE)="E","X","")</f>
        <v>X</v>
      </c>
      <c r="O549" s="28" t="str">
        <f>IF(VLOOKUP(I549,RETENCIÓN!A:E,5,FALSE)="MT","X","")</f>
        <v/>
      </c>
      <c r="P549" s="28" t="str">
        <f>IF(VLOOKUP(I549,RETENCIÓN!A:E,5,FALSE)="S","X","")</f>
        <v/>
      </c>
      <c r="Q549" s="26" t="s">
        <v>1112</v>
      </c>
      <c r="R549" s="26" t="s">
        <v>1115</v>
      </c>
      <c r="S549" s="25" t="s">
        <v>177</v>
      </c>
      <c r="T549" s="22" t="s">
        <v>178</v>
      </c>
      <c r="U549" s="22">
        <v>1</v>
      </c>
      <c r="V549" s="22">
        <v>70</v>
      </c>
      <c r="W549" s="22" t="s">
        <v>167</v>
      </c>
      <c r="X549" s="22" t="s">
        <v>351</v>
      </c>
      <c r="Y549" s="22">
        <v>5</v>
      </c>
      <c r="Z549" s="22" t="s">
        <v>750</v>
      </c>
    </row>
    <row r="550" spans="1:26" ht="24" x14ac:dyDescent="0.2">
      <c r="A550" s="22">
        <v>548</v>
      </c>
      <c r="B550" s="22" t="s">
        <v>168</v>
      </c>
      <c r="C550" s="23">
        <v>36509</v>
      </c>
      <c r="D550" s="23">
        <v>36509</v>
      </c>
      <c r="E550" s="22" t="s">
        <v>21</v>
      </c>
      <c r="F550" s="24" t="s">
        <v>1084</v>
      </c>
      <c r="G550" s="4" t="s">
        <v>40</v>
      </c>
      <c r="H550" s="30" t="str">
        <f>VLOOKUP(G550,Hoja2!A:B,2,0)</f>
        <v>SERIE029</v>
      </c>
      <c r="I550" s="4" t="s">
        <v>40</v>
      </c>
      <c r="J550" s="31">
        <f>VLOOKUP(Eliminación!I726,RETENCIÓN!A:D,IF(Eliminación!E726="OPES",2,IF(Eliminación!E726="UPES",3,4)),FALSE)</f>
        <v>10</v>
      </c>
      <c r="K550" s="27">
        <f t="shared" si="8"/>
        <v>40159</v>
      </c>
      <c r="L550" s="28" t="str">
        <f>IF(VLOOKUP(I550,RETENCIÓN!A:E,5,FALSE)="E","X","")</f>
        <v>X</v>
      </c>
      <c r="M550" s="29" t="str">
        <f>IF(VLOOKUP(I550,RETENCIÓN!A:E,5,FALSE)="CT","X","")</f>
        <v/>
      </c>
      <c r="N550" s="28" t="str">
        <f>IF(VLOOKUP(I550,RETENCIÓN!A:E,5,FALSE)="E","X","")</f>
        <v>X</v>
      </c>
      <c r="O550" s="28" t="str">
        <f>IF(VLOOKUP(I550,RETENCIÓN!A:E,5,FALSE)="MT","X","")</f>
        <v/>
      </c>
      <c r="P550" s="28" t="str">
        <f>IF(VLOOKUP(I550,RETENCIÓN!A:E,5,FALSE)="S","X","")</f>
        <v/>
      </c>
      <c r="Q550" s="26" t="s">
        <v>1112</v>
      </c>
      <c r="R550" s="26" t="s">
        <v>1086</v>
      </c>
      <c r="S550" s="25" t="s">
        <v>177</v>
      </c>
      <c r="T550" s="22" t="s">
        <v>178</v>
      </c>
      <c r="U550" s="22">
        <v>1</v>
      </c>
      <c r="V550" s="22">
        <v>58</v>
      </c>
      <c r="W550" s="22" t="s">
        <v>167</v>
      </c>
      <c r="X550" s="22"/>
      <c r="Y550" s="22">
        <v>6</v>
      </c>
      <c r="Z550" s="22" t="s">
        <v>750</v>
      </c>
    </row>
    <row r="551" spans="1:26" ht="24" x14ac:dyDescent="0.2">
      <c r="A551" s="22">
        <v>549</v>
      </c>
      <c r="B551" s="22" t="s">
        <v>168</v>
      </c>
      <c r="C551" s="23">
        <v>36509</v>
      </c>
      <c r="D551" s="23">
        <v>36509</v>
      </c>
      <c r="E551" s="22" t="s">
        <v>21</v>
      </c>
      <c r="F551" s="24" t="s">
        <v>1059</v>
      </c>
      <c r="G551" s="4" t="s">
        <v>40</v>
      </c>
      <c r="H551" s="30" t="str">
        <f>VLOOKUP(G551,Hoja2!A:B,2,0)</f>
        <v>SERIE029</v>
      </c>
      <c r="I551" s="4" t="s">
        <v>40</v>
      </c>
      <c r="J551" s="31">
        <f>VLOOKUP(Eliminación!I727,RETENCIÓN!A:D,IF(Eliminación!E727="OPES",2,IF(Eliminación!E727="UPES",3,4)),FALSE)</f>
        <v>10</v>
      </c>
      <c r="K551" s="27">
        <f t="shared" si="8"/>
        <v>40159</v>
      </c>
      <c r="L551" s="28" t="str">
        <f>IF(VLOOKUP(I551,RETENCIÓN!A:E,5,FALSE)="E","X","")</f>
        <v>X</v>
      </c>
      <c r="M551" s="29" t="str">
        <f>IF(VLOOKUP(I551,RETENCIÓN!A:E,5,FALSE)="CT","X","")</f>
        <v/>
      </c>
      <c r="N551" s="28" t="str">
        <f>IF(VLOOKUP(I551,RETENCIÓN!A:E,5,FALSE)="E","X","")</f>
        <v>X</v>
      </c>
      <c r="O551" s="28" t="str">
        <f>IF(VLOOKUP(I551,RETENCIÓN!A:E,5,FALSE)="MT","X","")</f>
        <v/>
      </c>
      <c r="P551" s="28" t="str">
        <f>IF(VLOOKUP(I551,RETENCIÓN!A:E,5,FALSE)="S","X","")</f>
        <v/>
      </c>
      <c r="Q551" s="26" t="s">
        <v>1112</v>
      </c>
      <c r="R551" s="26"/>
      <c r="S551" s="25" t="s">
        <v>177</v>
      </c>
      <c r="T551" s="22" t="s">
        <v>178</v>
      </c>
      <c r="U551" s="22">
        <v>1</v>
      </c>
      <c r="V551" s="22">
        <v>28</v>
      </c>
      <c r="W551" s="22" t="s">
        <v>167</v>
      </c>
      <c r="X551" s="22"/>
      <c r="Y551" s="22">
        <v>7</v>
      </c>
      <c r="Z551" s="22" t="s">
        <v>750</v>
      </c>
    </row>
    <row r="552" spans="1:26" ht="24" x14ac:dyDescent="0.2">
      <c r="A552" s="22">
        <v>550</v>
      </c>
      <c r="B552" s="22" t="s">
        <v>221</v>
      </c>
      <c r="C552" s="23">
        <v>36509</v>
      </c>
      <c r="D552" s="23">
        <v>36509</v>
      </c>
      <c r="E552" s="22" t="s">
        <v>21</v>
      </c>
      <c r="F552" s="24" t="s">
        <v>546</v>
      </c>
      <c r="G552" s="4" t="s">
        <v>40</v>
      </c>
      <c r="H552" s="30" t="str">
        <f>VLOOKUP(G552,Hoja2!A:B,2,0)</f>
        <v>SERIE029</v>
      </c>
      <c r="I552" s="4" t="s">
        <v>40</v>
      </c>
      <c r="J552" s="31">
        <f>VLOOKUP(Eliminación!I728,RETENCIÓN!A:D,IF(Eliminación!E728="OPES",2,IF(Eliminación!E728="UPES",3,4)),FALSE)</f>
        <v>10</v>
      </c>
      <c r="K552" s="27">
        <f t="shared" si="8"/>
        <v>40159</v>
      </c>
      <c r="L552" s="28" t="str">
        <f>IF(VLOOKUP(I552,RETENCIÓN!A:E,5,FALSE)="E","X","")</f>
        <v>X</v>
      </c>
      <c r="M552" s="29" t="str">
        <f>IF(VLOOKUP(I552,RETENCIÓN!A:E,5,FALSE)="CT","X","")</f>
        <v/>
      </c>
      <c r="N552" s="28" t="str">
        <f>IF(VLOOKUP(I552,RETENCIÓN!A:E,5,FALSE)="E","X","")</f>
        <v>X</v>
      </c>
      <c r="O552" s="28" t="str">
        <f>IF(VLOOKUP(I552,RETENCIÓN!A:E,5,FALSE)="MT","X","")</f>
        <v/>
      </c>
      <c r="P552" s="28" t="str">
        <f>IF(VLOOKUP(I552,RETENCIÓN!A:E,5,FALSE)="S","X","")</f>
        <v/>
      </c>
      <c r="Q552" s="26" t="s">
        <v>1112</v>
      </c>
      <c r="R552" s="26"/>
      <c r="S552" s="25" t="s">
        <v>177</v>
      </c>
      <c r="T552" s="22" t="s">
        <v>178</v>
      </c>
      <c r="U552" s="22">
        <v>1</v>
      </c>
      <c r="V552" s="22">
        <v>75</v>
      </c>
      <c r="W552" s="22" t="s">
        <v>167</v>
      </c>
      <c r="X552" s="22"/>
      <c r="Y552" s="22">
        <v>8</v>
      </c>
      <c r="Z552" s="22" t="s">
        <v>750</v>
      </c>
    </row>
    <row r="553" spans="1:26" ht="24" x14ac:dyDescent="0.2">
      <c r="A553" s="22">
        <v>551</v>
      </c>
      <c r="B553" s="22" t="s">
        <v>168</v>
      </c>
      <c r="C553" s="23">
        <v>36509</v>
      </c>
      <c r="D553" s="23">
        <v>36509</v>
      </c>
      <c r="E553" s="22" t="s">
        <v>21</v>
      </c>
      <c r="F553" s="24" t="s">
        <v>415</v>
      </c>
      <c r="G553" s="4" t="s">
        <v>40</v>
      </c>
      <c r="H553" s="30" t="str">
        <f>VLOOKUP(G553,Hoja2!A:B,2,0)</f>
        <v>SERIE029</v>
      </c>
      <c r="I553" s="4" t="s">
        <v>40</v>
      </c>
      <c r="J553" s="31">
        <f>VLOOKUP(Eliminación!I729,RETENCIÓN!A:D,IF(Eliminación!E729="OPES",2,IF(Eliminación!E729="UPES",3,4)),FALSE)</f>
        <v>10</v>
      </c>
      <c r="K553" s="27">
        <f t="shared" si="8"/>
        <v>40159</v>
      </c>
      <c r="L553" s="28" t="str">
        <f>IF(VLOOKUP(I553,RETENCIÓN!A:E,5,FALSE)="E","X","")</f>
        <v>X</v>
      </c>
      <c r="M553" s="29" t="str">
        <f>IF(VLOOKUP(I553,RETENCIÓN!A:E,5,FALSE)="CT","X","")</f>
        <v/>
      </c>
      <c r="N553" s="28" t="str">
        <f>IF(VLOOKUP(I553,RETENCIÓN!A:E,5,FALSE)="E","X","")</f>
        <v>X</v>
      </c>
      <c r="O553" s="28" t="str">
        <f>IF(VLOOKUP(I553,RETENCIÓN!A:E,5,FALSE)="MT","X","")</f>
        <v/>
      </c>
      <c r="P553" s="28" t="str">
        <f>IF(VLOOKUP(I553,RETENCIÓN!A:E,5,FALSE)="S","X","")</f>
        <v/>
      </c>
      <c r="Q553" s="26" t="s">
        <v>1112</v>
      </c>
      <c r="R553" s="26"/>
      <c r="S553" s="25" t="s">
        <v>177</v>
      </c>
      <c r="T553" s="22" t="s">
        <v>178</v>
      </c>
      <c r="U553" s="22">
        <v>1</v>
      </c>
      <c r="V553" s="22">
        <v>50</v>
      </c>
      <c r="W553" s="22" t="s">
        <v>167</v>
      </c>
      <c r="X553" s="22"/>
      <c r="Y553" s="22">
        <v>9</v>
      </c>
      <c r="Z553" s="22" t="s">
        <v>750</v>
      </c>
    </row>
    <row r="554" spans="1:26" ht="24" x14ac:dyDescent="0.2">
      <c r="A554" s="22">
        <v>552</v>
      </c>
      <c r="B554" s="22" t="s">
        <v>168</v>
      </c>
      <c r="C554" s="23">
        <v>36509</v>
      </c>
      <c r="D554" s="23">
        <v>36509</v>
      </c>
      <c r="E554" s="22" t="s">
        <v>21</v>
      </c>
      <c r="F554" s="24" t="s">
        <v>698</v>
      </c>
      <c r="G554" s="4" t="s">
        <v>40</v>
      </c>
      <c r="H554" s="30" t="str">
        <f>VLOOKUP(G554,Hoja2!A:B,2,0)</f>
        <v>SERIE029</v>
      </c>
      <c r="I554" s="4" t="s">
        <v>40</v>
      </c>
      <c r="J554" s="31">
        <f>VLOOKUP(Eliminación!I730,RETENCIÓN!A:D,IF(Eliminación!E730="OPES",2,IF(Eliminación!E730="UPES",3,4)),FALSE)</f>
        <v>10</v>
      </c>
      <c r="K554" s="27">
        <f t="shared" si="8"/>
        <v>40159</v>
      </c>
      <c r="L554" s="28" t="str">
        <f>IF(VLOOKUP(I554,RETENCIÓN!A:E,5,FALSE)="E","X","")</f>
        <v>X</v>
      </c>
      <c r="M554" s="29" t="str">
        <f>IF(VLOOKUP(I554,RETENCIÓN!A:E,5,FALSE)="CT","X","")</f>
        <v/>
      </c>
      <c r="N554" s="28" t="str">
        <f>IF(VLOOKUP(I554,RETENCIÓN!A:E,5,FALSE)="E","X","")</f>
        <v>X</v>
      </c>
      <c r="O554" s="28" t="str">
        <f>IF(VLOOKUP(I554,RETENCIÓN!A:E,5,FALSE)="MT","X","")</f>
        <v/>
      </c>
      <c r="P554" s="28" t="str">
        <f>IF(VLOOKUP(I554,RETENCIÓN!A:E,5,FALSE)="S","X","")</f>
        <v/>
      </c>
      <c r="Q554" s="26" t="s">
        <v>1112</v>
      </c>
      <c r="R554" s="26"/>
      <c r="S554" s="25" t="s">
        <v>177</v>
      </c>
      <c r="T554" s="22" t="s">
        <v>178</v>
      </c>
      <c r="U554" s="22">
        <v>1</v>
      </c>
      <c r="V554" s="22">
        <v>50</v>
      </c>
      <c r="W554" s="22" t="s">
        <v>167</v>
      </c>
      <c r="X554" s="22"/>
      <c r="Y554" s="22">
        <v>10</v>
      </c>
      <c r="Z554" s="22" t="s">
        <v>750</v>
      </c>
    </row>
    <row r="555" spans="1:26" ht="24" x14ac:dyDescent="0.2">
      <c r="A555" s="22">
        <v>553</v>
      </c>
      <c r="B555" s="22" t="s">
        <v>168</v>
      </c>
      <c r="C555" s="23">
        <v>36508</v>
      </c>
      <c r="D555" s="23">
        <v>36508</v>
      </c>
      <c r="E555" s="22" t="s">
        <v>21</v>
      </c>
      <c r="F555" s="24" t="s">
        <v>698</v>
      </c>
      <c r="G555" s="4" t="s">
        <v>40</v>
      </c>
      <c r="H555" s="30" t="str">
        <f>VLOOKUP(G555,Hoja2!A:B,2,0)</f>
        <v>SERIE029</v>
      </c>
      <c r="I555" s="4" t="s">
        <v>40</v>
      </c>
      <c r="J555" s="31">
        <f>VLOOKUP(Eliminación!I731,RETENCIÓN!A:D,IF(Eliminación!E731="OPES",2,IF(Eliminación!E731="UPES",3,4)),FALSE)</f>
        <v>10</v>
      </c>
      <c r="K555" s="27">
        <f t="shared" si="8"/>
        <v>40158</v>
      </c>
      <c r="L555" s="28" t="str">
        <f>IF(VLOOKUP(I555,RETENCIÓN!A:E,5,FALSE)="E","X","")</f>
        <v>X</v>
      </c>
      <c r="M555" s="29" t="str">
        <f>IF(VLOOKUP(I555,RETENCIÓN!A:E,5,FALSE)="CT","X","")</f>
        <v/>
      </c>
      <c r="N555" s="28" t="str">
        <f>IF(VLOOKUP(I555,RETENCIÓN!A:E,5,FALSE)="E","X","")</f>
        <v>X</v>
      </c>
      <c r="O555" s="28" t="str">
        <f>IF(VLOOKUP(I555,RETENCIÓN!A:E,5,FALSE)="MT","X","")</f>
        <v/>
      </c>
      <c r="P555" s="28" t="str">
        <f>IF(VLOOKUP(I555,RETENCIÓN!A:E,5,FALSE)="S","X","")</f>
        <v/>
      </c>
      <c r="Q555" s="26" t="s">
        <v>1102</v>
      </c>
      <c r="R555" s="26"/>
      <c r="S555" s="25" t="s">
        <v>177</v>
      </c>
      <c r="T555" s="22" t="s">
        <v>178</v>
      </c>
      <c r="U555" s="22">
        <v>1</v>
      </c>
      <c r="V555" s="22">
        <v>55</v>
      </c>
      <c r="W555" s="22" t="s">
        <v>167</v>
      </c>
      <c r="X555" s="22"/>
      <c r="Y555" s="22">
        <v>11</v>
      </c>
      <c r="Z555" s="22" t="s">
        <v>750</v>
      </c>
    </row>
    <row r="556" spans="1:26" ht="24" x14ac:dyDescent="0.2">
      <c r="A556" s="22">
        <v>554</v>
      </c>
      <c r="B556" s="22" t="s">
        <v>303</v>
      </c>
      <c r="C556" s="23">
        <v>36508</v>
      </c>
      <c r="D556" s="23">
        <v>36508</v>
      </c>
      <c r="E556" s="22" t="s">
        <v>21</v>
      </c>
      <c r="F556" s="24" t="s">
        <v>1116</v>
      </c>
      <c r="G556" s="4" t="s">
        <v>40</v>
      </c>
      <c r="H556" s="30" t="str">
        <f>VLOOKUP(G556,Hoja2!A:B,2,0)</f>
        <v>SERIE029</v>
      </c>
      <c r="I556" s="4" t="s">
        <v>40</v>
      </c>
      <c r="J556" s="31">
        <f>VLOOKUP(Eliminación!I732,RETENCIÓN!A:D,IF(Eliminación!E732="OPES",2,IF(Eliminación!E732="UPES",3,4)),FALSE)</f>
        <v>10</v>
      </c>
      <c r="K556" s="27">
        <f t="shared" si="8"/>
        <v>40158</v>
      </c>
      <c r="L556" s="28" t="str">
        <f>IF(VLOOKUP(I556,RETENCIÓN!A:E,5,FALSE)="E","X","")</f>
        <v>X</v>
      </c>
      <c r="M556" s="29" t="str">
        <f>IF(VLOOKUP(I556,RETENCIÓN!A:E,5,FALSE)="CT","X","")</f>
        <v/>
      </c>
      <c r="N556" s="28" t="str">
        <f>IF(VLOOKUP(I556,RETENCIÓN!A:E,5,FALSE)="E","X","")</f>
        <v>X</v>
      </c>
      <c r="O556" s="28" t="str">
        <f>IF(VLOOKUP(I556,RETENCIÓN!A:E,5,FALSE)="MT","X","")</f>
        <v/>
      </c>
      <c r="P556" s="28" t="str">
        <f>IF(VLOOKUP(I556,RETENCIÓN!A:E,5,FALSE)="S","X","")</f>
        <v/>
      </c>
      <c r="Q556" s="26" t="s">
        <v>1102</v>
      </c>
      <c r="R556" s="26"/>
      <c r="S556" s="25" t="s">
        <v>177</v>
      </c>
      <c r="T556" s="22" t="s">
        <v>178</v>
      </c>
      <c r="U556" s="22">
        <v>1</v>
      </c>
      <c r="V556" s="22">
        <v>50</v>
      </c>
      <c r="W556" s="22" t="s">
        <v>167</v>
      </c>
      <c r="X556" s="22"/>
      <c r="Y556" s="22">
        <v>12</v>
      </c>
      <c r="Z556" s="22" t="s">
        <v>750</v>
      </c>
    </row>
    <row r="557" spans="1:26" ht="24" x14ac:dyDescent="0.2">
      <c r="A557" s="22">
        <v>555</v>
      </c>
      <c r="B557" s="22" t="s">
        <v>303</v>
      </c>
      <c r="C557" s="23">
        <v>36509</v>
      </c>
      <c r="D557" s="23">
        <v>36509</v>
      </c>
      <c r="E557" s="22" t="s">
        <v>21</v>
      </c>
      <c r="F557" s="24" t="s">
        <v>1116</v>
      </c>
      <c r="G557" s="4" t="s">
        <v>40</v>
      </c>
      <c r="H557" s="30" t="str">
        <f>VLOOKUP(G557,Hoja2!A:B,2,0)</f>
        <v>SERIE029</v>
      </c>
      <c r="I557" s="4" t="s">
        <v>40</v>
      </c>
      <c r="J557" s="31">
        <f>VLOOKUP(Eliminación!I733,RETENCIÓN!A:D,IF(Eliminación!E733="OPES",2,IF(Eliminación!E733="UPES",3,4)),FALSE)</f>
        <v>10</v>
      </c>
      <c r="K557" s="27">
        <f t="shared" si="8"/>
        <v>40159</v>
      </c>
      <c r="L557" s="28" t="str">
        <f>IF(VLOOKUP(I557,RETENCIÓN!A:E,5,FALSE)="E","X","")</f>
        <v>X</v>
      </c>
      <c r="M557" s="29" t="str">
        <f>IF(VLOOKUP(I557,RETENCIÓN!A:E,5,FALSE)="CT","X","")</f>
        <v/>
      </c>
      <c r="N557" s="28" t="str">
        <f>IF(VLOOKUP(I557,RETENCIÓN!A:E,5,FALSE)="E","X","")</f>
        <v>X</v>
      </c>
      <c r="O557" s="28" t="str">
        <f>IF(VLOOKUP(I557,RETENCIÓN!A:E,5,FALSE)="MT","X","")</f>
        <v/>
      </c>
      <c r="P557" s="28" t="str">
        <f>IF(VLOOKUP(I557,RETENCIÓN!A:E,5,FALSE)="S","X","")</f>
        <v/>
      </c>
      <c r="Q557" s="26" t="s">
        <v>1112</v>
      </c>
      <c r="R557" s="26"/>
      <c r="S557" s="25" t="s">
        <v>177</v>
      </c>
      <c r="T557" s="22" t="s">
        <v>178</v>
      </c>
      <c r="U557" s="22">
        <v>1</v>
      </c>
      <c r="V557" s="22">
        <v>40</v>
      </c>
      <c r="W557" s="22" t="s">
        <v>167</v>
      </c>
      <c r="X557" s="22"/>
      <c r="Y557" s="22">
        <v>13</v>
      </c>
      <c r="Z557" s="22" t="s">
        <v>750</v>
      </c>
    </row>
    <row r="558" spans="1:26" ht="24" x14ac:dyDescent="0.2">
      <c r="A558" s="22">
        <v>556</v>
      </c>
      <c r="B558" s="22" t="s">
        <v>221</v>
      </c>
      <c r="C558" s="23">
        <v>36509</v>
      </c>
      <c r="D558" s="23">
        <v>36509</v>
      </c>
      <c r="E558" s="22" t="s">
        <v>21</v>
      </c>
      <c r="F558" s="24" t="s">
        <v>1117</v>
      </c>
      <c r="G558" s="4" t="s">
        <v>40</v>
      </c>
      <c r="H558" s="30" t="str">
        <f>VLOOKUP(G558,Hoja2!A:B,2,0)</f>
        <v>SERIE029</v>
      </c>
      <c r="I558" s="4" t="s">
        <v>40</v>
      </c>
      <c r="J558" s="31">
        <f>VLOOKUP(Eliminación!I734,RETENCIÓN!A:D,IF(Eliminación!E734="OPES",2,IF(Eliminación!E734="UPES",3,4)),FALSE)</f>
        <v>10</v>
      </c>
      <c r="K558" s="27">
        <f t="shared" si="8"/>
        <v>40159</v>
      </c>
      <c r="L558" s="28" t="str">
        <f>IF(VLOOKUP(I558,RETENCIÓN!A:E,5,FALSE)="E","X","")</f>
        <v>X</v>
      </c>
      <c r="M558" s="29" t="str">
        <f>IF(VLOOKUP(I558,RETENCIÓN!A:E,5,FALSE)="CT","X","")</f>
        <v/>
      </c>
      <c r="N558" s="28" t="str">
        <f>IF(VLOOKUP(I558,RETENCIÓN!A:E,5,FALSE)="E","X","")</f>
        <v>X</v>
      </c>
      <c r="O558" s="28" t="str">
        <f>IF(VLOOKUP(I558,RETENCIÓN!A:E,5,FALSE)="MT","X","")</f>
        <v/>
      </c>
      <c r="P558" s="28" t="str">
        <f>IF(VLOOKUP(I558,RETENCIÓN!A:E,5,FALSE)="S","X","")</f>
        <v/>
      </c>
      <c r="Q558" s="26" t="s">
        <v>1112</v>
      </c>
      <c r="R558" s="26"/>
      <c r="S558" s="25" t="s">
        <v>177</v>
      </c>
      <c r="T558" s="22" t="s">
        <v>178</v>
      </c>
      <c r="U558" s="22">
        <v>1</v>
      </c>
      <c r="V558" s="22">
        <v>40</v>
      </c>
      <c r="W558" s="22" t="s">
        <v>167</v>
      </c>
      <c r="X558" s="22"/>
      <c r="Y558" s="22">
        <v>14</v>
      </c>
      <c r="Z558" s="22" t="s">
        <v>750</v>
      </c>
    </row>
    <row r="559" spans="1:26" ht="24" x14ac:dyDescent="0.2">
      <c r="A559" s="22">
        <v>557</v>
      </c>
      <c r="B559" s="22" t="s">
        <v>214</v>
      </c>
      <c r="C559" s="23">
        <v>36509</v>
      </c>
      <c r="D559" s="23">
        <v>36509</v>
      </c>
      <c r="E559" s="22" t="s">
        <v>21</v>
      </c>
      <c r="F559" s="24" t="s">
        <v>1118</v>
      </c>
      <c r="G559" s="4" t="s">
        <v>40</v>
      </c>
      <c r="H559" s="30" t="str">
        <f>VLOOKUP(G559,Hoja2!A:B,2,0)</f>
        <v>SERIE029</v>
      </c>
      <c r="I559" s="4" t="s">
        <v>40</v>
      </c>
      <c r="J559" s="31">
        <f>VLOOKUP(Eliminación!I735,RETENCIÓN!A:D,IF(Eliminación!E735="OPES",2,IF(Eliminación!E735="UPES",3,4)),FALSE)</f>
        <v>10</v>
      </c>
      <c r="K559" s="27">
        <f t="shared" si="8"/>
        <v>40159</v>
      </c>
      <c r="L559" s="28" t="str">
        <f>IF(VLOOKUP(I559,RETENCIÓN!A:E,5,FALSE)="E","X","")</f>
        <v>X</v>
      </c>
      <c r="M559" s="29" t="str">
        <f>IF(VLOOKUP(I559,RETENCIÓN!A:E,5,FALSE)="CT","X","")</f>
        <v/>
      </c>
      <c r="N559" s="28" t="str">
        <f>IF(VLOOKUP(I559,RETENCIÓN!A:E,5,FALSE)="E","X","")</f>
        <v>X</v>
      </c>
      <c r="O559" s="28" t="str">
        <f>IF(VLOOKUP(I559,RETENCIÓN!A:E,5,FALSE)="MT","X","")</f>
        <v/>
      </c>
      <c r="P559" s="28" t="str">
        <f>IF(VLOOKUP(I559,RETENCIÓN!A:E,5,FALSE)="S","X","")</f>
        <v/>
      </c>
      <c r="Q559" s="26" t="s">
        <v>1112</v>
      </c>
      <c r="R559" s="26"/>
      <c r="S559" s="25" t="s">
        <v>177</v>
      </c>
      <c r="T559" s="22" t="s">
        <v>178</v>
      </c>
      <c r="U559" s="22">
        <v>1</v>
      </c>
      <c r="V559" s="22">
        <v>140</v>
      </c>
      <c r="W559" s="22" t="s">
        <v>167</v>
      </c>
      <c r="X559" s="22"/>
      <c r="Y559" s="22">
        <v>15</v>
      </c>
      <c r="Z559" s="22" t="s">
        <v>750</v>
      </c>
    </row>
    <row r="560" spans="1:26" ht="24" x14ac:dyDescent="0.2">
      <c r="A560" s="22">
        <v>558</v>
      </c>
      <c r="B560" s="22" t="s">
        <v>221</v>
      </c>
      <c r="C560" s="23">
        <v>36509</v>
      </c>
      <c r="D560" s="23">
        <v>36509</v>
      </c>
      <c r="E560" s="22" t="s">
        <v>21</v>
      </c>
      <c r="F560" s="24" t="s">
        <v>208</v>
      </c>
      <c r="G560" s="4" t="s">
        <v>40</v>
      </c>
      <c r="H560" s="30" t="str">
        <f>VLOOKUP(G560,Hoja2!A:B,2,0)</f>
        <v>SERIE029</v>
      </c>
      <c r="I560" s="4" t="s">
        <v>40</v>
      </c>
      <c r="J560" s="31">
        <f>VLOOKUP(Eliminación!I736,RETENCIÓN!A:D,IF(Eliminación!E736="OPES",2,IF(Eliminación!E736="UPES",3,4)),FALSE)</f>
        <v>10</v>
      </c>
      <c r="K560" s="27">
        <f t="shared" si="8"/>
        <v>40159</v>
      </c>
      <c r="L560" s="28" t="str">
        <f>IF(VLOOKUP(I560,RETENCIÓN!A:E,5,FALSE)="E","X","")</f>
        <v>X</v>
      </c>
      <c r="M560" s="29" t="str">
        <f>IF(VLOOKUP(I560,RETENCIÓN!A:E,5,FALSE)="CT","X","")</f>
        <v/>
      </c>
      <c r="N560" s="28" t="str">
        <f>IF(VLOOKUP(I560,RETENCIÓN!A:E,5,FALSE)="E","X","")</f>
        <v>X</v>
      </c>
      <c r="O560" s="28" t="str">
        <f>IF(VLOOKUP(I560,RETENCIÓN!A:E,5,FALSE)="MT","X","")</f>
        <v/>
      </c>
      <c r="P560" s="28" t="str">
        <f>IF(VLOOKUP(I560,RETENCIÓN!A:E,5,FALSE)="S","X","")</f>
        <v/>
      </c>
      <c r="Q560" s="26" t="s">
        <v>1112</v>
      </c>
      <c r="R560" s="26"/>
      <c r="S560" s="25" t="s">
        <v>177</v>
      </c>
      <c r="T560" s="22" t="s">
        <v>178</v>
      </c>
      <c r="U560" s="22">
        <v>1</v>
      </c>
      <c r="V560" s="22">
        <v>56</v>
      </c>
      <c r="W560" s="22" t="s">
        <v>167</v>
      </c>
      <c r="X560" s="22"/>
      <c r="Y560" s="22">
        <v>16</v>
      </c>
      <c r="Z560" s="22" t="s">
        <v>750</v>
      </c>
    </row>
    <row r="561" spans="1:26" ht="36" x14ac:dyDescent="0.2">
      <c r="A561" s="22">
        <v>559</v>
      </c>
      <c r="B561" s="22" t="s">
        <v>168</v>
      </c>
      <c r="C561" s="23">
        <v>38097</v>
      </c>
      <c r="D561" s="23">
        <v>38097</v>
      </c>
      <c r="E561" s="22" t="s">
        <v>21</v>
      </c>
      <c r="F561" s="24" t="s">
        <v>747</v>
      </c>
      <c r="G561" s="4" t="s">
        <v>40</v>
      </c>
      <c r="H561" s="30" t="str">
        <f>VLOOKUP(G561,Hoja2!A:B,2,0)</f>
        <v>SERIE029</v>
      </c>
      <c r="I561" s="4" t="s">
        <v>40</v>
      </c>
      <c r="J561" s="31">
        <f>VLOOKUP(Eliminación!I433,RETENCIÓN!A:D,IF(Eliminación!E433="OPES",2,IF(Eliminación!E433="UPES",3,4)),FALSE)</f>
        <v>10</v>
      </c>
      <c r="K561" s="27">
        <f t="shared" si="8"/>
        <v>41747</v>
      </c>
      <c r="L561" s="28" t="str">
        <f>IF(VLOOKUP(I561,RETENCIÓN!A:E,5,FALSE)="E","X","")</f>
        <v>X</v>
      </c>
      <c r="M561" s="29" t="str">
        <f>IF(VLOOKUP(I561,RETENCIÓN!A:E,5,FALSE)="CT","X","")</f>
        <v/>
      </c>
      <c r="N561" s="28" t="str">
        <f>IF(VLOOKUP(I561,RETENCIÓN!A:E,5,FALSE)="E","X","")</f>
        <v>X</v>
      </c>
      <c r="O561" s="28" t="str">
        <f>IF(VLOOKUP(I561,RETENCIÓN!A:E,5,FALSE)="MT","X","")</f>
        <v/>
      </c>
      <c r="P561" s="28" t="str">
        <f>IF(VLOOKUP(I561,RETENCIÓN!A:E,5,FALSE)="S","X","")</f>
        <v/>
      </c>
      <c r="Q561" s="26" t="s">
        <v>748</v>
      </c>
      <c r="R561" s="26" t="s">
        <v>749</v>
      </c>
      <c r="S561" s="25" t="s">
        <v>177</v>
      </c>
      <c r="T561" s="22" t="s">
        <v>178</v>
      </c>
      <c r="U561" s="22">
        <v>1</v>
      </c>
      <c r="V561" s="22">
        <v>196</v>
      </c>
      <c r="W561" s="22" t="s">
        <v>167</v>
      </c>
      <c r="X561" s="22"/>
      <c r="Y561" s="22">
        <v>17</v>
      </c>
      <c r="Z561" s="22" t="s">
        <v>750</v>
      </c>
    </row>
    <row r="562" spans="1:26" ht="36" x14ac:dyDescent="0.2">
      <c r="A562" s="22">
        <v>560</v>
      </c>
      <c r="B562" s="22" t="s">
        <v>168</v>
      </c>
      <c r="C562" s="23">
        <v>38097</v>
      </c>
      <c r="D562" s="23">
        <v>38097</v>
      </c>
      <c r="E562" s="22" t="s">
        <v>21</v>
      </c>
      <c r="F562" s="24" t="s">
        <v>751</v>
      </c>
      <c r="G562" s="4" t="s">
        <v>40</v>
      </c>
      <c r="H562" s="30" t="str">
        <f>VLOOKUP(G562,Hoja2!A:B,2,0)</f>
        <v>SERIE029</v>
      </c>
      <c r="I562" s="4" t="s">
        <v>40</v>
      </c>
      <c r="J562" s="31">
        <f>VLOOKUP(Eliminación!I434,RETENCIÓN!A:D,IF(Eliminación!E434="OPES",2,IF(Eliminación!E434="UPES",3,4)),FALSE)</f>
        <v>10</v>
      </c>
      <c r="K562" s="27">
        <f t="shared" si="8"/>
        <v>41747</v>
      </c>
      <c r="L562" s="28" t="str">
        <f>IF(VLOOKUP(I562,RETENCIÓN!A:E,5,FALSE)="E","X","")</f>
        <v>X</v>
      </c>
      <c r="M562" s="29" t="str">
        <f>IF(VLOOKUP(I562,RETENCIÓN!A:E,5,FALSE)="CT","X","")</f>
        <v/>
      </c>
      <c r="N562" s="28" t="str">
        <f>IF(VLOOKUP(I562,RETENCIÓN!A:E,5,FALSE)="E","X","")</f>
        <v>X</v>
      </c>
      <c r="O562" s="28" t="str">
        <f>IF(VLOOKUP(I562,RETENCIÓN!A:E,5,FALSE)="MT","X","")</f>
        <v/>
      </c>
      <c r="P562" s="28" t="str">
        <f>IF(VLOOKUP(I562,RETENCIÓN!A:E,5,FALSE)="S","X","")</f>
        <v/>
      </c>
      <c r="Q562" s="26" t="s">
        <v>748</v>
      </c>
      <c r="R562" s="26"/>
      <c r="S562" s="25" t="s">
        <v>177</v>
      </c>
      <c r="T562" s="22" t="s">
        <v>178</v>
      </c>
      <c r="U562" s="22">
        <v>1</v>
      </c>
      <c r="V562" s="22">
        <v>250</v>
      </c>
      <c r="W562" s="22" t="s">
        <v>167</v>
      </c>
      <c r="X562" s="22"/>
      <c r="Y562" s="22">
        <v>18</v>
      </c>
      <c r="Z562" s="22" t="s">
        <v>750</v>
      </c>
    </row>
    <row r="563" spans="1:26" ht="36" x14ac:dyDescent="0.2">
      <c r="A563" s="22">
        <v>561</v>
      </c>
      <c r="B563" s="22" t="s">
        <v>221</v>
      </c>
      <c r="C563" s="23">
        <v>36109</v>
      </c>
      <c r="D563" s="23">
        <v>36109</v>
      </c>
      <c r="E563" s="22" t="s">
        <v>20</v>
      </c>
      <c r="F563" s="24" t="s">
        <v>1119</v>
      </c>
      <c r="G563" s="4" t="s">
        <v>40</v>
      </c>
      <c r="H563" s="30" t="str">
        <f>VLOOKUP(G563,Hoja2!A:B,2,0)</f>
        <v>SERIE029</v>
      </c>
      <c r="I563" s="4" t="s">
        <v>40</v>
      </c>
      <c r="J563" s="31">
        <f>VLOOKUP(Eliminación!I737,RETENCIÓN!A:D,IF(Eliminación!E737="OPES",2,IF(Eliminación!E737="UPES",3,4)),FALSE)</f>
        <v>10</v>
      </c>
      <c r="K563" s="27">
        <f t="shared" si="8"/>
        <v>39759</v>
      </c>
      <c r="L563" s="28" t="str">
        <f>IF(VLOOKUP(I563,RETENCIÓN!A:E,5,FALSE)="E","X","")</f>
        <v>X</v>
      </c>
      <c r="M563" s="29" t="str">
        <f>IF(VLOOKUP(I563,RETENCIÓN!A:E,5,FALSE)="CT","X","")</f>
        <v/>
      </c>
      <c r="N563" s="28" t="str">
        <f>IF(VLOOKUP(I563,RETENCIÓN!A:E,5,FALSE)="E","X","")</f>
        <v>X</v>
      </c>
      <c r="O563" s="28" t="str">
        <f>IF(VLOOKUP(I563,RETENCIÓN!A:E,5,FALSE)="MT","X","")</f>
        <v/>
      </c>
      <c r="P563" s="28" t="str">
        <f>IF(VLOOKUP(I563,RETENCIÓN!A:E,5,FALSE)="S","X","")</f>
        <v/>
      </c>
      <c r="Q563" s="26" t="s">
        <v>1120</v>
      </c>
      <c r="R563" s="26" t="s">
        <v>1121</v>
      </c>
      <c r="S563" s="25" t="s">
        <v>177</v>
      </c>
      <c r="T563" s="22" t="s">
        <v>178</v>
      </c>
      <c r="U563" s="22">
        <v>1</v>
      </c>
      <c r="V563" s="22">
        <v>212</v>
      </c>
      <c r="W563" s="22" t="s">
        <v>167</v>
      </c>
      <c r="X563" s="22"/>
      <c r="Y563" s="22">
        <v>1</v>
      </c>
      <c r="Z563" s="22" t="s">
        <v>1122</v>
      </c>
    </row>
    <row r="564" spans="1:26" ht="24" x14ac:dyDescent="0.2">
      <c r="A564" s="22">
        <v>562</v>
      </c>
      <c r="B564" s="22" t="s">
        <v>221</v>
      </c>
      <c r="C564" s="23">
        <v>36109</v>
      </c>
      <c r="D564" s="23">
        <v>36109</v>
      </c>
      <c r="E564" s="22" t="s">
        <v>20</v>
      </c>
      <c r="F564" s="24" t="s">
        <v>385</v>
      </c>
      <c r="G564" s="4" t="s">
        <v>40</v>
      </c>
      <c r="H564" s="30" t="str">
        <f>VLOOKUP(G564,Hoja2!A:B,2,0)</f>
        <v>SERIE029</v>
      </c>
      <c r="I564" s="4" t="s">
        <v>40</v>
      </c>
      <c r="J564" s="31">
        <f>VLOOKUP(Eliminación!I738,RETENCIÓN!A:D,IF(Eliminación!E738="OPES",2,IF(Eliminación!E738="UPES",3,4)),FALSE)</f>
        <v>10</v>
      </c>
      <c r="K564" s="27">
        <f t="shared" si="8"/>
        <v>39759</v>
      </c>
      <c r="L564" s="28" t="str">
        <f>IF(VLOOKUP(I564,RETENCIÓN!A:E,5,FALSE)="E","X","")</f>
        <v>X</v>
      </c>
      <c r="M564" s="29" t="str">
        <f>IF(VLOOKUP(I564,RETENCIÓN!A:E,5,FALSE)="CT","X","")</f>
        <v/>
      </c>
      <c r="N564" s="28" t="str">
        <f>IF(VLOOKUP(I564,RETENCIÓN!A:E,5,FALSE)="E","X","")</f>
        <v>X</v>
      </c>
      <c r="O564" s="28" t="str">
        <f>IF(VLOOKUP(I564,RETENCIÓN!A:E,5,FALSE)="MT","X","")</f>
        <v/>
      </c>
      <c r="P564" s="28" t="str">
        <f>IF(VLOOKUP(I564,RETENCIÓN!A:E,5,FALSE)="S","X","")</f>
        <v/>
      </c>
      <c r="Q564" s="26" t="s">
        <v>1120</v>
      </c>
      <c r="R564" s="26" t="s">
        <v>386</v>
      </c>
      <c r="S564" s="25" t="s">
        <v>177</v>
      </c>
      <c r="T564" s="22" t="s">
        <v>178</v>
      </c>
      <c r="U564" s="22">
        <v>1</v>
      </c>
      <c r="V564" s="22">
        <v>180</v>
      </c>
      <c r="W564" s="22" t="s">
        <v>167</v>
      </c>
      <c r="X564" s="22"/>
      <c r="Y564" s="22">
        <v>2</v>
      </c>
      <c r="Z564" s="22" t="s">
        <v>1122</v>
      </c>
    </row>
    <row r="565" spans="1:26" ht="36" x14ac:dyDescent="0.2">
      <c r="A565" s="22">
        <v>563</v>
      </c>
      <c r="B565" s="22" t="s">
        <v>221</v>
      </c>
      <c r="C565" s="23">
        <v>36122</v>
      </c>
      <c r="D565" s="23">
        <v>36122</v>
      </c>
      <c r="E565" s="22" t="s">
        <v>20</v>
      </c>
      <c r="F565" s="24" t="s">
        <v>1123</v>
      </c>
      <c r="G565" s="4" t="s">
        <v>40</v>
      </c>
      <c r="H565" s="30" t="str">
        <f>VLOOKUP(G565,Hoja2!A:B,2,0)</f>
        <v>SERIE029</v>
      </c>
      <c r="I565" s="4" t="s">
        <v>40</v>
      </c>
      <c r="J565" s="31">
        <f>VLOOKUP(Eliminación!I739,RETENCIÓN!A:D,IF(Eliminación!E739="OPES",2,IF(Eliminación!E739="UPES",3,4)),FALSE)</f>
        <v>10</v>
      </c>
      <c r="K565" s="27">
        <f t="shared" si="8"/>
        <v>39772</v>
      </c>
      <c r="L565" s="28" t="str">
        <f>IF(VLOOKUP(I565,RETENCIÓN!A:E,5,FALSE)="E","X","")</f>
        <v>X</v>
      </c>
      <c r="M565" s="29" t="str">
        <f>IF(VLOOKUP(I565,RETENCIÓN!A:E,5,FALSE)="CT","X","")</f>
        <v/>
      </c>
      <c r="N565" s="28" t="str">
        <f>IF(VLOOKUP(I565,RETENCIÓN!A:E,5,FALSE)="E","X","")</f>
        <v>X</v>
      </c>
      <c r="O565" s="28" t="str">
        <f>IF(VLOOKUP(I565,RETENCIÓN!A:E,5,FALSE)="MT","X","")</f>
        <v/>
      </c>
      <c r="P565" s="28" t="str">
        <f>IF(VLOOKUP(I565,RETENCIÓN!A:E,5,FALSE)="S","X","")</f>
        <v/>
      </c>
      <c r="Q565" s="26" t="s">
        <v>1124</v>
      </c>
      <c r="R565" s="26" t="s">
        <v>1125</v>
      </c>
      <c r="S565" s="25" t="s">
        <v>177</v>
      </c>
      <c r="T565" s="22" t="s">
        <v>178</v>
      </c>
      <c r="U565" s="22">
        <v>1</v>
      </c>
      <c r="V565" s="22">
        <v>211</v>
      </c>
      <c r="W565" s="22" t="s">
        <v>167</v>
      </c>
      <c r="X565" s="22"/>
      <c r="Y565" s="22">
        <v>3</v>
      </c>
      <c r="Z565" s="22" t="s">
        <v>1122</v>
      </c>
    </row>
    <row r="566" spans="1:26" ht="36" x14ac:dyDescent="0.2">
      <c r="A566" s="22">
        <v>564</v>
      </c>
      <c r="B566" s="22" t="s">
        <v>168</v>
      </c>
      <c r="C566" s="23">
        <v>36122</v>
      </c>
      <c r="D566" s="23">
        <v>36122</v>
      </c>
      <c r="E566" s="22" t="s">
        <v>20</v>
      </c>
      <c r="F566" s="24" t="s">
        <v>484</v>
      </c>
      <c r="G566" s="4" t="s">
        <v>40</v>
      </c>
      <c r="H566" s="30" t="str">
        <f>VLOOKUP(G566,Hoja2!A:B,2,0)</f>
        <v>SERIE029</v>
      </c>
      <c r="I566" s="4" t="s">
        <v>40</v>
      </c>
      <c r="J566" s="31">
        <f>VLOOKUP(Eliminación!I740,RETENCIÓN!A:D,IF(Eliminación!E740="OPES",2,IF(Eliminación!E740="UPES",3,4)),FALSE)</f>
        <v>10</v>
      </c>
      <c r="K566" s="27">
        <f t="shared" si="8"/>
        <v>39772</v>
      </c>
      <c r="L566" s="28" t="str">
        <f>IF(VLOOKUP(I566,RETENCIÓN!A:E,5,FALSE)="E","X","")</f>
        <v>X</v>
      </c>
      <c r="M566" s="29" t="str">
        <f>IF(VLOOKUP(I566,RETENCIÓN!A:E,5,FALSE)="CT","X","")</f>
        <v/>
      </c>
      <c r="N566" s="28" t="str">
        <f>IF(VLOOKUP(I566,RETENCIÓN!A:E,5,FALSE)="E","X","")</f>
        <v>X</v>
      </c>
      <c r="O566" s="28" t="str">
        <f>IF(VLOOKUP(I566,RETENCIÓN!A:E,5,FALSE)="MT","X","")</f>
        <v/>
      </c>
      <c r="P566" s="28" t="str">
        <f>IF(VLOOKUP(I566,RETENCIÓN!A:E,5,FALSE)="S","X","")</f>
        <v/>
      </c>
      <c r="Q566" s="26" t="s">
        <v>1124</v>
      </c>
      <c r="R566" s="26"/>
      <c r="S566" s="25" t="s">
        <v>177</v>
      </c>
      <c r="T566" s="22" t="s">
        <v>178</v>
      </c>
      <c r="U566" s="22">
        <v>1</v>
      </c>
      <c r="V566" s="22">
        <v>72</v>
      </c>
      <c r="W566" s="22" t="s">
        <v>167</v>
      </c>
      <c r="X566" s="22"/>
      <c r="Y566" s="22">
        <v>4</v>
      </c>
      <c r="Z566" s="22" t="s">
        <v>1122</v>
      </c>
    </row>
    <row r="567" spans="1:26" ht="36" x14ac:dyDescent="0.2">
      <c r="A567" s="22">
        <v>565</v>
      </c>
      <c r="B567" s="22" t="s">
        <v>168</v>
      </c>
      <c r="C567" s="23">
        <v>36122</v>
      </c>
      <c r="D567" s="23">
        <v>36122</v>
      </c>
      <c r="E567" s="22" t="s">
        <v>20</v>
      </c>
      <c r="F567" s="24" t="s">
        <v>1126</v>
      </c>
      <c r="G567" s="4" t="s">
        <v>40</v>
      </c>
      <c r="H567" s="30" t="str">
        <f>VLOOKUP(G567,Hoja2!A:B,2,0)</f>
        <v>SERIE029</v>
      </c>
      <c r="I567" s="4" t="s">
        <v>40</v>
      </c>
      <c r="J567" s="31">
        <f>VLOOKUP(Eliminación!I741,RETENCIÓN!A:D,IF(Eliminación!E741="OPES",2,IF(Eliminación!E741="UPES",3,4)),FALSE)</f>
        <v>10</v>
      </c>
      <c r="K567" s="27">
        <f t="shared" si="8"/>
        <v>39772</v>
      </c>
      <c r="L567" s="28" t="str">
        <f>IF(VLOOKUP(I567,RETENCIÓN!A:E,5,FALSE)="E","X","")</f>
        <v>X</v>
      </c>
      <c r="M567" s="29" t="str">
        <f>IF(VLOOKUP(I567,RETENCIÓN!A:E,5,FALSE)="CT","X","")</f>
        <v/>
      </c>
      <c r="N567" s="28" t="str">
        <f>IF(VLOOKUP(I567,RETENCIÓN!A:E,5,FALSE)="E","X","")</f>
        <v>X</v>
      </c>
      <c r="O567" s="28" t="str">
        <f>IF(VLOOKUP(I567,RETENCIÓN!A:E,5,FALSE)="MT","X","")</f>
        <v/>
      </c>
      <c r="P567" s="28" t="str">
        <f>IF(VLOOKUP(I567,RETENCIÓN!A:E,5,FALSE)="S","X","")</f>
        <v/>
      </c>
      <c r="Q567" s="26" t="s">
        <v>1124</v>
      </c>
      <c r="R567" s="26" t="s">
        <v>1127</v>
      </c>
      <c r="S567" s="25" t="s">
        <v>177</v>
      </c>
      <c r="T567" s="22" t="s">
        <v>178</v>
      </c>
      <c r="U567" s="22">
        <v>1</v>
      </c>
      <c r="V567" s="22">
        <v>57</v>
      </c>
      <c r="W567" s="22" t="s">
        <v>167</v>
      </c>
      <c r="X567" s="22"/>
      <c r="Y567" s="22">
        <v>5</v>
      </c>
      <c r="Z567" s="22" t="s">
        <v>1122</v>
      </c>
    </row>
    <row r="568" spans="1:26" ht="36" x14ac:dyDescent="0.2">
      <c r="A568" s="22">
        <v>566</v>
      </c>
      <c r="B568" s="22" t="s">
        <v>303</v>
      </c>
      <c r="C568" s="23">
        <v>36122</v>
      </c>
      <c r="D568" s="23">
        <v>36122</v>
      </c>
      <c r="E568" s="22" t="s">
        <v>20</v>
      </c>
      <c r="F568" s="24" t="s">
        <v>1128</v>
      </c>
      <c r="G568" s="4" t="s">
        <v>40</v>
      </c>
      <c r="H568" s="30" t="str">
        <f>VLOOKUP(G568,Hoja2!A:B,2,0)</f>
        <v>SERIE029</v>
      </c>
      <c r="I568" s="4" t="s">
        <v>40</v>
      </c>
      <c r="J568" s="31">
        <f>VLOOKUP(Eliminación!I742,RETENCIÓN!A:D,IF(Eliminación!E742="OPES",2,IF(Eliminación!E742="UPES",3,4)),FALSE)</f>
        <v>10</v>
      </c>
      <c r="K568" s="27">
        <f t="shared" si="8"/>
        <v>39772</v>
      </c>
      <c r="L568" s="28" t="str">
        <f>IF(VLOOKUP(I568,RETENCIÓN!A:E,5,FALSE)="E","X","")</f>
        <v>X</v>
      </c>
      <c r="M568" s="29" t="str">
        <f>IF(VLOOKUP(I568,RETENCIÓN!A:E,5,FALSE)="CT","X","")</f>
        <v/>
      </c>
      <c r="N568" s="28" t="str">
        <f>IF(VLOOKUP(I568,RETENCIÓN!A:E,5,FALSE)="E","X","")</f>
        <v>X</v>
      </c>
      <c r="O568" s="28" t="str">
        <f>IF(VLOOKUP(I568,RETENCIÓN!A:E,5,FALSE)="MT","X","")</f>
        <v/>
      </c>
      <c r="P568" s="28" t="str">
        <f>IF(VLOOKUP(I568,RETENCIÓN!A:E,5,FALSE)="S","X","")</f>
        <v/>
      </c>
      <c r="Q568" s="26" t="s">
        <v>1124</v>
      </c>
      <c r="R568" s="26"/>
      <c r="S568" s="25" t="s">
        <v>177</v>
      </c>
      <c r="T568" s="22" t="s">
        <v>178</v>
      </c>
      <c r="U568" s="22">
        <v>1</v>
      </c>
      <c r="V568" s="22">
        <v>178</v>
      </c>
      <c r="W568" s="22" t="s">
        <v>167</v>
      </c>
      <c r="X568" s="22"/>
      <c r="Y568" s="22">
        <v>6</v>
      </c>
      <c r="Z568" s="22" t="s">
        <v>1122</v>
      </c>
    </row>
    <row r="569" spans="1:26" ht="36" x14ac:dyDescent="0.2">
      <c r="A569" s="22">
        <v>567</v>
      </c>
      <c r="B569" s="22" t="s">
        <v>303</v>
      </c>
      <c r="C569" s="23">
        <v>36122</v>
      </c>
      <c r="D569" s="23">
        <v>36122</v>
      </c>
      <c r="E569" s="22" t="s">
        <v>20</v>
      </c>
      <c r="F569" s="24" t="s">
        <v>1129</v>
      </c>
      <c r="G569" s="4" t="s">
        <v>40</v>
      </c>
      <c r="H569" s="30" t="str">
        <f>VLOOKUP(G569,Hoja2!A:B,2,0)</f>
        <v>SERIE029</v>
      </c>
      <c r="I569" s="4" t="s">
        <v>40</v>
      </c>
      <c r="J569" s="31">
        <f>VLOOKUP(Eliminación!I743,RETENCIÓN!A:D,IF(Eliminación!E743="OPES",2,IF(Eliminación!E743="UPES",3,4)),FALSE)</f>
        <v>10</v>
      </c>
      <c r="K569" s="27">
        <f t="shared" si="8"/>
        <v>39772</v>
      </c>
      <c r="L569" s="28" t="str">
        <f>IF(VLOOKUP(I569,RETENCIÓN!A:E,5,FALSE)="E","X","")</f>
        <v>X</v>
      </c>
      <c r="M569" s="29" t="str">
        <f>IF(VLOOKUP(I569,RETENCIÓN!A:E,5,FALSE)="CT","X","")</f>
        <v/>
      </c>
      <c r="N569" s="28" t="str">
        <f>IF(VLOOKUP(I569,RETENCIÓN!A:E,5,FALSE)="E","X","")</f>
        <v>X</v>
      </c>
      <c r="O569" s="28" t="str">
        <f>IF(VLOOKUP(I569,RETENCIÓN!A:E,5,FALSE)="MT","X","")</f>
        <v/>
      </c>
      <c r="P569" s="28" t="str">
        <f>IF(VLOOKUP(I569,RETENCIÓN!A:E,5,FALSE)="S","X","")</f>
        <v/>
      </c>
      <c r="Q569" s="26" t="s">
        <v>1124</v>
      </c>
      <c r="R569" s="26" t="s">
        <v>1130</v>
      </c>
      <c r="S569" s="25" t="s">
        <v>177</v>
      </c>
      <c r="T569" s="22" t="s">
        <v>178</v>
      </c>
      <c r="U569" s="22">
        <v>1</v>
      </c>
      <c r="V569" s="22">
        <v>95</v>
      </c>
      <c r="W569" s="22" t="s">
        <v>167</v>
      </c>
      <c r="X569" s="22"/>
      <c r="Y569" s="22">
        <v>7</v>
      </c>
      <c r="Z569" s="22" t="s">
        <v>1122</v>
      </c>
    </row>
    <row r="570" spans="1:26" ht="36" x14ac:dyDescent="0.2">
      <c r="A570" s="22">
        <v>568</v>
      </c>
      <c r="B570" s="22" t="s">
        <v>221</v>
      </c>
      <c r="C570" s="23">
        <v>36122</v>
      </c>
      <c r="D570" s="23">
        <v>36122</v>
      </c>
      <c r="E570" s="22" t="s">
        <v>20</v>
      </c>
      <c r="F570" s="24" t="s">
        <v>1131</v>
      </c>
      <c r="G570" s="4" t="s">
        <v>40</v>
      </c>
      <c r="H570" s="30" t="str">
        <f>VLOOKUP(G570,Hoja2!A:B,2,0)</f>
        <v>SERIE029</v>
      </c>
      <c r="I570" s="4" t="s">
        <v>40</v>
      </c>
      <c r="J570" s="31">
        <f>VLOOKUP(Eliminación!I744,RETENCIÓN!A:D,IF(Eliminación!E744="OPES",2,IF(Eliminación!E744="UPES",3,4)),FALSE)</f>
        <v>10</v>
      </c>
      <c r="K570" s="27">
        <f t="shared" si="8"/>
        <v>39772</v>
      </c>
      <c r="L570" s="28" t="str">
        <f>IF(VLOOKUP(I570,RETENCIÓN!A:E,5,FALSE)="E","X","")</f>
        <v>X</v>
      </c>
      <c r="M570" s="29" t="str">
        <f>IF(VLOOKUP(I570,RETENCIÓN!A:E,5,FALSE)="CT","X","")</f>
        <v/>
      </c>
      <c r="N570" s="28" t="str">
        <f>IF(VLOOKUP(I570,RETENCIÓN!A:E,5,FALSE)="E","X","")</f>
        <v>X</v>
      </c>
      <c r="O570" s="28" t="str">
        <f>IF(VLOOKUP(I570,RETENCIÓN!A:E,5,FALSE)="MT","X","")</f>
        <v/>
      </c>
      <c r="P570" s="28" t="str">
        <f>IF(VLOOKUP(I570,RETENCIÓN!A:E,5,FALSE)="S","X","")</f>
        <v/>
      </c>
      <c r="Q570" s="26" t="s">
        <v>1124</v>
      </c>
      <c r="R570" s="26" t="s">
        <v>1132</v>
      </c>
      <c r="S570" s="25" t="s">
        <v>177</v>
      </c>
      <c r="T570" s="22" t="s">
        <v>178</v>
      </c>
      <c r="U570" s="22">
        <v>1</v>
      </c>
      <c r="V570" s="22">
        <v>103</v>
      </c>
      <c r="W570" s="22" t="s">
        <v>167</v>
      </c>
      <c r="X570" s="22"/>
      <c r="Y570" s="22">
        <v>8</v>
      </c>
      <c r="Z570" s="22" t="s">
        <v>1122</v>
      </c>
    </row>
    <row r="571" spans="1:26" ht="36" x14ac:dyDescent="0.2">
      <c r="A571" s="22">
        <v>569</v>
      </c>
      <c r="B571" s="22" t="s">
        <v>221</v>
      </c>
      <c r="C571" s="23">
        <v>36122</v>
      </c>
      <c r="D571" s="23">
        <v>36122</v>
      </c>
      <c r="E571" s="22" t="s">
        <v>20</v>
      </c>
      <c r="F571" s="24" t="s">
        <v>486</v>
      </c>
      <c r="G571" s="4" t="s">
        <v>40</v>
      </c>
      <c r="H571" s="30" t="str">
        <f>VLOOKUP(G571,Hoja2!A:B,2,0)</f>
        <v>SERIE029</v>
      </c>
      <c r="I571" s="4" t="s">
        <v>40</v>
      </c>
      <c r="J571" s="31">
        <f>VLOOKUP(Eliminación!I745,RETENCIÓN!A:D,IF(Eliminación!E745="OPES",2,IF(Eliminación!E745="UPES",3,4)),FALSE)</f>
        <v>10</v>
      </c>
      <c r="K571" s="27">
        <f t="shared" si="8"/>
        <v>39772</v>
      </c>
      <c r="L571" s="28" t="str">
        <f>IF(VLOOKUP(I571,RETENCIÓN!A:E,5,FALSE)="E","X","")</f>
        <v>X</v>
      </c>
      <c r="M571" s="29" t="str">
        <f>IF(VLOOKUP(I571,RETENCIÓN!A:E,5,FALSE)="CT","X","")</f>
        <v/>
      </c>
      <c r="N571" s="28" t="str">
        <f>IF(VLOOKUP(I571,RETENCIÓN!A:E,5,FALSE)="E","X","")</f>
        <v>X</v>
      </c>
      <c r="O571" s="28" t="str">
        <f>IF(VLOOKUP(I571,RETENCIÓN!A:E,5,FALSE)="MT","X","")</f>
        <v/>
      </c>
      <c r="P571" s="28" t="str">
        <f>IF(VLOOKUP(I571,RETENCIÓN!A:E,5,FALSE)="S","X","")</f>
        <v/>
      </c>
      <c r="Q571" s="26" t="s">
        <v>1124</v>
      </c>
      <c r="R571" s="26" t="s">
        <v>1133</v>
      </c>
      <c r="S571" s="25" t="s">
        <v>177</v>
      </c>
      <c r="T571" s="22" t="s">
        <v>178</v>
      </c>
      <c r="U571" s="22">
        <v>1</v>
      </c>
      <c r="V571" s="22">
        <v>104</v>
      </c>
      <c r="W571" s="22" t="s">
        <v>167</v>
      </c>
      <c r="X571" s="22"/>
      <c r="Y571" s="22">
        <v>9</v>
      </c>
      <c r="Z571" s="22" t="s">
        <v>1122</v>
      </c>
    </row>
    <row r="572" spans="1:26" ht="36" x14ac:dyDescent="0.2">
      <c r="A572" s="22">
        <v>570</v>
      </c>
      <c r="B572" s="22" t="s">
        <v>221</v>
      </c>
      <c r="C572" s="23">
        <v>36087</v>
      </c>
      <c r="D572" s="23">
        <v>36087</v>
      </c>
      <c r="E572" s="22" t="s">
        <v>20</v>
      </c>
      <c r="F572" s="24" t="s">
        <v>1134</v>
      </c>
      <c r="G572" s="4" t="s">
        <v>40</v>
      </c>
      <c r="H572" s="30" t="str">
        <f>VLOOKUP(G572,Hoja2!A:B,2,0)</f>
        <v>SERIE029</v>
      </c>
      <c r="I572" s="4" t="s">
        <v>40</v>
      </c>
      <c r="J572" s="31">
        <f>VLOOKUP(Eliminación!I746,RETENCIÓN!A:D,IF(Eliminación!E746="OPES",2,IF(Eliminación!E746="UPES",3,4)),FALSE)</f>
        <v>10</v>
      </c>
      <c r="K572" s="27">
        <f t="shared" si="8"/>
        <v>39737</v>
      </c>
      <c r="L572" s="28" t="str">
        <f>IF(VLOOKUP(I572,RETENCIÓN!A:E,5,FALSE)="E","X","")</f>
        <v>X</v>
      </c>
      <c r="M572" s="29" t="str">
        <f>IF(VLOOKUP(I572,RETENCIÓN!A:E,5,FALSE)="CT","X","")</f>
        <v/>
      </c>
      <c r="N572" s="28" t="str">
        <f>IF(VLOOKUP(I572,RETENCIÓN!A:E,5,FALSE)="E","X","")</f>
        <v>X</v>
      </c>
      <c r="O572" s="28" t="str">
        <f>IF(VLOOKUP(I572,RETENCIÓN!A:E,5,FALSE)="MT","X","")</f>
        <v/>
      </c>
      <c r="P572" s="28" t="str">
        <f>IF(VLOOKUP(I572,RETENCIÓN!A:E,5,FALSE)="S","X","")</f>
        <v/>
      </c>
      <c r="Q572" s="26" t="s">
        <v>1135</v>
      </c>
      <c r="R572" s="26"/>
      <c r="S572" s="25" t="s">
        <v>177</v>
      </c>
      <c r="T572" s="22" t="s">
        <v>178</v>
      </c>
      <c r="U572" s="22">
        <v>1</v>
      </c>
      <c r="V572" s="22">
        <v>75</v>
      </c>
      <c r="W572" s="22" t="s">
        <v>167</v>
      </c>
      <c r="X572" s="22"/>
      <c r="Y572" s="22">
        <v>10</v>
      </c>
      <c r="Z572" s="22" t="s">
        <v>1122</v>
      </c>
    </row>
    <row r="573" spans="1:26" ht="24" x14ac:dyDescent="0.2">
      <c r="A573" s="22">
        <v>571</v>
      </c>
      <c r="B573" s="22" t="s">
        <v>221</v>
      </c>
      <c r="C573" s="23">
        <v>36084</v>
      </c>
      <c r="D573" s="23">
        <v>36084</v>
      </c>
      <c r="E573" s="22" t="s">
        <v>20</v>
      </c>
      <c r="F573" s="24" t="s">
        <v>316</v>
      </c>
      <c r="G573" s="4" t="s">
        <v>40</v>
      </c>
      <c r="H573" s="30" t="str">
        <f>VLOOKUP(G573,Hoja2!A:B,2,0)</f>
        <v>SERIE029</v>
      </c>
      <c r="I573" s="4" t="s">
        <v>40</v>
      </c>
      <c r="J573" s="31">
        <f>VLOOKUP(Eliminación!I747,RETENCIÓN!A:D,IF(Eliminación!E747="OPES",2,IF(Eliminación!E747="UPES",3,4)),FALSE)</f>
        <v>10</v>
      </c>
      <c r="K573" s="27">
        <f t="shared" si="8"/>
        <v>39734</v>
      </c>
      <c r="L573" s="28" t="str">
        <f>IF(VLOOKUP(I573,RETENCIÓN!A:E,5,FALSE)="E","X","")</f>
        <v>X</v>
      </c>
      <c r="M573" s="29" t="str">
        <f>IF(VLOOKUP(I573,RETENCIÓN!A:E,5,FALSE)="CT","X","")</f>
        <v/>
      </c>
      <c r="N573" s="28" t="str">
        <f>IF(VLOOKUP(I573,RETENCIÓN!A:E,5,FALSE)="E","X","")</f>
        <v>X</v>
      </c>
      <c r="O573" s="28" t="str">
        <f>IF(VLOOKUP(I573,RETENCIÓN!A:E,5,FALSE)="MT","X","")</f>
        <v/>
      </c>
      <c r="P573" s="28" t="str">
        <f>IF(VLOOKUP(I573,RETENCIÓN!A:E,5,FALSE)="S","X","")</f>
        <v/>
      </c>
      <c r="Q573" s="26" t="s">
        <v>1136</v>
      </c>
      <c r="R573" s="26"/>
      <c r="S573" s="25" t="s">
        <v>177</v>
      </c>
      <c r="T573" s="22" t="s">
        <v>178</v>
      </c>
      <c r="U573" s="22">
        <v>1</v>
      </c>
      <c r="V573" s="22">
        <v>70</v>
      </c>
      <c r="W573" s="22" t="s">
        <v>167</v>
      </c>
      <c r="X573" s="22"/>
      <c r="Y573" s="22">
        <v>1</v>
      </c>
      <c r="Z573" s="22" t="s">
        <v>1137</v>
      </c>
    </row>
    <row r="574" spans="1:26" x14ac:dyDescent="0.2">
      <c r="A574" s="22">
        <v>572</v>
      </c>
      <c r="B574" s="22" t="s">
        <v>168</v>
      </c>
      <c r="C574" s="23">
        <v>37693</v>
      </c>
      <c r="D574" s="23">
        <v>37711</v>
      </c>
      <c r="E574" s="22" t="s">
        <v>21</v>
      </c>
      <c r="F574" s="24" t="s">
        <v>1138</v>
      </c>
      <c r="G574" s="4" t="s">
        <v>40</v>
      </c>
      <c r="H574" s="30" t="str">
        <f>VLOOKUP(G574,Hoja2!A:B,2,0)</f>
        <v>SERIE029</v>
      </c>
      <c r="I574" s="4" t="s">
        <v>40</v>
      </c>
      <c r="J574" s="31">
        <f>VLOOKUP(Eliminación!I748,RETENCIÓN!A:D,IF(Eliminación!E748="OPES",2,IF(Eliminación!E748="UPES",3,4)),FALSE)</f>
        <v>10</v>
      </c>
      <c r="K574" s="27">
        <f t="shared" si="8"/>
        <v>41361</v>
      </c>
      <c r="L574" s="28" t="str">
        <f>IF(VLOOKUP(I574,RETENCIÓN!A:E,5,FALSE)="E","X","")</f>
        <v>X</v>
      </c>
      <c r="M574" s="29" t="str">
        <f>IF(VLOOKUP(I574,RETENCIÓN!A:E,5,FALSE)="CT","X","")</f>
        <v/>
      </c>
      <c r="N574" s="28" t="str">
        <f>IF(VLOOKUP(I574,RETENCIÓN!A:E,5,FALSE)="E","X","")</f>
        <v>X</v>
      </c>
      <c r="O574" s="28" t="str">
        <f>IF(VLOOKUP(I574,RETENCIÓN!A:E,5,FALSE)="MT","X","")</f>
        <v/>
      </c>
      <c r="P574" s="28" t="str">
        <f>IF(VLOOKUP(I574,RETENCIÓN!A:E,5,FALSE)="S","X","")</f>
        <v/>
      </c>
      <c r="Q574" s="26"/>
      <c r="R574" s="26" t="s">
        <v>1139</v>
      </c>
      <c r="S574" s="25" t="s">
        <v>177</v>
      </c>
      <c r="T574" s="22" t="s">
        <v>178</v>
      </c>
      <c r="U574" s="22">
        <v>1</v>
      </c>
      <c r="V574" s="22">
        <v>110</v>
      </c>
      <c r="W574" s="22" t="s">
        <v>167</v>
      </c>
      <c r="X574" s="22" t="s">
        <v>1140</v>
      </c>
      <c r="Y574" s="22">
        <v>2</v>
      </c>
      <c r="Z574" s="22" t="s">
        <v>1137</v>
      </c>
    </row>
    <row r="575" spans="1:26" x14ac:dyDescent="0.2">
      <c r="A575" s="22">
        <v>573</v>
      </c>
      <c r="B575" s="22" t="s">
        <v>168</v>
      </c>
      <c r="C575" s="23">
        <v>37699</v>
      </c>
      <c r="D575" s="23">
        <v>37699</v>
      </c>
      <c r="E575" s="22" t="s">
        <v>21</v>
      </c>
      <c r="F575" s="24" t="s">
        <v>391</v>
      </c>
      <c r="G575" s="4" t="s">
        <v>40</v>
      </c>
      <c r="H575" s="30" t="str">
        <f>VLOOKUP(G575,Hoja2!A:B,2,0)</f>
        <v>SERIE029</v>
      </c>
      <c r="I575" s="4" t="s">
        <v>40</v>
      </c>
      <c r="J575" s="31">
        <f>VLOOKUP(Eliminación!I749,RETENCIÓN!A:D,IF(Eliminación!E749="OPES",2,IF(Eliminación!E749="UPES",3,4)),FALSE)</f>
        <v>10</v>
      </c>
      <c r="K575" s="27">
        <f t="shared" si="8"/>
        <v>41349</v>
      </c>
      <c r="L575" s="28" t="str">
        <f>IF(VLOOKUP(I575,RETENCIÓN!A:E,5,FALSE)="E","X","")</f>
        <v>X</v>
      </c>
      <c r="M575" s="29" t="str">
        <f>IF(VLOOKUP(I575,RETENCIÓN!A:E,5,FALSE)="CT","X","")</f>
        <v/>
      </c>
      <c r="N575" s="28" t="str">
        <f>IF(VLOOKUP(I575,RETENCIÓN!A:E,5,FALSE)="E","X","")</f>
        <v>X</v>
      </c>
      <c r="O575" s="28" t="str">
        <f>IF(VLOOKUP(I575,RETENCIÓN!A:E,5,FALSE)="MT","X","")</f>
        <v/>
      </c>
      <c r="P575" s="28" t="str">
        <f>IF(VLOOKUP(I575,RETENCIÓN!A:E,5,FALSE)="S","X","")</f>
        <v/>
      </c>
      <c r="Q575" s="26" t="s">
        <v>1141</v>
      </c>
      <c r="R575" s="26"/>
      <c r="S575" s="25" t="s">
        <v>177</v>
      </c>
      <c r="T575" s="22" t="s">
        <v>178</v>
      </c>
      <c r="U575" s="22">
        <v>1</v>
      </c>
      <c r="V575" s="22">
        <v>47</v>
      </c>
      <c r="W575" s="22" t="s">
        <v>167</v>
      </c>
      <c r="X575" s="22"/>
      <c r="Y575" s="22">
        <v>3</v>
      </c>
      <c r="Z575" s="22" t="s">
        <v>1137</v>
      </c>
    </row>
    <row r="576" spans="1:26" x14ac:dyDescent="0.2">
      <c r="A576" s="22">
        <v>574</v>
      </c>
      <c r="B576" s="22" t="s">
        <v>168</v>
      </c>
      <c r="C576" s="23">
        <v>37706</v>
      </c>
      <c r="D576" s="23">
        <v>37706</v>
      </c>
      <c r="E576" s="22" t="s">
        <v>21</v>
      </c>
      <c r="F576" s="24" t="s">
        <v>1045</v>
      </c>
      <c r="G576" s="4" t="s">
        <v>40</v>
      </c>
      <c r="H576" s="30" t="str">
        <f>VLOOKUP(G576,Hoja2!A:B,2,0)</f>
        <v>SERIE029</v>
      </c>
      <c r="I576" s="4" t="s">
        <v>40</v>
      </c>
      <c r="J576" s="31">
        <f>VLOOKUP(Eliminación!I750,RETENCIÓN!A:D,IF(Eliminación!E750="OPES",2,IF(Eliminación!E750="UPES",3,4)),FALSE)</f>
        <v>10</v>
      </c>
      <c r="K576" s="27">
        <f t="shared" si="8"/>
        <v>41356</v>
      </c>
      <c r="L576" s="28" t="str">
        <f>IF(VLOOKUP(I576,RETENCIÓN!A:E,5,FALSE)="E","X","")</f>
        <v>X</v>
      </c>
      <c r="M576" s="29" t="str">
        <f>IF(VLOOKUP(I576,RETENCIÓN!A:E,5,FALSE)="CT","X","")</f>
        <v/>
      </c>
      <c r="N576" s="28" t="str">
        <f>IF(VLOOKUP(I576,RETENCIÓN!A:E,5,FALSE)="E","X","")</f>
        <v>X</v>
      </c>
      <c r="O576" s="28" t="str">
        <f>IF(VLOOKUP(I576,RETENCIÓN!A:E,5,FALSE)="MT","X","")</f>
        <v/>
      </c>
      <c r="P576" s="28" t="str">
        <f>IF(VLOOKUP(I576,RETENCIÓN!A:E,5,FALSE)="S","X","")</f>
        <v/>
      </c>
      <c r="Q576" s="26" t="s">
        <v>1142</v>
      </c>
      <c r="R576" s="26"/>
      <c r="S576" s="25" t="s">
        <v>177</v>
      </c>
      <c r="T576" s="22" t="s">
        <v>178</v>
      </c>
      <c r="U576" s="22">
        <v>1</v>
      </c>
      <c r="V576" s="22">
        <v>69</v>
      </c>
      <c r="W576" s="22" t="s">
        <v>167</v>
      </c>
      <c r="X576" s="22"/>
      <c r="Y576" s="22">
        <v>4</v>
      </c>
      <c r="Z576" s="22" t="s">
        <v>1137</v>
      </c>
    </row>
    <row r="577" spans="1:26" ht="24" x14ac:dyDescent="0.2">
      <c r="A577" s="22">
        <v>575</v>
      </c>
      <c r="B577" s="22" t="s">
        <v>168</v>
      </c>
      <c r="C577" s="23">
        <v>37698</v>
      </c>
      <c r="D577" s="23">
        <v>37698</v>
      </c>
      <c r="E577" s="22" t="s">
        <v>21</v>
      </c>
      <c r="F577" s="24" t="s">
        <v>1143</v>
      </c>
      <c r="G577" s="4" t="s">
        <v>40</v>
      </c>
      <c r="H577" s="30" t="str">
        <f>VLOOKUP(G577,Hoja2!A:B,2,0)</f>
        <v>SERIE029</v>
      </c>
      <c r="I577" s="4" t="s">
        <v>40</v>
      </c>
      <c r="J577" s="31">
        <f>VLOOKUP(Eliminación!I751,RETENCIÓN!A:D,IF(Eliminación!E751="OPES",2,IF(Eliminación!E751="UPES",3,4)),FALSE)</f>
        <v>10</v>
      </c>
      <c r="K577" s="27">
        <f t="shared" si="8"/>
        <v>41348</v>
      </c>
      <c r="L577" s="28" t="str">
        <f>IF(VLOOKUP(I577,RETENCIÓN!A:E,5,FALSE)="E","X","")</f>
        <v>X</v>
      </c>
      <c r="M577" s="29" t="str">
        <f>IF(VLOOKUP(I577,RETENCIÓN!A:E,5,FALSE)="CT","X","")</f>
        <v/>
      </c>
      <c r="N577" s="28" t="str">
        <f>IF(VLOOKUP(I577,RETENCIÓN!A:E,5,FALSE)="E","X","")</f>
        <v>X</v>
      </c>
      <c r="O577" s="28" t="str">
        <f>IF(VLOOKUP(I577,RETENCIÓN!A:E,5,FALSE)="MT","X","")</f>
        <v/>
      </c>
      <c r="P577" s="28" t="str">
        <f>IF(VLOOKUP(I577,RETENCIÓN!A:E,5,FALSE)="S","X","")</f>
        <v/>
      </c>
      <c r="Q577" s="26" t="s">
        <v>1144</v>
      </c>
      <c r="R577" s="26"/>
      <c r="S577" s="25" t="s">
        <v>177</v>
      </c>
      <c r="T577" s="22" t="s">
        <v>178</v>
      </c>
      <c r="U577" s="22">
        <v>1</v>
      </c>
      <c r="V577" s="22">
        <v>70</v>
      </c>
      <c r="W577" s="22" t="s">
        <v>167</v>
      </c>
      <c r="X577" s="22"/>
      <c r="Y577" s="22">
        <v>5</v>
      </c>
      <c r="Z577" s="22" t="s">
        <v>1137</v>
      </c>
    </row>
    <row r="578" spans="1:26" ht="24" x14ac:dyDescent="0.2">
      <c r="A578" s="22">
        <v>576</v>
      </c>
      <c r="B578" s="22" t="s">
        <v>168</v>
      </c>
      <c r="C578" s="23">
        <v>37698</v>
      </c>
      <c r="D578" s="23">
        <v>37698</v>
      </c>
      <c r="E578" s="22" t="s">
        <v>21</v>
      </c>
      <c r="F578" s="24" t="s">
        <v>1145</v>
      </c>
      <c r="G578" s="4" t="s">
        <v>40</v>
      </c>
      <c r="H578" s="30" t="str">
        <f>VLOOKUP(G578,Hoja2!A:B,2,0)</f>
        <v>SERIE029</v>
      </c>
      <c r="I578" s="4" t="s">
        <v>40</v>
      </c>
      <c r="J578" s="31">
        <f>VLOOKUP(Eliminación!I752,RETENCIÓN!A:D,IF(Eliminación!E752="OPES",2,IF(Eliminación!E752="UPES",3,4)),FALSE)</f>
        <v>10</v>
      </c>
      <c r="K578" s="27">
        <f t="shared" si="8"/>
        <v>41348</v>
      </c>
      <c r="L578" s="28" t="str">
        <f>IF(VLOOKUP(I578,RETENCIÓN!A:E,5,FALSE)="E","X","")</f>
        <v>X</v>
      </c>
      <c r="M578" s="29" t="str">
        <f>IF(VLOOKUP(I578,RETENCIÓN!A:E,5,FALSE)="CT","X","")</f>
        <v/>
      </c>
      <c r="N578" s="28" t="str">
        <f>IF(VLOOKUP(I578,RETENCIÓN!A:E,5,FALSE)="E","X","")</f>
        <v>X</v>
      </c>
      <c r="O578" s="28" t="str">
        <f>IF(VLOOKUP(I578,RETENCIÓN!A:E,5,FALSE)="MT","X","")</f>
        <v/>
      </c>
      <c r="P578" s="28" t="str">
        <f>IF(VLOOKUP(I578,RETENCIÓN!A:E,5,FALSE)="S","X","")</f>
        <v/>
      </c>
      <c r="Q578" s="26" t="s">
        <v>1144</v>
      </c>
      <c r="R578" s="26" t="s">
        <v>1146</v>
      </c>
      <c r="S578" s="25" t="s">
        <v>177</v>
      </c>
      <c r="T578" s="22" t="s">
        <v>178</v>
      </c>
      <c r="U578" s="22">
        <v>1</v>
      </c>
      <c r="V578" s="22">
        <v>86</v>
      </c>
      <c r="W578" s="22" t="s">
        <v>167</v>
      </c>
      <c r="X578" s="22"/>
      <c r="Y578" s="22">
        <v>6</v>
      </c>
      <c r="Z578" s="22" t="s">
        <v>1137</v>
      </c>
    </row>
    <row r="579" spans="1:26" ht="24" x14ac:dyDescent="0.2">
      <c r="A579" s="22">
        <v>577</v>
      </c>
      <c r="B579" s="22" t="s">
        <v>168</v>
      </c>
      <c r="C579" s="23">
        <v>37698</v>
      </c>
      <c r="D579" s="23">
        <v>37698</v>
      </c>
      <c r="E579" s="22" t="s">
        <v>21</v>
      </c>
      <c r="F579" s="24" t="s">
        <v>253</v>
      </c>
      <c r="G579" s="4" t="s">
        <v>40</v>
      </c>
      <c r="H579" s="30" t="str">
        <f>VLOOKUP(G579,Hoja2!A:B,2,0)</f>
        <v>SERIE029</v>
      </c>
      <c r="I579" s="4" t="s">
        <v>40</v>
      </c>
      <c r="J579" s="31">
        <f>VLOOKUP(Eliminación!I753,RETENCIÓN!A:D,IF(Eliminación!E753="OPES",2,IF(Eliminación!E753="UPES",3,4)),FALSE)</f>
        <v>10</v>
      </c>
      <c r="K579" s="27">
        <f t="shared" ref="K579:K642" si="9">D579+(J579*365)</f>
        <v>41348</v>
      </c>
      <c r="L579" s="28" t="str">
        <f>IF(VLOOKUP(I579,RETENCIÓN!A:E,5,FALSE)="E","X","")</f>
        <v>X</v>
      </c>
      <c r="M579" s="29" t="str">
        <f>IF(VLOOKUP(I579,RETENCIÓN!A:E,5,FALSE)="CT","X","")</f>
        <v/>
      </c>
      <c r="N579" s="28" t="str">
        <f>IF(VLOOKUP(I579,RETENCIÓN!A:E,5,FALSE)="E","X","")</f>
        <v>X</v>
      </c>
      <c r="O579" s="28" t="str">
        <f>IF(VLOOKUP(I579,RETENCIÓN!A:E,5,FALSE)="MT","X","")</f>
        <v/>
      </c>
      <c r="P579" s="28" t="str">
        <f>IF(VLOOKUP(I579,RETENCIÓN!A:E,5,FALSE)="S","X","")</f>
        <v/>
      </c>
      <c r="Q579" s="26" t="s">
        <v>1144</v>
      </c>
      <c r="R579" s="26"/>
      <c r="S579" s="25" t="s">
        <v>177</v>
      </c>
      <c r="T579" s="22" t="s">
        <v>178</v>
      </c>
      <c r="U579" s="22">
        <v>1</v>
      </c>
      <c r="V579" s="22">
        <v>80</v>
      </c>
      <c r="W579" s="22" t="s">
        <v>167</v>
      </c>
      <c r="X579" s="22"/>
      <c r="Y579" s="22">
        <v>7</v>
      </c>
      <c r="Z579" s="22" t="s">
        <v>1137</v>
      </c>
    </row>
    <row r="580" spans="1:26" ht="24" x14ac:dyDescent="0.2">
      <c r="A580" s="22">
        <v>578</v>
      </c>
      <c r="B580" s="22" t="s">
        <v>168</v>
      </c>
      <c r="C580" s="23">
        <v>37698</v>
      </c>
      <c r="D580" s="23">
        <v>37698</v>
      </c>
      <c r="E580" s="22" t="s">
        <v>21</v>
      </c>
      <c r="F580" s="24" t="s">
        <v>1019</v>
      </c>
      <c r="G580" s="4" t="s">
        <v>40</v>
      </c>
      <c r="H580" s="30" t="str">
        <f>VLOOKUP(G580,Hoja2!A:B,2,0)</f>
        <v>SERIE029</v>
      </c>
      <c r="I580" s="4" t="s">
        <v>40</v>
      </c>
      <c r="J580" s="31">
        <f>VLOOKUP(Eliminación!I754,RETENCIÓN!A:D,IF(Eliminación!E754="OPES",2,IF(Eliminación!E754="UPES",3,4)),FALSE)</f>
        <v>10</v>
      </c>
      <c r="K580" s="27">
        <f t="shared" si="9"/>
        <v>41348</v>
      </c>
      <c r="L580" s="28" t="str">
        <f>IF(VLOOKUP(I580,RETENCIÓN!A:E,5,FALSE)="E","X","")</f>
        <v>X</v>
      </c>
      <c r="M580" s="29" t="str">
        <f>IF(VLOOKUP(I580,RETENCIÓN!A:E,5,FALSE)="CT","X","")</f>
        <v/>
      </c>
      <c r="N580" s="28" t="str">
        <f>IF(VLOOKUP(I580,RETENCIÓN!A:E,5,FALSE)="E","X","")</f>
        <v>X</v>
      </c>
      <c r="O580" s="28" t="str">
        <f>IF(VLOOKUP(I580,RETENCIÓN!A:E,5,FALSE)="MT","X","")</f>
        <v/>
      </c>
      <c r="P580" s="28" t="str">
        <f>IF(VLOOKUP(I580,RETENCIÓN!A:E,5,FALSE)="S","X","")</f>
        <v/>
      </c>
      <c r="Q580" s="26" t="s">
        <v>1144</v>
      </c>
      <c r="R580" s="26"/>
      <c r="S580" s="25" t="s">
        <v>177</v>
      </c>
      <c r="T580" s="22" t="s">
        <v>178</v>
      </c>
      <c r="U580" s="22">
        <v>1</v>
      </c>
      <c r="V580" s="22">
        <v>78</v>
      </c>
      <c r="W580" s="22" t="s">
        <v>167</v>
      </c>
      <c r="X580" s="22"/>
      <c r="Y580" s="22">
        <v>8</v>
      </c>
      <c r="Z580" s="22" t="s">
        <v>1137</v>
      </c>
    </row>
    <row r="581" spans="1:26" ht="24" x14ac:dyDescent="0.2">
      <c r="A581" s="22">
        <v>579</v>
      </c>
      <c r="B581" s="22" t="s">
        <v>168</v>
      </c>
      <c r="C581" s="23">
        <v>37698</v>
      </c>
      <c r="D581" s="23">
        <v>37698</v>
      </c>
      <c r="E581" s="22" t="s">
        <v>21</v>
      </c>
      <c r="F581" s="24" t="s">
        <v>1147</v>
      </c>
      <c r="G581" s="4" t="s">
        <v>40</v>
      </c>
      <c r="H581" s="30" t="str">
        <f>VLOOKUP(G581,Hoja2!A:B,2,0)</f>
        <v>SERIE029</v>
      </c>
      <c r="I581" s="4" t="s">
        <v>40</v>
      </c>
      <c r="J581" s="31">
        <f>VLOOKUP(Eliminación!I755,RETENCIÓN!A:D,IF(Eliminación!E755="OPES",2,IF(Eliminación!E755="UPES",3,4)),FALSE)</f>
        <v>10</v>
      </c>
      <c r="K581" s="27">
        <f t="shared" si="9"/>
        <v>41348</v>
      </c>
      <c r="L581" s="28" t="str">
        <f>IF(VLOOKUP(I581,RETENCIÓN!A:E,5,FALSE)="E","X","")</f>
        <v>X</v>
      </c>
      <c r="M581" s="29" t="str">
        <f>IF(VLOOKUP(I581,RETENCIÓN!A:E,5,FALSE)="CT","X","")</f>
        <v/>
      </c>
      <c r="N581" s="28" t="str">
        <f>IF(VLOOKUP(I581,RETENCIÓN!A:E,5,FALSE)="E","X","")</f>
        <v>X</v>
      </c>
      <c r="O581" s="28" t="str">
        <f>IF(VLOOKUP(I581,RETENCIÓN!A:E,5,FALSE)="MT","X","")</f>
        <v/>
      </c>
      <c r="P581" s="28" t="str">
        <f>IF(VLOOKUP(I581,RETENCIÓN!A:E,5,FALSE)="S","X","")</f>
        <v/>
      </c>
      <c r="Q581" s="26" t="s">
        <v>1144</v>
      </c>
      <c r="R581" s="26"/>
      <c r="S581" s="25" t="s">
        <v>177</v>
      </c>
      <c r="T581" s="22" t="s">
        <v>178</v>
      </c>
      <c r="U581" s="22">
        <v>1</v>
      </c>
      <c r="V581" s="22">
        <v>84</v>
      </c>
      <c r="W581" s="22" t="s">
        <v>167</v>
      </c>
      <c r="X581" s="22"/>
      <c r="Y581" s="22">
        <v>9</v>
      </c>
      <c r="Z581" s="22" t="s">
        <v>1137</v>
      </c>
    </row>
    <row r="582" spans="1:26" ht="24" x14ac:dyDescent="0.2">
      <c r="A582" s="22">
        <v>580</v>
      </c>
      <c r="B582" s="22" t="s">
        <v>168</v>
      </c>
      <c r="C582" s="23">
        <v>37698</v>
      </c>
      <c r="D582" s="23">
        <v>37698</v>
      </c>
      <c r="E582" s="22" t="s">
        <v>21</v>
      </c>
      <c r="F582" s="24" t="s">
        <v>1148</v>
      </c>
      <c r="G582" s="4" t="s">
        <v>40</v>
      </c>
      <c r="H582" s="30" t="str">
        <f>VLOOKUP(G582,Hoja2!A:B,2,0)</f>
        <v>SERIE029</v>
      </c>
      <c r="I582" s="4" t="s">
        <v>40</v>
      </c>
      <c r="J582" s="31">
        <f>VLOOKUP(Eliminación!I756,RETENCIÓN!A:D,IF(Eliminación!E756="OPES",2,IF(Eliminación!E756="UPES",3,4)),FALSE)</f>
        <v>10</v>
      </c>
      <c r="K582" s="27">
        <f t="shared" si="9"/>
        <v>41348</v>
      </c>
      <c r="L582" s="28" t="str">
        <f>IF(VLOOKUP(I582,RETENCIÓN!A:E,5,FALSE)="E","X","")</f>
        <v>X</v>
      </c>
      <c r="M582" s="29" t="str">
        <f>IF(VLOOKUP(I582,RETENCIÓN!A:E,5,FALSE)="CT","X","")</f>
        <v/>
      </c>
      <c r="N582" s="28" t="str">
        <f>IF(VLOOKUP(I582,RETENCIÓN!A:E,5,FALSE)="E","X","")</f>
        <v>X</v>
      </c>
      <c r="O582" s="28" t="str">
        <f>IF(VLOOKUP(I582,RETENCIÓN!A:E,5,FALSE)="MT","X","")</f>
        <v/>
      </c>
      <c r="P582" s="28" t="str">
        <f>IF(VLOOKUP(I582,RETENCIÓN!A:E,5,FALSE)="S","X","")</f>
        <v/>
      </c>
      <c r="Q582" s="26" t="s">
        <v>1144</v>
      </c>
      <c r="R582" s="26" t="s">
        <v>1149</v>
      </c>
      <c r="S582" s="25" t="s">
        <v>177</v>
      </c>
      <c r="T582" s="22" t="s">
        <v>178</v>
      </c>
      <c r="U582" s="22">
        <v>1</v>
      </c>
      <c r="V582" s="22">
        <v>75</v>
      </c>
      <c r="W582" s="22" t="s">
        <v>167</v>
      </c>
      <c r="X582" s="22"/>
      <c r="Y582" s="22">
        <v>10</v>
      </c>
      <c r="Z582" s="22" t="s">
        <v>1137</v>
      </c>
    </row>
    <row r="583" spans="1:26" ht="24" x14ac:dyDescent="0.2">
      <c r="A583" s="22">
        <v>581</v>
      </c>
      <c r="B583" s="22" t="s">
        <v>168</v>
      </c>
      <c r="C583" s="23">
        <v>37698</v>
      </c>
      <c r="D583" s="23">
        <v>37698</v>
      </c>
      <c r="E583" s="22" t="s">
        <v>21</v>
      </c>
      <c r="F583" s="24" t="s">
        <v>484</v>
      </c>
      <c r="G583" s="4" t="s">
        <v>40</v>
      </c>
      <c r="H583" s="30" t="str">
        <f>VLOOKUP(G583,Hoja2!A:B,2,0)</f>
        <v>SERIE029</v>
      </c>
      <c r="I583" s="4" t="s">
        <v>40</v>
      </c>
      <c r="J583" s="31">
        <f>VLOOKUP(Eliminación!I757,RETENCIÓN!A:D,IF(Eliminación!E757="OPES",2,IF(Eliminación!E757="UPES",3,4)),FALSE)</f>
        <v>10</v>
      </c>
      <c r="K583" s="27">
        <f t="shared" si="9"/>
        <v>41348</v>
      </c>
      <c r="L583" s="28" t="str">
        <f>IF(VLOOKUP(I583,RETENCIÓN!A:E,5,FALSE)="E","X","")</f>
        <v>X</v>
      </c>
      <c r="M583" s="29" t="str">
        <f>IF(VLOOKUP(I583,RETENCIÓN!A:E,5,FALSE)="CT","X","")</f>
        <v/>
      </c>
      <c r="N583" s="28" t="str">
        <f>IF(VLOOKUP(I583,RETENCIÓN!A:E,5,FALSE)="E","X","")</f>
        <v>X</v>
      </c>
      <c r="O583" s="28" t="str">
        <f>IF(VLOOKUP(I583,RETENCIÓN!A:E,5,FALSE)="MT","X","")</f>
        <v/>
      </c>
      <c r="P583" s="28" t="str">
        <f>IF(VLOOKUP(I583,RETENCIÓN!A:E,5,FALSE)="S","X","")</f>
        <v/>
      </c>
      <c r="Q583" s="26" t="s">
        <v>1144</v>
      </c>
      <c r="R583" s="26"/>
      <c r="S583" s="25" t="s">
        <v>177</v>
      </c>
      <c r="T583" s="22" t="s">
        <v>178</v>
      </c>
      <c r="U583" s="22">
        <v>1</v>
      </c>
      <c r="V583" s="22">
        <v>77</v>
      </c>
      <c r="W583" s="22" t="s">
        <v>167</v>
      </c>
      <c r="X583" s="22"/>
      <c r="Y583" s="22">
        <v>11</v>
      </c>
      <c r="Z583" s="22" t="s">
        <v>1137</v>
      </c>
    </row>
    <row r="584" spans="1:26" x14ac:dyDescent="0.2">
      <c r="A584" s="22">
        <v>582</v>
      </c>
      <c r="B584" s="22" t="s">
        <v>168</v>
      </c>
      <c r="C584" s="23">
        <v>37693</v>
      </c>
      <c r="D584" s="23">
        <v>37693</v>
      </c>
      <c r="E584" s="22" t="s">
        <v>21</v>
      </c>
      <c r="F584" s="24" t="s">
        <v>1150</v>
      </c>
      <c r="G584" s="4" t="s">
        <v>40</v>
      </c>
      <c r="H584" s="30" t="str">
        <f>VLOOKUP(G584,Hoja2!A:B,2,0)</f>
        <v>SERIE029</v>
      </c>
      <c r="I584" s="4" t="s">
        <v>40</v>
      </c>
      <c r="J584" s="31">
        <f>VLOOKUP(Eliminación!I758,RETENCIÓN!A:D,IF(Eliminación!E758="OPES",2,IF(Eliminación!E758="UPES",3,4)),FALSE)</f>
        <v>10</v>
      </c>
      <c r="K584" s="27">
        <f t="shared" si="9"/>
        <v>41343</v>
      </c>
      <c r="L584" s="28" t="str">
        <f>IF(VLOOKUP(I584,RETENCIÓN!A:E,5,FALSE)="E","X","")</f>
        <v>X</v>
      </c>
      <c r="M584" s="29" t="str">
        <f>IF(VLOOKUP(I584,RETENCIÓN!A:E,5,FALSE)="CT","X","")</f>
        <v/>
      </c>
      <c r="N584" s="28" t="str">
        <f>IF(VLOOKUP(I584,RETENCIÓN!A:E,5,FALSE)="E","X","")</f>
        <v>X</v>
      </c>
      <c r="O584" s="28" t="str">
        <f>IF(VLOOKUP(I584,RETENCIÓN!A:E,5,FALSE)="MT","X","")</f>
        <v/>
      </c>
      <c r="P584" s="28" t="str">
        <f>IF(VLOOKUP(I584,RETENCIÓN!A:E,5,FALSE)="S","X","")</f>
        <v/>
      </c>
      <c r="Q584" s="26" t="s">
        <v>1151</v>
      </c>
      <c r="R584" s="26"/>
      <c r="S584" s="25" t="s">
        <v>182</v>
      </c>
      <c r="T584" s="22" t="s">
        <v>178</v>
      </c>
      <c r="U584" s="22">
        <v>1</v>
      </c>
      <c r="V584" s="22">
        <v>13</v>
      </c>
      <c r="W584" s="22" t="s">
        <v>167</v>
      </c>
      <c r="X584" s="22"/>
      <c r="Y584" s="22">
        <v>12</v>
      </c>
      <c r="Z584" s="22" t="s">
        <v>1137</v>
      </c>
    </row>
    <row r="585" spans="1:26" ht="24" x14ac:dyDescent="0.2">
      <c r="A585" s="22">
        <v>583</v>
      </c>
      <c r="B585" s="22" t="s">
        <v>168</v>
      </c>
      <c r="C585" s="23">
        <v>37697</v>
      </c>
      <c r="D585" s="23">
        <v>37697</v>
      </c>
      <c r="E585" s="22" t="s">
        <v>21</v>
      </c>
      <c r="F585" s="24" t="s">
        <v>1152</v>
      </c>
      <c r="G585" s="4" t="s">
        <v>40</v>
      </c>
      <c r="H585" s="30" t="str">
        <f>VLOOKUP(G585,Hoja2!A:B,2,0)</f>
        <v>SERIE029</v>
      </c>
      <c r="I585" s="4" t="s">
        <v>40</v>
      </c>
      <c r="J585" s="31">
        <f>VLOOKUP(Eliminación!I759,RETENCIÓN!A:D,IF(Eliminación!E759="OPES",2,IF(Eliminación!E759="UPES",3,4)),FALSE)</f>
        <v>10</v>
      </c>
      <c r="K585" s="27">
        <f t="shared" si="9"/>
        <v>41347</v>
      </c>
      <c r="L585" s="28" t="str">
        <f>IF(VLOOKUP(I585,RETENCIÓN!A:E,5,FALSE)="E","X","")</f>
        <v>X</v>
      </c>
      <c r="M585" s="29" t="str">
        <f>IF(VLOOKUP(I585,RETENCIÓN!A:E,5,FALSE)="CT","X","")</f>
        <v/>
      </c>
      <c r="N585" s="28" t="str">
        <f>IF(VLOOKUP(I585,RETENCIÓN!A:E,5,FALSE)="E","X","")</f>
        <v>X</v>
      </c>
      <c r="O585" s="28" t="str">
        <f>IF(VLOOKUP(I585,RETENCIÓN!A:E,5,FALSE)="MT","X","")</f>
        <v/>
      </c>
      <c r="P585" s="28" t="str">
        <f>IF(VLOOKUP(I585,RETENCIÓN!A:E,5,FALSE)="S","X","")</f>
        <v/>
      </c>
      <c r="Q585" s="26" t="s">
        <v>1153</v>
      </c>
      <c r="R585" s="26" t="s">
        <v>1154</v>
      </c>
      <c r="S585" s="25" t="s">
        <v>177</v>
      </c>
      <c r="T585" s="22" t="s">
        <v>178</v>
      </c>
      <c r="U585" s="22">
        <v>1</v>
      </c>
      <c r="V585" s="22">
        <v>85</v>
      </c>
      <c r="W585" s="22" t="s">
        <v>167</v>
      </c>
      <c r="X585" s="22"/>
      <c r="Y585" s="22">
        <v>13</v>
      </c>
      <c r="Z585" s="22" t="s">
        <v>1137</v>
      </c>
    </row>
    <row r="586" spans="1:26" ht="24" x14ac:dyDescent="0.2">
      <c r="A586" s="22">
        <v>584</v>
      </c>
      <c r="B586" s="22" t="s">
        <v>168</v>
      </c>
      <c r="C586" s="23">
        <v>37697</v>
      </c>
      <c r="D586" s="23">
        <v>37697</v>
      </c>
      <c r="E586" s="22" t="s">
        <v>21</v>
      </c>
      <c r="F586" s="24" t="s">
        <v>1155</v>
      </c>
      <c r="G586" s="4" t="s">
        <v>40</v>
      </c>
      <c r="H586" s="30" t="str">
        <f>VLOOKUP(G586,Hoja2!A:B,2,0)</f>
        <v>SERIE029</v>
      </c>
      <c r="I586" s="4" t="s">
        <v>40</v>
      </c>
      <c r="J586" s="31">
        <f>VLOOKUP(Eliminación!I760,RETENCIÓN!A:D,IF(Eliminación!E760="OPES",2,IF(Eliminación!E760="UPES",3,4)),FALSE)</f>
        <v>10</v>
      </c>
      <c r="K586" s="27">
        <f t="shared" si="9"/>
        <v>41347</v>
      </c>
      <c r="L586" s="28" t="str">
        <f>IF(VLOOKUP(I586,RETENCIÓN!A:E,5,FALSE)="E","X","")</f>
        <v>X</v>
      </c>
      <c r="M586" s="29" t="str">
        <f>IF(VLOOKUP(I586,RETENCIÓN!A:E,5,FALSE)="CT","X","")</f>
        <v/>
      </c>
      <c r="N586" s="28" t="str">
        <f>IF(VLOOKUP(I586,RETENCIÓN!A:E,5,FALSE)="E","X","")</f>
        <v>X</v>
      </c>
      <c r="O586" s="28" t="str">
        <f>IF(VLOOKUP(I586,RETENCIÓN!A:E,5,FALSE)="MT","X","")</f>
        <v/>
      </c>
      <c r="P586" s="28" t="str">
        <f>IF(VLOOKUP(I586,RETENCIÓN!A:E,5,FALSE)="S","X","")</f>
        <v/>
      </c>
      <c r="Q586" s="26" t="s">
        <v>1153</v>
      </c>
      <c r="R586" s="26" t="s">
        <v>1156</v>
      </c>
      <c r="S586" s="25" t="s">
        <v>177</v>
      </c>
      <c r="T586" s="22" t="s">
        <v>178</v>
      </c>
      <c r="U586" s="22">
        <v>1</v>
      </c>
      <c r="V586" s="22">
        <v>73</v>
      </c>
      <c r="W586" s="22" t="s">
        <v>167</v>
      </c>
      <c r="X586" s="22"/>
      <c r="Y586" s="22">
        <v>14</v>
      </c>
      <c r="Z586" s="22" t="s">
        <v>1137</v>
      </c>
    </row>
    <row r="587" spans="1:26" ht="24" x14ac:dyDescent="0.2">
      <c r="A587" s="22">
        <v>585</v>
      </c>
      <c r="B587" s="22" t="s">
        <v>168</v>
      </c>
      <c r="C587" s="23">
        <v>37693</v>
      </c>
      <c r="D587" s="23">
        <v>37693</v>
      </c>
      <c r="E587" s="22" t="s">
        <v>21</v>
      </c>
      <c r="F587" s="24" t="s">
        <v>571</v>
      </c>
      <c r="G587" s="4" t="s">
        <v>40</v>
      </c>
      <c r="H587" s="30" t="str">
        <f>VLOOKUP(G587,Hoja2!A:B,2,0)</f>
        <v>SERIE029</v>
      </c>
      <c r="I587" s="4" t="s">
        <v>40</v>
      </c>
      <c r="J587" s="31">
        <f>VLOOKUP(Eliminación!I761,RETENCIÓN!A:D,IF(Eliminación!E761="OPES",2,IF(Eliminación!E761="UPES",3,4)),FALSE)</f>
        <v>10</v>
      </c>
      <c r="K587" s="27">
        <f t="shared" si="9"/>
        <v>41343</v>
      </c>
      <c r="L587" s="28" t="str">
        <f>IF(VLOOKUP(I587,RETENCIÓN!A:E,5,FALSE)="E","X","")</f>
        <v>X</v>
      </c>
      <c r="M587" s="29" t="str">
        <f>IF(VLOOKUP(I587,RETENCIÓN!A:E,5,FALSE)="CT","X","")</f>
        <v/>
      </c>
      <c r="N587" s="28" t="str">
        <f>IF(VLOOKUP(I587,RETENCIÓN!A:E,5,FALSE)="E","X","")</f>
        <v>X</v>
      </c>
      <c r="O587" s="28" t="str">
        <f>IF(VLOOKUP(I587,RETENCIÓN!A:E,5,FALSE)="MT","X","")</f>
        <v/>
      </c>
      <c r="P587" s="28" t="str">
        <f>IF(VLOOKUP(I587,RETENCIÓN!A:E,5,FALSE)="S","X","")</f>
        <v/>
      </c>
      <c r="Q587" s="26" t="s">
        <v>1153</v>
      </c>
      <c r="R587" s="26" t="s">
        <v>1157</v>
      </c>
      <c r="S587" s="25" t="s">
        <v>177</v>
      </c>
      <c r="T587" s="22" t="s">
        <v>178</v>
      </c>
      <c r="U587" s="22">
        <v>1</v>
      </c>
      <c r="V587" s="22">
        <v>102</v>
      </c>
      <c r="W587" s="22" t="s">
        <v>167</v>
      </c>
      <c r="X587" s="22"/>
      <c r="Y587" s="22">
        <v>15</v>
      </c>
      <c r="Z587" s="22" t="s">
        <v>1137</v>
      </c>
    </row>
    <row r="588" spans="1:26" ht="24" x14ac:dyDescent="0.2">
      <c r="A588" s="22">
        <v>586</v>
      </c>
      <c r="B588" s="22" t="s">
        <v>168</v>
      </c>
      <c r="C588" s="23">
        <v>37698</v>
      </c>
      <c r="D588" s="23">
        <v>37698</v>
      </c>
      <c r="E588" s="22" t="s">
        <v>21</v>
      </c>
      <c r="F588" s="24" t="s">
        <v>1158</v>
      </c>
      <c r="G588" s="4" t="s">
        <v>40</v>
      </c>
      <c r="H588" s="30" t="str">
        <f>VLOOKUP(G588,Hoja2!A:B,2,0)</f>
        <v>SERIE029</v>
      </c>
      <c r="I588" s="4" t="s">
        <v>40</v>
      </c>
      <c r="J588" s="31">
        <f>VLOOKUP(Eliminación!I762,RETENCIÓN!A:D,IF(Eliminación!E762="OPES",2,IF(Eliminación!E762="UPES",3,4)),FALSE)</f>
        <v>10</v>
      </c>
      <c r="K588" s="27">
        <f t="shared" si="9"/>
        <v>41348</v>
      </c>
      <c r="L588" s="28" t="str">
        <f>IF(VLOOKUP(I588,RETENCIÓN!A:E,5,FALSE)="E","X","")</f>
        <v>X</v>
      </c>
      <c r="M588" s="29" t="str">
        <f>IF(VLOOKUP(I588,RETENCIÓN!A:E,5,FALSE)="CT","X","")</f>
        <v/>
      </c>
      <c r="N588" s="28" t="str">
        <f>IF(VLOOKUP(I588,RETENCIÓN!A:E,5,FALSE)="E","X","")</f>
        <v>X</v>
      </c>
      <c r="O588" s="28" t="str">
        <f>IF(VLOOKUP(I588,RETENCIÓN!A:E,5,FALSE)="MT","X","")</f>
        <v/>
      </c>
      <c r="P588" s="28" t="str">
        <f>IF(VLOOKUP(I588,RETENCIÓN!A:E,5,FALSE)="S","X","")</f>
        <v/>
      </c>
      <c r="Q588" s="26" t="s">
        <v>1144</v>
      </c>
      <c r="R588" s="26" t="s">
        <v>1159</v>
      </c>
      <c r="S588" s="25" t="s">
        <v>177</v>
      </c>
      <c r="T588" s="22" t="s">
        <v>178</v>
      </c>
      <c r="U588" s="22">
        <v>1</v>
      </c>
      <c r="V588" s="22">
        <v>66</v>
      </c>
      <c r="W588" s="22" t="s">
        <v>167</v>
      </c>
      <c r="X588" s="22"/>
      <c r="Y588" s="22">
        <v>16</v>
      </c>
      <c r="Z588" s="22" t="s">
        <v>1137</v>
      </c>
    </row>
    <row r="589" spans="1:26" ht="36" x14ac:dyDescent="0.2">
      <c r="A589" s="22">
        <v>587</v>
      </c>
      <c r="B589" s="22" t="s">
        <v>168</v>
      </c>
      <c r="C589" s="23">
        <v>38320</v>
      </c>
      <c r="D589" s="23">
        <v>38320</v>
      </c>
      <c r="E589" s="22" t="s">
        <v>21</v>
      </c>
      <c r="F589" s="24" t="s">
        <v>410</v>
      </c>
      <c r="G589" s="4" t="s">
        <v>40</v>
      </c>
      <c r="H589" s="30" t="str">
        <f>VLOOKUP(G589,Hoja2!A:B,2,0)</f>
        <v>SERIE029</v>
      </c>
      <c r="I589" s="4" t="s">
        <v>40</v>
      </c>
      <c r="J589" s="31">
        <f>VLOOKUP(Eliminación!I763,RETENCIÓN!A:D,IF(Eliminación!E763="OPES",2,IF(Eliminación!E763="UPES",3,4)),FALSE)</f>
        <v>10</v>
      </c>
      <c r="K589" s="27">
        <f t="shared" si="9"/>
        <v>41970</v>
      </c>
      <c r="L589" s="28" t="str">
        <f>IF(VLOOKUP(I589,RETENCIÓN!A:E,5,FALSE)="E","X","")</f>
        <v>X</v>
      </c>
      <c r="M589" s="29" t="str">
        <f>IF(VLOOKUP(I589,RETENCIÓN!A:E,5,FALSE)="CT","X","")</f>
        <v/>
      </c>
      <c r="N589" s="28" t="str">
        <f>IF(VLOOKUP(I589,RETENCIÓN!A:E,5,FALSE)="E","X","")</f>
        <v>X</v>
      </c>
      <c r="O589" s="28" t="str">
        <f>IF(VLOOKUP(I589,RETENCIÓN!A:E,5,FALSE)="MT","X","")</f>
        <v/>
      </c>
      <c r="P589" s="28" t="str">
        <f>IF(VLOOKUP(I589,RETENCIÓN!A:E,5,FALSE)="S","X","")</f>
        <v/>
      </c>
      <c r="Q589" s="26" t="s">
        <v>1160</v>
      </c>
      <c r="R589" s="26" t="s">
        <v>1161</v>
      </c>
      <c r="S589" s="25" t="s">
        <v>177</v>
      </c>
      <c r="T589" s="22" t="s">
        <v>178</v>
      </c>
      <c r="U589" s="22">
        <v>1</v>
      </c>
      <c r="V589" s="22">
        <v>162</v>
      </c>
      <c r="W589" s="22" t="s">
        <v>167</v>
      </c>
      <c r="X589" s="22" t="s">
        <v>183</v>
      </c>
      <c r="Y589" s="22">
        <v>1</v>
      </c>
      <c r="Z589" s="22" t="s">
        <v>1162</v>
      </c>
    </row>
    <row r="590" spans="1:26" ht="36" x14ac:dyDescent="0.2">
      <c r="A590" s="22">
        <v>588</v>
      </c>
      <c r="B590" s="22" t="s">
        <v>168</v>
      </c>
      <c r="C590" s="23">
        <v>38320</v>
      </c>
      <c r="D590" s="23">
        <v>38320</v>
      </c>
      <c r="E590" s="22" t="s">
        <v>21</v>
      </c>
      <c r="F590" s="24" t="s">
        <v>410</v>
      </c>
      <c r="G590" s="4" t="s">
        <v>40</v>
      </c>
      <c r="H590" s="30" t="str">
        <f>VLOOKUP(G590,Hoja2!A:B,2,0)</f>
        <v>SERIE029</v>
      </c>
      <c r="I590" s="4" t="s">
        <v>40</v>
      </c>
      <c r="J590" s="31">
        <f>VLOOKUP(Eliminación!I764,RETENCIÓN!A:D,IF(Eliminación!E764="OPES",2,IF(Eliminación!E764="UPES",3,4)),FALSE)</f>
        <v>10</v>
      </c>
      <c r="K590" s="27">
        <f t="shared" si="9"/>
        <v>41970</v>
      </c>
      <c r="L590" s="28" t="str">
        <f>IF(VLOOKUP(I590,RETENCIÓN!A:E,5,FALSE)="E","X","")</f>
        <v>X</v>
      </c>
      <c r="M590" s="29" t="str">
        <f>IF(VLOOKUP(I590,RETENCIÓN!A:E,5,FALSE)="CT","X","")</f>
        <v/>
      </c>
      <c r="N590" s="28" t="str">
        <f>IF(VLOOKUP(I590,RETENCIÓN!A:E,5,FALSE)="E","X","")</f>
        <v>X</v>
      </c>
      <c r="O590" s="28" t="str">
        <f>IF(VLOOKUP(I590,RETENCIÓN!A:E,5,FALSE)="MT","X","")</f>
        <v/>
      </c>
      <c r="P590" s="28" t="str">
        <f>IF(VLOOKUP(I590,RETENCIÓN!A:E,5,FALSE)="S","X","")</f>
        <v/>
      </c>
      <c r="Q590" s="26" t="s">
        <v>1160</v>
      </c>
      <c r="R590" s="26" t="s">
        <v>1161</v>
      </c>
      <c r="S590" s="25" t="s">
        <v>177</v>
      </c>
      <c r="T590" s="22" t="s">
        <v>178</v>
      </c>
      <c r="U590" s="22">
        <v>163</v>
      </c>
      <c r="V590" s="22">
        <v>303</v>
      </c>
      <c r="W590" s="22" t="s">
        <v>167</v>
      </c>
      <c r="X590" s="22" t="s">
        <v>184</v>
      </c>
      <c r="Y590" s="22">
        <v>2</v>
      </c>
      <c r="Z590" s="22" t="s">
        <v>1162</v>
      </c>
    </row>
    <row r="591" spans="1:26" ht="36" x14ac:dyDescent="0.2">
      <c r="A591" s="22">
        <v>589</v>
      </c>
      <c r="B591" s="22" t="s">
        <v>168</v>
      </c>
      <c r="C591" s="23">
        <v>38320</v>
      </c>
      <c r="D591" s="23">
        <v>38320</v>
      </c>
      <c r="E591" s="22" t="s">
        <v>21</v>
      </c>
      <c r="F591" s="24" t="s">
        <v>1163</v>
      </c>
      <c r="G591" s="4" t="s">
        <v>40</v>
      </c>
      <c r="H591" s="30" t="str">
        <f>VLOOKUP(G591,Hoja2!A:B,2,0)</f>
        <v>SERIE029</v>
      </c>
      <c r="I591" s="4" t="s">
        <v>40</v>
      </c>
      <c r="J591" s="31">
        <f>VLOOKUP(Eliminación!I765,RETENCIÓN!A:D,IF(Eliminación!E765="OPES",2,IF(Eliminación!E765="UPES",3,4)),FALSE)</f>
        <v>10</v>
      </c>
      <c r="K591" s="27">
        <f t="shared" si="9"/>
        <v>41970</v>
      </c>
      <c r="L591" s="28" t="str">
        <f>IF(VLOOKUP(I591,RETENCIÓN!A:E,5,FALSE)="E","X","")</f>
        <v>X</v>
      </c>
      <c r="M591" s="29" t="str">
        <f>IF(VLOOKUP(I591,RETENCIÓN!A:E,5,FALSE)="CT","X","")</f>
        <v/>
      </c>
      <c r="N591" s="28" t="str">
        <f>IF(VLOOKUP(I591,RETENCIÓN!A:E,5,FALSE)="E","X","")</f>
        <v>X</v>
      </c>
      <c r="O591" s="28" t="str">
        <f>IF(VLOOKUP(I591,RETENCIÓN!A:E,5,FALSE)="MT","X","")</f>
        <v/>
      </c>
      <c r="P591" s="28" t="str">
        <f>IF(VLOOKUP(I591,RETENCIÓN!A:E,5,FALSE)="S","X","")</f>
        <v/>
      </c>
      <c r="Q591" s="26" t="s">
        <v>1164</v>
      </c>
      <c r="R591" s="26" t="s">
        <v>1165</v>
      </c>
      <c r="S591" s="25" t="s">
        <v>177</v>
      </c>
      <c r="T591" s="22" t="s">
        <v>178</v>
      </c>
      <c r="U591" s="22">
        <v>1</v>
      </c>
      <c r="V591" s="22">
        <v>109</v>
      </c>
      <c r="W591" s="22" t="s">
        <v>167</v>
      </c>
      <c r="X591" s="22"/>
      <c r="Y591" s="22">
        <v>3</v>
      </c>
      <c r="Z591" s="22" t="s">
        <v>1162</v>
      </c>
    </row>
    <row r="592" spans="1:26" ht="36" x14ac:dyDescent="0.2">
      <c r="A592" s="22">
        <v>590</v>
      </c>
      <c r="B592" s="22" t="s">
        <v>168</v>
      </c>
      <c r="C592" s="23">
        <v>38320</v>
      </c>
      <c r="D592" s="23">
        <v>38320</v>
      </c>
      <c r="E592" s="22" t="s">
        <v>21</v>
      </c>
      <c r="F592" s="24" t="s">
        <v>1166</v>
      </c>
      <c r="G592" s="4" t="s">
        <v>40</v>
      </c>
      <c r="H592" s="30" t="str">
        <f>VLOOKUP(G592,Hoja2!A:B,2,0)</f>
        <v>SERIE029</v>
      </c>
      <c r="I592" s="4" t="s">
        <v>40</v>
      </c>
      <c r="J592" s="31">
        <f>VLOOKUP(Eliminación!I766,RETENCIÓN!A:D,IF(Eliminación!E766="OPES",2,IF(Eliminación!E766="UPES",3,4)),FALSE)</f>
        <v>10</v>
      </c>
      <c r="K592" s="27">
        <f t="shared" si="9"/>
        <v>41970</v>
      </c>
      <c r="L592" s="28" t="str">
        <f>IF(VLOOKUP(I592,RETENCIÓN!A:E,5,FALSE)="E","X","")</f>
        <v>X</v>
      </c>
      <c r="M592" s="29" t="str">
        <f>IF(VLOOKUP(I592,RETENCIÓN!A:E,5,FALSE)="CT","X","")</f>
        <v/>
      </c>
      <c r="N592" s="28" t="str">
        <f>IF(VLOOKUP(I592,RETENCIÓN!A:E,5,FALSE)="E","X","")</f>
        <v>X</v>
      </c>
      <c r="O592" s="28" t="str">
        <f>IF(VLOOKUP(I592,RETENCIÓN!A:E,5,FALSE)="MT","X","")</f>
        <v/>
      </c>
      <c r="P592" s="28" t="str">
        <f>IF(VLOOKUP(I592,RETENCIÓN!A:E,5,FALSE)="S","X","")</f>
        <v/>
      </c>
      <c r="Q592" s="26" t="s">
        <v>1164</v>
      </c>
      <c r="R592" s="26" t="s">
        <v>1167</v>
      </c>
      <c r="S592" s="25" t="s">
        <v>177</v>
      </c>
      <c r="T592" s="22" t="s">
        <v>178</v>
      </c>
      <c r="U592" s="22">
        <v>1</v>
      </c>
      <c r="V592" s="22">
        <v>193</v>
      </c>
      <c r="W592" s="22" t="s">
        <v>167</v>
      </c>
      <c r="X592" s="22" t="s">
        <v>183</v>
      </c>
      <c r="Y592" s="22">
        <v>4</v>
      </c>
      <c r="Z592" s="22" t="s">
        <v>1162</v>
      </c>
    </row>
    <row r="593" spans="1:26" ht="36" x14ac:dyDescent="0.2">
      <c r="A593" s="22">
        <v>591</v>
      </c>
      <c r="B593" s="22" t="s">
        <v>168</v>
      </c>
      <c r="C593" s="23">
        <v>38338</v>
      </c>
      <c r="D593" s="23">
        <v>38341</v>
      </c>
      <c r="E593" s="22" t="s">
        <v>21</v>
      </c>
      <c r="F593" s="24" t="s">
        <v>1166</v>
      </c>
      <c r="G593" s="4" t="s">
        <v>40</v>
      </c>
      <c r="H593" s="30" t="str">
        <f>VLOOKUP(G593,Hoja2!A:B,2,0)</f>
        <v>SERIE029</v>
      </c>
      <c r="I593" s="4" t="s">
        <v>40</v>
      </c>
      <c r="J593" s="31">
        <f>VLOOKUP(Eliminación!I767,RETENCIÓN!A:D,IF(Eliminación!E767="OPES",2,IF(Eliminación!E767="UPES",3,4)),FALSE)</f>
        <v>10</v>
      </c>
      <c r="K593" s="27">
        <f t="shared" si="9"/>
        <v>41991</v>
      </c>
      <c r="L593" s="28" t="str">
        <f>IF(VLOOKUP(I593,RETENCIÓN!A:E,5,FALSE)="E","X","")</f>
        <v>X</v>
      </c>
      <c r="M593" s="29" t="str">
        <f>IF(VLOOKUP(I593,RETENCIÓN!A:E,5,FALSE)="CT","X","")</f>
        <v/>
      </c>
      <c r="N593" s="28" t="str">
        <f>IF(VLOOKUP(I593,RETENCIÓN!A:E,5,FALSE)="E","X","")</f>
        <v>X</v>
      </c>
      <c r="O593" s="28" t="str">
        <f>IF(VLOOKUP(I593,RETENCIÓN!A:E,5,FALSE)="MT","X","")</f>
        <v/>
      </c>
      <c r="P593" s="28" t="str">
        <f>IF(VLOOKUP(I593,RETENCIÓN!A:E,5,FALSE)="S","X","")</f>
        <v/>
      </c>
      <c r="Q593" s="26" t="s">
        <v>1164</v>
      </c>
      <c r="R593" s="26" t="s">
        <v>1167</v>
      </c>
      <c r="S593" s="25" t="s">
        <v>177</v>
      </c>
      <c r="T593" s="22" t="s">
        <v>178</v>
      </c>
      <c r="U593" s="22">
        <v>194</v>
      </c>
      <c r="V593" s="22">
        <v>244</v>
      </c>
      <c r="W593" s="22" t="s">
        <v>167</v>
      </c>
      <c r="X593" s="22" t="s">
        <v>184</v>
      </c>
      <c r="Y593" s="22">
        <v>5</v>
      </c>
      <c r="Z593" s="22" t="s">
        <v>1162</v>
      </c>
    </row>
    <row r="594" spans="1:26" ht="36" x14ac:dyDescent="0.2">
      <c r="A594" s="22">
        <v>592</v>
      </c>
      <c r="B594" s="22" t="s">
        <v>168</v>
      </c>
      <c r="C594" s="23">
        <v>38320</v>
      </c>
      <c r="D594" s="23">
        <v>38320</v>
      </c>
      <c r="E594" s="22" t="s">
        <v>21</v>
      </c>
      <c r="F594" s="24" t="s">
        <v>425</v>
      </c>
      <c r="G594" s="4" t="s">
        <v>40</v>
      </c>
      <c r="H594" s="30" t="str">
        <f>VLOOKUP(G594,Hoja2!A:B,2,0)</f>
        <v>SERIE029</v>
      </c>
      <c r="I594" s="4" t="s">
        <v>40</v>
      </c>
      <c r="J594" s="31">
        <f>VLOOKUP(Eliminación!I768,RETENCIÓN!A:D,IF(Eliminación!E768="OPES",2,IF(Eliminación!E768="UPES",3,4)),FALSE)</f>
        <v>10</v>
      </c>
      <c r="K594" s="27">
        <f t="shared" si="9"/>
        <v>41970</v>
      </c>
      <c r="L594" s="28" t="str">
        <f>IF(VLOOKUP(I594,RETENCIÓN!A:E,5,FALSE)="E","X","")</f>
        <v>X</v>
      </c>
      <c r="M594" s="29" t="str">
        <f>IF(VLOOKUP(I594,RETENCIÓN!A:E,5,FALSE)="CT","X","")</f>
        <v/>
      </c>
      <c r="N594" s="28" t="str">
        <f>IF(VLOOKUP(I594,RETENCIÓN!A:E,5,FALSE)="E","X","")</f>
        <v>X</v>
      </c>
      <c r="O594" s="28" t="str">
        <f>IF(VLOOKUP(I594,RETENCIÓN!A:E,5,FALSE)="MT","X","")</f>
        <v/>
      </c>
      <c r="P594" s="28" t="str">
        <f>IF(VLOOKUP(I594,RETENCIÓN!A:E,5,FALSE)="S","X","")</f>
        <v/>
      </c>
      <c r="Q594" s="26" t="s">
        <v>1164</v>
      </c>
      <c r="R594" s="26" t="s">
        <v>384</v>
      </c>
      <c r="S594" s="25" t="s">
        <v>177</v>
      </c>
      <c r="T594" s="22" t="s">
        <v>178</v>
      </c>
      <c r="U594" s="22">
        <v>1</v>
      </c>
      <c r="V594" s="22">
        <v>107</v>
      </c>
      <c r="W594" s="22" t="s">
        <v>167</v>
      </c>
      <c r="X594" s="22"/>
      <c r="Y594" s="22">
        <v>6</v>
      </c>
      <c r="Z594" s="22" t="s">
        <v>1162</v>
      </c>
    </row>
    <row r="595" spans="1:26" ht="24" x14ac:dyDescent="0.2">
      <c r="A595" s="22">
        <v>593</v>
      </c>
      <c r="B595" s="22" t="s">
        <v>168</v>
      </c>
      <c r="C595" s="23">
        <v>38322</v>
      </c>
      <c r="D595" s="23">
        <v>38322</v>
      </c>
      <c r="E595" s="22" t="s">
        <v>21</v>
      </c>
      <c r="F595" s="24" t="s">
        <v>1168</v>
      </c>
      <c r="G595" s="4" t="s">
        <v>40</v>
      </c>
      <c r="H595" s="30" t="str">
        <f>VLOOKUP(G595,Hoja2!A:B,2,0)</f>
        <v>SERIE029</v>
      </c>
      <c r="I595" s="4" t="s">
        <v>40</v>
      </c>
      <c r="J595" s="31">
        <f>VLOOKUP(Eliminación!I769,RETENCIÓN!A:D,IF(Eliminación!E769="OPES",2,IF(Eliminación!E769="UPES",3,4)),FALSE)</f>
        <v>10</v>
      </c>
      <c r="K595" s="27">
        <f t="shared" si="9"/>
        <v>41972</v>
      </c>
      <c r="L595" s="28" t="str">
        <f>IF(VLOOKUP(I595,RETENCIÓN!A:E,5,FALSE)="E","X","")</f>
        <v>X</v>
      </c>
      <c r="M595" s="29" t="str">
        <f>IF(VLOOKUP(I595,RETENCIÓN!A:E,5,FALSE)="CT","X","")</f>
        <v/>
      </c>
      <c r="N595" s="28" t="str">
        <f>IF(VLOOKUP(I595,RETENCIÓN!A:E,5,FALSE)="E","X","")</f>
        <v>X</v>
      </c>
      <c r="O595" s="28" t="str">
        <f>IF(VLOOKUP(I595,RETENCIÓN!A:E,5,FALSE)="MT","X","")</f>
        <v/>
      </c>
      <c r="P595" s="28" t="str">
        <f>IF(VLOOKUP(I595,RETENCIÓN!A:E,5,FALSE)="S","X","")</f>
        <v/>
      </c>
      <c r="Q595" s="26" t="s">
        <v>1169</v>
      </c>
      <c r="R595" s="26" t="s">
        <v>1170</v>
      </c>
      <c r="S595" s="25" t="s">
        <v>177</v>
      </c>
      <c r="T595" s="22" t="s">
        <v>178</v>
      </c>
      <c r="U595" s="22">
        <v>1</v>
      </c>
      <c r="V595" s="22">
        <v>47</v>
      </c>
      <c r="W595" s="22" t="s">
        <v>167</v>
      </c>
      <c r="X595" s="22"/>
      <c r="Y595" s="22">
        <v>7</v>
      </c>
      <c r="Z595" s="22" t="s">
        <v>1162</v>
      </c>
    </row>
    <row r="596" spans="1:26" ht="24" x14ac:dyDescent="0.2">
      <c r="A596" s="22">
        <v>594</v>
      </c>
      <c r="B596" s="22" t="s">
        <v>168</v>
      </c>
      <c r="C596" s="23">
        <v>38322</v>
      </c>
      <c r="D596" s="23">
        <v>38322</v>
      </c>
      <c r="E596" s="22" t="s">
        <v>21</v>
      </c>
      <c r="F596" s="24" t="s">
        <v>1171</v>
      </c>
      <c r="G596" s="4" t="s">
        <v>40</v>
      </c>
      <c r="H596" s="30" t="str">
        <f>VLOOKUP(G596,Hoja2!A:B,2,0)</f>
        <v>SERIE029</v>
      </c>
      <c r="I596" s="4" t="s">
        <v>40</v>
      </c>
      <c r="J596" s="31">
        <f>VLOOKUP(Eliminación!I770,RETENCIÓN!A:D,IF(Eliminación!E770="OPES",2,IF(Eliminación!E770="UPES",3,4)),FALSE)</f>
        <v>10</v>
      </c>
      <c r="K596" s="27">
        <f t="shared" si="9"/>
        <v>41972</v>
      </c>
      <c r="L596" s="28" t="str">
        <f>IF(VLOOKUP(I596,RETENCIÓN!A:E,5,FALSE)="E","X","")</f>
        <v>X</v>
      </c>
      <c r="M596" s="29" t="str">
        <f>IF(VLOOKUP(I596,RETENCIÓN!A:E,5,FALSE)="CT","X","")</f>
        <v/>
      </c>
      <c r="N596" s="28" t="str">
        <f>IF(VLOOKUP(I596,RETENCIÓN!A:E,5,FALSE)="E","X","")</f>
        <v>X</v>
      </c>
      <c r="O596" s="28" t="str">
        <f>IF(VLOOKUP(I596,RETENCIÓN!A:E,5,FALSE)="MT","X","")</f>
        <v/>
      </c>
      <c r="P596" s="28" t="str">
        <f>IF(VLOOKUP(I596,RETENCIÓN!A:E,5,FALSE)="S","X","")</f>
        <v/>
      </c>
      <c r="Q596" s="26" t="s">
        <v>1169</v>
      </c>
      <c r="R596" s="26"/>
      <c r="S596" s="25" t="s">
        <v>182</v>
      </c>
      <c r="T596" s="22" t="s">
        <v>178</v>
      </c>
      <c r="U596" s="22">
        <v>1</v>
      </c>
      <c r="V596" s="22">
        <v>33</v>
      </c>
      <c r="W596" s="22" t="s">
        <v>167</v>
      </c>
      <c r="X596" s="22"/>
      <c r="Y596" s="22">
        <v>8</v>
      </c>
      <c r="Z596" s="22" t="s">
        <v>1162</v>
      </c>
    </row>
    <row r="597" spans="1:26" ht="36" x14ac:dyDescent="0.2">
      <c r="A597" s="22">
        <v>595</v>
      </c>
      <c r="B597" s="22" t="s">
        <v>168</v>
      </c>
      <c r="C597" s="23">
        <v>38107</v>
      </c>
      <c r="D597" s="23">
        <v>38107</v>
      </c>
      <c r="E597" s="22" t="s">
        <v>21</v>
      </c>
      <c r="F597" s="24" t="s">
        <v>752</v>
      </c>
      <c r="G597" s="4" t="s">
        <v>40</v>
      </c>
      <c r="H597" s="30" t="str">
        <f>VLOOKUP(G597,Hoja2!A:B,2,0)</f>
        <v>SERIE029</v>
      </c>
      <c r="I597" s="4" t="s">
        <v>40</v>
      </c>
      <c r="J597" s="31">
        <f>VLOOKUP(Eliminación!I435,RETENCIÓN!A:D,IF(Eliminación!E435="OPES",2,IF(Eliminación!E435="UPES",3,4)),FALSE)</f>
        <v>10</v>
      </c>
      <c r="K597" s="27">
        <f t="shared" si="9"/>
        <v>41757</v>
      </c>
      <c r="L597" s="28" t="str">
        <f>IF(VLOOKUP(I597,RETENCIÓN!A:E,5,FALSE)="E","X","")</f>
        <v>X</v>
      </c>
      <c r="M597" s="29" t="str">
        <f>IF(VLOOKUP(I597,RETENCIÓN!A:E,5,FALSE)="CT","X","")</f>
        <v/>
      </c>
      <c r="N597" s="28" t="str">
        <f>IF(VLOOKUP(I597,RETENCIÓN!A:E,5,FALSE)="E","X","")</f>
        <v>X</v>
      </c>
      <c r="O597" s="28" t="str">
        <f>IF(VLOOKUP(I597,RETENCIÓN!A:E,5,FALSE)="MT","X","")</f>
        <v/>
      </c>
      <c r="P597" s="28" t="str">
        <f>IF(VLOOKUP(I597,RETENCIÓN!A:E,5,FALSE)="S","X","")</f>
        <v/>
      </c>
      <c r="Q597" s="26" t="s">
        <v>745</v>
      </c>
      <c r="R597" s="26"/>
      <c r="S597" s="25" t="s">
        <v>177</v>
      </c>
      <c r="T597" s="22" t="s">
        <v>178</v>
      </c>
      <c r="U597" s="22">
        <v>1</v>
      </c>
      <c r="V597" s="22">
        <v>83</v>
      </c>
      <c r="W597" s="22" t="s">
        <v>167</v>
      </c>
      <c r="X597" s="22"/>
      <c r="Y597" s="22">
        <v>1</v>
      </c>
      <c r="Z597" s="22" t="s">
        <v>753</v>
      </c>
    </row>
    <row r="598" spans="1:26" ht="36" x14ac:dyDescent="0.2">
      <c r="A598" s="22">
        <v>596</v>
      </c>
      <c r="B598" s="22" t="s">
        <v>168</v>
      </c>
      <c r="C598" s="23">
        <v>38107</v>
      </c>
      <c r="D598" s="23">
        <v>38107</v>
      </c>
      <c r="E598" s="22" t="s">
        <v>21</v>
      </c>
      <c r="F598" s="24" t="s">
        <v>739</v>
      </c>
      <c r="G598" s="4" t="s">
        <v>40</v>
      </c>
      <c r="H598" s="30" t="str">
        <f>VLOOKUP(G598,Hoja2!A:B,2,0)</f>
        <v>SERIE029</v>
      </c>
      <c r="I598" s="4" t="s">
        <v>40</v>
      </c>
      <c r="J598" s="31">
        <f>VLOOKUP(Eliminación!I436,RETENCIÓN!A:D,IF(Eliminación!E436="OPES",2,IF(Eliminación!E436="UPES",3,4)),FALSE)</f>
        <v>10</v>
      </c>
      <c r="K598" s="27">
        <f t="shared" si="9"/>
        <v>41757</v>
      </c>
      <c r="L598" s="28" t="str">
        <f>IF(VLOOKUP(I598,RETENCIÓN!A:E,5,FALSE)="E","X","")</f>
        <v>X</v>
      </c>
      <c r="M598" s="29" t="str">
        <f>IF(VLOOKUP(I598,RETENCIÓN!A:E,5,FALSE)="CT","X","")</f>
        <v/>
      </c>
      <c r="N598" s="28" t="str">
        <f>IF(VLOOKUP(I598,RETENCIÓN!A:E,5,FALSE)="E","X","")</f>
        <v>X</v>
      </c>
      <c r="O598" s="28" t="str">
        <f>IF(VLOOKUP(I598,RETENCIÓN!A:E,5,FALSE)="MT","X","")</f>
        <v/>
      </c>
      <c r="P598" s="28" t="str">
        <f>IF(VLOOKUP(I598,RETENCIÓN!A:E,5,FALSE)="S","X","")</f>
        <v/>
      </c>
      <c r="Q598" s="26" t="s">
        <v>745</v>
      </c>
      <c r="R598" s="26"/>
      <c r="S598" s="25" t="s">
        <v>177</v>
      </c>
      <c r="T598" s="22" t="s">
        <v>178</v>
      </c>
      <c r="U598" s="22">
        <v>1</v>
      </c>
      <c r="V598" s="22">
        <v>107</v>
      </c>
      <c r="W598" s="22" t="s">
        <v>167</v>
      </c>
      <c r="X598" s="22"/>
      <c r="Y598" s="22">
        <v>2</v>
      </c>
      <c r="Z598" s="22" t="s">
        <v>753</v>
      </c>
    </row>
    <row r="599" spans="1:26" ht="36" x14ac:dyDescent="0.2">
      <c r="A599" s="22">
        <v>597</v>
      </c>
      <c r="B599" s="22" t="s">
        <v>168</v>
      </c>
      <c r="C599" s="23">
        <v>38107</v>
      </c>
      <c r="D599" s="23">
        <v>38107</v>
      </c>
      <c r="E599" s="22" t="s">
        <v>21</v>
      </c>
      <c r="F599" s="24" t="s">
        <v>754</v>
      </c>
      <c r="G599" s="4" t="s">
        <v>40</v>
      </c>
      <c r="H599" s="30" t="str">
        <f>VLOOKUP(G599,Hoja2!A:B,2,0)</f>
        <v>SERIE029</v>
      </c>
      <c r="I599" s="4" t="s">
        <v>40</v>
      </c>
      <c r="J599" s="31">
        <f>VLOOKUP(Eliminación!I437,RETENCIÓN!A:D,IF(Eliminación!E437="OPES",2,IF(Eliminación!E437="UPES",3,4)),FALSE)</f>
        <v>10</v>
      </c>
      <c r="K599" s="27">
        <f t="shared" si="9"/>
        <v>41757</v>
      </c>
      <c r="L599" s="28" t="str">
        <f>IF(VLOOKUP(I599,RETENCIÓN!A:E,5,FALSE)="E","X","")</f>
        <v>X</v>
      </c>
      <c r="M599" s="29" t="str">
        <f>IF(VLOOKUP(I599,RETENCIÓN!A:E,5,FALSE)="CT","X","")</f>
        <v/>
      </c>
      <c r="N599" s="28" t="str">
        <f>IF(VLOOKUP(I599,RETENCIÓN!A:E,5,FALSE)="E","X","")</f>
        <v>X</v>
      </c>
      <c r="O599" s="28" t="str">
        <f>IF(VLOOKUP(I599,RETENCIÓN!A:E,5,FALSE)="MT","X","")</f>
        <v/>
      </c>
      <c r="P599" s="28" t="str">
        <f>IF(VLOOKUP(I599,RETENCIÓN!A:E,5,FALSE)="S","X","")</f>
        <v/>
      </c>
      <c r="Q599" s="26" t="s">
        <v>745</v>
      </c>
      <c r="R599" s="26"/>
      <c r="S599" s="25" t="s">
        <v>177</v>
      </c>
      <c r="T599" s="22" t="s">
        <v>178</v>
      </c>
      <c r="U599" s="22">
        <v>1</v>
      </c>
      <c r="V599" s="22">
        <v>92</v>
      </c>
      <c r="W599" s="22" t="s">
        <v>167</v>
      </c>
      <c r="X599" s="22"/>
      <c r="Y599" s="22">
        <v>3</v>
      </c>
      <c r="Z599" s="22" t="s">
        <v>753</v>
      </c>
    </row>
    <row r="600" spans="1:26" ht="36" x14ac:dyDescent="0.2">
      <c r="A600" s="22">
        <v>598</v>
      </c>
      <c r="B600" s="22" t="s">
        <v>168</v>
      </c>
      <c r="C600" s="23">
        <v>38106</v>
      </c>
      <c r="D600" s="23">
        <v>38106</v>
      </c>
      <c r="E600" s="22" t="s">
        <v>21</v>
      </c>
      <c r="F600" s="24" t="s">
        <v>755</v>
      </c>
      <c r="G600" s="4" t="s">
        <v>40</v>
      </c>
      <c r="H600" s="30" t="str">
        <f>VLOOKUP(G600,Hoja2!A:B,2,0)</f>
        <v>SERIE029</v>
      </c>
      <c r="I600" s="4" t="s">
        <v>40</v>
      </c>
      <c r="J600" s="31">
        <f>VLOOKUP(Eliminación!I438,RETENCIÓN!A:D,IF(Eliminación!E438="OPES",2,IF(Eliminación!E438="UPES",3,4)),FALSE)</f>
        <v>10</v>
      </c>
      <c r="K600" s="27">
        <f t="shared" si="9"/>
        <v>41756</v>
      </c>
      <c r="L600" s="28" t="str">
        <f>IF(VLOOKUP(I600,RETENCIÓN!A:E,5,FALSE)="E","X","")</f>
        <v>X</v>
      </c>
      <c r="M600" s="29" t="str">
        <f>IF(VLOOKUP(I600,RETENCIÓN!A:E,5,FALSE)="CT","X","")</f>
        <v/>
      </c>
      <c r="N600" s="28" t="str">
        <f>IF(VLOOKUP(I600,RETENCIÓN!A:E,5,FALSE)="E","X","")</f>
        <v>X</v>
      </c>
      <c r="O600" s="28" t="str">
        <f>IF(VLOOKUP(I600,RETENCIÓN!A:E,5,FALSE)="MT","X","")</f>
        <v/>
      </c>
      <c r="P600" s="28" t="str">
        <f>IF(VLOOKUP(I600,RETENCIÓN!A:E,5,FALSE)="S","X","")</f>
        <v/>
      </c>
      <c r="Q600" s="26" t="s">
        <v>737</v>
      </c>
      <c r="R600" s="26"/>
      <c r="S600" s="25" t="s">
        <v>182</v>
      </c>
      <c r="T600" s="22" t="s">
        <v>178</v>
      </c>
      <c r="U600" s="22">
        <v>1</v>
      </c>
      <c r="V600" s="22">
        <v>76</v>
      </c>
      <c r="W600" s="22" t="s">
        <v>167</v>
      </c>
      <c r="X600" s="22"/>
      <c r="Y600" s="22">
        <v>4</v>
      </c>
      <c r="Z600" s="22" t="s">
        <v>753</v>
      </c>
    </row>
    <row r="601" spans="1:26" ht="36" x14ac:dyDescent="0.2">
      <c r="A601" s="22">
        <v>599</v>
      </c>
      <c r="B601" s="22" t="s">
        <v>168</v>
      </c>
      <c r="C601" s="23">
        <v>38107</v>
      </c>
      <c r="D601" s="23">
        <v>38107</v>
      </c>
      <c r="E601" s="22" t="s">
        <v>21</v>
      </c>
      <c r="F601" s="24" t="s">
        <v>756</v>
      </c>
      <c r="G601" s="4" t="s">
        <v>40</v>
      </c>
      <c r="H601" s="30" t="str">
        <f>VLOOKUP(G601,Hoja2!A:B,2,0)</f>
        <v>SERIE029</v>
      </c>
      <c r="I601" s="4" t="s">
        <v>40</v>
      </c>
      <c r="J601" s="31">
        <f>VLOOKUP(Eliminación!I439,RETENCIÓN!A:D,IF(Eliminación!E439="OPES",2,IF(Eliminación!E439="UPES",3,4)),FALSE)</f>
        <v>10</v>
      </c>
      <c r="K601" s="27">
        <f t="shared" si="9"/>
        <v>41757</v>
      </c>
      <c r="L601" s="28" t="str">
        <f>IF(VLOOKUP(I601,RETENCIÓN!A:E,5,FALSE)="E","X","")</f>
        <v>X</v>
      </c>
      <c r="M601" s="29" t="str">
        <f>IF(VLOOKUP(I601,RETENCIÓN!A:E,5,FALSE)="CT","X","")</f>
        <v/>
      </c>
      <c r="N601" s="28" t="str">
        <f>IF(VLOOKUP(I601,RETENCIÓN!A:E,5,FALSE)="E","X","")</f>
        <v>X</v>
      </c>
      <c r="O601" s="28" t="str">
        <f>IF(VLOOKUP(I601,RETENCIÓN!A:E,5,FALSE)="MT","X","")</f>
        <v/>
      </c>
      <c r="P601" s="28" t="str">
        <f>IF(VLOOKUP(I601,RETENCIÓN!A:E,5,FALSE)="S","X","")</f>
        <v/>
      </c>
      <c r="Q601" s="26" t="s">
        <v>745</v>
      </c>
      <c r="R601" s="26"/>
      <c r="S601" s="25" t="s">
        <v>182</v>
      </c>
      <c r="T601" s="22" t="s">
        <v>178</v>
      </c>
      <c r="U601" s="22">
        <v>1</v>
      </c>
      <c r="V601" s="22">
        <v>38</v>
      </c>
      <c r="W601" s="22" t="s">
        <v>167</v>
      </c>
      <c r="X601" s="22"/>
      <c r="Y601" s="22">
        <v>5</v>
      </c>
      <c r="Z601" s="22" t="s">
        <v>753</v>
      </c>
    </row>
    <row r="602" spans="1:26" ht="24" x14ac:dyDescent="0.2">
      <c r="A602" s="22">
        <v>600</v>
      </c>
      <c r="B602" s="22" t="s">
        <v>221</v>
      </c>
      <c r="C602" s="23">
        <v>36452</v>
      </c>
      <c r="D602" s="23">
        <v>36452</v>
      </c>
      <c r="E602" s="22" t="s">
        <v>21</v>
      </c>
      <c r="F602" s="24" t="s">
        <v>757</v>
      </c>
      <c r="G602" s="4" t="s">
        <v>40</v>
      </c>
      <c r="H602" s="30" t="str">
        <f>VLOOKUP(G602,Hoja2!A:B,2,0)</f>
        <v>SERIE029</v>
      </c>
      <c r="I602" s="4" t="s">
        <v>40</v>
      </c>
      <c r="J602" s="31">
        <f>VLOOKUP(Eliminación!I440,RETENCIÓN!A:D,IF(Eliminación!E440="OPES",2,IF(Eliminación!E440="UPES",3,4)),FALSE)</f>
        <v>10</v>
      </c>
      <c r="K602" s="27">
        <f t="shared" si="9"/>
        <v>40102</v>
      </c>
      <c r="L602" s="28" t="str">
        <f>IF(VLOOKUP(I602,RETENCIÓN!A:E,5,FALSE)="E","X","")</f>
        <v>X</v>
      </c>
      <c r="M602" s="29" t="str">
        <f>IF(VLOOKUP(I602,RETENCIÓN!A:E,5,FALSE)="CT","X","")</f>
        <v/>
      </c>
      <c r="N602" s="28" t="str">
        <f>IF(VLOOKUP(I602,RETENCIÓN!A:E,5,FALSE)="E","X","")</f>
        <v>X</v>
      </c>
      <c r="O602" s="28" t="str">
        <f>IF(VLOOKUP(I602,RETENCIÓN!A:E,5,FALSE)="MT","X","")</f>
        <v/>
      </c>
      <c r="P602" s="28" t="str">
        <f>IF(VLOOKUP(I602,RETENCIÓN!A:E,5,FALSE)="S","X","")</f>
        <v/>
      </c>
      <c r="Q602" s="26" t="s">
        <v>758</v>
      </c>
      <c r="R602" s="26"/>
      <c r="S602" s="25"/>
      <c r="T602" s="22" t="s">
        <v>178</v>
      </c>
      <c r="U602" s="22">
        <v>1</v>
      </c>
      <c r="V602" s="22">
        <v>227</v>
      </c>
      <c r="W602" s="22" t="s">
        <v>167</v>
      </c>
      <c r="X602" s="22"/>
      <c r="Y602" s="22">
        <v>6</v>
      </c>
      <c r="Z602" s="22" t="s">
        <v>753</v>
      </c>
    </row>
    <row r="603" spans="1:26" ht="24" x14ac:dyDescent="0.2">
      <c r="A603" s="22">
        <v>601</v>
      </c>
      <c r="B603" s="22" t="s">
        <v>221</v>
      </c>
      <c r="C603" s="23">
        <v>36452</v>
      </c>
      <c r="D603" s="23">
        <v>36452</v>
      </c>
      <c r="E603" s="22" t="s">
        <v>21</v>
      </c>
      <c r="F603" s="24" t="s">
        <v>759</v>
      </c>
      <c r="G603" s="4" t="s">
        <v>40</v>
      </c>
      <c r="H603" s="30" t="str">
        <f>VLOOKUP(G603,Hoja2!A:B,2,0)</f>
        <v>SERIE029</v>
      </c>
      <c r="I603" s="4" t="s">
        <v>40</v>
      </c>
      <c r="J603" s="31">
        <f>VLOOKUP(Eliminación!I441,RETENCIÓN!A:D,IF(Eliminación!E441="OPES",2,IF(Eliminación!E441="UPES",3,4)),FALSE)</f>
        <v>10</v>
      </c>
      <c r="K603" s="27">
        <f t="shared" si="9"/>
        <v>40102</v>
      </c>
      <c r="L603" s="28" t="str">
        <f>IF(VLOOKUP(I603,RETENCIÓN!A:E,5,FALSE)="E","X","")</f>
        <v>X</v>
      </c>
      <c r="M603" s="29" t="str">
        <f>IF(VLOOKUP(I603,RETENCIÓN!A:E,5,FALSE)="CT","X","")</f>
        <v/>
      </c>
      <c r="N603" s="28" t="str">
        <f>IF(VLOOKUP(I603,RETENCIÓN!A:E,5,FALSE)="E","X","")</f>
        <v>X</v>
      </c>
      <c r="O603" s="28" t="str">
        <f>IF(VLOOKUP(I603,RETENCIÓN!A:E,5,FALSE)="MT","X","")</f>
        <v/>
      </c>
      <c r="P603" s="28" t="str">
        <f>IF(VLOOKUP(I603,RETENCIÓN!A:E,5,FALSE)="S","X","")</f>
        <v/>
      </c>
      <c r="Q603" s="26" t="s">
        <v>760</v>
      </c>
      <c r="R603" s="26"/>
      <c r="S603" s="25"/>
      <c r="T603" s="22" t="s">
        <v>178</v>
      </c>
      <c r="U603" s="22">
        <v>1</v>
      </c>
      <c r="V603" s="22">
        <v>233</v>
      </c>
      <c r="W603" s="22" t="s">
        <v>167</v>
      </c>
      <c r="X603" s="22"/>
      <c r="Y603" s="22">
        <v>7</v>
      </c>
      <c r="Z603" s="22" t="s">
        <v>753</v>
      </c>
    </row>
    <row r="604" spans="1:26" ht="24" x14ac:dyDescent="0.2">
      <c r="A604" s="22">
        <v>602</v>
      </c>
      <c r="B604" s="22" t="s">
        <v>221</v>
      </c>
      <c r="C604" s="23">
        <v>36452</v>
      </c>
      <c r="D604" s="23">
        <v>36452</v>
      </c>
      <c r="E604" s="22" t="s">
        <v>21</v>
      </c>
      <c r="F604" s="24" t="s">
        <v>761</v>
      </c>
      <c r="G604" s="4" t="s">
        <v>40</v>
      </c>
      <c r="H604" s="30" t="str">
        <f>VLOOKUP(G604,Hoja2!A:B,2,0)</f>
        <v>SERIE029</v>
      </c>
      <c r="I604" s="4" t="s">
        <v>40</v>
      </c>
      <c r="J604" s="31">
        <f>VLOOKUP(Eliminación!I442,RETENCIÓN!A:D,IF(Eliminación!E442="OPES",2,IF(Eliminación!E442="UPES",3,4)),FALSE)</f>
        <v>10</v>
      </c>
      <c r="K604" s="27">
        <f t="shared" si="9"/>
        <v>40102</v>
      </c>
      <c r="L604" s="28" t="str">
        <f>IF(VLOOKUP(I604,RETENCIÓN!A:E,5,FALSE)="E","X","")</f>
        <v>X</v>
      </c>
      <c r="M604" s="29" t="str">
        <f>IF(VLOOKUP(I604,RETENCIÓN!A:E,5,FALSE)="CT","X","")</f>
        <v/>
      </c>
      <c r="N604" s="28" t="str">
        <f>IF(VLOOKUP(I604,RETENCIÓN!A:E,5,FALSE)="E","X","")</f>
        <v>X</v>
      </c>
      <c r="O604" s="28" t="str">
        <f>IF(VLOOKUP(I604,RETENCIÓN!A:E,5,FALSE)="MT","X","")</f>
        <v/>
      </c>
      <c r="P604" s="28" t="str">
        <f>IF(VLOOKUP(I604,RETENCIÓN!A:E,5,FALSE)="S","X","")</f>
        <v/>
      </c>
      <c r="Q604" s="26" t="s">
        <v>710</v>
      </c>
      <c r="R604" s="26"/>
      <c r="S604" s="25" t="s">
        <v>177</v>
      </c>
      <c r="T604" s="22" t="s">
        <v>178</v>
      </c>
      <c r="U604" s="22">
        <v>1</v>
      </c>
      <c r="V604" s="22">
        <v>222</v>
      </c>
      <c r="W604" s="22" t="s">
        <v>167</v>
      </c>
      <c r="X604" s="22"/>
      <c r="Y604" s="22">
        <v>8</v>
      </c>
      <c r="Z604" s="22" t="s">
        <v>753</v>
      </c>
    </row>
    <row r="605" spans="1:26" x14ac:dyDescent="0.2">
      <c r="A605" s="22">
        <v>603</v>
      </c>
      <c r="B605" s="22" t="s">
        <v>221</v>
      </c>
      <c r="C605" s="23">
        <v>36452</v>
      </c>
      <c r="D605" s="23">
        <v>36452</v>
      </c>
      <c r="E605" s="22" t="s">
        <v>21</v>
      </c>
      <c r="F605" s="24" t="s">
        <v>762</v>
      </c>
      <c r="G605" s="4" t="s">
        <v>40</v>
      </c>
      <c r="H605" s="30" t="str">
        <f>VLOOKUP(G605,Hoja2!A:B,2,0)</f>
        <v>SERIE029</v>
      </c>
      <c r="I605" s="4" t="s">
        <v>40</v>
      </c>
      <c r="J605" s="31">
        <f>VLOOKUP(Eliminación!I443,RETENCIÓN!A:D,IF(Eliminación!E443="OPES",2,IF(Eliminación!E443="UPES",3,4)),FALSE)</f>
        <v>10</v>
      </c>
      <c r="K605" s="27">
        <f t="shared" si="9"/>
        <v>40102</v>
      </c>
      <c r="L605" s="28" t="str">
        <f>IF(VLOOKUP(I605,RETENCIÓN!A:E,5,FALSE)="E","X","")</f>
        <v>X</v>
      </c>
      <c r="M605" s="29" t="str">
        <f>IF(VLOOKUP(I605,RETENCIÓN!A:E,5,FALSE)="CT","X","")</f>
        <v/>
      </c>
      <c r="N605" s="28" t="str">
        <f>IF(VLOOKUP(I605,RETENCIÓN!A:E,5,FALSE)="E","X","")</f>
        <v>X</v>
      </c>
      <c r="O605" s="28" t="str">
        <f>IF(VLOOKUP(I605,RETENCIÓN!A:E,5,FALSE)="MT","X","")</f>
        <v/>
      </c>
      <c r="P605" s="28" t="str">
        <f>IF(VLOOKUP(I605,RETENCIÓN!A:E,5,FALSE)="S","X","")</f>
        <v/>
      </c>
      <c r="Q605" s="26" t="s">
        <v>763</v>
      </c>
      <c r="R605" s="26"/>
      <c r="S605" s="25"/>
      <c r="T605" s="22" t="s">
        <v>178</v>
      </c>
      <c r="U605" s="22">
        <v>1</v>
      </c>
      <c r="V605" s="22">
        <v>107</v>
      </c>
      <c r="W605" s="22" t="s">
        <v>167</v>
      </c>
      <c r="X605" s="22"/>
      <c r="Y605" s="22">
        <v>9</v>
      </c>
      <c r="Z605" s="22" t="s">
        <v>753</v>
      </c>
    </row>
    <row r="606" spans="1:26" ht="24" x14ac:dyDescent="0.2">
      <c r="A606" s="22">
        <v>604</v>
      </c>
      <c r="B606" s="22" t="s">
        <v>221</v>
      </c>
      <c r="C606" s="23">
        <v>36452</v>
      </c>
      <c r="D606" s="23">
        <v>36452</v>
      </c>
      <c r="E606" s="22" t="s">
        <v>21</v>
      </c>
      <c r="F606" s="24" t="s">
        <v>385</v>
      </c>
      <c r="G606" s="4" t="s">
        <v>40</v>
      </c>
      <c r="H606" s="30" t="str">
        <f>VLOOKUP(G606,Hoja2!A:B,2,0)</f>
        <v>SERIE029</v>
      </c>
      <c r="I606" s="4" t="s">
        <v>40</v>
      </c>
      <c r="J606" s="31">
        <f>VLOOKUP(Eliminación!I444,RETENCIÓN!A:D,IF(Eliminación!E444="OPES",2,IF(Eliminación!E444="UPES",3,4)),FALSE)</f>
        <v>10</v>
      </c>
      <c r="K606" s="27">
        <f t="shared" si="9"/>
        <v>40102</v>
      </c>
      <c r="L606" s="28" t="str">
        <f>IF(VLOOKUP(I606,RETENCIÓN!A:E,5,FALSE)="E","X","")</f>
        <v>X</v>
      </c>
      <c r="M606" s="29" t="str">
        <f>IF(VLOOKUP(I606,RETENCIÓN!A:E,5,FALSE)="CT","X","")</f>
        <v/>
      </c>
      <c r="N606" s="28" t="str">
        <f>IF(VLOOKUP(I606,RETENCIÓN!A:E,5,FALSE)="E","X","")</f>
        <v>X</v>
      </c>
      <c r="O606" s="28" t="str">
        <f>IF(VLOOKUP(I606,RETENCIÓN!A:E,5,FALSE)="MT","X","")</f>
        <v/>
      </c>
      <c r="P606" s="28" t="str">
        <f>IF(VLOOKUP(I606,RETENCIÓN!A:E,5,FALSE)="S","X","")</f>
        <v/>
      </c>
      <c r="Q606" s="26" t="s">
        <v>764</v>
      </c>
      <c r="R606" s="26"/>
      <c r="S606" s="25" t="s">
        <v>177</v>
      </c>
      <c r="T606" s="22" t="s">
        <v>178</v>
      </c>
      <c r="U606" s="22">
        <v>1</v>
      </c>
      <c r="V606" s="22">
        <v>106</v>
      </c>
      <c r="W606" s="22" t="s">
        <v>167</v>
      </c>
      <c r="X606" s="22"/>
      <c r="Y606" s="22">
        <v>10</v>
      </c>
      <c r="Z606" s="22" t="s">
        <v>753</v>
      </c>
    </row>
    <row r="607" spans="1:26" ht="24" x14ac:dyDescent="0.2">
      <c r="A607" s="22">
        <v>605</v>
      </c>
      <c r="B607" s="22" t="s">
        <v>221</v>
      </c>
      <c r="C607" s="23">
        <v>36452</v>
      </c>
      <c r="D607" s="23">
        <v>36452</v>
      </c>
      <c r="E607" s="22" t="s">
        <v>21</v>
      </c>
      <c r="F607" s="24" t="s">
        <v>385</v>
      </c>
      <c r="G607" s="4" t="s">
        <v>40</v>
      </c>
      <c r="H607" s="30" t="str">
        <f>VLOOKUP(G607,Hoja2!A:B,2,0)</f>
        <v>SERIE029</v>
      </c>
      <c r="I607" s="4" t="s">
        <v>40</v>
      </c>
      <c r="J607" s="31">
        <f>VLOOKUP(Eliminación!I445,RETENCIÓN!A:D,IF(Eliminación!E445="OPES",2,IF(Eliminación!E445="UPES",3,4)),FALSE)</f>
        <v>10</v>
      </c>
      <c r="K607" s="27">
        <f t="shared" si="9"/>
        <v>40102</v>
      </c>
      <c r="L607" s="28" t="str">
        <f>IF(VLOOKUP(I607,RETENCIÓN!A:E,5,FALSE)="E","X","")</f>
        <v>X</v>
      </c>
      <c r="M607" s="29" t="str">
        <f>IF(VLOOKUP(I607,RETENCIÓN!A:E,5,FALSE)="CT","X","")</f>
        <v/>
      </c>
      <c r="N607" s="28" t="str">
        <f>IF(VLOOKUP(I607,RETENCIÓN!A:E,5,FALSE)="E","X","")</f>
        <v>X</v>
      </c>
      <c r="O607" s="28" t="str">
        <f>IF(VLOOKUP(I607,RETENCIÓN!A:E,5,FALSE)="MT","X","")</f>
        <v/>
      </c>
      <c r="P607" s="28" t="str">
        <f>IF(VLOOKUP(I607,RETENCIÓN!A:E,5,FALSE)="S","X","")</f>
        <v/>
      </c>
      <c r="Q607" s="26" t="s">
        <v>710</v>
      </c>
      <c r="R607" s="26"/>
      <c r="S607" s="25" t="s">
        <v>182</v>
      </c>
      <c r="T607" s="22" t="s">
        <v>178</v>
      </c>
      <c r="U607" s="22">
        <v>1</v>
      </c>
      <c r="V607" s="22">
        <v>106</v>
      </c>
      <c r="W607" s="22" t="s">
        <v>167</v>
      </c>
      <c r="X607" s="22"/>
      <c r="Y607" s="22">
        <v>1</v>
      </c>
      <c r="Z607" s="22" t="s">
        <v>765</v>
      </c>
    </row>
    <row r="608" spans="1:26" ht="24" x14ac:dyDescent="0.2">
      <c r="A608" s="22">
        <v>606</v>
      </c>
      <c r="B608" s="22" t="s">
        <v>221</v>
      </c>
      <c r="C608" s="23">
        <v>36452</v>
      </c>
      <c r="D608" s="23">
        <v>36452</v>
      </c>
      <c r="E608" s="22" t="s">
        <v>21</v>
      </c>
      <c r="F608" s="24" t="s">
        <v>387</v>
      </c>
      <c r="G608" s="4" t="s">
        <v>40</v>
      </c>
      <c r="H608" s="30" t="str">
        <f>VLOOKUP(G608,Hoja2!A:B,2,0)</f>
        <v>SERIE029</v>
      </c>
      <c r="I608" s="4" t="s">
        <v>40</v>
      </c>
      <c r="J608" s="31">
        <f>VLOOKUP(Eliminación!I446,RETENCIÓN!A:D,IF(Eliminación!E446="OPES",2,IF(Eliminación!E446="UPES",3,4)),FALSE)</f>
        <v>10</v>
      </c>
      <c r="K608" s="27">
        <f t="shared" si="9"/>
        <v>40102</v>
      </c>
      <c r="L608" s="28" t="str">
        <f>IF(VLOOKUP(I608,RETENCIÓN!A:E,5,FALSE)="E","X","")</f>
        <v>X</v>
      </c>
      <c r="M608" s="29" t="str">
        <f>IF(VLOOKUP(I608,RETENCIÓN!A:E,5,FALSE)="CT","X","")</f>
        <v/>
      </c>
      <c r="N608" s="28" t="str">
        <f>IF(VLOOKUP(I608,RETENCIÓN!A:E,5,FALSE)="E","X","")</f>
        <v>X</v>
      </c>
      <c r="O608" s="28" t="str">
        <f>IF(VLOOKUP(I608,RETENCIÓN!A:E,5,FALSE)="MT","X","")</f>
        <v/>
      </c>
      <c r="P608" s="28" t="str">
        <f>IF(VLOOKUP(I608,RETENCIÓN!A:E,5,FALSE)="S","X","")</f>
        <v/>
      </c>
      <c r="Q608" s="26" t="s">
        <v>766</v>
      </c>
      <c r="R608" s="26"/>
      <c r="S608" s="25" t="s">
        <v>177</v>
      </c>
      <c r="T608" s="22" t="s">
        <v>178</v>
      </c>
      <c r="U608" s="22">
        <v>1</v>
      </c>
      <c r="V608" s="22">
        <v>160</v>
      </c>
      <c r="W608" s="22" t="s">
        <v>167</v>
      </c>
      <c r="X608" s="22"/>
      <c r="Y608" s="22">
        <v>2</v>
      </c>
      <c r="Z608" s="22" t="s">
        <v>765</v>
      </c>
    </row>
    <row r="609" spans="1:26" ht="24" x14ac:dyDescent="0.2">
      <c r="A609" s="22">
        <v>607</v>
      </c>
      <c r="B609" s="22" t="s">
        <v>221</v>
      </c>
      <c r="C609" s="23">
        <v>36452</v>
      </c>
      <c r="D609" s="23">
        <v>36452</v>
      </c>
      <c r="E609" s="22" t="s">
        <v>21</v>
      </c>
      <c r="F609" s="24" t="s">
        <v>767</v>
      </c>
      <c r="G609" s="4" t="s">
        <v>40</v>
      </c>
      <c r="H609" s="30" t="str">
        <f>VLOOKUP(G609,Hoja2!A:B,2,0)</f>
        <v>SERIE029</v>
      </c>
      <c r="I609" s="4" t="s">
        <v>40</v>
      </c>
      <c r="J609" s="31">
        <f>VLOOKUP(Eliminación!I447,RETENCIÓN!A:D,IF(Eliminación!E447="OPES",2,IF(Eliminación!E447="UPES",3,4)),FALSE)</f>
        <v>10</v>
      </c>
      <c r="K609" s="27">
        <f t="shared" si="9"/>
        <v>40102</v>
      </c>
      <c r="L609" s="28" t="str">
        <f>IF(VLOOKUP(I609,RETENCIÓN!A:E,5,FALSE)="E","X","")</f>
        <v>X</v>
      </c>
      <c r="M609" s="29" t="str">
        <f>IF(VLOOKUP(I609,RETENCIÓN!A:E,5,FALSE)="CT","X","")</f>
        <v/>
      </c>
      <c r="N609" s="28" t="str">
        <f>IF(VLOOKUP(I609,RETENCIÓN!A:E,5,FALSE)="E","X","")</f>
        <v>X</v>
      </c>
      <c r="O609" s="28" t="str">
        <f>IF(VLOOKUP(I609,RETENCIÓN!A:E,5,FALSE)="MT","X","")</f>
        <v/>
      </c>
      <c r="P609" s="28" t="str">
        <f>IF(VLOOKUP(I609,RETENCIÓN!A:E,5,FALSE)="S","X","")</f>
        <v/>
      </c>
      <c r="Q609" s="26" t="s">
        <v>768</v>
      </c>
      <c r="R609" s="26"/>
      <c r="S609" s="25"/>
      <c r="T609" s="22" t="s">
        <v>178</v>
      </c>
      <c r="U609" s="22">
        <v>1</v>
      </c>
      <c r="V609" s="22">
        <v>100</v>
      </c>
      <c r="W609" s="22" t="s">
        <v>167</v>
      </c>
      <c r="X609" s="22"/>
      <c r="Y609" s="22">
        <v>3</v>
      </c>
      <c r="Z609" s="22" t="s">
        <v>765</v>
      </c>
    </row>
    <row r="610" spans="1:26" x14ac:dyDescent="0.2">
      <c r="A610" s="22">
        <v>608</v>
      </c>
      <c r="B610" s="22" t="s">
        <v>303</v>
      </c>
      <c r="C610" s="23">
        <v>36452</v>
      </c>
      <c r="D610" s="23">
        <v>36452</v>
      </c>
      <c r="E610" s="22" t="s">
        <v>21</v>
      </c>
      <c r="F610" s="24" t="s">
        <v>769</v>
      </c>
      <c r="G610" s="4" t="s">
        <v>40</v>
      </c>
      <c r="H610" s="30" t="str">
        <f>VLOOKUP(G610,Hoja2!A:B,2,0)</f>
        <v>SERIE029</v>
      </c>
      <c r="I610" s="4" t="s">
        <v>40</v>
      </c>
      <c r="J610" s="31">
        <f>VLOOKUP(Eliminación!I448,RETENCIÓN!A:D,IF(Eliminación!E448="OPES",2,IF(Eliminación!E448="UPES",3,4)),FALSE)</f>
        <v>10</v>
      </c>
      <c r="K610" s="27">
        <f t="shared" si="9"/>
        <v>40102</v>
      </c>
      <c r="L610" s="28" t="str">
        <f>IF(VLOOKUP(I610,RETENCIÓN!A:E,5,FALSE)="E","X","")</f>
        <v>X</v>
      </c>
      <c r="M610" s="29" t="str">
        <f>IF(VLOOKUP(I610,RETENCIÓN!A:E,5,FALSE)="CT","X","")</f>
        <v/>
      </c>
      <c r="N610" s="28" t="str">
        <f>IF(VLOOKUP(I610,RETENCIÓN!A:E,5,FALSE)="E","X","")</f>
        <v>X</v>
      </c>
      <c r="O610" s="28" t="str">
        <f>IF(VLOOKUP(I610,RETENCIÓN!A:E,5,FALSE)="MT","X","")</f>
        <v/>
      </c>
      <c r="P610" s="28" t="str">
        <f>IF(VLOOKUP(I610,RETENCIÓN!A:E,5,FALSE)="S","X","")</f>
        <v/>
      </c>
      <c r="Q610" s="26" t="s">
        <v>766</v>
      </c>
      <c r="R610" s="26"/>
      <c r="S610" s="25"/>
      <c r="T610" s="22" t="s">
        <v>178</v>
      </c>
      <c r="U610" s="22">
        <v>1</v>
      </c>
      <c r="V610" s="22">
        <v>116</v>
      </c>
      <c r="W610" s="22" t="s">
        <v>167</v>
      </c>
      <c r="X610" s="22"/>
      <c r="Y610" s="22">
        <v>4</v>
      </c>
      <c r="Z610" s="22" t="s">
        <v>765</v>
      </c>
    </row>
    <row r="611" spans="1:26" x14ac:dyDescent="0.2">
      <c r="A611" s="22">
        <v>609</v>
      </c>
      <c r="B611" s="22" t="s">
        <v>168</v>
      </c>
      <c r="C611" s="23">
        <v>38271</v>
      </c>
      <c r="D611" s="23">
        <v>38271</v>
      </c>
      <c r="E611" s="22" t="s">
        <v>21</v>
      </c>
      <c r="F611" s="24" t="s">
        <v>770</v>
      </c>
      <c r="G611" s="4" t="s">
        <v>40</v>
      </c>
      <c r="H611" s="30" t="str">
        <f>VLOOKUP(G611,Hoja2!A:B,2,0)</f>
        <v>SERIE029</v>
      </c>
      <c r="I611" s="4" t="s">
        <v>40</v>
      </c>
      <c r="J611" s="31">
        <f>VLOOKUP(Eliminación!I449,RETENCIÓN!A:D,IF(Eliminación!E449="OPES",2,IF(Eliminación!E449="UPES",3,4)),FALSE)</f>
        <v>10</v>
      </c>
      <c r="K611" s="27">
        <f t="shared" si="9"/>
        <v>41921</v>
      </c>
      <c r="L611" s="28" t="str">
        <f>IF(VLOOKUP(I611,RETENCIÓN!A:E,5,FALSE)="E","X","")</f>
        <v>X</v>
      </c>
      <c r="M611" s="29" t="str">
        <f>IF(VLOOKUP(I611,RETENCIÓN!A:E,5,FALSE)="CT","X","")</f>
        <v/>
      </c>
      <c r="N611" s="28" t="str">
        <f>IF(VLOOKUP(I611,RETENCIÓN!A:E,5,FALSE)="E","X","")</f>
        <v>X</v>
      </c>
      <c r="O611" s="28" t="str">
        <f>IF(VLOOKUP(I611,RETENCIÓN!A:E,5,FALSE)="MT","X","")</f>
        <v/>
      </c>
      <c r="P611" s="28" t="str">
        <f>IF(VLOOKUP(I611,RETENCIÓN!A:E,5,FALSE)="S","X","")</f>
        <v/>
      </c>
      <c r="Q611" s="26" t="s">
        <v>770</v>
      </c>
      <c r="R611" s="26" t="s">
        <v>419</v>
      </c>
      <c r="S611" s="25" t="s">
        <v>177</v>
      </c>
      <c r="T611" s="22" t="s">
        <v>178</v>
      </c>
      <c r="U611" s="22">
        <v>1</v>
      </c>
      <c r="V611" s="22">
        <v>152</v>
      </c>
      <c r="W611" s="22" t="s">
        <v>167</v>
      </c>
      <c r="X611" s="22" t="s">
        <v>771</v>
      </c>
      <c r="Y611" s="22">
        <v>5</v>
      </c>
      <c r="Z611" s="22" t="s">
        <v>765</v>
      </c>
    </row>
    <row r="612" spans="1:26" x14ac:dyDescent="0.2">
      <c r="A612" s="22">
        <v>610</v>
      </c>
      <c r="B612" s="22" t="s">
        <v>168</v>
      </c>
      <c r="C612" s="23">
        <v>38257</v>
      </c>
      <c r="D612" s="23">
        <v>38259</v>
      </c>
      <c r="E612" s="22" t="s">
        <v>21</v>
      </c>
      <c r="F612" s="24" t="s">
        <v>770</v>
      </c>
      <c r="G612" s="4" t="s">
        <v>40</v>
      </c>
      <c r="H612" s="30" t="str">
        <f>VLOOKUP(G612,Hoja2!A:B,2,0)</f>
        <v>SERIE029</v>
      </c>
      <c r="I612" s="4" t="s">
        <v>40</v>
      </c>
      <c r="J612" s="31">
        <f>VLOOKUP(Eliminación!I450,RETENCIÓN!A:D,IF(Eliminación!E450="OPES",2,IF(Eliminación!E450="UPES",3,4)),FALSE)</f>
        <v>10</v>
      </c>
      <c r="K612" s="27">
        <f t="shared" si="9"/>
        <v>41909</v>
      </c>
      <c r="L612" s="28" t="str">
        <f>IF(VLOOKUP(I612,RETENCIÓN!A:E,5,FALSE)="E","X","")</f>
        <v>X</v>
      </c>
      <c r="M612" s="29" t="str">
        <f>IF(VLOOKUP(I612,RETENCIÓN!A:E,5,FALSE)="CT","X","")</f>
        <v/>
      </c>
      <c r="N612" s="28" t="str">
        <f>IF(VLOOKUP(I612,RETENCIÓN!A:E,5,FALSE)="E","X","")</f>
        <v>X</v>
      </c>
      <c r="O612" s="28" t="str">
        <f>IF(VLOOKUP(I612,RETENCIÓN!A:E,5,FALSE)="MT","X","")</f>
        <v/>
      </c>
      <c r="P612" s="28" t="str">
        <f>IF(VLOOKUP(I612,RETENCIÓN!A:E,5,FALSE)="S","X","")</f>
        <v/>
      </c>
      <c r="Q612" s="26" t="s">
        <v>770</v>
      </c>
      <c r="R612" s="26"/>
      <c r="S612" s="25"/>
      <c r="T612" s="22" t="s">
        <v>178</v>
      </c>
      <c r="U612" s="22">
        <v>153</v>
      </c>
      <c r="V612" s="22">
        <v>298</v>
      </c>
      <c r="W612" s="22" t="s">
        <v>167</v>
      </c>
      <c r="X612" s="22" t="s">
        <v>772</v>
      </c>
      <c r="Y612" s="22">
        <v>6</v>
      </c>
      <c r="Z612" s="22" t="s">
        <v>765</v>
      </c>
    </row>
    <row r="613" spans="1:26" x14ac:dyDescent="0.2">
      <c r="A613" s="22">
        <v>611</v>
      </c>
      <c r="B613" s="22" t="s">
        <v>168</v>
      </c>
      <c r="C613" s="23">
        <v>38260</v>
      </c>
      <c r="D613" s="23">
        <v>38271</v>
      </c>
      <c r="E613" s="22" t="s">
        <v>21</v>
      </c>
      <c r="F613" s="24" t="s">
        <v>770</v>
      </c>
      <c r="G613" s="4" t="s">
        <v>40</v>
      </c>
      <c r="H613" s="30" t="str">
        <f>VLOOKUP(G613,Hoja2!A:B,2,0)</f>
        <v>SERIE029</v>
      </c>
      <c r="I613" s="4" t="s">
        <v>40</v>
      </c>
      <c r="J613" s="31">
        <f>VLOOKUP(Eliminación!I451,RETENCIÓN!A:D,IF(Eliminación!E451="OPES",2,IF(Eliminación!E451="UPES",3,4)),FALSE)</f>
        <v>10</v>
      </c>
      <c r="K613" s="27">
        <f t="shared" si="9"/>
        <v>41921</v>
      </c>
      <c r="L613" s="28" t="str">
        <f>IF(VLOOKUP(I613,RETENCIÓN!A:E,5,FALSE)="E","X","")</f>
        <v>X</v>
      </c>
      <c r="M613" s="29" t="str">
        <f>IF(VLOOKUP(I613,RETENCIÓN!A:E,5,FALSE)="CT","X","")</f>
        <v/>
      </c>
      <c r="N613" s="28" t="str">
        <f>IF(VLOOKUP(I613,RETENCIÓN!A:E,5,FALSE)="E","X","")</f>
        <v>X</v>
      </c>
      <c r="O613" s="28" t="str">
        <f>IF(VLOOKUP(I613,RETENCIÓN!A:E,5,FALSE)="MT","X","")</f>
        <v/>
      </c>
      <c r="P613" s="28" t="str">
        <f>IF(VLOOKUP(I613,RETENCIÓN!A:E,5,FALSE)="S","X","")</f>
        <v/>
      </c>
      <c r="Q613" s="26" t="s">
        <v>770</v>
      </c>
      <c r="R613" s="26"/>
      <c r="S613" s="25"/>
      <c r="T613" s="22" t="s">
        <v>178</v>
      </c>
      <c r="U613" s="22">
        <v>299</v>
      </c>
      <c r="V613" s="22">
        <v>449</v>
      </c>
      <c r="W613" s="22" t="s">
        <v>167</v>
      </c>
      <c r="X613" s="22" t="s">
        <v>773</v>
      </c>
      <c r="Y613" s="22">
        <v>7</v>
      </c>
      <c r="Z613" s="22" t="s">
        <v>765</v>
      </c>
    </row>
    <row r="614" spans="1:26" ht="60" x14ac:dyDescent="0.2">
      <c r="A614" s="22">
        <v>612</v>
      </c>
      <c r="B614" s="22" t="s">
        <v>168</v>
      </c>
      <c r="C614" s="23">
        <v>37529</v>
      </c>
      <c r="D614" s="23">
        <v>37529</v>
      </c>
      <c r="E614" s="22" t="s">
        <v>21</v>
      </c>
      <c r="F614" s="24" t="s">
        <v>774</v>
      </c>
      <c r="G614" s="4" t="s">
        <v>40</v>
      </c>
      <c r="H614" s="30" t="str">
        <f>VLOOKUP(G614,Hoja2!A:B,2,0)</f>
        <v>SERIE029</v>
      </c>
      <c r="I614" s="4" t="s">
        <v>40</v>
      </c>
      <c r="J614" s="31">
        <f>VLOOKUP(Eliminación!I452,RETENCIÓN!A:D,IF(Eliminación!E452="OPES",2,IF(Eliminación!E452="UPES",3,4)),FALSE)</f>
        <v>10</v>
      </c>
      <c r="K614" s="27">
        <f t="shared" si="9"/>
        <v>41179</v>
      </c>
      <c r="L614" s="28" t="str">
        <f>IF(VLOOKUP(I614,RETENCIÓN!A:E,5,FALSE)="E","X","")</f>
        <v>X</v>
      </c>
      <c r="M614" s="29" t="str">
        <f>IF(VLOOKUP(I614,RETENCIÓN!A:E,5,FALSE)="CT","X","")</f>
        <v/>
      </c>
      <c r="N614" s="28" t="str">
        <f>IF(VLOOKUP(I614,RETENCIÓN!A:E,5,FALSE)="E","X","")</f>
        <v>X</v>
      </c>
      <c r="O614" s="28" t="str">
        <f>IF(VLOOKUP(I614,RETENCIÓN!A:E,5,FALSE)="MT","X","")</f>
        <v/>
      </c>
      <c r="P614" s="28" t="str">
        <f>IF(VLOOKUP(I614,RETENCIÓN!A:E,5,FALSE)="S","X","")</f>
        <v/>
      </c>
      <c r="Q614" s="26" t="s">
        <v>775</v>
      </c>
      <c r="R614" s="26"/>
      <c r="S614" s="25"/>
      <c r="T614" s="22" t="s">
        <v>178</v>
      </c>
      <c r="U614" s="22">
        <v>1</v>
      </c>
      <c r="V614" s="22">
        <v>23</v>
      </c>
      <c r="W614" s="22" t="s">
        <v>167</v>
      </c>
      <c r="X614" s="22"/>
      <c r="Y614" s="22">
        <v>8</v>
      </c>
      <c r="Z614" s="22" t="s">
        <v>765</v>
      </c>
    </row>
    <row r="615" spans="1:26" ht="60" x14ac:dyDescent="0.2">
      <c r="A615" s="22">
        <v>613</v>
      </c>
      <c r="B615" s="22" t="s">
        <v>168</v>
      </c>
      <c r="C615" s="23">
        <v>37529</v>
      </c>
      <c r="D615" s="23">
        <v>37529</v>
      </c>
      <c r="E615" s="22" t="s">
        <v>21</v>
      </c>
      <c r="F615" s="24" t="s">
        <v>776</v>
      </c>
      <c r="G615" s="4" t="s">
        <v>40</v>
      </c>
      <c r="H615" s="30" t="str">
        <f>VLOOKUP(G615,Hoja2!A:B,2,0)</f>
        <v>SERIE029</v>
      </c>
      <c r="I615" s="4" t="s">
        <v>40</v>
      </c>
      <c r="J615" s="31">
        <f>VLOOKUP(Eliminación!I453,RETENCIÓN!A:D,IF(Eliminación!E453="OPES",2,IF(Eliminación!E453="UPES",3,4)),FALSE)</f>
        <v>10</v>
      </c>
      <c r="K615" s="27">
        <f t="shared" si="9"/>
        <v>41179</v>
      </c>
      <c r="L615" s="28" t="str">
        <f>IF(VLOOKUP(I615,RETENCIÓN!A:E,5,FALSE)="E","X","")</f>
        <v>X</v>
      </c>
      <c r="M615" s="29" t="str">
        <f>IF(VLOOKUP(I615,RETENCIÓN!A:E,5,FALSE)="CT","X","")</f>
        <v/>
      </c>
      <c r="N615" s="28" t="str">
        <f>IF(VLOOKUP(I615,RETENCIÓN!A:E,5,FALSE)="E","X","")</f>
        <v>X</v>
      </c>
      <c r="O615" s="28" t="str">
        <f>IF(VLOOKUP(I615,RETENCIÓN!A:E,5,FALSE)="MT","X","")</f>
        <v/>
      </c>
      <c r="P615" s="28" t="str">
        <f>IF(VLOOKUP(I615,RETENCIÓN!A:E,5,FALSE)="S","X","")</f>
        <v/>
      </c>
      <c r="Q615" s="26" t="s">
        <v>775</v>
      </c>
      <c r="R615" s="26"/>
      <c r="S615" s="25"/>
      <c r="T615" s="22" t="s">
        <v>178</v>
      </c>
      <c r="U615" s="22">
        <v>1</v>
      </c>
      <c r="V615" s="22">
        <v>13</v>
      </c>
      <c r="W615" s="22" t="s">
        <v>167</v>
      </c>
      <c r="X615" s="22"/>
      <c r="Y615" s="22">
        <v>9</v>
      </c>
      <c r="Z615" s="22" t="s">
        <v>765</v>
      </c>
    </row>
    <row r="616" spans="1:26" ht="36" x14ac:dyDescent="0.2">
      <c r="A616" s="22">
        <v>614</v>
      </c>
      <c r="B616" s="22" t="s">
        <v>168</v>
      </c>
      <c r="C616" s="23">
        <v>38258</v>
      </c>
      <c r="D616" s="23">
        <v>38258</v>
      </c>
      <c r="E616" s="22" t="s">
        <v>21</v>
      </c>
      <c r="F616" s="24" t="s">
        <v>249</v>
      </c>
      <c r="G616" s="4" t="s">
        <v>40</v>
      </c>
      <c r="H616" s="30" t="str">
        <f>VLOOKUP(G616,Hoja2!A:B,2,0)</f>
        <v>SERIE029</v>
      </c>
      <c r="I616" s="4" t="s">
        <v>40</v>
      </c>
      <c r="J616" s="31">
        <f>VLOOKUP(Eliminación!I454,RETENCIÓN!A:D,IF(Eliminación!E454="OPES",2,IF(Eliminación!E454="UPES",3,4)),FALSE)</f>
        <v>10</v>
      </c>
      <c r="K616" s="27">
        <f t="shared" si="9"/>
        <v>41908</v>
      </c>
      <c r="L616" s="28" t="str">
        <f>IF(VLOOKUP(I616,RETENCIÓN!A:E,5,FALSE)="E","X","")</f>
        <v>X</v>
      </c>
      <c r="M616" s="29" t="str">
        <f>IF(VLOOKUP(I616,RETENCIÓN!A:E,5,FALSE)="CT","X","")</f>
        <v/>
      </c>
      <c r="N616" s="28" t="str">
        <f>IF(VLOOKUP(I616,RETENCIÓN!A:E,5,FALSE)="E","X","")</f>
        <v>X</v>
      </c>
      <c r="O616" s="28" t="str">
        <f>IF(VLOOKUP(I616,RETENCIÓN!A:E,5,FALSE)="MT","X","")</f>
        <v/>
      </c>
      <c r="P616" s="28" t="str">
        <f>IF(VLOOKUP(I616,RETENCIÓN!A:E,5,FALSE)="S","X","")</f>
        <v/>
      </c>
      <c r="Q616" s="26" t="s">
        <v>777</v>
      </c>
      <c r="R616" s="26"/>
      <c r="S616" s="25"/>
      <c r="T616" s="22" t="s">
        <v>178</v>
      </c>
      <c r="U616" s="22">
        <v>1</v>
      </c>
      <c r="V616" s="22">
        <v>208</v>
      </c>
      <c r="W616" s="22" t="s">
        <v>167</v>
      </c>
      <c r="X616" s="22"/>
      <c r="Y616" s="22">
        <v>10</v>
      </c>
      <c r="Z616" s="22" t="s">
        <v>765</v>
      </c>
    </row>
    <row r="617" spans="1:26" ht="36" x14ac:dyDescent="0.2">
      <c r="A617" s="22">
        <v>615</v>
      </c>
      <c r="B617" s="22" t="s">
        <v>168</v>
      </c>
      <c r="C617" s="23">
        <v>38258</v>
      </c>
      <c r="D617" s="23">
        <v>38258</v>
      </c>
      <c r="E617" s="22" t="s">
        <v>21</v>
      </c>
      <c r="F617" s="24" t="s">
        <v>246</v>
      </c>
      <c r="G617" s="4" t="s">
        <v>40</v>
      </c>
      <c r="H617" s="30" t="str">
        <f>VLOOKUP(G617,Hoja2!A:B,2,0)</f>
        <v>SERIE029</v>
      </c>
      <c r="I617" s="4" t="s">
        <v>40</v>
      </c>
      <c r="J617" s="31">
        <f>VLOOKUP(Eliminación!I455,RETENCIÓN!A:D,IF(Eliminación!E455="OPES",2,IF(Eliminación!E455="UPES",3,4)),FALSE)</f>
        <v>10</v>
      </c>
      <c r="K617" s="27">
        <f t="shared" si="9"/>
        <v>41908</v>
      </c>
      <c r="L617" s="28" t="str">
        <f>IF(VLOOKUP(I617,RETENCIÓN!A:E,5,FALSE)="E","X","")</f>
        <v>X</v>
      </c>
      <c r="M617" s="29" t="str">
        <f>IF(VLOOKUP(I617,RETENCIÓN!A:E,5,FALSE)="CT","X","")</f>
        <v/>
      </c>
      <c r="N617" s="28" t="str">
        <f>IF(VLOOKUP(I617,RETENCIÓN!A:E,5,FALSE)="E","X","")</f>
        <v>X</v>
      </c>
      <c r="O617" s="28" t="str">
        <f>IF(VLOOKUP(I617,RETENCIÓN!A:E,5,FALSE)="MT","X","")</f>
        <v/>
      </c>
      <c r="P617" s="28" t="str">
        <f>IF(VLOOKUP(I617,RETENCIÓN!A:E,5,FALSE)="S","X","")</f>
        <v/>
      </c>
      <c r="Q617" s="26" t="s">
        <v>777</v>
      </c>
      <c r="R617" s="26"/>
      <c r="S617" s="25" t="s">
        <v>177</v>
      </c>
      <c r="T617" s="22" t="s">
        <v>178</v>
      </c>
      <c r="U617" s="22">
        <v>1</v>
      </c>
      <c r="V617" s="22">
        <v>124</v>
      </c>
      <c r="W617" s="22" t="s">
        <v>167</v>
      </c>
      <c r="X617" s="22"/>
      <c r="Y617" s="22">
        <v>11</v>
      </c>
      <c r="Z617" s="22" t="s">
        <v>765</v>
      </c>
    </row>
    <row r="618" spans="1:26" ht="36" x14ac:dyDescent="0.2">
      <c r="A618" s="22">
        <v>616</v>
      </c>
      <c r="B618" s="22" t="s">
        <v>168</v>
      </c>
      <c r="C618" s="23">
        <v>38041</v>
      </c>
      <c r="D618" s="23">
        <v>38041</v>
      </c>
      <c r="E618" s="22" t="s">
        <v>21</v>
      </c>
      <c r="F618" s="24" t="s">
        <v>778</v>
      </c>
      <c r="G618" s="4" t="s">
        <v>40</v>
      </c>
      <c r="H618" s="30" t="str">
        <f>VLOOKUP(G618,Hoja2!A:B,2,0)</f>
        <v>SERIE029</v>
      </c>
      <c r="I618" s="4" t="s">
        <v>40</v>
      </c>
      <c r="J618" s="31">
        <f>VLOOKUP(Eliminación!I456,RETENCIÓN!A:D,IF(Eliminación!E456="OPES",2,IF(Eliminación!E456="UPES",3,4)),FALSE)</f>
        <v>10</v>
      </c>
      <c r="K618" s="27">
        <f t="shared" si="9"/>
        <v>41691</v>
      </c>
      <c r="L618" s="28" t="str">
        <f>IF(VLOOKUP(I618,RETENCIÓN!A:E,5,FALSE)="E","X","")</f>
        <v>X</v>
      </c>
      <c r="M618" s="29" t="str">
        <f>IF(VLOOKUP(I618,RETENCIÓN!A:E,5,FALSE)="CT","X","")</f>
        <v/>
      </c>
      <c r="N618" s="28" t="str">
        <f>IF(VLOOKUP(I618,RETENCIÓN!A:E,5,FALSE)="E","X","")</f>
        <v>X</v>
      </c>
      <c r="O618" s="28" t="str">
        <f>IF(VLOOKUP(I618,RETENCIÓN!A:E,5,FALSE)="MT","X","")</f>
        <v/>
      </c>
      <c r="P618" s="28" t="str">
        <f>IF(VLOOKUP(I618,RETENCIÓN!A:E,5,FALSE)="S","X","")</f>
        <v/>
      </c>
      <c r="Q618" s="26" t="s">
        <v>779</v>
      </c>
      <c r="R618" s="26"/>
      <c r="S618" s="25" t="s">
        <v>177</v>
      </c>
      <c r="T618" s="22" t="s">
        <v>178</v>
      </c>
      <c r="U618" s="22">
        <v>1</v>
      </c>
      <c r="V618" s="22">
        <v>83</v>
      </c>
      <c r="W618" s="22" t="s">
        <v>167</v>
      </c>
      <c r="X618" s="22"/>
      <c r="Y618" s="22">
        <v>1</v>
      </c>
      <c r="Z618" s="22" t="s">
        <v>780</v>
      </c>
    </row>
    <row r="619" spans="1:26" ht="36" x14ac:dyDescent="0.2">
      <c r="A619" s="22">
        <v>617</v>
      </c>
      <c r="B619" s="22" t="s">
        <v>168</v>
      </c>
      <c r="C619" s="23">
        <v>38041</v>
      </c>
      <c r="D619" s="23">
        <v>38041</v>
      </c>
      <c r="E619" s="22" t="s">
        <v>21</v>
      </c>
      <c r="F619" s="24" t="s">
        <v>781</v>
      </c>
      <c r="G619" s="4" t="s">
        <v>40</v>
      </c>
      <c r="H619" s="30" t="str">
        <f>VLOOKUP(G619,Hoja2!A:B,2,0)</f>
        <v>SERIE029</v>
      </c>
      <c r="I619" s="4" t="s">
        <v>40</v>
      </c>
      <c r="J619" s="31">
        <f>VLOOKUP(Eliminación!I457,RETENCIÓN!A:D,IF(Eliminación!E457="OPES",2,IF(Eliminación!E457="UPES",3,4)),FALSE)</f>
        <v>10</v>
      </c>
      <c r="K619" s="27">
        <f t="shared" si="9"/>
        <v>41691</v>
      </c>
      <c r="L619" s="28" t="str">
        <f>IF(VLOOKUP(I619,RETENCIÓN!A:E,5,FALSE)="E","X","")</f>
        <v>X</v>
      </c>
      <c r="M619" s="29" t="str">
        <f>IF(VLOOKUP(I619,RETENCIÓN!A:E,5,FALSE)="CT","X","")</f>
        <v/>
      </c>
      <c r="N619" s="28" t="str">
        <f>IF(VLOOKUP(I619,RETENCIÓN!A:E,5,FALSE)="E","X","")</f>
        <v>X</v>
      </c>
      <c r="O619" s="28" t="str">
        <f>IF(VLOOKUP(I619,RETENCIÓN!A:E,5,FALSE)="MT","X","")</f>
        <v/>
      </c>
      <c r="P619" s="28" t="str">
        <f>IF(VLOOKUP(I619,RETENCIÓN!A:E,5,FALSE)="S","X","")</f>
        <v/>
      </c>
      <c r="Q619" s="26" t="s">
        <v>779</v>
      </c>
      <c r="R619" s="26"/>
      <c r="S619" s="25" t="s">
        <v>177</v>
      </c>
      <c r="T619" s="22" t="s">
        <v>178</v>
      </c>
      <c r="U619" s="22">
        <v>1</v>
      </c>
      <c r="V619" s="22">
        <v>74</v>
      </c>
      <c r="W619" s="22" t="s">
        <v>167</v>
      </c>
      <c r="X619" s="22"/>
      <c r="Y619" s="22">
        <v>2</v>
      </c>
      <c r="Z619" s="22" t="s">
        <v>780</v>
      </c>
    </row>
    <row r="620" spans="1:26" ht="36" x14ac:dyDescent="0.2">
      <c r="A620" s="22">
        <v>618</v>
      </c>
      <c r="B620" s="22" t="s">
        <v>168</v>
      </c>
      <c r="C620" s="23">
        <v>38041</v>
      </c>
      <c r="D620" s="23">
        <v>38041</v>
      </c>
      <c r="E620" s="22" t="s">
        <v>21</v>
      </c>
      <c r="F620" s="24" t="s">
        <v>782</v>
      </c>
      <c r="G620" s="4" t="s">
        <v>40</v>
      </c>
      <c r="H620" s="30" t="str">
        <f>VLOOKUP(G620,Hoja2!A:B,2,0)</f>
        <v>SERIE029</v>
      </c>
      <c r="I620" s="4" t="s">
        <v>40</v>
      </c>
      <c r="J620" s="31">
        <f>VLOOKUP(Eliminación!I458,RETENCIÓN!A:D,IF(Eliminación!E458="OPES",2,IF(Eliminación!E458="UPES",3,4)),FALSE)</f>
        <v>10</v>
      </c>
      <c r="K620" s="27">
        <f t="shared" si="9"/>
        <v>41691</v>
      </c>
      <c r="L620" s="28" t="str">
        <f>IF(VLOOKUP(I620,RETENCIÓN!A:E,5,FALSE)="E","X","")</f>
        <v>X</v>
      </c>
      <c r="M620" s="29" t="str">
        <f>IF(VLOOKUP(I620,RETENCIÓN!A:E,5,FALSE)="CT","X","")</f>
        <v/>
      </c>
      <c r="N620" s="28" t="str">
        <f>IF(VLOOKUP(I620,RETENCIÓN!A:E,5,FALSE)="E","X","")</f>
        <v>X</v>
      </c>
      <c r="O620" s="28" t="str">
        <f>IF(VLOOKUP(I620,RETENCIÓN!A:E,5,FALSE)="MT","X","")</f>
        <v/>
      </c>
      <c r="P620" s="28" t="str">
        <f>IF(VLOOKUP(I620,RETENCIÓN!A:E,5,FALSE)="S","X","")</f>
        <v/>
      </c>
      <c r="Q620" s="26" t="s">
        <v>779</v>
      </c>
      <c r="R620" s="26"/>
      <c r="S620" s="25" t="s">
        <v>177</v>
      </c>
      <c r="T620" s="22" t="s">
        <v>178</v>
      </c>
      <c r="U620" s="22">
        <v>1</v>
      </c>
      <c r="V620" s="22">
        <v>67</v>
      </c>
      <c r="W620" s="22" t="s">
        <v>167</v>
      </c>
      <c r="X620" s="22"/>
      <c r="Y620" s="22">
        <v>3</v>
      </c>
      <c r="Z620" s="22" t="s">
        <v>780</v>
      </c>
    </row>
    <row r="621" spans="1:26" x14ac:dyDescent="0.2">
      <c r="A621" s="22">
        <v>619</v>
      </c>
      <c r="B621" s="22" t="s">
        <v>168</v>
      </c>
      <c r="C621" s="23">
        <v>38027</v>
      </c>
      <c r="D621" s="23">
        <v>38027</v>
      </c>
      <c r="E621" s="22" t="s">
        <v>21</v>
      </c>
      <c r="F621" s="24" t="s">
        <v>783</v>
      </c>
      <c r="G621" s="4" t="s">
        <v>40</v>
      </c>
      <c r="H621" s="30" t="str">
        <f>VLOOKUP(G621,Hoja2!A:B,2,0)</f>
        <v>SERIE029</v>
      </c>
      <c r="I621" s="4" t="s">
        <v>40</v>
      </c>
      <c r="J621" s="31">
        <f>VLOOKUP(Eliminación!I459,RETENCIÓN!A:D,IF(Eliminación!E459="OPES",2,IF(Eliminación!E459="UPES",3,4)),FALSE)</f>
        <v>10</v>
      </c>
      <c r="K621" s="27">
        <f t="shared" si="9"/>
        <v>41677</v>
      </c>
      <c r="L621" s="28" t="str">
        <f>IF(VLOOKUP(I621,RETENCIÓN!A:E,5,FALSE)="E","X","")</f>
        <v>X</v>
      </c>
      <c r="M621" s="29" t="str">
        <f>IF(VLOOKUP(I621,RETENCIÓN!A:E,5,FALSE)="CT","X","")</f>
        <v/>
      </c>
      <c r="N621" s="28" t="str">
        <f>IF(VLOOKUP(I621,RETENCIÓN!A:E,5,FALSE)="E","X","")</f>
        <v>X</v>
      </c>
      <c r="O621" s="28" t="str">
        <f>IF(VLOOKUP(I621,RETENCIÓN!A:E,5,FALSE)="MT","X","")</f>
        <v/>
      </c>
      <c r="P621" s="28" t="str">
        <f>IF(VLOOKUP(I621,RETENCIÓN!A:E,5,FALSE)="S","X","")</f>
        <v/>
      </c>
      <c r="Q621" s="26" t="s">
        <v>784</v>
      </c>
      <c r="R621" s="26"/>
      <c r="S621" s="25" t="s">
        <v>177</v>
      </c>
      <c r="T621" s="22" t="s">
        <v>178</v>
      </c>
      <c r="U621" s="22">
        <v>1</v>
      </c>
      <c r="V621" s="22">
        <v>212</v>
      </c>
      <c r="W621" s="22" t="s">
        <v>167</v>
      </c>
      <c r="X621" s="22"/>
      <c r="Y621" s="22">
        <v>4</v>
      </c>
      <c r="Z621" s="22" t="s">
        <v>780</v>
      </c>
    </row>
    <row r="622" spans="1:26" ht="24" x14ac:dyDescent="0.2">
      <c r="A622" s="22">
        <v>620</v>
      </c>
      <c r="B622" s="22" t="s">
        <v>168</v>
      </c>
      <c r="C622" s="23">
        <v>38077</v>
      </c>
      <c r="D622" s="23">
        <v>38077</v>
      </c>
      <c r="E622" s="22" t="s">
        <v>21</v>
      </c>
      <c r="F622" s="24" t="s">
        <v>392</v>
      </c>
      <c r="G622" s="4" t="s">
        <v>40</v>
      </c>
      <c r="H622" s="30" t="str">
        <f>VLOOKUP(G622,Hoja2!A:B,2,0)</f>
        <v>SERIE029</v>
      </c>
      <c r="I622" s="4" t="s">
        <v>40</v>
      </c>
      <c r="J622" s="31">
        <f>VLOOKUP(Eliminación!I460,RETENCIÓN!A:D,IF(Eliminación!E460="OPES",2,IF(Eliminación!E460="UPES",3,4)),FALSE)</f>
        <v>10</v>
      </c>
      <c r="K622" s="27">
        <f t="shared" si="9"/>
        <v>41727</v>
      </c>
      <c r="L622" s="28" t="str">
        <f>IF(VLOOKUP(I622,RETENCIÓN!A:E,5,FALSE)="E","X","")</f>
        <v>X</v>
      </c>
      <c r="M622" s="29" t="str">
        <f>IF(VLOOKUP(I622,RETENCIÓN!A:E,5,FALSE)="CT","X","")</f>
        <v/>
      </c>
      <c r="N622" s="28" t="str">
        <f>IF(VLOOKUP(I622,RETENCIÓN!A:E,5,FALSE)="E","X","")</f>
        <v>X</v>
      </c>
      <c r="O622" s="28" t="str">
        <f>IF(VLOOKUP(I622,RETENCIÓN!A:E,5,FALSE)="MT","X","")</f>
        <v/>
      </c>
      <c r="P622" s="28" t="str">
        <f>IF(VLOOKUP(I622,RETENCIÓN!A:E,5,FALSE)="S","X","")</f>
        <v/>
      </c>
      <c r="Q622" s="26" t="s">
        <v>785</v>
      </c>
      <c r="R622" s="26"/>
      <c r="S622" s="25" t="s">
        <v>177</v>
      </c>
      <c r="T622" s="22" t="s">
        <v>178</v>
      </c>
      <c r="U622" s="22">
        <v>1</v>
      </c>
      <c r="V622" s="22">
        <v>41</v>
      </c>
      <c r="W622" s="22" t="s">
        <v>167</v>
      </c>
      <c r="X622" s="22"/>
      <c r="Y622" s="22">
        <v>5</v>
      </c>
      <c r="Z622" s="22" t="s">
        <v>780</v>
      </c>
    </row>
    <row r="623" spans="1:26" ht="24" x14ac:dyDescent="0.2">
      <c r="A623" s="22">
        <v>621</v>
      </c>
      <c r="B623" s="22" t="s">
        <v>168</v>
      </c>
      <c r="C623" s="23">
        <v>38077</v>
      </c>
      <c r="D623" s="23">
        <v>38077</v>
      </c>
      <c r="E623" s="22" t="s">
        <v>21</v>
      </c>
      <c r="F623" s="24" t="s">
        <v>786</v>
      </c>
      <c r="G623" s="4" t="s">
        <v>40</v>
      </c>
      <c r="H623" s="30" t="str">
        <f>VLOOKUP(G623,Hoja2!A:B,2,0)</f>
        <v>SERIE029</v>
      </c>
      <c r="I623" s="4" t="s">
        <v>40</v>
      </c>
      <c r="J623" s="31">
        <f>VLOOKUP(Eliminación!I461,RETENCIÓN!A:D,IF(Eliminación!E461="OPES",2,IF(Eliminación!E461="UPES",3,4)),FALSE)</f>
        <v>10</v>
      </c>
      <c r="K623" s="27">
        <f t="shared" si="9"/>
        <v>41727</v>
      </c>
      <c r="L623" s="28" t="str">
        <f>IF(VLOOKUP(I623,RETENCIÓN!A:E,5,FALSE)="E","X","")</f>
        <v>X</v>
      </c>
      <c r="M623" s="29" t="str">
        <f>IF(VLOOKUP(I623,RETENCIÓN!A:E,5,FALSE)="CT","X","")</f>
        <v/>
      </c>
      <c r="N623" s="28" t="str">
        <f>IF(VLOOKUP(I623,RETENCIÓN!A:E,5,FALSE)="E","X","")</f>
        <v>X</v>
      </c>
      <c r="O623" s="28" t="str">
        <f>IF(VLOOKUP(I623,RETENCIÓN!A:E,5,FALSE)="MT","X","")</f>
        <v/>
      </c>
      <c r="P623" s="28" t="str">
        <f>IF(VLOOKUP(I623,RETENCIÓN!A:E,5,FALSE)="S","X","")</f>
        <v/>
      </c>
      <c r="Q623" s="26" t="s">
        <v>785</v>
      </c>
      <c r="R623" s="26"/>
      <c r="S623" s="25" t="s">
        <v>177</v>
      </c>
      <c r="T623" s="22" t="s">
        <v>178</v>
      </c>
      <c r="U623" s="22">
        <v>1</v>
      </c>
      <c r="V623" s="22">
        <v>23</v>
      </c>
      <c r="W623" s="22" t="s">
        <v>167</v>
      </c>
      <c r="X623" s="22"/>
      <c r="Y623" s="22">
        <v>6</v>
      </c>
      <c r="Z623" s="22" t="s">
        <v>780</v>
      </c>
    </row>
    <row r="624" spans="1:26" ht="36" x14ac:dyDescent="0.2">
      <c r="A624" s="22">
        <v>622</v>
      </c>
      <c r="B624" s="22" t="s">
        <v>168</v>
      </c>
      <c r="C624" s="23">
        <v>38077</v>
      </c>
      <c r="D624" s="23">
        <v>38077</v>
      </c>
      <c r="E624" s="22" t="s">
        <v>21</v>
      </c>
      <c r="F624" s="24" t="s">
        <v>787</v>
      </c>
      <c r="G624" s="4" t="s">
        <v>40</v>
      </c>
      <c r="H624" s="30" t="str">
        <f>VLOOKUP(G624,Hoja2!A:B,2,0)</f>
        <v>SERIE029</v>
      </c>
      <c r="I624" s="4" t="s">
        <v>40</v>
      </c>
      <c r="J624" s="31">
        <f>VLOOKUP(Eliminación!I462,RETENCIÓN!A:D,IF(Eliminación!E462="OPES",2,IF(Eliminación!E462="UPES",3,4)),FALSE)</f>
        <v>10</v>
      </c>
      <c r="K624" s="27">
        <f t="shared" si="9"/>
        <v>41727</v>
      </c>
      <c r="L624" s="28" t="str">
        <f>IF(VLOOKUP(I624,RETENCIÓN!A:E,5,FALSE)="E","X","")</f>
        <v>X</v>
      </c>
      <c r="M624" s="29" t="str">
        <f>IF(VLOOKUP(I624,RETENCIÓN!A:E,5,FALSE)="CT","X","")</f>
        <v/>
      </c>
      <c r="N624" s="28" t="str">
        <f>IF(VLOOKUP(I624,RETENCIÓN!A:E,5,FALSE)="E","X","")</f>
        <v>X</v>
      </c>
      <c r="O624" s="28" t="str">
        <f>IF(VLOOKUP(I624,RETENCIÓN!A:E,5,FALSE)="MT","X","")</f>
        <v/>
      </c>
      <c r="P624" s="28" t="str">
        <f>IF(VLOOKUP(I624,RETENCIÓN!A:E,5,FALSE)="S","X","")</f>
        <v/>
      </c>
      <c r="Q624" s="26" t="s">
        <v>788</v>
      </c>
      <c r="R624" s="26"/>
      <c r="S624" s="25"/>
      <c r="T624" s="22" t="s">
        <v>178</v>
      </c>
      <c r="U624" s="22">
        <v>1</v>
      </c>
      <c r="V624" s="22">
        <v>6</v>
      </c>
      <c r="W624" s="22" t="s">
        <v>167</v>
      </c>
      <c r="X624" s="22"/>
      <c r="Y624" s="22">
        <v>7</v>
      </c>
      <c r="Z624" s="22" t="s">
        <v>780</v>
      </c>
    </row>
    <row r="625" spans="1:26" ht="24" x14ac:dyDescent="0.2">
      <c r="A625" s="22">
        <v>623</v>
      </c>
      <c r="B625" s="22" t="s">
        <v>168</v>
      </c>
      <c r="C625" s="23">
        <v>38077</v>
      </c>
      <c r="D625" s="23">
        <v>38077</v>
      </c>
      <c r="E625" s="22" t="s">
        <v>21</v>
      </c>
      <c r="F625" s="24" t="s">
        <v>789</v>
      </c>
      <c r="G625" s="4" t="s">
        <v>40</v>
      </c>
      <c r="H625" s="30" t="str">
        <f>VLOOKUP(G625,Hoja2!A:B,2,0)</f>
        <v>SERIE029</v>
      </c>
      <c r="I625" s="4" t="s">
        <v>40</v>
      </c>
      <c r="J625" s="31">
        <f>VLOOKUP(Eliminación!I463,RETENCIÓN!A:D,IF(Eliminación!E463="OPES",2,IF(Eliminación!E463="UPES",3,4)),FALSE)</f>
        <v>10</v>
      </c>
      <c r="K625" s="27">
        <f t="shared" si="9"/>
        <v>41727</v>
      </c>
      <c r="L625" s="28" t="str">
        <f>IF(VLOOKUP(I625,RETENCIÓN!A:E,5,FALSE)="E","X","")</f>
        <v>X</v>
      </c>
      <c r="M625" s="29" t="str">
        <f>IF(VLOOKUP(I625,RETENCIÓN!A:E,5,FALSE)="CT","X","")</f>
        <v/>
      </c>
      <c r="N625" s="28" t="str">
        <f>IF(VLOOKUP(I625,RETENCIÓN!A:E,5,FALSE)="E","X","")</f>
        <v>X</v>
      </c>
      <c r="O625" s="28" t="str">
        <f>IF(VLOOKUP(I625,RETENCIÓN!A:E,5,FALSE)="MT","X","")</f>
        <v/>
      </c>
      <c r="P625" s="28" t="str">
        <f>IF(VLOOKUP(I625,RETENCIÓN!A:E,5,FALSE)="S","X","")</f>
        <v/>
      </c>
      <c r="Q625" s="26" t="s">
        <v>790</v>
      </c>
      <c r="R625" s="26"/>
      <c r="S625" s="25" t="s">
        <v>177</v>
      </c>
      <c r="T625" s="22" t="s">
        <v>178</v>
      </c>
      <c r="U625" s="22">
        <v>1</v>
      </c>
      <c r="V625" s="22">
        <v>52</v>
      </c>
      <c r="W625" s="22" t="s">
        <v>167</v>
      </c>
      <c r="X625" s="22"/>
      <c r="Y625" s="22">
        <v>8</v>
      </c>
      <c r="Z625" s="22" t="s">
        <v>780</v>
      </c>
    </row>
    <row r="626" spans="1:26" ht="24" x14ac:dyDescent="0.2">
      <c r="A626" s="22">
        <v>624</v>
      </c>
      <c r="B626" s="22" t="s">
        <v>168</v>
      </c>
      <c r="C626" s="23">
        <v>38082</v>
      </c>
      <c r="D626" s="23">
        <v>38082</v>
      </c>
      <c r="E626" s="22" t="s">
        <v>21</v>
      </c>
      <c r="F626" s="24" t="s">
        <v>791</v>
      </c>
      <c r="G626" s="4" t="s">
        <v>40</v>
      </c>
      <c r="H626" s="30" t="str">
        <f>VLOOKUP(G626,Hoja2!A:B,2,0)</f>
        <v>SERIE029</v>
      </c>
      <c r="I626" s="4" t="s">
        <v>40</v>
      </c>
      <c r="J626" s="31">
        <f>VLOOKUP(Eliminación!I464,RETENCIÓN!A:D,IF(Eliminación!E464="OPES",2,IF(Eliminación!E464="UPES",3,4)),FALSE)</f>
        <v>10</v>
      </c>
      <c r="K626" s="27">
        <f t="shared" si="9"/>
        <v>41732</v>
      </c>
      <c r="L626" s="28" t="str">
        <f>IF(VLOOKUP(I626,RETENCIÓN!A:E,5,FALSE)="E","X","")</f>
        <v>X</v>
      </c>
      <c r="M626" s="29" t="str">
        <f>IF(VLOOKUP(I626,RETENCIÓN!A:E,5,FALSE)="CT","X","")</f>
        <v/>
      </c>
      <c r="N626" s="28" t="str">
        <f>IF(VLOOKUP(I626,RETENCIÓN!A:E,5,FALSE)="E","X","")</f>
        <v>X</v>
      </c>
      <c r="O626" s="28" t="str">
        <f>IF(VLOOKUP(I626,RETENCIÓN!A:E,5,FALSE)="MT","X","")</f>
        <v/>
      </c>
      <c r="P626" s="28" t="str">
        <f>IF(VLOOKUP(I626,RETENCIÓN!A:E,5,FALSE)="S","X","")</f>
        <v/>
      </c>
      <c r="Q626" s="26" t="s">
        <v>792</v>
      </c>
      <c r="R626" s="26"/>
      <c r="S626" s="25" t="s">
        <v>182</v>
      </c>
      <c r="T626" s="22" t="s">
        <v>178</v>
      </c>
      <c r="U626" s="22">
        <v>1</v>
      </c>
      <c r="V626" s="22">
        <v>17</v>
      </c>
      <c r="W626" s="22" t="s">
        <v>167</v>
      </c>
      <c r="X626" s="22"/>
      <c r="Y626" s="22">
        <v>9</v>
      </c>
      <c r="Z626" s="22" t="s">
        <v>780</v>
      </c>
    </row>
    <row r="627" spans="1:26" ht="36" x14ac:dyDescent="0.2">
      <c r="A627" s="22">
        <v>625</v>
      </c>
      <c r="B627" s="22" t="s">
        <v>168</v>
      </c>
      <c r="C627" s="23">
        <v>38082</v>
      </c>
      <c r="D627" s="23">
        <v>38082</v>
      </c>
      <c r="E627" s="22" t="s">
        <v>21</v>
      </c>
      <c r="F627" s="24" t="s">
        <v>793</v>
      </c>
      <c r="G627" s="4" t="s">
        <v>40</v>
      </c>
      <c r="H627" s="30" t="str">
        <f>VLOOKUP(G627,Hoja2!A:B,2,0)</f>
        <v>SERIE029</v>
      </c>
      <c r="I627" s="4" t="s">
        <v>40</v>
      </c>
      <c r="J627" s="31">
        <f>VLOOKUP(Eliminación!I465,RETENCIÓN!A:D,IF(Eliminación!E465="OPES",2,IF(Eliminación!E465="UPES",3,4)),FALSE)</f>
        <v>10</v>
      </c>
      <c r="K627" s="27">
        <f t="shared" si="9"/>
        <v>41732</v>
      </c>
      <c r="L627" s="28" t="str">
        <f>IF(VLOOKUP(I627,RETENCIÓN!A:E,5,FALSE)="E","X","")</f>
        <v>X</v>
      </c>
      <c r="M627" s="29" t="str">
        <f>IF(VLOOKUP(I627,RETENCIÓN!A:E,5,FALSE)="CT","X","")</f>
        <v/>
      </c>
      <c r="N627" s="28" t="str">
        <f>IF(VLOOKUP(I627,RETENCIÓN!A:E,5,FALSE)="E","X","")</f>
        <v>X</v>
      </c>
      <c r="O627" s="28" t="str">
        <f>IF(VLOOKUP(I627,RETENCIÓN!A:E,5,FALSE)="MT","X","")</f>
        <v/>
      </c>
      <c r="P627" s="28" t="str">
        <f>IF(VLOOKUP(I627,RETENCIÓN!A:E,5,FALSE)="S","X","")</f>
        <v/>
      </c>
      <c r="Q627" s="26" t="s">
        <v>794</v>
      </c>
      <c r="R627" s="26"/>
      <c r="S627" s="25" t="s">
        <v>177</v>
      </c>
      <c r="T627" s="22" t="s">
        <v>178</v>
      </c>
      <c r="U627" s="22">
        <v>1</v>
      </c>
      <c r="V627" s="22">
        <v>24</v>
      </c>
      <c r="W627" s="22" t="s">
        <v>167</v>
      </c>
      <c r="X627" s="22"/>
      <c r="Y627" s="22">
        <v>10</v>
      </c>
      <c r="Z627" s="22" t="s">
        <v>780</v>
      </c>
    </row>
    <row r="628" spans="1:26" ht="24" x14ac:dyDescent="0.2">
      <c r="A628" s="22">
        <v>626</v>
      </c>
      <c r="B628" s="22" t="s">
        <v>168</v>
      </c>
      <c r="C628" s="23">
        <v>38082</v>
      </c>
      <c r="D628" s="23">
        <v>38082</v>
      </c>
      <c r="E628" s="22" t="s">
        <v>21</v>
      </c>
      <c r="F628" s="24" t="s">
        <v>392</v>
      </c>
      <c r="G628" s="4" t="s">
        <v>40</v>
      </c>
      <c r="H628" s="30" t="str">
        <f>VLOOKUP(G628,Hoja2!A:B,2,0)</f>
        <v>SERIE029</v>
      </c>
      <c r="I628" s="4" t="s">
        <v>40</v>
      </c>
      <c r="J628" s="31">
        <f>VLOOKUP(Eliminación!I466,RETENCIÓN!A:D,IF(Eliminación!E466="OPES",2,IF(Eliminación!E466="UPES",3,4)),FALSE)</f>
        <v>10</v>
      </c>
      <c r="K628" s="27">
        <f t="shared" si="9"/>
        <v>41732</v>
      </c>
      <c r="L628" s="28" t="str">
        <f>IF(VLOOKUP(I628,RETENCIÓN!A:E,5,FALSE)="E","X","")</f>
        <v>X</v>
      </c>
      <c r="M628" s="29" t="str">
        <f>IF(VLOOKUP(I628,RETENCIÓN!A:E,5,FALSE)="CT","X","")</f>
        <v/>
      </c>
      <c r="N628" s="28" t="str">
        <f>IF(VLOOKUP(I628,RETENCIÓN!A:E,5,FALSE)="E","X","")</f>
        <v>X</v>
      </c>
      <c r="O628" s="28" t="str">
        <f>IF(VLOOKUP(I628,RETENCIÓN!A:E,5,FALSE)="MT","X","")</f>
        <v/>
      </c>
      <c r="P628" s="28" t="str">
        <f>IF(VLOOKUP(I628,RETENCIÓN!A:E,5,FALSE)="S","X","")</f>
        <v/>
      </c>
      <c r="Q628" s="26" t="s">
        <v>792</v>
      </c>
      <c r="R628" s="26"/>
      <c r="S628" s="25" t="s">
        <v>177</v>
      </c>
      <c r="T628" s="22" t="s">
        <v>178</v>
      </c>
      <c r="U628" s="22">
        <v>1</v>
      </c>
      <c r="V628" s="22">
        <v>39</v>
      </c>
      <c r="W628" s="22" t="s">
        <v>167</v>
      </c>
      <c r="X628" s="22"/>
      <c r="Y628" s="22">
        <v>11</v>
      </c>
      <c r="Z628" s="22" t="s">
        <v>780</v>
      </c>
    </row>
    <row r="629" spans="1:26" ht="36" x14ac:dyDescent="0.2">
      <c r="A629" s="22">
        <v>627</v>
      </c>
      <c r="B629" s="22" t="s">
        <v>168</v>
      </c>
      <c r="C629" s="23">
        <v>38082</v>
      </c>
      <c r="D629" s="23">
        <v>38082</v>
      </c>
      <c r="E629" s="22" t="s">
        <v>21</v>
      </c>
      <c r="F629" s="24" t="s">
        <v>795</v>
      </c>
      <c r="G629" s="4" t="s">
        <v>40</v>
      </c>
      <c r="H629" s="30" t="str">
        <f>VLOOKUP(G629,Hoja2!A:B,2,0)</f>
        <v>SERIE029</v>
      </c>
      <c r="I629" s="4" t="s">
        <v>40</v>
      </c>
      <c r="J629" s="31">
        <f>VLOOKUP(Eliminación!I467,RETENCIÓN!A:D,IF(Eliminación!E467="OPES",2,IF(Eliminación!E467="UPES",3,4)),FALSE)</f>
        <v>10</v>
      </c>
      <c r="K629" s="27">
        <f t="shared" si="9"/>
        <v>41732</v>
      </c>
      <c r="L629" s="28" t="str">
        <f>IF(VLOOKUP(I629,RETENCIÓN!A:E,5,FALSE)="E","X","")</f>
        <v>X</v>
      </c>
      <c r="M629" s="29" t="str">
        <f>IF(VLOOKUP(I629,RETENCIÓN!A:E,5,FALSE)="CT","X","")</f>
        <v/>
      </c>
      <c r="N629" s="28" t="str">
        <f>IF(VLOOKUP(I629,RETENCIÓN!A:E,5,FALSE)="E","X","")</f>
        <v>X</v>
      </c>
      <c r="O629" s="28" t="str">
        <f>IF(VLOOKUP(I629,RETENCIÓN!A:E,5,FALSE)="MT","X","")</f>
        <v/>
      </c>
      <c r="P629" s="28" t="str">
        <f>IF(VLOOKUP(I629,RETENCIÓN!A:E,5,FALSE)="S","X","")</f>
        <v/>
      </c>
      <c r="Q629" s="26" t="s">
        <v>794</v>
      </c>
      <c r="R629" s="26"/>
      <c r="S629" s="25" t="s">
        <v>177</v>
      </c>
      <c r="T629" s="22" t="s">
        <v>178</v>
      </c>
      <c r="U629" s="22">
        <v>1</v>
      </c>
      <c r="V629" s="22">
        <v>22</v>
      </c>
      <c r="W629" s="22" t="s">
        <v>167</v>
      </c>
      <c r="X629" s="22"/>
      <c r="Y629" s="22">
        <v>12</v>
      </c>
      <c r="Z629" s="22" t="s">
        <v>780</v>
      </c>
    </row>
    <row r="630" spans="1:26" ht="24" x14ac:dyDescent="0.2">
      <c r="A630" s="22">
        <v>628</v>
      </c>
      <c r="B630" s="22" t="s">
        <v>168</v>
      </c>
      <c r="C630" s="23">
        <v>38082</v>
      </c>
      <c r="D630" s="23">
        <v>38082</v>
      </c>
      <c r="E630" s="22" t="s">
        <v>21</v>
      </c>
      <c r="F630" s="24" t="s">
        <v>796</v>
      </c>
      <c r="G630" s="4" t="s">
        <v>40</v>
      </c>
      <c r="H630" s="30" t="str">
        <f>VLOOKUP(G630,Hoja2!A:B,2,0)</f>
        <v>SERIE029</v>
      </c>
      <c r="I630" s="4" t="s">
        <v>40</v>
      </c>
      <c r="J630" s="31">
        <f>VLOOKUP(Eliminación!I468,RETENCIÓN!A:D,IF(Eliminación!E468="OPES",2,IF(Eliminación!E468="UPES",3,4)),FALSE)</f>
        <v>10</v>
      </c>
      <c r="K630" s="27">
        <f t="shared" si="9"/>
        <v>41732</v>
      </c>
      <c r="L630" s="28" t="str">
        <f>IF(VLOOKUP(I630,RETENCIÓN!A:E,5,FALSE)="E","X","")</f>
        <v>X</v>
      </c>
      <c r="M630" s="29" t="str">
        <f>IF(VLOOKUP(I630,RETENCIÓN!A:E,5,FALSE)="CT","X","")</f>
        <v/>
      </c>
      <c r="N630" s="28" t="str">
        <f>IF(VLOOKUP(I630,RETENCIÓN!A:E,5,FALSE)="E","X","")</f>
        <v>X</v>
      </c>
      <c r="O630" s="28" t="str">
        <f>IF(VLOOKUP(I630,RETENCIÓN!A:E,5,FALSE)="MT","X","")</f>
        <v/>
      </c>
      <c r="P630" s="28" t="str">
        <f>IF(VLOOKUP(I630,RETENCIÓN!A:E,5,FALSE)="S","X","")</f>
        <v/>
      </c>
      <c r="Q630" s="26" t="s">
        <v>792</v>
      </c>
      <c r="R630" s="26"/>
      <c r="S630" s="25" t="s">
        <v>177</v>
      </c>
      <c r="T630" s="22" t="s">
        <v>178</v>
      </c>
      <c r="U630" s="22">
        <v>1</v>
      </c>
      <c r="V630" s="22">
        <v>26</v>
      </c>
      <c r="W630" s="22" t="s">
        <v>167</v>
      </c>
      <c r="X630" s="22"/>
      <c r="Y630" s="22">
        <v>13</v>
      </c>
      <c r="Z630" s="22" t="s">
        <v>780</v>
      </c>
    </row>
    <row r="631" spans="1:26" ht="24" x14ac:dyDescent="0.2">
      <c r="A631" s="22">
        <v>629</v>
      </c>
      <c r="B631" s="22" t="s">
        <v>168</v>
      </c>
      <c r="C631" s="23">
        <v>38082</v>
      </c>
      <c r="D631" s="23">
        <v>38082</v>
      </c>
      <c r="E631" s="22" t="s">
        <v>21</v>
      </c>
      <c r="F631" s="24" t="s">
        <v>393</v>
      </c>
      <c r="G631" s="4" t="s">
        <v>40</v>
      </c>
      <c r="H631" s="30" t="str">
        <f>VLOOKUP(G631,Hoja2!A:B,2,0)</f>
        <v>SERIE029</v>
      </c>
      <c r="I631" s="4" t="s">
        <v>40</v>
      </c>
      <c r="J631" s="31">
        <f>VLOOKUP(Eliminación!I469,RETENCIÓN!A:D,IF(Eliminación!E469="OPES",2,IF(Eliminación!E469="UPES",3,4)),FALSE)</f>
        <v>10</v>
      </c>
      <c r="K631" s="27">
        <f t="shared" si="9"/>
        <v>41732</v>
      </c>
      <c r="L631" s="28" t="str">
        <f>IF(VLOOKUP(I631,RETENCIÓN!A:E,5,FALSE)="E","X","")</f>
        <v>X</v>
      </c>
      <c r="M631" s="29" t="str">
        <f>IF(VLOOKUP(I631,RETENCIÓN!A:E,5,FALSE)="CT","X","")</f>
        <v/>
      </c>
      <c r="N631" s="28" t="str">
        <f>IF(VLOOKUP(I631,RETENCIÓN!A:E,5,FALSE)="E","X","")</f>
        <v>X</v>
      </c>
      <c r="O631" s="28" t="str">
        <f>IF(VLOOKUP(I631,RETENCIÓN!A:E,5,FALSE)="MT","X","")</f>
        <v/>
      </c>
      <c r="P631" s="28" t="str">
        <f>IF(VLOOKUP(I631,RETENCIÓN!A:E,5,FALSE)="S","X","")</f>
        <v/>
      </c>
      <c r="Q631" s="26" t="s">
        <v>792</v>
      </c>
      <c r="R631" s="26"/>
      <c r="S631" s="25" t="s">
        <v>177</v>
      </c>
      <c r="T631" s="22" t="s">
        <v>178</v>
      </c>
      <c r="U631" s="22">
        <v>1</v>
      </c>
      <c r="V631" s="22">
        <v>27</v>
      </c>
      <c r="W631" s="22" t="s">
        <v>167</v>
      </c>
      <c r="X631" s="22"/>
      <c r="Y631" s="22">
        <v>14</v>
      </c>
      <c r="Z631" s="22" t="s">
        <v>780</v>
      </c>
    </row>
    <row r="632" spans="1:26" ht="24" x14ac:dyDescent="0.2">
      <c r="A632" s="22">
        <v>630</v>
      </c>
      <c r="B632" s="22" t="s">
        <v>168</v>
      </c>
      <c r="C632" s="23">
        <v>38082</v>
      </c>
      <c r="D632" s="23">
        <v>38082</v>
      </c>
      <c r="E632" s="22" t="s">
        <v>21</v>
      </c>
      <c r="F632" s="24" t="s">
        <v>797</v>
      </c>
      <c r="G632" s="4" t="s">
        <v>40</v>
      </c>
      <c r="H632" s="30" t="str">
        <f>VLOOKUP(G632,Hoja2!A:B,2,0)</f>
        <v>SERIE029</v>
      </c>
      <c r="I632" s="4" t="s">
        <v>40</v>
      </c>
      <c r="J632" s="31">
        <f>VLOOKUP(Eliminación!I470,RETENCIÓN!A:D,IF(Eliminación!E470="OPES",2,IF(Eliminación!E470="UPES",3,4)),FALSE)</f>
        <v>10</v>
      </c>
      <c r="K632" s="27">
        <f t="shared" si="9"/>
        <v>41732</v>
      </c>
      <c r="L632" s="28" t="str">
        <f>IF(VLOOKUP(I632,RETENCIÓN!A:E,5,FALSE)="E","X","")</f>
        <v>X</v>
      </c>
      <c r="M632" s="29" t="str">
        <f>IF(VLOOKUP(I632,RETENCIÓN!A:E,5,FALSE)="CT","X","")</f>
        <v/>
      </c>
      <c r="N632" s="28" t="str">
        <f>IF(VLOOKUP(I632,RETENCIÓN!A:E,5,FALSE)="E","X","")</f>
        <v>X</v>
      </c>
      <c r="O632" s="28" t="str">
        <f>IF(VLOOKUP(I632,RETENCIÓN!A:E,5,FALSE)="MT","X","")</f>
        <v/>
      </c>
      <c r="P632" s="28" t="str">
        <f>IF(VLOOKUP(I632,RETENCIÓN!A:E,5,FALSE)="S","X","")</f>
        <v/>
      </c>
      <c r="Q632" s="26" t="s">
        <v>792</v>
      </c>
      <c r="R632" s="26"/>
      <c r="S632" s="25" t="s">
        <v>177</v>
      </c>
      <c r="T632" s="22" t="s">
        <v>178</v>
      </c>
      <c r="U632" s="22">
        <v>1</v>
      </c>
      <c r="V632" s="22">
        <v>60</v>
      </c>
      <c r="W632" s="22" t="s">
        <v>167</v>
      </c>
      <c r="X632" s="22"/>
      <c r="Y632" s="22">
        <v>15</v>
      </c>
      <c r="Z632" s="22" t="s">
        <v>780</v>
      </c>
    </row>
    <row r="633" spans="1:26" ht="24" x14ac:dyDescent="0.2">
      <c r="A633" s="22">
        <v>631</v>
      </c>
      <c r="B633" s="22" t="s">
        <v>168</v>
      </c>
      <c r="C633" s="23">
        <v>38092</v>
      </c>
      <c r="D633" s="23">
        <v>38092</v>
      </c>
      <c r="E633" s="22" t="s">
        <v>21</v>
      </c>
      <c r="F633" s="24" t="s">
        <v>798</v>
      </c>
      <c r="G633" s="4" t="s">
        <v>40</v>
      </c>
      <c r="H633" s="30" t="str">
        <f>VLOOKUP(G633,Hoja2!A:B,2,0)</f>
        <v>SERIE029</v>
      </c>
      <c r="I633" s="4" t="s">
        <v>40</v>
      </c>
      <c r="J633" s="31">
        <f>VLOOKUP(Eliminación!I471,RETENCIÓN!A:D,IF(Eliminación!E471="OPES",2,IF(Eliminación!E471="UPES",3,4)),FALSE)</f>
        <v>10</v>
      </c>
      <c r="K633" s="27">
        <f t="shared" si="9"/>
        <v>41742</v>
      </c>
      <c r="L633" s="28" t="str">
        <f>IF(VLOOKUP(I633,RETENCIÓN!A:E,5,FALSE)="E","X","")</f>
        <v>X</v>
      </c>
      <c r="M633" s="29" t="str">
        <f>IF(VLOOKUP(I633,RETENCIÓN!A:E,5,FALSE)="CT","X","")</f>
        <v/>
      </c>
      <c r="N633" s="28" t="str">
        <f>IF(VLOOKUP(I633,RETENCIÓN!A:E,5,FALSE)="E","X","")</f>
        <v>X</v>
      </c>
      <c r="O633" s="28" t="str">
        <f>IF(VLOOKUP(I633,RETENCIÓN!A:E,5,FALSE)="MT","X","")</f>
        <v/>
      </c>
      <c r="P633" s="28" t="str">
        <f>IF(VLOOKUP(I633,RETENCIÓN!A:E,5,FALSE)="S","X","")</f>
        <v/>
      </c>
      <c r="Q633" s="26" t="s">
        <v>799</v>
      </c>
      <c r="R633" s="26"/>
      <c r="S633" s="25" t="s">
        <v>177</v>
      </c>
      <c r="T633" s="22" t="s">
        <v>178</v>
      </c>
      <c r="U633" s="22">
        <v>1</v>
      </c>
      <c r="V633" s="22">
        <v>129</v>
      </c>
      <c r="W633" s="22" t="s">
        <v>167</v>
      </c>
      <c r="X633" s="22"/>
      <c r="Y633" s="22">
        <v>16</v>
      </c>
      <c r="Z633" s="22" t="s">
        <v>780</v>
      </c>
    </row>
    <row r="634" spans="1:26" ht="24" x14ac:dyDescent="0.2">
      <c r="A634" s="22">
        <v>632</v>
      </c>
      <c r="B634" s="22" t="s">
        <v>168</v>
      </c>
      <c r="C634" s="23">
        <v>38092</v>
      </c>
      <c r="D634" s="23">
        <v>38092</v>
      </c>
      <c r="E634" s="22" t="s">
        <v>21</v>
      </c>
      <c r="F634" s="24" t="s">
        <v>798</v>
      </c>
      <c r="G634" s="4" t="s">
        <v>40</v>
      </c>
      <c r="H634" s="30" t="str">
        <f>VLOOKUP(G634,Hoja2!A:B,2,0)</f>
        <v>SERIE029</v>
      </c>
      <c r="I634" s="4" t="s">
        <v>40</v>
      </c>
      <c r="J634" s="31">
        <f>VLOOKUP(Eliminación!I472,RETENCIÓN!A:D,IF(Eliminación!E472="OPES",2,IF(Eliminación!E472="UPES",3,4)),FALSE)</f>
        <v>10</v>
      </c>
      <c r="K634" s="27">
        <f t="shared" si="9"/>
        <v>41742</v>
      </c>
      <c r="L634" s="28" t="str">
        <f>IF(VLOOKUP(I634,RETENCIÓN!A:E,5,FALSE)="E","X","")</f>
        <v>X</v>
      </c>
      <c r="M634" s="29" t="str">
        <f>IF(VLOOKUP(I634,RETENCIÓN!A:E,5,FALSE)="CT","X","")</f>
        <v/>
      </c>
      <c r="N634" s="28" t="str">
        <f>IF(VLOOKUP(I634,RETENCIÓN!A:E,5,FALSE)="E","X","")</f>
        <v>X</v>
      </c>
      <c r="O634" s="28" t="str">
        <f>IF(VLOOKUP(I634,RETENCIÓN!A:E,5,FALSE)="MT","X","")</f>
        <v/>
      </c>
      <c r="P634" s="28" t="str">
        <f>IF(VLOOKUP(I634,RETENCIÓN!A:E,5,FALSE)="S","X","")</f>
        <v/>
      </c>
      <c r="Q634" s="26" t="s">
        <v>799</v>
      </c>
      <c r="R634" s="26"/>
      <c r="S634" s="25" t="s">
        <v>177</v>
      </c>
      <c r="T634" s="22" t="s">
        <v>178</v>
      </c>
      <c r="U634" s="22">
        <v>130</v>
      </c>
      <c r="V634" s="22">
        <v>267</v>
      </c>
      <c r="W634" s="22" t="s">
        <v>167</v>
      </c>
      <c r="X634" s="22" t="s">
        <v>184</v>
      </c>
      <c r="Y634" s="22">
        <v>17</v>
      </c>
      <c r="Z634" s="22" t="s">
        <v>780</v>
      </c>
    </row>
    <row r="635" spans="1:26" ht="36" x14ac:dyDescent="0.2">
      <c r="A635" s="22">
        <v>633</v>
      </c>
      <c r="B635" s="22" t="s">
        <v>168</v>
      </c>
      <c r="C635" s="23">
        <v>38321</v>
      </c>
      <c r="D635" s="23">
        <v>38321</v>
      </c>
      <c r="E635" s="22" t="s">
        <v>21</v>
      </c>
      <c r="F635" s="24" t="s">
        <v>269</v>
      </c>
      <c r="G635" s="4" t="s">
        <v>40</v>
      </c>
      <c r="H635" s="30" t="str">
        <f>VLOOKUP(G635,Hoja2!A:B,2,0)</f>
        <v>SERIE029</v>
      </c>
      <c r="I635" s="4" t="s">
        <v>40</v>
      </c>
      <c r="J635" s="31">
        <f>VLOOKUP(Eliminación!I473,RETENCIÓN!A:D,IF(Eliminación!E473="OPES",2,IF(Eliminación!E473="UPES",3,4)),FALSE)</f>
        <v>10</v>
      </c>
      <c r="K635" s="27">
        <f t="shared" si="9"/>
        <v>41971</v>
      </c>
      <c r="L635" s="28" t="str">
        <f>IF(VLOOKUP(I635,RETENCIÓN!A:E,5,FALSE)="E","X","")</f>
        <v>X</v>
      </c>
      <c r="M635" s="29" t="str">
        <f>IF(VLOOKUP(I635,RETENCIÓN!A:E,5,FALSE)="CT","X","")</f>
        <v/>
      </c>
      <c r="N635" s="28" t="str">
        <f>IF(VLOOKUP(I635,RETENCIÓN!A:E,5,FALSE)="E","X","")</f>
        <v>X</v>
      </c>
      <c r="O635" s="28" t="str">
        <f>IF(VLOOKUP(I635,RETENCIÓN!A:E,5,FALSE)="MT","X","")</f>
        <v/>
      </c>
      <c r="P635" s="28" t="str">
        <f>IF(VLOOKUP(I635,RETENCIÓN!A:E,5,FALSE)="S","X","")</f>
        <v/>
      </c>
      <c r="Q635" s="26" t="s">
        <v>800</v>
      </c>
      <c r="R635" s="26"/>
      <c r="S635" s="25" t="s">
        <v>177</v>
      </c>
      <c r="T635" s="22" t="s">
        <v>178</v>
      </c>
      <c r="U635" s="22">
        <v>1</v>
      </c>
      <c r="V635" s="22">
        <v>116</v>
      </c>
      <c r="W635" s="22" t="s">
        <v>167</v>
      </c>
      <c r="X635" s="22"/>
      <c r="Y635" s="22">
        <v>1</v>
      </c>
      <c r="Z635" s="22" t="s">
        <v>801</v>
      </c>
    </row>
    <row r="636" spans="1:26" ht="36" x14ac:dyDescent="0.2">
      <c r="A636" s="22">
        <v>634</v>
      </c>
      <c r="B636" s="22" t="s">
        <v>168</v>
      </c>
      <c r="C636" s="23">
        <v>38321</v>
      </c>
      <c r="D636" s="23">
        <v>38321</v>
      </c>
      <c r="E636" s="22" t="s">
        <v>21</v>
      </c>
      <c r="F636" s="24" t="s">
        <v>397</v>
      </c>
      <c r="G636" s="4" t="s">
        <v>40</v>
      </c>
      <c r="H636" s="30" t="str">
        <f>VLOOKUP(G636,Hoja2!A:B,2,0)</f>
        <v>SERIE029</v>
      </c>
      <c r="I636" s="4" t="s">
        <v>40</v>
      </c>
      <c r="J636" s="31">
        <f>VLOOKUP(Eliminación!I474,RETENCIÓN!A:D,IF(Eliminación!E474="OPES",2,IF(Eliminación!E474="UPES",3,4)),FALSE)</f>
        <v>10</v>
      </c>
      <c r="K636" s="27">
        <f t="shared" si="9"/>
        <v>41971</v>
      </c>
      <c r="L636" s="28" t="str">
        <f>IF(VLOOKUP(I636,RETENCIÓN!A:E,5,FALSE)="E","X","")</f>
        <v>X</v>
      </c>
      <c r="M636" s="29" t="str">
        <f>IF(VLOOKUP(I636,RETENCIÓN!A:E,5,FALSE)="CT","X","")</f>
        <v/>
      </c>
      <c r="N636" s="28" t="str">
        <f>IF(VLOOKUP(I636,RETENCIÓN!A:E,5,FALSE)="E","X","")</f>
        <v>X</v>
      </c>
      <c r="O636" s="28" t="str">
        <f>IF(VLOOKUP(I636,RETENCIÓN!A:E,5,FALSE)="MT","X","")</f>
        <v/>
      </c>
      <c r="P636" s="28" t="str">
        <f>IF(VLOOKUP(I636,RETENCIÓN!A:E,5,FALSE)="S","X","")</f>
        <v/>
      </c>
      <c r="Q636" s="26" t="s">
        <v>800</v>
      </c>
      <c r="R636" s="26"/>
      <c r="S636" s="25"/>
      <c r="T636" s="22" t="s">
        <v>178</v>
      </c>
      <c r="U636" s="22">
        <v>1</v>
      </c>
      <c r="V636" s="22">
        <v>95</v>
      </c>
      <c r="W636" s="22" t="s">
        <v>167</v>
      </c>
      <c r="X636" s="22" t="s">
        <v>183</v>
      </c>
      <c r="Y636" s="22">
        <v>2</v>
      </c>
      <c r="Z636" s="22" t="s">
        <v>801</v>
      </c>
    </row>
    <row r="637" spans="1:26" ht="36" x14ac:dyDescent="0.2">
      <c r="A637" s="22">
        <v>635</v>
      </c>
      <c r="B637" s="22" t="s">
        <v>168</v>
      </c>
      <c r="C637" s="23">
        <v>38321</v>
      </c>
      <c r="D637" s="23">
        <v>38321</v>
      </c>
      <c r="E637" s="22" t="s">
        <v>21</v>
      </c>
      <c r="F637" s="24" t="s">
        <v>397</v>
      </c>
      <c r="G637" s="4" t="s">
        <v>40</v>
      </c>
      <c r="H637" s="30" t="str">
        <f>VLOOKUP(G637,Hoja2!A:B,2,0)</f>
        <v>SERIE029</v>
      </c>
      <c r="I637" s="4" t="s">
        <v>40</v>
      </c>
      <c r="J637" s="31">
        <f>VLOOKUP(Eliminación!I475,RETENCIÓN!A:D,IF(Eliminación!E475="OPES",2,IF(Eliminación!E475="UPES",3,4)),FALSE)</f>
        <v>10</v>
      </c>
      <c r="K637" s="27">
        <f t="shared" si="9"/>
        <v>41971</v>
      </c>
      <c r="L637" s="28" t="str">
        <f>IF(VLOOKUP(I637,RETENCIÓN!A:E,5,FALSE)="E","X","")</f>
        <v>X</v>
      </c>
      <c r="M637" s="29" t="str">
        <f>IF(VLOOKUP(I637,RETENCIÓN!A:E,5,FALSE)="CT","X","")</f>
        <v/>
      </c>
      <c r="N637" s="28" t="str">
        <f>IF(VLOOKUP(I637,RETENCIÓN!A:E,5,FALSE)="E","X","")</f>
        <v>X</v>
      </c>
      <c r="O637" s="28" t="str">
        <f>IF(VLOOKUP(I637,RETENCIÓN!A:E,5,FALSE)="MT","X","")</f>
        <v/>
      </c>
      <c r="P637" s="28" t="str">
        <f>IF(VLOOKUP(I637,RETENCIÓN!A:E,5,FALSE)="S","X","")</f>
        <v/>
      </c>
      <c r="Q637" s="26" t="s">
        <v>800</v>
      </c>
      <c r="R637" s="26"/>
      <c r="S637" s="25"/>
      <c r="T637" s="22" t="s">
        <v>178</v>
      </c>
      <c r="U637" s="22">
        <v>96</v>
      </c>
      <c r="V637" s="22">
        <v>177</v>
      </c>
      <c r="W637" s="22" t="s">
        <v>167</v>
      </c>
      <c r="X637" s="22" t="s">
        <v>184</v>
      </c>
      <c r="Y637" s="22">
        <v>3</v>
      </c>
      <c r="Z637" s="22" t="s">
        <v>801</v>
      </c>
    </row>
    <row r="638" spans="1:26" ht="36" x14ac:dyDescent="0.2">
      <c r="A638" s="22">
        <v>636</v>
      </c>
      <c r="B638" s="22" t="s">
        <v>168</v>
      </c>
      <c r="C638" s="23">
        <v>38321</v>
      </c>
      <c r="D638" s="23">
        <v>38321</v>
      </c>
      <c r="E638" s="22" t="s">
        <v>21</v>
      </c>
      <c r="F638" s="24" t="s">
        <v>802</v>
      </c>
      <c r="G638" s="4" t="s">
        <v>40</v>
      </c>
      <c r="H638" s="30" t="str">
        <f>VLOOKUP(G638,Hoja2!A:B,2,0)</f>
        <v>SERIE029</v>
      </c>
      <c r="I638" s="4" t="s">
        <v>40</v>
      </c>
      <c r="J638" s="31">
        <f>VLOOKUP(Eliminación!I476,RETENCIÓN!A:D,IF(Eliminación!E476="OPES",2,IF(Eliminación!E476="UPES",3,4)),FALSE)</f>
        <v>10</v>
      </c>
      <c r="K638" s="27">
        <f t="shared" si="9"/>
        <v>41971</v>
      </c>
      <c r="L638" s="28" t="str">
        <f>IF(VLOOKUP(I638,RETENCIÓN!A:E,5,FALSE)="E","X","")</f>
        <v>X</v>
      </c>
      <c r="M638" s="29" t="str">
        <f>IF(VLOOKUP(I638,RETENCIÓN!A:E,5,FALSE)="CT","X","")</f>
        <v/>
      </c>
      <c r="N638" s="28" t="str">
        <f>IF(VLOOKUP(I638,RETENCIÓN!A:E,5,FALSE)="E","X","")</f>
        <v>X</v>
      </c>
      <c r="O638" s="28" t="str">
        <f>IF(VLOOKUP(I638,RETENCIÓN!A:E,5,FALSE)="MT","X","")</f>
        <v/>
      </c>
      <c r="P638" s="28" t="str">
        <f>IF(VLOOKUP(I638,RETENCIÓN!A:E,5,FALSE)="S","X","")</f>
        <v/>
      </c>
      <c r="Q638" s="26" t="s">
        <v>803</v>
      </c>
      <c r="R638" s="26"/>
      <c r="S638" s="25" t="s">
        <v>177</v>
      </c>
      <c r="T638" s="22" t="s">
        <v>178</v>
      </c>
      <c r="U638" s="22">
        <v>1</v>
      </c>
      <c r="V638" s="22">
        <v>177</v>
      </c>
      <c r="W638" s="22" t="s">
        <v>167</v>
      </c>
      <c r="X638" s="22"/>
      <c r="Y638" s="22">
        <v>4</v>
      </c>
      <c r="Z638" s="22" t="s">
        <v>801</v>
      </c>
    </row>
    <row r="639" spans="1:26" ht="36" x14ac:dyDescent="0.2">
      <c r="A639" s="22">
        <v>637</v>
      </c>
      <c r="B639" s="22" t="s">
        <v>168</v>
      </c>
      <c r="C639" s="23">
        <v>38321</v>
      </c>
      <c r="D639" s="23">
        <v>38321</v>
      </c>
      <c r="E639" s="22" t="s">
        <v>21</v>
      </c>
      <c r="F639" s="24" t="s">
        <v>266</v>
      </c>
      <c r="G639" s="4" t="s">
        <v>40</v>
      </c>
      <c r="H639" s="30" t="str">
        <f>VLOOKUP(G639,Hoja2!A:B,2,0)</f>
        <v>SERIE029</v>
      </c>
      <c r="I639" s="4" t="s">
        <v>40</v>
      </c>
      <c r="J639" s="31">
        <f>VLOOKUP(Eliminación!I477,RETENCIÓN!A:D,IF(Eliminación!E477="OPES",2,IF(Eliminación!E477="UPES",3,4)),FALSE)</f>
        <v>10</v>
      </c>
      <c r="K639" s="27">
        <f t="shared" si="9"/>
        <v>41971</v>
      </c>
      <c r="L639" s="28" t="str">
        <f>IF(VLOOKUP(I639,RETENCIÓN!A:E,5,FALSE)="E","X","")</f>
        <v>X</v>
      </c>
      <c r="M639" s="29" t="str">
        <f>IF(VLOOKUP(I639,RETENCIÓN!A:E,5,FALSE)="CT","X","")</f>
        <v/>
      </c>
      <c r="N639" s="28" t="str">
        <f>IF(VLOOKUP(I639,RETENCIÓN!A:E,5,FALSE)="E","X","")</f>
        <v>X</v>
      </c>
      <c r="O639" s="28" t="str">
        <f>IF(VLOOKUP(I639,RETENCIÓN!A:E,5,FALSE)="MT","X","")</f>
        <v/>
      </c>
      <c r="P639" s="28" t="str">
        <f>IF(VLOOKUP(I639,RETENCIÓN!A:E,5,FALSE)="S","X","")</f>
        <v/>
      </c>
      <c r="Q639" s="26" t="s">
        <v>804</v>
      </c>
      <c r="R639" s="26" t="s">
        <v>749</v>
      </c>
      <c r="S639" s="25" t="s">
        <v>177</v>
      </c>
      <c r="T639" s="22" t="s">
        <v>178</v>
      </c>
      <c r="U639" s="22">
        <v>1</v>
      </c>
      <c r="V639" s="22">
        <v>178</v>
      </c>
      <c r="W639" s="22" t="s">
        <v>167</v>
      </c>
      <c r="X639" s="22"/>
      <c r="Y639" s="22">
        <v>5</v>
      </c>
      <c r="Z639" s="22" t="s">
        <v>801</v>
      </c>
    </row>
    <row r="640" spans="1:26" ht="36" x14ac:dyDescent="0.2">
      <c r="A640" s="22">
        <v>638</v>
      </c>
      <c r="B640" s="22" t="s">
        <v>168</v>
      </c>
      <c r="C640" s="23">
        <v>38321</v>
      </c>
      <c r="D640" s="23">
        <v>38321</v>
      </c>
      <c r="E640" s="22" t="s">
        <v>21</v>
      </c>
      <c r="F640" s="24" t="s">
        <v>805</v>
      </c>
      <c r="G640" s="4" t="s">
        <v>40</v>
      </c>
      <c r="H640" s="30" t="str">
        <f>VLOOKUP(G640,Hoja2!A:B,2,0)</f>
        <v>SERIE029</v>
      </c>
      <c r="I640" s="4" t="s">
        <v>40</v>
      </c>
      <c r="J640" s="31">
        <f>VLOOKUP(Eliminación!I478,RETENCIÓN!A:D,IF(Eliminación!E478="OPES",2,IF(Eliminación!E478="UPES",3,4)),FALSE)</f>
        <v>10</v>
      </c>
      <c r="K640" s="27">
        <f t="shared" si="9"/>
        <v>41971</v>
      </c>
      <c r="L640" s="28" t="str">
        <f>IF(VLOOKUP(I640,RETENCIÓN!A:E,5,FALSE)="E","X","")</f>
        <v>X</v>
      </c>
      <c r="M640" s="29" t="str">
        <f>IF(VLOOKUP(I640,RETENCIÓN!A:E,5,FALSE)="CT","X","")</f>
        <v/>
      </c>
      <c r="N640" s="28" t="str">
        <f>IF(VLOOKUP(I640,RETENCIÓN!A:E,5,FALSE)="E","X","")</f>
        <v>X</v>
      </c>
      <c r="O640" s="28" t="str">
        <f>IF(VLOOKUP(I640,RETENCIÓN!A:E,5,FALSE)="MT","X","")</f>
        <v/>
      </c>
      <c r="P640" s="28" t="str">
        <f>IF(VLOOKUP(I640,RETENCIÓN!A:E,5,FALSE)="S","X","")</f>
        <v/>
      </c>
      <c r="Q640" s="26" t="s">
        <v>804</v>
      </c>
      <c r="R640" s="26"/>
      <c r="S640" s="25"/>
      <c r="T640" s="22" t="s">
        <v>178</v>
      </c>
      <c r="U640" s="22">
        <v>1</v>
      </c>
      <c r="V640" s="22">
        <v>142</v>
      </c>
      <c r="W640" s="22" t="s">
        <v>167</v>
      </c>
      <c r="X640" s="22"/>
      <c r="Y640" s="22">
        <v>6</v>
      </c>
      <c r="Z640" s="22" t="s">
        <v>801</v>
      </c>
    </row>
    <row r="641" spans="1:26" ht="36" x14ac:dyDescent="0.2">
      <c r="A641" s="22">
        <v>639</v>
      </c>
      <c r="B641" s="22" t="s">
        <v>168</v>
      </c>
      <c r="C641" s="23">
        <v>38321</v>
      </c>
      <c r="D641" s="23">
        <v>38321</v>
      </c>
      <c r="E641" s="22" t="s">
        <v>21</v>
      </c>
      <c r="F641" s="24" t="s">
        <v>806</v>
      </c>
      <c r="G641" s="4" t="s">
        <v>40</v>
      </c>
      <c r="H641" s="30" t="str">
        <f>VLOOKUP(G641,Hoja2!A:B,2,0)</f>
        <v>SERIE029</v>
      </c>
      <c r="I641" s="4" t="s">
        <v>40</v>
      </c>
      <c r="J641" s="31">
        <f>VLOOKUP(Eliminación!I479,RETENCIÓN!A:D,IF(Eliminación!E479="OPES",2,IF(Eliminación!E479="UPES",3,4)),FALSE)</f>
        <v>10</v>
      </c>
      <c r="K641" s="27">
        <f t="shared" si="9"/>
        <v>41971</v>
      </c>
      <c r="L641" s="28" t="str">
        <f>IF(VLOOKUP(I641,RETENCIÓN!A:E,5,FALSE)="E","X","")</f>
        <v>X</v>
      </c>
      <c r="M641" s="29" t="str">
        <f>IF(VLOOKUP(I641,RETENCIÓN!A:E,5,FALSE)="CT","X","")</f>
        <v/>
      </c>
      <c r="N641" s="28" t="str">
        <f>IF(VLOOKUP(I641,RETENCIÓN!A:E,5,FALSE)="E","X","")</f>
        <v>X</v>
      </c>
      <c r="O641" s="28" t="str">
        <f>IF(VLOOKUP(I641,RETENCIÓN!A:E,5,FALSE)="MT","X","")</f>
        <v/>
      </c>
      <c r="P641" s="28" t="str">
        <f>IF(VLOOKUP(I641,RETENCIÓN!A:E,5,FALSE)="S","X","")</f>
        <v/>
      </c>
      <c r="Q641" s="26" t="s">
        <v>804</v>
      </c>
      <c r="R641" s="26"/>
      <c r="S641" s="25" t="s">
        <v>177</v>
      </c>
      <c r="T641" s="22" t="s">
        <v>178</v>
      </c>
      <c r="U641" s="22">
        <v>1</v>
      </c>
      <c r="V641" s="22">
        <v>104</v>
      </c>
      <c r="W641" s="22" t="s">
        <v>167</v>
      </c>
      <c r="X641" s="22" t="s">
        <v>183</v>
      </c>
      <c r="Y641" s="22">
        <v>7</v>
      </c>
      <c r="Z641" s="22" t="s">
        <v>801</v>
      </c>
    </row>
    <row r="642" spans="1:26" ht="36" x14ac:dyDescent="0.2">
      <c r="A642" s="22">
        <v>640</v>
      </c>
      <c r="B642" s="22" t="s">
        <v>168</v>
      </c>
      <c r="C642" s="23">
        <v>38321</v>
      </c>
      <c r="D642" s="23">
        <v>38321</v>
      </c>
      <c r="E642" s="22" t="s">
        <v>21</v>
      </c>
      <c r="F642" s="24" t="s">
        <v>806</v>
      </c>
      <c r="G642" s="4" t="s">
        <v>40</v>
      </c>
      <c r="H642" s="30" t="str">
        <f>VLOOKUP(G642,Hoja2!A:B,2,0)</f>
        <v>SERIE029</v>
      </c>
      <c r="I642" s="4" t="s">
        <v>40</v>
      </c>
      <c r="J642" s="31">
        <f>VLOOKUP(Eliminación!I480,RETENCIÓN!A:D,IF(Eliminación!E480="OPES",2,IF(Eliminación!E480="UPES",3,4)),FALSE)</f>
        <v>10</v>
      </c>
      <c r="K642" s="27">
        <f t="shared" si="9"/>
        <v>41971</v>
      </c>
      <c r="L642" s="28" t="str">
        <f>IF(VLOOKUP(I642,RETENCIÓN!A:E,5,FALSE)="E","X","")</f>
        <v>X</v>
      </c>
      <c r="M642" s="29" t="str">
        <f>IF(VLOOKUP(I642,RETENCIÓN!A:E,5,FALSE)="CT","X","")</f>
        <v/>
      </c>
      <c r="N642" s="28" t="str">
        <f>IF(VLOOKUP(I642,RETENCIÓN!A:E,5,FALSE)="E","X","")</f>
        <v>X</v>
      </c>
      <c r="O642" s="28" t="str">
        <f>IF(VLOOKUP(I642,RETENCIÓN!A:E,5,FALSE)="MT","X","")</f>
        <v/>
      </c>
      <c r="P642" s="28" t="str">
        <f>IF(VLOOKUP(I642,RETENCIÓN!A:E,5,FALSE)="S","X","")</f>
        <v/>
      </c>
      <c r="Q642" s="26" t="s">
        <v>804</v>
      </c>
      <c r="R642" s="26"/>
      <c r="S642" s="25" t="s">
        <v>177</v>
      </c>
      <c r="T642" s="22" t="s">
        <v>178</v>
      </c>
      <c r="U642" s="22">
        <v>105</v>
      </c>
      <c r="V642" s="22">
        <v>142</v>
      </c>
      <c r="W642" s="22" t="s">
        <v>167</v>
      </c>
      <c r="X642" s="22" t="s">
        <v>184</v>
      </c>
      <c r="Y642" s="22">
        <v>8</v>
      </c>
      <c r="Z642" s="22" t="s">
        <v>801</v>
      </c>
    </row>
    <row r="643" spans="1:26" ht="24" x14ac:dyDescent="0.2">
      <c r="A643" s="22">
        <v>641</v>
      </c>
      <c r="B643" s="22" t="s">
        <v>168</v>
      </c>
      <c r="C643" s="23">
        <v>38092</v>
      </c>
      <c r="D643" s="23">
        <v>38092</v>
      </c>
      <c r="E643" s="22" t="s">
        <v>21</v>
      </c>
      <c r="F643" s="24" t="s">
        <v>807</v>
      </c>
      <c r="G643" s="4" t="s">
        <v>40</v>
      </c>
      <c r="H643" s="30" t="str">
        <f>VLOOKUP(G643,Hoja2!A:B,2,0)</f>
        <v>SERIE029</v>
      </c>
      <c r="I643" s="4" t="s">
        <v>40</v>
      </c>
      <c r="J643" s="31">
        <f>VLOOKUP(Eliminación!I481,RETENCIÓN!A:D,IF(Eliminación!E481="OPES",2,IF(Eliminación!E481="UPES",3,4)),FALSE)</f>
        <v>10</v>
      </c>
      <c r="K643" s="27">
        <f t="shared" ref="K643:K706" si="10">D643+(J643*365)</f>
        <v>41742</v>
      </c>
      <c r="L643" s="28" t="str">
        <f>IF(VLOOKUP(I643,RETENCIÓN!A:E,5,FALSE)="E","X","")</f>
        <v>X</v>
      </c>
      <c r="M643" s="29" t="str">
        <f>IF(VLOOKUP(I643,RETENCIÓN!A:E,5,FALSE)="CT","X","")</f>
        <v/>
      </c>
      <c r="N643" s="28" t="str">
        <f>IF(VLOOKUP(I643,RETENCIÓN!A:E,5,FALSE)="E","X","")</f>
        <v>X</v>
      </c>
      <c r="O643" s="28" t="str">
        <f>IF(VLOOKUP(I643,RETENCIÓN!A:E,5,FALSE)="MT","X","")</f>
        <v/>
      </c>
      <c r="P643" s="28" t="str">
        <f>IF(VLOOKUP(I643,RETENCIÓN!A:E,5,FALSE)="S","X","")</f>
        <v/>
      </c>
      <c r="Q643" s="26" t="s">
        <v>808</v>
      </c>
      <c r="R643" s="26"/>
      <c r="S643" s="25" t="s">
        <v>177</v>
      </c>
      <c r="T643" s="22" t="s">
        <v>178</v>
      </c>
      <c r="U643" s="22">
        <v>1</v>
      </c>
      <c r="V643" s="22">
        <v>122</v>
      </c>
      <c r="W643" s="22" t="s">
        <v>167</v>
      </c>
      <c r="X643" s="22" t="s">
        <v>183</v>
      </c>
      <c r="Y643" s="22">
        <v>9</v>
      </c>
      <c r="Z643" s="22" t="s">
        <v>801</v>
      </c>
    </row>
    <row r="644" spans="1:26" ht="24" x14ac:dyDescent="0.2">
      <c r="A644" s="22">
        <v>642</v>
      </c>
      <c r="B644" s="22" t="s">
        <v>168</v>
      </c>
      <c r="C644" s="23">
        <v>38092</v>
      </c>
      <c r="D644" s="23">
        <v>38092</v>
      </c>
      <c r="E644" s="22" t="s">
        <v>21</v>
      </c>
      <c r="F644" s="24" t="s">
        <v>807</v>
      </c>
      <c r="G644" s="4" t="s">
        <v>40</v>
      </c>
      <c r="H644" s="30" t="str">
        <f>VLOOKUP(G644,Hoja2!A:B,2,0)</f>
        <v>SERIE029</v>
      </c>
      <c r="I644" s="4" t="s">
        <v>40</v>
      </c>
      <c r="J644" s="31">
        <f>VLOOKUP(Eliminación!I482,RETENCIÓN!A:D,IF(Eliminación!E482="OPES",2,IF(Eliminación!E482="UPES",3,4)),FALSE)</f>
        <v>10</v>
      </c>
      <c r="K644" s="27">
        <f t="shared" si="10"/>
        <v>41742</v>
      </c>
      <c r="L644" s="28" t="str">
        <f>IF(VLOOKUP(I644,RETENCIÓN!A:E,5,FALSE)="E","X","")</f>
        <v>X</v>
      </c>
      <c r="M644" s="29" t="str">
        <f>IF(VLOOKUP(I644,RETENCIÓN!A:E,5,FALSE)="CT","X","")</f>
        <v/>
      </c>
      <c r="N644" s="28" t="str">
        <f>IF(VLOOKUP(I644,RETENCIÓN!A:E,5,FALSE)="E","X","")</f>
        <v>X</v>
      </c>
      <c r="O644" s="28" t="str">
        <f>IF(VLOOKUP(I644,RETENCIÓN!A:E,5,FALSE)="MT","X","")</f>
        <v/>
      </c>
      <c r="P644" s="28" t="str">
        <f>IF(VLOOKUP(I644,RETENCIÓN!A:E,5,FALSE)="S","X","")</f>
        <v/>
      </c>
      <c r="Q644" s="26" t="s">
        <v>808</v>
      </c>
      <c r="R644" s="26"/>
      <c r="S644" s="25" t="s">
        <v>177</v>
      </c>
      <c r="T644" s="22" t="s">
        <v>178</v>
      </c>
      <c r="U644" s="22">
        <v>123</v>
      </c>
      <c r="V644" s="22">
        <v>241</v>
      </c>
      <c r="W644" s="22" t="s">
        <v>167</v>
      </c>
      <c r="X644" s="22" t="s">
        <v>184</v>
      </c>
      <c r="Y644" s="22">
        <v>10</v>
      </c>
      <c r="Z644" s="22" t="s">
        <v>801</v>
      </c>
    </row>
    <row r="645" spans="1:26" ht="24" x14ac:dyDescent="0.2">
      <c r="A645" s="22">
        <v>643</v>
      </c>
      <c r="B645" s="22" t="s">
        <v>168</v>
      </c>
      <c r="C645" s="23">
        <v>38092</v>
      </c>
      <c r="D645" s="23">
        <v>38092</v>
      </c>
      <c r="E645" s="22" t="s">
        <v>21</v>
      </c>
      <c r="F645" s="24" t="s">
        <v>809</v>
      </c>
      <c r="G645" s="4" t="s">
        <v>40</v>
      </c>
      <c r="H645" s="30" t="str">
        <f>VLOOKUP(G645,Hoja2!A:B,2,0)</f>
        <v>SERIE029</v>
      </c>
      <c r="I645" s="4" t="s">
        <v>40</v>
      </c>
      <c r="J645" s="31">
        <f>VLOOKUP(Eliminación!I483,RETENCIÓN!A:D,IF(Eliminación!E483="OPES",2,IF(Eliminación!E483="UPES",3,4)),FALSE)</f>
        <v>10</v>
      </c>
      <c r="K645" s="27">
        <f t="shared" si="10"/>
        <v>41742</v>
      </c>
      <c r="L645" s="28" t="str">
        <f>IF(VLOOKUP(I645,RETENCIÓN!A:E,5,FALSE)="E","X","")</f>
        <v>X</v>
      </c>
      <c r="M645" s="29" t="str">
        <f>IF(VLOOKUP(I645,RETENCIÓN!A:E,5,FALSE)="CT","X","")</f>
        <v/>
      </c>
      <c r="N645" s="28" t="str">
        <f>IF(VLOOKUP(I645,RETENCIÓN!A:E,5,FALSE)="E","X","")</f>
        <v>X</v>
      </c>
      <c r="O645" s="28" t="str">
        <f>IF(VLOOKUP(I645,RETENCIÓN!A:E,5,FALSE)="MT","X","")</f>
        <v/>
      </c>
      <c r="P645" s="28" t="str">
        <f>IF(VLOOKUP(I645,RETENCIÓN!A:E,5,FALSE)="S","X","")</f>
        <v/>
      </c>
      <c r="Q645" s="26" t="s">
        <v>810</v>
      </c>
      <c r="R645" s="26"/>
      <c r="S645" s="25" t="s">
        <v>177</v>
      </c>
      <c r="T645" s="22" t="s">
        <v>178</v>
      </c>
      <c r="U645" s="22">
        <v>1</v>
      </c>
      <c r="V645" s="22">
        <v>172</v>
      </c>
      <c r="W645" s="22" t="s">
        <v>167</v>
      </c>
      <c r="X645" s="22" t="s">
        <v>388</v>
      </c>
      <c r="Y645" s="22">
        <v>1</v>
      </c>
      <c r="Z645" s="22" t="s">
        <v>811</v>
      </c>
    </row>
    <row r="646" spans="1:26" ht="24" x14ac:dyDescent="0.2">
      <c r="A646" s="22">
        <v>644</v>
      </c>
      <c r="B646" s="22" t="s">
        <v>168</v>
      </c>
      <c r="C646" s="23">
        <v>38092</v>
      </c>
      <c r="D646" s="23">
        <v>38092</v>
      </c>
      <c r="E646" s="22" t="s">
        <v>21</v>
      </c>
      <c r="F646" s="24" t="s">
        <v>809</v>
      </c>
      <c r="G646" s="4" t="s">
        <v>40</v>
      </c>
      <c r="H646" s="30" t="str">
        <f>VLOOKUP(G646,Hoja2!A:B,2,0)</f>
        <v>SERIE029</v>
      </c>
      <c r="I646" s="4" t="s">
        <v>40</v>
      </c>
      <c r="J646" s="31">
        <f>VLOOKUP(Eliminación!I484,RETENCIÓN!A:D,IF(Eliminación!E484="OPES",2,IF(Eliminación!E484="UPES",3,4)),FALSE)</f>
        <v>10</v>
      </c>
      <c r="K646" s="27">
        <f t="shared" si="10"/>
        <v>41742</v>
      </c>
      <c r="L646" s="28" t="str">
        <f>IF(VLOOKUP(I646,RETENCIÓN!A:E,5,FALSE)="E","X","")</f>
        <v>X</v>
      </c>
      <c r="M646" s="29" t="str">
        <f>IF(VLOOKUP(I646,RETENCIÓN!A:E,5,FALSE)="CT","X","")</f>
        <v/>
      </c>
      <c r="N646" s="28" t="str">
        <f>IF(VLOOKUP(I646,RETENCIÓN!A:E,5,FALSE)="E","X","")</f>
        <v>X</v>
      </c>
      <c r="O646" s="28" t="str">
        <f>IF(VLOOKUP(I646,RETENCIÓN!A:E,5,FALSE)="MT","X","")</f>
        <v/>
      </c>
      <c r="P646" s="28" t="str">
        <f>IF(VLOOKUP(I646,RETENCIÓN!A:E,5,FALSE)="S","X","")</f>
        <v/>
      </c>
      <c r="Q646" s="26" t="s">
        <v>810</v>
      </c>
      <c r="R646" s="26"/>
      <c r="S646" s="25" t="s">
        <v>177</v>
      </c>
      <c r="T646" s="22" t="s">
        <v>178</v>
      </c>
      <c r="U646" s="22">
        <v>173</v>
      </c>
      <c r="V646" s="22">
        <v>348</v>
      </c>
      <c r="W646" s="22" t="s">
        <v>167</v>
      </c>
      <c r="X646" s="22" t="s">
        <v>352</v>
      </c>
      <c r="Y646" s="22">
        <v>2</v>
      </c>
      <c r="Z646" s="22" t="s">
        <v>811</v>
      </c>
    </row>
    <row r="647" spans="1:26" ht="24" x14ac:dyDescent="0.2">
      <c r="A647" s="22">
        <v>645</v>
      </c>
      <c r="B647" s="22" t="s">
        <v>168</v>
      </c>
      <c r="C647" s="23">
        <v>38092</v>
      </c>
      <c r="D647" s="23">
        <v>38092</v>
      </c>
      <c r="E647" s="22" t="s">
        <v>21</v>
      </c>
      <c r="F647" s="24" t="s">
        <v>809</v>
      </c>
      <c r="G647" s="4" t="s">
        <v>40</v>
      </c>
      <c r="H647" s="30" t="str">
        <f>VLOOKUP(G647,Hoja2!A:B,2,0)</f>
        <v>SERIE029</v>
      </c>
      <c r="I647" s="4" t="s">
        <v>40</v>
      </c>
      <c r="J647" s="31">
        <f>VLOOKUP(Eliminación!I485,RETENCIÓN!A:D,IF(Eliminación!E485="OPES",2,IF(Eliminación!E485="UPES",3,4)),FALSE)</f>
        <v>10</v>
      </c>
      <c r="K647" s="27">
        <f t="shared" si="10"/>
        <v>41742</v>
      </c>
      <c r="L647" s="28" t="str">
        <f>IF(VLOOKUP(I647,RETENCIÓN!A:E,5,FALSE)="E","X","")</f>
        <v>X</v>
      </c>
      <c r="M647" s="29" t="str">
        <f>IF(VLOOKUP(I647,RETENCIÓN!A:E,5,FALSE)="CT","X","")</f>
        <v/>
      </c>
      <c r="N647" s="28" t="str">
        <f>IF(VLOOKUP(I647,RETENCIÓN!A:E,5,FALSE)="E","X","")</f>
        <v>X</v>
      </c>
      <c r="O647" s="28" t="str">
        <f>IF(VLOOKUP(I647,RETENCIÓN!A:E,5,FALSE)="MT","X","")</f>
        <v/>
      </c>
      <c r="P647" s="28" t="str">
        <f>IF(VLOOKUP(I647,RETENCIÓN!A:E,5,FALSE)="S","X","")</f>
        <v/>
      </c>
      <c r="Q647" s="26" t="s">
        <v>810</v>
      </c>
      <c r="R647" s="26"/>
      <c r="S647" s="25" t="s">
        <v>177</v>
      </c>
      <c r="T647" s="22" t="s">
        <v>178</v>
      </c>
      <c r="U647" s="22">
        <v>349</v>
      </c>
      <c r="V647" s="22">
        <v>521</v>
      </c>
      <c r="W647" s="22" t="s">
        <v>167</v>
      </c>
      <c r="X647" s="22" t="s">
        <v>353</v>
      </c>
      <c r="Y647" s="22">
        <v>3</v>
      </c>
      <c r="Z647" s="22" t="s">
        <v>811</v>
      </c>
    </row>
    <row r="648" spans="1:26" ht="36" x14ac:dyDescent="0.2">
      <c r="A648" s="22">
        <v>646</v>
      </c>
      <c r="B648" s="22" t="s">
        <v>168</v>
      </c>
      <c r="C648" s="23">
        <v>38097</v>
      </c>
      <c r="D648" s="23">
        <v>38097</v>
      </c>
      <c r="E648" s="22" t="s">
        <v>21</v>
      </c>
      <c r="F648" s="24" t="s">
        <v>257</v>
      </c>
      <c r="G648" s="4" t="s">
        <v>40</v>
      </c>
      <c r="H648" s="30" t="str">
        <f>VLOOKUP(G648,Hoja2!A:B,2,0)</f>
        <v>SERIE029</v>
      </c>
      <c r="I648" s="4" t="s">
        <v>40</v>
      </c>
      <c r="J648" s="31">
        <f>VLOOKUP(Eliminación!I486,RETENCIÓN!A:D,IF(Eliminación!E486="OPES",2,IF(Eliminación!E486="UPES",3,4)),FALSE)</f>
        <v>10</v>
      </c>
      <c r="K648" s="27">
        <f t="shared" si="10"/>
        <v>41747</v>
      </c>
      <c r="L648" s="28" t="str">
        <f>IF(VLOOKUP(I648,RETENCIÓN!A:E,5,FALSE)="E","X","")</f>
        <v>X</v>
      </c>
      <c r="M648" s="29" t="str">
        <f>IF(VLOOKUP(I648,RETENCIÓN!A:E,5,FALSE)="CT","X","")</f>
        <v/>
      </c>
      <c r="N648" s="28" t="str">
        <f>IF(VLOOKUP(I648,RETENCIÓN!A:E,5,FALSE)="E","X","")</f>
        <v>X</v>
      </c>
      <c r="O648" s="28" t="str">
        <f>IF(VLOOKUP(I648,RETENCIÓN!A:E,5,FALSE)="MT","X","")</f>
        <v/>
      </c>
      <c r="P648" s="28" t="str">
        <f>IF(VLOOKUP(I648,RETENCIÓN!A:E,5,FALSE)="S","X","")</f>
        <v/>
      </c>
      <c r="Q648" s="26" t="s">
        <v>812</v>
      </c>
      <c r="R648" s="26"/>
      <c r="S648" s="25" t="s">
        <v>177</v>
      </c>
      <c r="T648" s="22" t="s">
        <v>178</v>
      </c>
      <c r="U648" s="22">
        <v>1</v>
      </c>
      <c r="V648" s="22">
        <v>139</v>
      </c>
      <c r="W648" s="22" t="s">
        <v>167</v>
      </c>
      <c r="X648" s="22" t="s">
        <v>183</v>
      </c>
      <c r="Y648" s="22">
        <v>4</v>
      </c>
      <c r="Z648" s="22" t="s">
        <v>811</v>
      </c>
    </row>
    <row r="649" spans="1:26" ht="36" x14ac:dyDescent="0.2">
      <c r="A649" s="22">
        <v>647</v>
      </c>
      <c r="B649" s="22" t="s">
        <v>168</v>
      </c>
      <c r="C649" s="23">
        <v>38097</v>
      </c>
      <c r="D649" s="23">
        <v>38097</v>
      </c>
      <c r="E649" s="22" t="s">
        <v>21</v>
      </c>
      <c r="F649" s="24" t="s">
        <v>257</v>
      </c>
      <c r="G649" s="4" t="s">
        <v>40</v>
      </c>
      <c r="H649" s="30" t="str">
        <f>VLOOKUP(G649,Hoja2!A:B,2,0)</f>
        <v>SERIE029</v>
      </c>
      <c r="I649" s="4" t="s">
        <v>40</v>
      </c>
      <c r="J649" s="31">
        <f>VLOOKUP(Eliminación!I487,RETENCIÓN!A:D,IF(Eliminación!E487="OPES",2,IF(Eliminación!E487="UPES",3,4)),FALSE)</f>
        <v>10</v>
      </c>
      <c r="K649" s="27">
        <f t="shared" si="10"/>
        <v>41747</v>
      </c>
      <c r="L649" s="28" t="str">
        <f>IF(VLOOKUP(I649,RETENCIÓN!A:E,5,FALSE)="E","X","")</f>
        <v>X</v>
      </c>
      <c r="M649" s="29" t="str">
        <f>IF(VLOOKUP(I649,RETENCIÓN!A:E,5,FALSE)="CT","X","")</f>
        <v/>
      </c>
      <c r="N649" s="28" t="str">
        <f>IF(VLOOKUP(I649,RETENCIÓN!A:E,5,FALSE)="E","X","")</f>
        <v>X</v>
      </c>
      <c r="O649" s="28" t="str">
        <f>IF(VLOOKUP(I649,RETENCIÓN!A:E,5,FALSE)="MT","X","")</f>
        <v/>
      </c>
      <c r="P649" s="28" t="str">
        <f>IF(VLOOKUP(I649,RETENCIÓN!A:E,5,FALSE)="S","X","")</f>
        <v/>
      </c>
      <c r="Q649" s="26" t="s">
        <v>812</v>
      </c>
      <c r="R649" s="26"/>
      <c r="S649" s="25" t="s">
        <v>177</v>
      </c>
      <c r="T649" s="22" t="s">
        <v>178</v>
      </c>
      <c r="U649" s="22">
        <v>150</v>
      </c>
      <c r="V649" s="22">
        <v>306</v>
      </c>
      <c r="W649" s="22" t="s">
        <v>167</v>
      </c>
      <c r="X649" s="22" t="s">
        <v>184</v>
      </c>
      <c r="Y649" s="22">
        <v>5</v>
      </c>
      <c r="Z649" s="22" t="s">
        <v>811</v>
      </c>
    </row>
    <row r="650" spans="1:26" x14ac:dyDescent="0.2">
      <c r="A650" s="22">
        <v>648</v>
      </c>
      <c r="B650" s="22" t="s">
        <v>303</v>
      </c>
      <c r="C650" s="23">
        <v>36731</v>
      </c>
      <c r="D650" s="23">
        <v>36731</v>
      </c>
      <c r="E650" s="22" t="s">
        <v>21</v>
      </c>
      <c r="F650" s="24" t="s">
        <v>813</v>
      </c>
      <c r="G650" s="4" t="s">
        <v>40</v>
      </c>
      <c r="H650" s="30" t="str">
        <f>VLOOKUP(G650,Hoja2!A:B,2,0)</f>
        <v>SERIE029</v>
      </c>
      <c r="I650" s="4" t="s">
        <v>40</v>
      </c>
      <c r="J650" s="31">
        <f>VLOOKUP(Eliminación!I488,RETENCIÓN!A:D,IF(Eliminación!E488="OPES",2,IF(Eliminación!E488="UPES",3,4)),FALSE)</f>
        <v>10</v>
      </c>
      <c r="K650" s="27">
        <f t="shared" si="10"/>
        <v>40381</v>
      </c>
      <c r="L650" s="28" t="str">
        <f>IF(VLOOKUP(I650,RETENCIÓN!A:E,5,FALSE)="E","X","")</f>
        <v>X</v>
      </c>
      <c r="M650" s="29" t="str">
        <f>IF(VLOOKUP(I650,RETENCIÓN!A:E,5,FALSE)="CT","X","")</f>
        <v/>
      </c>
      <c r="N650" s="28" t="str">
        <f>IF(VLOOKUP(I650,RETENCIÓN!A:E,5,FALSE)="E","X","")</f>
        <v>X</v>
      </c>
      <c r="O650" s="28" t="str">
        <f>IF(VLOOKUP(I650,RETENCIÓN!A:E,5,FALSE)="MT","X","")</f>
        <v/>
      </c>
      <c r="P650" s="28" t="str">
        <f>IF(VLOOKUP(I650,RETENCIÓN!A:E,5,FALSE)="S","X","")</f>
        <v/>
      </c>
      <c r="Q650" s="26" t="s">
        <v>814</v>
      </c>
      <c r="R650" s="26"/>
      <c r="S650" s="25" t="s">
        <v>177</v>
      </c>
      <c r="T650" s="22" t="s">
        <v>178</v>
      </c>
      <c r="U650" s="22">
        <v>1</v>
      </c>
      <c r="V650" s="22">
        <v>99</v>
      </c>
      <c r="W650" s="22" t="s">
        <v>167</v>
      </c>
      <c r="X650" s="22" t="s">
        <v>815</v>
      </c>
      <c r="Y650" s="22">
        <v>6</v>
      </c>
      <c r="Z650" s="22" t="s">
        <v>811</v>
      </c>
    </row>
    <row r="651" spans="1:26" x14ac:dyDescent="0.2">
      <c r="A651" s="22">
        <v>649</v>
      </c>
      <c r="B651" s="22" t="s">
        <v>303</v>
      </c>
      <c r="C651" s="23">
        <v>36731</v>
      </c>
      <c r="D651" s="23">
        <v>36731</v>
      </c>
      <c r="E651" s="22" t="s">
        <v>21</v>
      </c>
      <c r="F651" s="24" t="s">
        <v>816</v>
      </c>
      <c r="G651" s="4" t="s">
        <v>40</v>
      </c>
      <c r="H651" s="30" t="str">
        <f>VLOOKUP(G651,Hoja2!A:B,2,0)</f>
        <v>SERIE029</v>
      </c>
      <c r="I651" s="4" t="s">
        <v>40</v>
      </c>
      <c r="J651" s="31">
        <f>VLOOKUP(Eliminación!I489,RETENCIÓN!A:D,IF(Eliminación!E489="OPES",2,IF(Eliminación!E489="UPES",3,4)),FALSE)</f>
        <v>10</v>
      </c>
      <c r="K651" s="27">
        <f t="shared" si="10"/>
        <v>40381</v>
      </c>
      <c r="L651" s="28" t="str">
        <f>IF(VLOOKUP(I651,RETENCIÓN!A:E,5,FALSE)="E","X","")</f>
        <v>X</v>
      </c>
      <c r="M651" s="29" t="str">
        <f>IF(VLOOKUP(I651,RETENCIÓN!A:E,5,FALSE)="CT","X","")</f>
        <v/>
      </c>
      <c r="N651" s="28" t="str">
        <f>IF(VLOOKUP(I651,RETENCIÓN!A:E,5,FALSE)="E","X","")</f>
        <v>X</v>
      </c>
      <c r="O651" s="28" t="str">
        <f>IF(VLOOKUP(I651,RETENCIÓN!A:E,5,FALSE)="MT","X","")</f>
        <v/>
      </c>
      <c r="P651" s="28" t="str">
        <f>IF(VLOOKUP(I651,RETENCIÓN!A:E,5,FALSE)="S","X","")</f>
        <v/>
      </c>
      <c r="Q651" s="26" t="s">
        <v>814</v>
      </c>
      <c r="R651" s="26"/>
      <c r="S651" s="25" t="s">
        <v>177</v>
      </c>
      <c r="T651" s="22" t="s">
        <v>178</v>
      </c>
      <c r="U651" s="22">
        <v>1</v>
      </c>
      <c r="V651" s="22">
        <v>90</v>
      </c>
      <c r="W651" s="22" t="s">
        <v>167</v>
      </c>
      <c r="X651" s="22"/>
      <c r="Y651" s="22">
        <v>7</v>
      </c>
      <c r="Z651" s="22" t="s">
        <v>811</v>
      </c>
    </row>
    <row r="652" spans="1:26" ht="24" x14ac:dyDescent="0.2">
      <c r="A652" s="22">
        <v>650</v>
      </c>
      <c r="B652" s="22" t="s">
        <v>221</v>
      </c>
      <c r="C652" s="23">
        <v>36731</v>
      </c>
      <c r="D652" s="23">
        <v>36731</v>
      </c>
      <c r="E652" s="22" t="s">
        <v>21</v>
      </c>
      <c r="F652" s="24" t="s">
        <v>817</v>
      </c>
      <c r="G652" s="4" t="s">
        <v>40</v>
      </c>
      <c r="H652" s="30" t="str">
        <f>VLOOKUP(G652,Hoja2!A:B,2,0)</f>
        <v>SERIE029</v>
      </c>
      <c r="I652" s="4" t="s">
        <v>40</v>
      </c>
      <c r="J652" s="31">
        <f>VLOOKUP(Eliminación!I490,RETENCIÓN!A:D,IF(Eliminación!E490="OPES",2,IF(Eliminación!E490="UPES",3,4)),FALSE)</f>
        <v>10</v>
      </c>
      <c r="K652" s="27">
        <f t="shared" si="10"/>
        <v>40381</v>
      </c>
      <c r="L652" s="28" t="str">
        <f>IF(VLOOKUP(I652,RETENCIÓN!A:E,5,FALSE)="E","X","")</f>
        <v>X</v>
      </c>
      <c r="M652" s="29" t="str">
        <f>IF(VLOOKUP(I652,RETENCIÓN!A:E,5,FALSE)="CT","X","")</f>
        <v/>
      </c>
      <c r="N652" s="28" t="str">
        <f>IF(VLOOKUP(I652,RETENCIÓN!A:E,5,FALSE)="E","X","")</f>
        <v>X</v>
      </c>
      <c r="O652" s="28" t="str">
        <f>IF(VLOOKUP(I652,RETENCIÓN!A:E,5,FALSE)="MT","X","")</f>
        <v/>
      </c>
      <c r="P652" s="28" t="str">
        <f>IF(VLOOKUP(I652,RETENCIÓN!A:E,5,FALSE)="S","X","")</f>
        <v/>
      </c>
      <c r="Q652" s="26" t="s">
        <v>814</v>
      </c>
      <c r="R652" s="26"/>
      <c r="S652" s="25" t="s">
        <v>177</v>
      </c>
      <c r="T652" s="22" t="s">
        <v>178</v>
      </c>
      <c r="U652" s="22">
        <v>1</v>
      </c>
      <c r="V652" s="22">
        <v>101</v>
      </c>
      <c r="W652" s="22" t="s">
        <v>167</v>
      </c>
      <c r="X652" s="22"/>
      <c r="Y652" s="22">
        <v>8</v>
      </c>
      <c r="Z652" s="22" t="s">
        <v>811</v>
      </c>
    </row>
    <row r="653" spans="1:26" ht="24" x14ac:dyDescent="0.2">
      <c r="A653" s="22">
        <v>651</v>
      </c>
      <c r="B653" s="22" t="s">
        <v>221</v>
      </c>
      <c r="C653" s="23">
        <v>36731</v>
      </c>
      <c r="D653" s="23">
        <v>36731</v>
      </c>
      <c r="E653" s="22" t="s">
        <v>21</v>
      </c>
      <c r="F653" s="24" t="s">
        <v>818</v>
      </c>
      <c r="G653" s="4" t="s">
        <v>40</v>
      </c>
      <c r="H653" s="30" t="str">
        <f>VLOOKUP(G653,Hoja2!A:B,2,0)</f>
        <v>SERIE029</v>
      </c>
      <c r="I653" s="4" t="s">
        <v>40</v>
      </c>
      <c r="J653" s="31">
        <f>VLOOKUP(Eliminación!I491,RETENCIÓN!A:D,IF(Eliminación!E491="OPES",2,IF(Eliminación!E491="UPES",3,4)),FALSE)</f>
        <v>10</v>
      </c>
      <c r="K653" s="27">
        <f t="shared" si="10"/>
        <v>40381</v>
      </c>
      <c r="L653" s="28" t="str">
        <f>IF(VLOOKUP(I653,RETENCIÓN!A:E,5,FALSE)="E","X","")</f>
        <v>X</v>
      </c>
      <c r="M653" s="29" t="str">
        <f>IF(VLOOKUP(I653,RETENCIÓN!A:E,5,FALSE)="CT","X","")</f>
        <v/>
      </c>
      <c r="N653" s="28" t="str">
        <f>IF(VLOOKUP(I653,RETENCIÓN!A:E,5,FALSE)="E","X","")</f>
        <v>X</v>
      </c>
      <c r="O653" s="28" t="str">
        <f>IF(VLOOKUP(I653,RETENCIÓN!A:E,5,FALSE)="MT","X","")</f>
        <v/>
      </c>
      <c r="P653" s="28" t="str">
        <f>IF(VLOOKUP(I653,RETENCIÓN!A:E,5,FALSE)="S","X","")</f>
        <v/>
      </c>
      <c r="Q653" s="26" t="s">
        <v>814</v>
      </c>
      <c r="R653" s="26"/>
      <c r="S653" s="25" t="s">
        <v>177</v>
      </c>
      <c r="T653" s="22" t="s">
        <v>178</v>
      </c>
      <c r="U653" s="22">
        <v>1</v>
      </c>
      <c r="V653" s="22">
        <v>109</v>
      </c>
      <c r="W653" s="22" t="s">
        <v>167</v>
      </c>
      <c r="X653" s="22"/>
      <c r="Y653" s="22">
        <v>9</v>
      </c>
      <c r="Z653" s="22" t="s">
        <v>811</v>
      </c>
    </row>
    <row r="654" spans="1:26" x14ac:dyDescent="0.2">
      <c r="A654" s="22">
        <v>652</v>
      </c>
      <c r="B654" s="22" t="s">
        <v>221</v>
      </c>
      <c r="C654" s="23">
        <v>36731</v>
      </c>
      <c r="D654" s="23">
        <v>36731</v>
      </c>
      <c r="E654" s="22" t="s">
        <v>21</v>
      </c>
      <c r="F654" s="24" t="s">
        <v>819</v>
      </c>
      <c r="G654" s="4" t="s">
        <v>40</v>
      </c>
      <c r="H654" s="30" t="str">
        <f>VLOOKUP(G654,Hoja2!A:B,2,0)</f>
        <v>SERIE029</v>
      </c>
      <c r="I654" s="4" t="s">
        <v>40</v>
      </c>
      <c r="J654" s="31">
        <f>VLOOKUP(Eliminación!I492,RETENCIÓN!A:D,IF(Eliminación!E492="OPES",2,IF(Eliminación!E492="UPES",3,4)),FALSE)</f>
        <v>10</v>
      </c>
      <c r="K654" s="27">
        <f t="shared" si="10"/>
        <v>40381</v>
      </c>
      <c r="L654" s="28" t="str">
        <f>IF(VLOOKUP(I654,RETENCIÓN!A:E,5,FALSE)="E","X","")</f>
        <v>X</v>
      </c>
      <c r="M654" s="29" t="str">
        <f>IF(VLOOKUP(I654,RETENCIÓN!A:E,5,FALSE)="CT","X","")</f>
        <v/>
      </c>
      <c r="N654" s="28" t="str">
        <f>IF(VLOOKUP(I654,RETENCIÓN!A:E,5,FALSE)="E","X","")</f>
        <v>X</v>
      </c>
      <c r="O654" s="28" t="str">
        <f>IF(VLOOKUP(I654,RETENCIÓN!A:E,5,FALSE)="MT","X","")</f>
        <v/>
      </c>
      <c r="P654" s="28" t="str">
        <f>IF(VLOOKUP(I654,RETENCIÓN!A:E,5,FALSE)="S","X","")</f>
        <v/>
      </c>
      <c r="Q654" s="26" t="s">
        <v>814</v>
      </c>
      <c r="R654" s="26"/>
      <c r="S654" s="25"/>
      <c r="T654" s="22" t="s">
        <v>178</v>
      </c>
      <c r="U654" s="22">
        <v>1</v>
      </c>
      <c r="V654" s="22">
        <v>171</v>
      </c>
      <c r="W654" s="22" t="s">
        <v>167</v>
      </c>
      <c r="X654" s="22"/>
      <c r="Y654" s="22">
        <v>1</v>
      </c>
      <c r="Z654" s="22" t="s">
        <v>820</v>
      </c>
    </row>
    <row r="655" spans="1:26" x14ac:dyDescent="0.2">
      <c r="A655" s="22">
        <v>653</v>
      </c>
      <c r="B655" s="22" t="s">
        <v>221</v>
      </c>
      <c r="C655" s="23">
        <v>36731</v>
      </c>
      <c r="D655" s="23">
        <v>36731</v>
      </c>
      <c r="E655" s="22" t="s">
        <v>21</v>
      </c>
      <c r="F655" s="24" t="s">
        <v>821</v>
      </c>
      <c r="G655" s="4" t="s">
        <v>40</v>
      </c>
      <c r="H655" s="30" t="str">
        <f>VLOOKUP(G655,Hoja2!A:B,2,0)</f>
        <v>SERIE029</v>
      </c>
      <c r="I655" s="4" t="s">
        <v>40</v>
      </c>
      <c r="J655" s="31">
        <f>VLOOKUP(Eliminación!I493,RETENCIÓN!A:D,IF(Eliminación!E493="OPES",2,IF(Eliminación!E493="UPES",3,4)),FALSE)</f>
        <v>10</v>
      </c>
      <c r="K655" s="27">
        <f t="shared" si="10"/>
        <v>40381</v>
      </c>
      <c r="L655" s="28" t="str">
        <f>IF(VLOOKUP(I655,RETENCIÓN!A:E,5,FALSE)="E","X","")</f>
        <v>X</v>
      </c>
      <c r="M655" s="29" t="str">
        <f>IF(VLOOKUP(I655,RETENCIÓN!A:E,5,FALSE)="CT","X","")</f>
        <v/>
      </c>
      <c r="N655" s="28" t="str">
        <f>IF(VLOOKUP(I655,RETENCIÓN!A:E,5,FALSE)="E","X","")</f>
        <v>X</v>
      </c>
      <c r="O655" s="28" t="str">
        <f>IF(VLOOKUP(I655,RETENCIÓN!A:E,5,FALSE)="MT","X","")</f>
        <v/>
      </c>
      <c r="P655" s="28" t="str">
        <f>IF(VLOOKUP(I655,RETENCIÓN!A:E,5,FALSE)="S","X","")</f>
        <v/>
      </c>
      <c r="Q655" s="26" t="s">
        <v>814</v>
      </c>
      <c r="R655" s="26"/>
      <c r="S655" s="25" t="s">
        <v>177</v>
      </c>
      <c r="T655" s="22" t="s">
        <v>178</v>
      </c>
      <c r="U655" s="22">
        <v>1</v>
      </c>
      <c r="V655" s="22">
        <v>126</v>
      </c>
      <c r="W655" s="22" t="s">
        <v>167</v>
      </c>
      <c r="X655" s="22"/>
      <c r="Y655" s="22">
        <v>2</v>
      </c>
      <c r="Z655" s="22" t="s">
        <v>820</v>
      </c>
    </row>
    <row r="656" spans="1:26" x14ac:dyDescent="0.2">
      <c r="A656" s="22">
        <v>654</v>
      </c>
      <c r="B656" s="22" t="s">
        <v>303</v>
      </c>
      <c r="C656" s="23">
        <v>36526</v>
      </c>
      <c r="D656" s="23">
        <v>36891</v>
      </c>
      <c r="E656" s="22" t="s">
        <v>21</v>
      </c>
      <c r="F656" s="24" t="s">
        <v>822</v>
      </c>
      <c r="G656" s="4" t="s">
        <v>40</v>
      </c>
      <c r="H656" s="30" t="str">
        <f>VLOOKUP(G656,Hoja2!A:B,2,0)</f>
        <v>SERIE029</v>
      </c>
      <c r="I656" s="4" t="s">
        <v>40</v>
      </c>
      <c r="J656" s="31">
        <f>VLOOKUP(Eliminación!I494,RETENCIÓN!A:D,IF(Eliminación!E494="OPES",2,IF(Eliminación!E494="UPES",3,4)),FALSE)</f>
        <v>10</v>
      </c>
      <c r="K656" s="27">
        <f t="shared" si="10"/>
        <v>40541</v>
      </c>
      <c r="L656" s="28" t="str">
        <f>IF(VLOOKUP(I656,RETENCIÓN!A:E,5,FALSE)="E","X","")</f>
        <v>X</v>
      </c>
      <c r="M656" s="29" t="str">
        <f>IF(VLOOKUP(I656,RETENCIÓN!A:E,5,FALSE)="CT","X","")</f>
        <v/>
      </c>
      <c r="N656" s="28" t="str">
        <f>IF(VLOOKUP(I656,RETENCIÓN!A:E,5,FALSE)="E","X","")</f>
        <v>X</v>
      </c>
      <c r="O656" s="28" t="str">
        <f>IF(VLOOKUP(I656,RETENCIÓN!A:E,5,FALSE)="MT","X","")</f>
        <v/>
      </c>
      <c r="P656" s="28" t="str">
        <f>IF(VLOOKUP(I656,RETENCIÓN!A:E,5,FALSE)="S","X","")</f>
        <v/>
      </c>
      <c r="Q656" s="26" t="s">
        <v>814</v>
      </c>
      <c r="R656" s="26"/>
      <c r="S656" s="25"/>
      <c r="T656" s="22" t="s">
        <v>178</v>
      </c>
      <c r="U656" s="22">
        <v>148</v>
      </c>
      <c r="V656" s="22">
        <v>180</v>
      </c>
      <c r="W656" s="22" t="s">
        <v>167</v>
      </c>
      <c r="X656" s="22"/>
      <c r="Y656" s="22">
        <v>3</v>
      </c>
      <c r="Z656" s="22" t="s">
        <v>820</v>
      </c>
    </row>
    <row r="657" spans="1:26" x14ac:dyDescent="0.2">
      <c r="A657" s="22">
        <v>655</v>
      </c>
      <c r="B657" s="22" t="s">
        <v>214</v>
      </c>
      <c r="C657" s="23">
        <v>36731</v>
      </c>
      <c r="D657" s="23">
        <v>36731</v>
      </c>
      <c r="E657" s="22" t="s">
        <v>21</v>
      </c>
      <c r="F657" s="24" t="s">
        <v>281</v>
      </c>
      <c r="G657" s="4" t="s">
        <v>40</v>
      </c>
      <c r="H657" s="30" t="str">
        <f>VLOOKUP(G657,Hoja2!A:B,2,0)</f>
        <v>SERIE029</v>
      </c>
      <c r="I657" s="4" t="s">
        <v>40</v>
      </c>
      <c r="J657" s="31">
        <f>VLOOKUP(Eliminación!I495,RETENCIÓN!A:D,IF(Eliminación!E495="OPES",2,IF(Eliminación!E495="UPES",3,4)),FALSE)</f>
        <v>10</v>
      </c>
      <c r="K657" s="27">
        <f t="shared" si="10"/>
        <v>40381</v>
      </c>
      <c r="L657" s="28" t="str">
        <f>IF(VLOOKUP(I657,RETENCIÓN!A:E,5,FALSE)="E","X","")</f>
        <v>X</v>
      </c>
      <c r="M657" s="29" t="str">
        <f>IF(VLOOKUP(I657,RETENCIÓN!A:E,5,FALSE)="CT","X","")</f>
        <v/>
      </c>
      <c r="N657" s="28" t="str">
        <f>IF(VLOOKUP(I657,RETENCIÓN!A:E,5,FALSE)="E","X","")</f>
        <v>X</v>
      </c>
      <c r="O657" s="28" t="str">
        <f>IF(VLOOKUP(I657,RETENCIÓN!A:E,5,FALSE)="MT","X","")</f>
        <v/>
      </c>
      <c r="P657" s="28" t="str">
        <f>IF(VLOOKUP(I657,RETENCIÓN!A:E,5,FALSE)="S","X","")</f>
        <v/>
      </c>
      <c r="Q657" s="26" t="s">
        <v>814</v>
      </c>
      <c r="R657" s="26"/>
      <c r="S657" s="25" t="s">
        <v>177</v>
      </c>
      <c r="T657" s="22" t="s">
        <v>178</v>
      </c>
      <c r="U657" s="22">
        <v>1</v>
      </c>
      <c r="V657" s="22">
        <v>88</v>
      </c>
      <c r="W657" s="22" t="s">
        <v>167</v>
      </c>
      <c r="X657" s="22"/>
      <c r="Y657" s="22">
        <v>4</v>
      </c>
      <c r="Z657" s="22" t="s">
        <v>820</v>
      </c>
    </row>
    <row r="658" spans="1:26" x14ac:dyDescent="0.2">
      <c r="A658" s="22">
        <v>656</v>
      </c>
      <c r="B658" s="22" t="s">
        <v>214</v>
      </c>
      <c r="C658" s="23">
        <v>36731</v>
      </c>
      <c r="D658" s="23">
        <v>36731</v>
      </c>
      <c r="E658" s="22" t="s">
        <v>21</v>
      </c>
      <c r="F658" s="24" t="s">
        <v>823</v>
      </c>
      <c r="G658" s="4" t="s">
        <v>40</v>
      </c>
      <c r="H658" s="30" t="str">
        <f>VLOOKUP(G658,Hoja2!A:B,2,0)</f>
        <v>SERIE029</v>
      </c>
      <c r="I658" s="4" t="s">
        <v>40</v>
      </c>
      <c r="J658" s="31">
        <f>VLOOKUP(Eliminación!I496,RETENCIÓN!A:D,IF(Eliminación!E496="OPES",2,IF(Eliminación!E496="UPES",3,4)),FALSE)</f>
        <v>10</v>
      </c>
      <c r="K658" s="27">
        <f t="shared" si="10"/>
        <v>40381</v>
      </c>
      <c r="L658" s="28" t="str">
        <f>IF(VLOOKUP(I658,RETENCIÓN!A:E,5,FALSE)="E","X","")</f>
        <v>X</v>
      </c>
      <c r="M658" s="29" t="str">
        <f>IF(VLOOKUP(I658,RETENCIÓN!A:E,5,FALSE)="CT","X","")</f>
        <v/>
      </c>
      <c r="N658" s="28" t="str">
        <f>IF(VLOOKUP(I658,RETENCIÓN!A:E,5,FALSE)="E","X","")</f>
        <v>X</v>
      </c>
      <c r="O658" s="28" t="str">
        <f>IF(VLOOKUP(I658,RETENCIÓN!A:E,5,FALSE)="MT","X","")</f>
        <v/>
      </c>
      <c r="P658" s="28" t="str">
        <f>IF(VLOOKUP(I658,RETENCIÓN!A:E,5,FALSE)="S","X","")</f>
        <v/>
      </c>
      <c r="Q658" s="26" t="s">
        <v>814</v>
      </c>
      <c r="R658" s="26"/>
      <c r="S658" s="25" t="s">
        <v>177</v>
      </c>
      <c r="T658" s="22" t="s">
        <v>178</v>
      </c>
      <c r="U658" s="22">
        <v>1</v>
      </c>
      <c r="V658" s="22">
        <v>134</v>
      </c>
      <c r="W658" s="22" t="s">
        <v>167</v>
      </c>
      <c r="X658" s="22"/>
      <c r="Y658" s="22">
        <v>5</v>
      </c>
      <c r="Z658" s="22" t="s">
        <v>820</v>
      </c>
    </row>
    <row r="659" spans="1:26" ht="24" x14ac:dyDescent="0.2">
      <c r="A659" s="22">
        <v>657</v>
      </c>
      <c r="B659" s="22" t="s">
        <v>221</v>
      </c>
      <c r="C659" s="23">
        <v>36731</v>
      </c>
      <c r="D659" s="23">
        <v>36731</v>
      </c>
      <c r="E659" s="22" t="s">
        <v>21</v>
      </c>
      <c r="F659" s="24" t="s">
        <v>824</v>
      </c>
      <c r="G659" s="4" t="s">
        <v>40</v>
      </c>
      <c r="H659" s="30" t="str">
        <f>VLOOKUP(G659,Hoja2!A:B,2,0)</f>
        <v>SERIE029</v>
      </c>
      <c r="I659" s="4" t="s">
        <v>40</v>
      </c>
      <c r="J659" s="31">
        <f>VLOOKUP(Eliminación!I497,RETENCIÓN!A:D,IF(Eliminación!E497="OPES",2,IF(Eliminación!E497="UPES",3,4)),FALSE)</f>
        <v>10</v>
      </c>
      <c r="K659" s="27">
        <f t="shared" si="10"/>
        <v>40381</v>
      </c>
      <c r="L659" s="28" t="str">
        <f>IF(VLOOKUP(I659,RETENCIÓN!A:E,5,FALSE)="E","X","")</f>
        <v>X</v>
      </c>
      <c r="M659" s="29" t="str">
        <f>IF(VLOOKUP(I659,RETENCIÓN!A:E,5,FALSE)="CT","X","")</f>
        <v/>
      </c>
      <c r="N659" s="28" t="str">
        <f>IF(VLOOKUP(I659,RETENCIÓN!A:E,5,FALSE)="E","X","")</f>
        <v>X</v>
      </c>
      <c r="O659" s="28" t="str">
        <f>IF(VLOOKUP(I659,RETENCIÓN!A:E,5,FALSE)="MT","X","")</f>
        <v/>
      </c>
      <c r="P659" s="28" t="str">
        <f>IF(VLOOKUP(I659,RETENCIÓN!A:E,5,FALSE)="S","X","")</f>
        <v/>
      </c>
      <c r="Q659" s="26" t="s">
        <v>814</v>
      </c>
      <c r="R659" s="26"/>
      <c r="S659" s="25" t="s">
        <v>177</v>
      </c>
      <c r="T659" s="22" t="s">
        <v>178</v>
      </c>
      <c r="U659" s="22">
        <v>1</v>
      </c>
      <c r="V659" s="22">
        <v>114</v>
      </c>
      <c r="W659" s="22" t="s">
        <v>167</v>
      </c>
      <c r="X659" s="22"/>
      <c r="Y659" s="22">
        <v>6</v>
      </c>
      <c r="Z659" s="22" t="s">
        <v>820</v>
      </c>
    </row>
    <row r="660" spans="1:26" x14ac:dyDescent="0.2">
      <c r="A660" s="22">
        <v>658</v>
      </c>
      <c r="B660" s="22" t="s">
        <v>221</v>
      </c>
      <c r="C660" s="23">
        <v>36731</v>
      </c>
      <c r="D660" s="23">
        <v>36731</v>
      </c>
      <c r="E660" s="22" t="s">
        <v>21</v>
      </c>
      <c r="F660" s="24" t="s">
        <v>825</v>
      </c>
      <c r="G660" s="4" t="s">
        <v>40</v>
      </c>
      <c r="H660" s="30" t="str">
        <f>VLOOKUP(G660,Hoja2!A:B,2,0)</f>
        <v>SERIE029</v>
      </c>
      <c r="I660" s="4" t="s">
        <v>40</v>
      </c>
      <c r="J660" s="31">
        <f>VLOOKUP(Eliminación!I498,RETENCIÓN!A:D,IF(Eliminación!E498="OPES",2,IF(Eliminación!E498="UPES",3,4)),FALSE)</f>
        <v>10</v>
      </c>
      <c r="K660" s="27">
        <f t="shared" si="10"/>
        <v>40381</v>
      </c>
      <c r="L660" s="28" t="str">
        <f>IF(VLOOKUP(I660,RETENCIÓN!A:E,5,FALSE)="E","X","")</f>
        <v>X</v>
      </c>
      <c r="M660" s="29" t="str">
        <f>IF(VLOOKUP(I660,RETENCIÓN!A:E,5,FALSE)="CT","X","")</f>
        <v/>
      </c>
      <c r="N660" s="28" t="str">
        <f>IF(VLOOKUP(I660,RETENCIÓN!A:E,5,FALSE)="E","X","")</f>
        <v>X</v>
      </c>
      <c r="O660" s="28" t="str">
        <f>IF(VLOOKUP(I660,RETENCIÓN!A:E,5,FALSE)="MT","X","")</f>
        <v/>
      </c>
      <c r="P660" s="28" t="str">
        <f>IF(VLOOKUP(I660,RETENCIÓN!A:E,5,FALSE)="S","X","")</f>
        <v/>
      </c>
      <c r="Q660" s="26" t="s">
        <v>814</v>
      </c>
      <c r="R660" s="26"/>
      <c r="S660" s="25" t="s">
        <v>177</v>
      </c>
      <c r="T660" s="22" t="s">
        <v>178</v>
      </c>
      <c r="U660" s="22">
        <v>1</v>
      </c>
      <c r="V660" s="22">
        <v>96</v>
      </c>
      <c r="W660" s="22" t="s">
        <v>167</v>
      </c>
      <c r="X660" s="22"/>
      <c r="Y660" s="22">
        <v>7</v>
      </c>
      <c r="Z660" s="22" t="s">
        <v>820</v>
      </c>
    </row>
    <row r="661" spans="1:26" x14ac:dyDescent="0.2">
      <c r="A661" s="22">
        <v>659</v>
      </c>
      <c r="B661" s="22" t="s">
        <v>221</v>
      </c>
      <c r="C661" s="23">
        <v>36731</v>
      </c>
      <c r="D661" s="23">
        <v>36731</v>
      </c>
      <c r="E661" s="22" t="s">
        <v>21</v>
      </c>
      <c r="F661" s="24" t="s">
        <v>826</v>
      </c>
      <c r="G661" s="4" t="s">
        <v>40</v>
      </c>
      <c r="H661" s="30" t="str">
        <f>VLOOKUP(G661,Hoja2!A:B,2,0)</f>
        <v>SERIE029</v>
      </c>
      <c r="I661" s="4" t="s">
        <v>40</v>
      </c>
      <c r="J661" s="31">
        <f>VLOOKUP(Eliminación!I499,RETENCIÓN!A:D,IF(Eliminación!E499="OPES",2,IF(Eliminación!E499="UPES",3,4)),FALSE)</f>
        <v>10</v>
      </c>
      <c r="K661" s="27">
        <f t="shared" si="10"/>
        <v>40381</v>
      </c>
      <c r="L661" s="28" t="str">
        <f>IF(VLOOKUP(I661,RETENCIÓN!A:E,5,FALSE)="E","X","")</f>
        <v>X</v>
      </c>
      <c r="M661" s="29" t="str">
        <f>IF(VLOOKUP(I661,RETENCIÓN!A:E,5,FALSE)="CT","X","")</f>
        <v/>
      </c>
      <c r="N661" s="28" t="str">
        <f>IF(VLOOKUP(I661,RETENCIÓN!A:E,5,FALSE)="E","X","")</f>
        <v>X</v>
      </c>
      <c r="O661" s="28" t="str">
        <f>IF(VLOOKUP(I661,RETENCIÓN!A:E,5,FALSE)="MT","X","")</f>
        <v/>
      </c>
      <c r="P661" s="28" t="str">
        <f>IF(VLOOKUP(I661,RETENCIÓN!A:E,5,FALSE)="S","X","")</f>
        <v/>
      </c>
      <c r="Q661" s="26" t="s">
        <v>814</v>
      </c>
      <c r="R661" s="26"/>
      <c r="S661" s="25" t="s">
        <v>177</v>
      </c>
      <c r="T661" s="22" t="s">
        <v>178</v>
      </c>
      <c r="U661" s="22">
        <v>1</v>
      </c>
      <c r="V661" s="22">
        <v>181</v>
      </c>
      <c r="W661" s="22" t="s">
        <v>167</v>
      </c>
      <c r="X661" s="22"/>
      <c r="Y661" s="22">
        <v>8</v>
      </c>
      <c r="Z661" s="22" t="s">
        <v>820</v>
      </c>
    </row>
    <row r="662" spans="1:26" ht="36" x14ac:dyDescent="0.2">
      <c r="A662" s="22">
        <v>660</v>
      </c>
      <c r="B662" s="22" t="s">
        <v>221</v>
      </c>
      <c r="C662" s="23">
        <v>36437</v>
      </c>
      <c r="D662" s="23">
        <v>36437</v>
      </c>
      <c r="E662" s="22" t="s">
        <v>21</v>
      </c>
      <c r="F662" s="24" t="s">
        <v>660</v>
      </c>
      <c r="G662" s="4" t="s">
        <v>40</v>
      </c>
      <c r="H662" s="30" t="str">
        <f>VLOOKUP(G662,Hoja2!A:B,2,0)</f>
        <v>SERIE029</v>
      </c>
      <c r="I662" s="4" t="s">
        <v>40</v>
      </c>
      <c r="J662" s="31">
        <f>VLOOKUP(Eliminación!I500,RETENCIÓN!A:D,IF(Eliminación!E500="OPES",2,IF(Eliminación!E500="UPES",3,4)),FALSE)</f>
        <v>10</v>
      </c>
      <c r="K662" s="27">
        <f t="shared" si="10"/>
        <v>40087</v>
      </c>
      <c r="L662" s="28" t="str">
        <f>IF(VLOOKUP(I662,RETENCIÓN!A:E,5,FALSE)="E","X","")</f>
        <v>X</v>
      </c>
      <c r="M662" s="29" t="str">
        <f>IF(VLOOKUP(I662,RETENCIÓN!A:E,5,FALSE)="CT","X","")</f>
        <v/>
      </c>
      <c r="N662" s="28" t="str">
        <f>IF(VLOOKUP(I662,RETENCIÓN!A:E,5,FALSE)="E","X","")</f>
        <v>X</v>
      </c>
      <c r="O662" s="28" t="str">
        <f>IF(VLOOKUP(I662,RETENCIÓN!A:E,5,FALSE)="MT","X","")</f>
        <v/>
      </c>
      <c r="P662" s="28" t="str">
        <f>IF(VLOOKUP(I662,RETENCIÓN!A:E,5,FALSE)="S","X","")</f>
        <v/>
      </c>
      <c r="Q662" s="26" t="s">
        <v>827</v>
      </c>
      <c r="R662" s="26"/>
      <c r="S662" s="25"/>
      <c r="T662" s="22" t="s">
        <v>178</v>
      </c>
      <c r="U662" s="22">
        <v>1</v>
      </c>
      <c r="V662" s="22">
        <v>102</v>
      </c>
      <c r="W662" s="22" t="s">
        <v>167</v>
      </c>
      <c r="X662" s="22"/>
      <c r="Y662" s="22">
        <v>9</v>
      </c>
      <c r="Z662" s="22" t="s">
        <v>820</v>
      </c>
    </row>
    <row r="663" spans="1:26" ht="24" x14ac:dyDescent="0.2">
      <c r="A663" s="22">
        <v>661</v>
      </c>
      <c r="B663" s="22" t="s">
        <v>214</v>
      </c>
      <c r="C663" s="23">
        <v>36437</v>
      </c>
      <c r="D663" s="23">
        <v>36437</v>
      </c>
      <c r="E663" s="22" t="s">
        <v>21</v>
      </c>
      <c r="F663" s="24" t="s">
        <v>229</v>
      </c>
      <c r="G663" s="4" t="s">
        <v>40</v>
      </c>
      <c r="H663" s="30" t="str">
        <f>VLOOKUP(G663,Hoja2!A:B,2,0)</f>
        <v>SERIE029</v>
      </c>
      <c r="I663" s="4" t="s">
        <v>40</v>
      </c>
      <c r="J663" s="31">
        <f>VLOOKUP(Eliminación!I501,RETENCIÓN!A:D,IF(Eliminación!E501="OPES",2,IF(Eliminación!E501="UPES",3,4)),FALSE)</f>
        <v>10</v>
      </c>
      <c r="K663" s="27">
        <f t="shared" si="10"/>
        <v>40087</v>
      </c>
      <c r="L663" s="28" t="str">
        <f>IF(VLOOKUP(I663,RETENCIÓN!A:E,5,FALSE)="E","X","")</f>
        <v>X</v>
      </c>
      <c r="M663" s="29" t="str">
        <f>IF(VLOOKUP(I663,RETENCIÓN!A:E,5,FALSE)="CT","X","")</f>
        <v/>
      </c>
      <c r="N663" s="28" t="str">
        <f>IF(VLOOKUP(I663,RETENCIÓN!A:E,5,FALSE)="E","X","")</f>
        <v>X</v>
      </c>
      <c r="O663" s="28" t="str">
        <f>IF(VLOOKUP(I663,RETENCIÓN!A:E,5,FALSE)="MT","X","")</f>
        <v/>
      </c>
      <c r="P663" s="28" t="str">
        <f>IF(VLOOKUP(I663,RETENCIÓN!A:E,5,FALSE)="S","X","")</f>
        <v/>
      </c>
      <c r="Q663" s="26" t="s">
        <v>828</v>
      </c>
      <c r="R663" s="26"/>
      <c r="S663" s="25" t="s">
        <v>177</v>
      </c>
      <c r="T663" s="22" t="s">
        <v>178</v>
      </c>
      <c r="U663" s="22">
        <v>1</v>
      </c>
      <c r="V663" s="22">
        <v>103</v>
      </c>
      <c r="W663" s="22" t="s">
        <v>167</v>
      </c>
      <c r="X663" s="22"/>
      <c r="Y663" s="22">
        <v>10</v>
      </c>
      <c r="Z663" s="22" t="s">
        <v>820</v>
      </c>
    </row>
    <row r="664" spans="1:26" ht="24" x14ac:dyDescent="0.2">
      <c r="A664" s="22">
        <v>662</v>
      </c>
      <c r="B664" s="22" t="s">
        <v>214</v>
      </c>
      <c r="C664" s="23">
        <v>36437</v>
      </c>
      <c r="D664" s="23">
        <v>36437</v>
      </c>
      <c r="E664" s="22" t="s">
        <v>21</v>
      </c>
      <c r="F664" s="24" t="s">
        <v>829</v>
      </c>
      <c r="G664" s="4" t="s">
        <v>40</v>
      </c>
      <c r="H664" s="30" t="str">
        <f>VLOOKUP(G664,Hoja2!A:B,2,0)</f>
        <v>SERIE029</v>
      </c>
      <c r="I664" s="4" t="s">
        <v>40</v>
      </c>
      <c r="J664" s="31">
        <f>VLOOKUP(Eliminación!I502,RETENCIÓN!A:D,IF(Eliminación!E502="OPES",2,IF(Eliminación!E502="UPES",3,4)),FALSE)</f>
        <v>10</v>
      </c>
      <c r="K664" s="27">
        <f t="shared" si="10"/>
        <v>40087</v>
      </c>
      <c r="L664" s="28" t="str">
        <f>IF(VLOOKUP(I664,RETENCIÓN!A:E,5,FALSE)="E","X","")</f>
        <v>X</v>
      </c>
      <c r="M664" s="29" t="str">
        <f>IF(VLOOKUP(I664,RETENCIÓN!A:E,5,FALSE)="CT","X","")</f>
        <v/>
      </c>
      <c r="N664" s="28" t="str">
        <f>IF(VLOOKUP(I664,RETENCIÓN!A:E,5,FALSE)="E","X","")</f>
        <v>X</v>
      </c>
      <c r="O664" s="28" t="str">
        <f>IF(VLOOKUP(I664,RETENCIÓN!A:E,5,FALSE)="MT","X","")</f>
        <v/>
      </c>
      <c r="P664" s="28" t="str">
        <f>IF(VLOOKUP(I664,RETENCIÓN!A:E,5,FALSE)="S","X","")</f>
        <v/>
      </c>
      <c r="Q664" s="26" t="s">
        <v>828</v>
      </c>
      <c r="R664" s="26"/>
      <c r="S664" s="25" t="s">
        <v>177</v>
      </c>
      <c r="T664" s="22" t="s">
        <v>178</v>
      </c>
      <c r="U664" s="22">
        <v>1</v>
      </c>
      <c r="V664" s="22">
        <v>117</v>
      </c>
      <c r="W664" s="22" t="s">
        <v>167</v>
      </c>
      <c r="X664" s="22"/>
      <c r="Y664" s="22">
        <v>11</v>
      </c>
      <c r="Z664" s="22" t="s">
        <v>820</v>
      </c>
    </row>
    <row r="665" spans="1:26" ht="24" x14ac:dyDescent="0.2">
      <c r="A665" s="22">
        <v>663</v>
      </c>
      <c r="B665" s="22" t="s">
        <v>214</v>
      </c>
      <c r="C665" s="23">
        <v>36459</v>
      </c>
      <c r="D665" s="23">
        <v>36459</v>
      </c>
      <c r="E665" s="22" t="s">
        <v>21</v>
      </c>
      <c r="F665" s="24" t="s">
        <v>324</v>
      </c>
      <c r="G665" s="4" t="s">
        <v>40</v>
      </c>
      <c r="H665" s="30" t="str">
        <f>VLOOKUP(G665,Hoja2!A:B,2,0)</f>
        <v>SERIE029</v>
      </c>
      <c r="I665" s="4" t="s">
        <v>40</v>
      </c>
      <c r="J665" s="31">
        <f>VLOOKUP(Eliminación!I503,RETENCIÓN!A:D,IF(Eliminación!E503="OPES",2,IF(Eliminación!E503="UPES",3,4)),FALSE)</f>
        <v>10</v>
      </c>
      <c r="K665" s="27">
        <f t="shared" si="10"/>
        <v>40109</v>
      </c>
      <c r="L665" s="28" t="str">
        <f>IF(VLOOKUP(I665,RETENCIÓN!A:E,5,FALSE)="E","X","")</f>
        <v>X</v>
      </c>
      <c r="M665" s="29" t="str">
        <f>IF(VLOOKUP(I665,RETENCIÓN!A:E,5,FALSE)="CT","X","")</f>
        <v/>
      </c>
      <c r="N665" s="28" t="str">
        <f>IF(VLOOKUP(I665,RETENCIÓN!A:E,5,FALSE)="E","X","")</f>
        <v>X</v>
      </c>
      <c r="O665" s="28" t="str">
        <f>IF(VLOOKUP(I665,RETENCIÓN!A:E,5,FALSE)="MT","X","")</f>
        <v/>
      </c>
      <c r="P665" s="28" t="str">
        <f>IF(VLOOKUP(I665,RETENCIÓN!A:E,5,FALSE)="S","X","")</f>
        <v/>
      </c>
      <c r="Q665" s="26" t="s">
        <v>830</v>
      </c>
      <c r="R665" s="26"/>
      <c r="S665" s="25" t="s">
        <v>177</v>
      </c>
      <c r="T665" s="22" t="s">
        <v>178</v>
      </c>
      <c r="U665" s="22">
        <v>1</v>
      </c>
      <c r="V665" s="22">
        <v>118</v>
      </c>
      <c r="W665" s="22" t="s">
        <v>167</v>
      </c>
      <c r="X665" s="22"/>
      <c r="Y665" s="22">
        <v>1</v>
      </c>
      <c r="Z665" s="22" t="s">
        <v>831</v>
      </c>
    </row>
    <row r="666" spans="1:26" ht="24" x14ac:dyDescent="0.2">
      <c r="A666" s="22">
        <v>664</v>
      </c>
      <c r="B666" s="22" t="s">
        <v>214</v>
      </c>
      <c r="C666" s="23">
        <v>36459</v>
      </c>
      <c r="D666" s="23">
        <v>36459</v>
      </c>
      <c r="E666" s="22" t="s">
        <v>21</v>
      </c>
      <c r="F666" s="24" t="s">
        <v>259</v>
      </c>
      <c r="G666" s="4" t="s">
        <v>40</v>
      </c>
      <c r="H666" s="30" t="str">
        <f>VLOOKUP(G666,Hoja2!A:B,2,0)</f>
        <v>SERIE029</v>
      </c>
      <c r="I666" s="4" t="s">
        <v>40</v>
      </c>
      <c r="J666" s="31">
        <f>VLOOKUP(Eliminación!I504,RETENCIÓN!A:D,IF(Eliminación!E504="OPES",2,IF(Eliminación!E504="UPES",3,4)),FALSE)</f>
        <v>10</v>
      </c>
      <c r="K666" s="27">
        <f t="shared" si="10"/>
        <v>40109</v>
      </c>
      <c r="L666" s="28" t="str">
        <f>IF(VLOOKUP(I666,RETENCIÓN!A:E,5,FALSE)="E","X","")</f>
        <v>X</v>
      </c>
      <c r="M666" s="29" t="str">
        <f>IF(VLOOKUP(I666,RETENCIÓN!A:E,5,FALSE)="CT","X","")</f>
        <v/>
      </c>
      <c r="N666" s="28" t="str">
        <f>IF(VLOOKUP(I666,RETENCIÓN!A:E,5,FALSE)="E","X","")</f>
        <v>X</v>
      </c>
      <c r="O666" s="28" t="str">
        <f>IF(VLOOKUP(I666,RETENCIÓN!A:E,5,FALSE)="MT","X","")</f>
        <v/>
      </c>
      <c r="P666" s="28" t="str">
        <f>IF(VLOOKUP(I666,RETENCIÓN!A:E,5,FALSE)="S","X","")</f>
        <v/>
      </c>
      <c r="Q666" s="26" t="s">
        <v>830</v>
      </c>
      <c r="R666" s="26"/>
      <c r="S666" s="25" t="s">
        <v>177</v>
      </c>
      <c r="T666" s="22" t="s">
        <v>178</v>
      </c>
      <c r="U666" s="22">
        <v>1</v>
      </c>
      <c r="V666" s="22">
        <v>139</v>
      </c>
      <c r="W666" s="22" t="s">
        <v>167</v>
      </c>
      <c r="X666" s="22"/>
      <c r="Y666" s="22">
        <v>2</v>
      </c>
      <c r="Z666" s="22" t="s">
        <v>831</v>
      </c>
    </row>
    <row r="667" spans="1:26" ht="24" x14ac:dyDescent="0.2">
      <c r="A667" s="22">
        <v>665</v>
      </c>
      <c r="B667" s="22" t="s">
        <v>303</v>
      </c>
      <c r="C667" s="23">
        <v>36430</v>
      </c>
      <c r="D667" s="23">
        <v>36430</v>
      </c>
      <c r="E667" s="22" t="s">
        <v>21</v>
      </c>
      <c r="F667" s="24" t="s">
        <v>832</v>
      </c>
      <c r="G667" s="4" t="s">
        <v>40</v>
      </c>
      <c r="H667" s="30" t="str">
        <f>VLOOKUP(G667,Hoja2!A:B,2,0)</f>
        <v>SERIE029</v>
      </c>
      <c r="I667" s="4" t="s">
        <v>40</v>
      </c>
      <c r="J667" s="31">
        <f>VLOOKUP(Eliminación!I505,RETENCIÓN!A:D,IF(Eliminación!E505="OPES",2,IF(Eliminación!E505="UPES",3,4)),FALSE)</f>
        <v>10</v>
      </c>
      <c r="K667" s="27">
        <f t="shared" si="10"/>
        <v>40080</v>
      </c>
      <c r="L667" s="28" t="str">
        <f>IF(VLOOKUP(I667,RETENCIÓN!A:E,5,FALSE)="E","X","")</f>
        <v>X</v>
      </c>
      <c r="M667" s="29" t="str">
        <f>IF(VLOOKUP(I667,RETENCIÓN!A:E,5,FALSE)="CT","X","")</f>
        <v/>
      </c>
      <c r="N667" s="28" t="str">
        <f>IF(VLOOKUP(I667,RETENCIÓN!A:E,5,FALSE)="E","X","")</f>
        <v>X</v>
      </c>
      <c r="O667" s="28" t="str">
        <f>IF(VLOOKUP(I667,RETENCIÓN!A:E,5,FALSE)="MT","X","")</f>
        <v/>
      </c>
      <c r="P667" s="28" t="str">
        <f>IF(VLOOKUP(I667,RETENCIÓN!A:E,5,FALSE)="S","X","")</f>
        <v/>
      </c>
      <c r="Q667" s="26" t="s">
        <v>833</v>
      </c>
      <c r="R667" s="26"/>
      <c r="S667" s="25" t="s">
        <v>177</v>
      </c>
      <c r="T667" s="22" t="s">
        <v>178</v>
      </c>
      <c r="U667" s="22">
        <v>1</v>
      </c>
      <c r="V667" s="22">
        <v>120</v>
      </c>
      <c r="W667" s="22" t="s">
        <v>167</v>
      </c>
      <c r="X667" s="22"/>
      <c r="Y667" s="22">
        <v>3</v>
      </c>
      <c r="Z667" s="22" t="s">
        <v>831</v>
      </c>
    </row>
    <row r="668" spans="1:26" ht="24" x14ac:dyDescent="0.2">
      <c r="A668" s="22">
        <v>666</v>
      </c>
      <c r="B668" s="22" t="s">
        <v>221</v>
      </c>
      <c r="C668" s="23">
        <v>36430</v>
      </c>
      <c r="D668" s="23">
        <v>36430</v>
      </c>
      <c r="E668" s="22" t="s">
        <v>21</v>
      </c>
      <c r="F668" s="24" t="s">
        <v>767</v>
      </c>
      <c r="G668" s="4" t="s">
        <v>40</v>
      </c>
      <c r="H668" s="30" t="str">
        <f>VLOOKUP(G668,Hoja2!A:B,2,0)</f>
        <v>SERIE029</v>
      </c>
      <c r="I668" s="4" t="s">
        <v>40</v>
      </c>
      <c r="J668" s="31">
        <f>VLOOKUP(Eliminación!I506,RETENCIÓN!A:D,IF(Eliminación!E506="OPES",2,IF(Eliminación!E506="UPES",3,4)),FALSE)</f>
        <v>10</v>
      </c>
      <c r="K668" s="27">
        <f t="shared" si="10"/>
        <v>40080</v>
      </c>
      <c r="L668" s="28" t="str">
        <f>IF(VLOOKUP(I668,RETENCIÓN!A:E,5,FALSE)="E","X","")</f>
        <v>X</v>
      </c>
      <c r="M668" s="29" t="str">
        <f>IF(VLOOKUP(I668,RETENCIÓN!A:E,5,FALSE)="CT","X","")</f>
        <v/>
      </c>
      <c r="N668" s="28" t="str">
        <f>IF(VLOOKUP(I668,RETENCIÓN!A:E,5,FALSE)="E","X","")</f>
        <v>X</v>
      </c>
      <c r="O668" s="28" t="str">
        <f>IF(VLOOKUP(I668,RETENCIÓN!A:E,5,FALSE)="MT","X","")</f>
        <v/>
      </c>
      <c r="P668" s="28" t="str">
        <f>IF(VLOOKUP(I668,RETENCIÓN!A:E,5,FALSE)="S","X","")</f>
        <v/>
      </c>
      <c r="Q668" s="26" t="s">
        <v>833</v>
      </c>
      <c r="R668" s="26"/>
      <c r="S668" s="25" t="s">
        <v>177</v>
      </c>
      <c r="T668" s="22" t="s">
        <v>178</v>
      </c>
      <c r="U668" s="22">
        <v>1</v>
      </c>
      <c r="V668" s="22">
        <v>84</v>
      </c>
      <c r="W668" s="22" t="s">
        <v>167</v>
      </c>
      <c r="X668" s="22"/>
      <c r="Y668" s="22">
        <v>4</v>
      </c>
      <c r="Z668" s="22" t="s">
        <v>831</v>
      </c>
    </row>
    <row r="669" spans="1:26" ht="24" x14ac:dyDescent="0.2">
      <c r="A669" s="22">
        <v>667</v>
      </c>
      <c r="B669" s="22" t="s">
        <v>221</v>
      </c>
      <c r="C669" s="23">
        <v>36437</v>
      </c>
      <c r="D669" s="23">
        <v>36437</v>
      </c>
      <c r="E669" s="22" t="s">
        <v>21</v>
      </c>
      <c r="F669" s="24" t="s">
        <v>759</v>
      </c>
      <c r="G669" s="4" t="s">
        <v>40</v>
      </c>
      <c r="H669" s="30" t="str">
        <f>VLOOKUP(G669,Hoja2!A:B,2,0)</f>
        <v>SERIE029</v>
      </c>
      <c r="I669" s="4" t="s">
        <v>40</v>
      </c>
      <c r="J669" s="31">
        <f>VLOOKUP(Eliminación!I507,RETENCIÓN!A:D,IF(Eliminación!E507="OPES",2,IF(Eliminación!E507="UPES",3,4)),FALSE)</f>
        <v>10</v>
      </c>
      <c r="K669" s="27">
        <f t="shared" si="10"/>
        <v>40087</v>
      </c>
      <c r="L669" s="28" t="str">
        <f>IF(VLOOKUP(I669,RETENCIÓN!A:E,5,FALSE)="E","X","")</f>
        <v>X</v>
      </c>
      <c r="M669" s="29" t="str">
        <f>IF(VLOOKUP(I669,RETENCIÓN!A:E,5,FALSE)="CT","X","")</f>
        <v/>
      </c>
      <c r="N669" s="28" t="str">
        <f>IF(VLOOKUP(I669,RETENCIÓN!A:E,5,FALSE)="E","X","")</f>
        <v>X</v>
      </c>
      <c r="O669" s="28" t="str">
        <f>IF(VLOOKUP(I669,RETENCIÓN!A:E,5,FALSE)="MT","X","")</f>
        <v/>
      </c>
      <c r="P669" s="28" t="str">
        <f>IF(VLOOKUP(I669,RETENCIÓN!A:E,5,FALSE)="S","X","")</f>
        <v/>
      </c>
      <c r="Q669" s="26" t="s">
        <v>834</v>
      </c>
      <c r="R669" s="26"/>
      <c r="S669" s="25" t="s">
        <v>177</v>
      </c>
      <c r="T669" s="22" t="s">
        <v>178</v>
      </c>
      <c r="U669" s="22">
        <v>1</v>
      </c>
      <c r="V669" s="22">
        <v>229</v>
      </c>
      <c r="W669" s="22" t="s">
        <v>167</v>
      </c>
      <c r="X669" s="22"/>
      <c r="Y669" s="22">
        <v>5</v>
      </c>
      <c r="Z669" s="22" t="s">
        <v>831</v>
      </c>
    </row>
    <row r="670" spans="1:26" ht="24" x14ac:dyDescent="0.2">
      <c r="A670" s="22">
        <v>668</v>
      </c>
      <c r="B670" s="22" t="s">
        <v>412</v>
      </c>
      <c r="C670" s="23">
        <v>36437</v>
      </c>
      <c r="D670" s="23">
        <v>36437</v>
      </c>
      <c r="E670" s="22" t="s">
        <v>21</v>
      </c>
      <c r="F670" s="24" t="s">
        <v>702</v>
      </c>
      <c r="G670" s="4" t="s">
        <v>40</v>
      </c>
      <c r="H670" s="30" t="str">
        <f>VLOOKUP(G670,Hoja2!A:B,2,0)</f>
        <v>SERIE029</v>
      </c>
      <c r="I670" s="4" t="s">
        <v>40</v>
      </c>
      <c r="J670" s="31">
        <f>VLOOKUP(Eliminación!I508,RETENCIÓN!A:D,IF(Eliminación!E508="OPES",2,IF(Eliminación!E508="UPES",3,4)),FALSE)</f>
        <v>10</v>
      </c>
      <c r="K670" s="27">
        <f t="shared" si="10"/>
        <v>40087</v>
      </c>
      <c r="L670" s="28" t="str">
        <f>IF(VLOOKUP(I670,RETENCIÓN!A:E,5,FALSE)="E","X","")</f>
        <v>X</v>
      </c>
      <c r="M670" s="29" t="str">
        <f>IF(VLOOKUP(I670,RETENCIÓN!A:E,5,FALSE)="CT","X","")</f>
        <v/>
      </c>
      <c r="N670" s="28" t="str">
        <f>IF(VLOOKUP(I670,RETENCIÓN!A:E,5,FALSE)="E","X","")</f>
        <v>X</v>
      </c>
      <c r="O670" s="28" t="str">
        <f>IF(VLOOKUP(I670,RETENCIÓN!A:E,5,FALSE)="MT","X","")</f>
        <v/>
      </c>
      <c r="P670" s="28" t="str">
        <f>IF(VLOOKUP(I670,RETENCIÓN!A:E,5,FALSE)="S","X","")</f>
        <v/>
      </c>
      <c r="Q670" s="26" t="s">
        <v>834</v>
      </c>
      <c r="R670" s="26"/>
      <c r="S670" s="25" t="s">
        <v>182</v>
      </c>
      <c r="T670" s="22" t="s">
        <v>178</v>
      </c>
      <c r="U670" s="22">
        <v>1</v>
      </c>
      <c r="V670" s="22">
        <v>83</v>
      </c>
      <c r="W670" s="22" t="s">
        <v>167</v>
      </c>
      <c r="X670" s="22" t="s">
        <v>351</v>
      </c>
      <c r="Y670" s="22">
        <v>6</v>
      </c>
      <c r="Z670" s="22" t="s">
        <v>831</v>
      </c>
    </row>
    <row r="671" spans="1:26" ht="24" x14ac:dyDescent="0.2">
      <c r="A671" s="22">
        <v>669</v>
      </c>
      <c r="B671" s="22" t="s">
        <v>303</v>
      </c>
      <c r="C671" s="23">
        <v>36437</v>
      </c>
      <c r="D671" s="23">
        <v>36437</v>
      </c>
      <c r="E671" s="22" t="s">
        <v>21</v>
      </c>
      <c r="F671" s="24" t="s">
        <v>832</v>
      </c>
      <c r="G671" s="4" t="s">
        <v>40</v>
      </c>
      <c r="H671" s="30" t="str">
        <f>VLOOKUP(G671,Hoja2!A:B,2,0)</f>
        <v>SERIE029</v>
      </c>
      <c r="I671" s="4" t="s">
        <v>40</v>
      </c>
      <c r="J671" s="31">
        <f>VLOOKUP(Eliminación!I509,RETENCIÓN!A:D,IF(Eliminación!E509="OPES",2,IF(Eliminación!E509="UPES",3,4)),FALSE)</f>
        <v>10</v>
      </c>
      <c r="K671" s="27">
        <f t="shared" si="10"/>
        <v>40087</v>
      </c>
      <c r="L671" s="28" t="str">
        <f>IF(VLOOKUP(I671,RETENCIÓN!A:E,5,FALSE)="E","X","")</f>
        <v>X</v>
      </c>
      <c r="M671" s="29" t="str">
        <f>IF(VLOOKUP(I671,RETENCIÓN!A:E,5,FALSE)="CT","X","")</f>
        <v/>
      </c>
      <c r="N671" s="28" t="str">
        <f>IF(VLOOKUP(I671,RETENCIÓN!A:E,5,FALSE)="E","X","")</f>
        <v>X</v>
      </c>
      <c r="O671" s="28" t="str">
        <f>IF(VLOOKUP(I671,RETENCIÓN!A:E,5,FALSE)="MT","X","")</f>
        <v/>
      </c>
      <c r="P671" s="28" t="str">
        <f>IF(VLOOKUP(I671,RETENCIÓN!A:E,5,FALSE)="S","X","")</f>
        <v/>
      </c>
      <c r="Q671" s="26" t="s">
        <v>834</v>
      </c>
      <c r="R671" s="26"/>
      <c r="S671" s="25" t="s">
        <v>177</v>
      </c>
      <c r="T671" s="22" t="s">
        <v>178</v>
      </c>
      <c r="U671" s="22">
        <v>1</v>
      </c>
      <c r="V671" s="22">
        <v>121</v>
      </c>
      <c r="W671" s="22" t="s">
        <v>167</v>
      </c>
      <c r="X671" s="22"/>
      <c r="Y671" s="22">
        <v>7</v>
      </c>
      <c r="Z671" s="22" t="s">
        <v>831</v>
      </c>
    </row>
    <row r="672" spans="1:26" ht="24" x14ac:dyDescent="0.2">
      <c r="A672" s="22">
        <v>670</v>
      </c>
      <c r="B672" s="22" t="s">
        <v>221</v>
      </c>
      <c r="C672" s="23">
        <v>36430</v>
      </c>
      <c r="D672" s="23">
        <v>36430</v>
      </c>
      <c r="E672" s="22" t="s">
        <v>21</v>
      </c>
      <c r="F672" s="24" t="s">
        <v>759</v>
      </c>
      <c r="G672" s="4" t="s">
        <v>40</v>
      </c>
      <c r="H672" s="30" t="str">
        <f>VLOOKUP(G672,Hoja2!A:B,2,0)</f>
        <v>SERIE029</v>
      </c>
      <c r="I672" s="4" t="s">
        <v>40</v>
      </c>
      <c r="J672" s="31">
        <f>VLOOKUP(Eliminación!I510,RETENCIÓN!A:D,IF(Eliminación!E510="OPES",2,IF(Eliminación!E510="UPES",3,4)),FALSE)</f>
        <v>10</v>
      </c>
      <c r="K672" s="27">
        <f t="shared" si="10"/>
        <v>40080</v>
      </c>
      <c r="L672" s="28" t="str">
        <f>IF(VLOOKUP(I672,RETENCIÓN!A:E,5,FALSE)="E","X","")</f>
        <v>X</v>
      </c>
      <c r="M672" s="29" t="str">
        <f>IF(VLOOKUP(I672,RETENCIÓN!A:E,5,FALSE)="CT","X","")</f>
        <v/>
      </c>
      <c r="N672" s="28" t="str">
        <f>IF(VLOOKUP(I672,RETENCIÓN!A:E,5,FALSE)="E","X","")</f>
        <v>X</v>
      </c>
      <c r="O672" s="28" t="str">
        <f>IF(VLOOKUP(I672,RETENCIÓN!A:E,5,FALSE)="MT","X","")</f>
        <v/>
      </c>
      <c r="P672" s="28" t="str">
        <f>IF(VLOOKUP(I672,RETENCIÓN!A:E,5,FALSE)="S","X","")</f>
        <v/>
      </c>
      <c r="Q672" s="26" t="s">
        <v>835</v>
      </c>
      <c r="R672" s="26"/>
      <c r="S672" s="25" t="s">
        <v>177</v>
      </c>
      <c r="T672" s="22" t="s">
        <v>178</v>
      </c>
      <c r="U672" s="22">
        <v>1</v>
      </c>
      <c r="V672" s="22">
        <v>233</v>
      </c>
      <c r="W672" s="22" t="s">
        <v>167</v>
      </c>
      <c r="X672" s="22"/>
      <c r="Y672" s="22">
        <v>8</v>
      </c>
      <c r="Z672" s="22" t="s">
        <v>831</v>
      </c>
    </row>
    <row r="673" spans="1:26" ht="24" x14ac:dyDescent="0.2">
      <c r="A673" s="22">
        <v>671</v>
      </c>
      <c r="B673" s="22" t="s">
        <v>214</v>
      </c>
      <c r="C673" s="23">
        <v>35744</v>
      </c>
      <c r="D673" s="23">
        <v>35744</v>
      </c>
      <c r="E673" s="22" t="s">
        <v>20</v>
      </c>
      <c r="F673" s="24" t="s">
        <v>836</v>
      </c>
      <c r="G673" s="4" t="s">
        <v>40</v>
      </c>
      <c r="H673" s="30" t="str">
        <f>VLOOKUP(G673,Hoja2!A:B,2,0)</f>
        <v>SERIE029</v>
      </c>
      <c r="I673" s="4" t="s">
        <v>40</v>
      </c>
      <c r="J673" s="31">
        <f>VLOOKUP(Eliminación!I511,RETENCIÓN!A:D,IF(Eliminación!E511="OPES",2,IF(Eliminación!E511="UPES",3,4)),FALSE)</f>
        <v>10</v>
      </c>
      <c r="K673" s="27">
        <f t="shared" si="10"/>
        <v>39394</v>
      </c>
      <c r="L673" s="28" t="str">
        <f>IF(VLOOKUP(I673,RETENCIÓN!A:E,5,FALSE)="E","X","")</f>
        <v>X</v>
      </c>
      <c r="M673" s="29" t="str">
        <f>IF(VLOOKUP(I673,RETENCIÓN!A:E,5,FALSE)="CT","X","")</f>
        <v/>
      </c>
      <c r="N673" s="28" t="str">
        <f>IF(VLOOKUP(I673,RETENCIÓN!A:E,5,FALSE)="E","X","")</f>
        <v>X</v>
      </c>
      <c r="O673" s="28" t="str">
        <f>IF(VLOOKUP(I673,RETENCIÓN!A:E,5,FALSE)="MT","X","")</f>
        <v/>
      </c>
      <c r="P673" s="28" t="str">
        <f>IF(VLOOKUP(I673,RETENCIÓN!A:E,5,FALSE)="S","X","")</f>
        <v/>
      </c>
      <c r="Q673" s="26" t="s">
        <v>713</v>
      </c>
      <c r="R673" s="26"/>
      <c r="S673" s="25" t="s">
        <v>177</v>
      </c>
      <c r="T673" s="22" t="s">
        <v>178</v>
      </c>
      <c r="U673" s="22">
        <v>1</v>
      </c>
      <c r="V673" s="22">
        <v>275</v>
      </c>
      <c r="W673" s="22" t="s">
        <v>167</v>
      </c>
      <c r="X673" s="22"/>
      <c r="Y673" s="22">
        <v>9</v>
      </c>
      <c r="Z673" s="22" t="s">
        <v>831</v>
      </c>
    </row>
    <row r="674" spans="1:26" ht="36" x14ac:dyDescent="0.2">
      <c r="A674" s="22">
        <v>672</v>
      </c>
      <c r="B674" s="22" t="s">
        <v>214</v>
      </c>
      <c r="C674" s="23">
        <v>35744</v>
      </c>
      <c r="D674" s="23">
        <v>35744</v>
      </c>
      <c r="E674" s="22" t="s">
        <v>20</v>
      </c>
      <c r="F674" s="24" t="s">
        <v>837</v>
      </c>
      <c r="G674" s="4" t="s">
        <v>40</v>
      </c>
      <c r="H674" s="30" t="str">
        <f>VLOOKUP(G674,Hoja2!A:B,2,0)</f>
        <v>SERIE029</v>
      </c>
      <c r="I674" s="4" t="s">
        <v>40</v>
      </c>
      <c r="J674" s="31">
        <f>VLOOKUP(Eliminación!I512,RETENCIÓN!A:D,IF(Eliminación!E512="OPES",2,IF(Eliminación!E512="UPES",3,4)),FALSE)</f>
        <v>10</v>
      </c>
      <c r="K674" s="27">
        <f t="shared" si="10"/>
        <v>39394</v>
      </c>
      <c r="L674" s="28" t="str">
        <f>IF(VLOOKUP(I674,RETENCIÓN!A:E,5,FALSE)="E","X","")</f>
        <v>X</v>
      </c>
      <c r="M674" s="29" t="str">
        <f>IF(VLOOKUP(I674,RETENCIÓN!A:E,5,FALSE)="CT","X","")</f>
        <v/>
      </c>
      <c r="N674" s="28" t="str">
        <f>IF(VLOOKUP(I674,RETENCIÓN!A:E,5,FALSE)="E","X","")</f>
        <v>X</v>
      </c>
      <c r="O674" s="28" t="str">
        <f>IF(VLOOKUP(I674,RETENCIÓN!A:E,5,FALSE)="MT","X","")</f>
        <v/>
      </c>
      <c r="P674" s="28" t="str">
        <f>IF(VLOOKUP(I674,RETENCIÓN!A:E,5,FALSE)="S","X","")</f>
        <v/>
      </c>
      <c r="Q674" s="26" t="s">
        <v>713</v>
      </c>
      <c r="R674" s="26"/>
      <c r="S674" s="25" t="s">
        <v>177</v>
      </c>
      <c r="T674" s="22" t="s">
        <v>178</v>
      </c>
      <c r="U674" s="22">
        <v>1</v>
      </c>
      <c r="V674" s="22">
        <v>444</v>
      </c>
      <c r="W674" s="22" t="s">
        <v>167</v>
      </c>
      <c r="X674" s="22"/>
      <c r="Y674" s="22">
        <v>1</v>
      </c>
      <c r="Z674" s="22" t="s">
        <v>838</v>
      </c>
    </row>
    <row r="675" spans="1:26" ht="24" x14ac:dyDescent="0.2">
      <c r="A675" s="22">
        <v>673</v>
      </c>
      <c r="B675" s="22" t="s">
        <v>214</v>
      </c>
      <c r="C675" s="23">
        <v>35741</v>
      </c>
      <c r="D675" s="23">
        <v>35741</v>
      </c>
      <c r="E675" s="22" t="s">
        <v>20</v>
      </c>
      <c r="F675" s="24" t="s">
        <v>839</v>
      </c>
      <c r="G675" s="4" t="s">
        <v>40</v>
      </c>
      <c r="H675" s="30" t="str">
        <f>VLOOKUP(G675,Hoja2!A:B,2,0)</f>
        <v>SERIE029</v>
      </c>
      <c r="I675" s="4" t="s">
        <v>40</v>
      </c>
      <c r="J675" s="31">
        <f>VLOOKUP(Eliminación!I513,RETENCIÓN!A:D,IF(Eliminación!E513="OPES",2,IF(Eliminación!E513="UPES",3,4)),FALSE)</f>
        <v>10</v>
      </c>
      <c r="K675" s="27">
        <f t="shared" si="10"/>
        <v>39391</v>
      </c>
      <c r="L675" s="28" t="str">
        <f>IF(VLOOKUP(I675,RETENCIÓN!A:E,5,FALSE)="E","X","")</f>
        <v>X</v>
      </c>
      <c r="M675" s="29" t="str">
        <f>IF(VLOOKUP(I675,RETENCIÓN!A:E,5,FALSE)="CT","X","")</f>
        <v/>
      </c>
      <c r="N675" s="28" t="str">
        <f>IF(VLOOKUP(I675,RETENCIÓN!A:E,5,FALSE)="E","X","")</f>
        <v>X</v>
      </c>
      <c r="O675" s="28" t="str">
        <f>IF(VLOOKUP(I675,RETENCIÓN!A:E,5,FALSE)="MT","X","")</f>
        <v/>
      </c>
      <c r="P675" s="28" t="str">
        <f>IF(VLOOKUP(I675,RETENCIÓN!A:E,5,FALSE)="S","X","")</f>
        <v/>
      </c>
      <c r="Q675" s="26" t="s">
        <v>713</v>
      </c>
      <c r="R675" s="26"/>
      <c r="S675" s="25" t="s">
        <v>177</v>
      </c>
      <c r="T675" s="22" t="s">
        <v>178</v>
      </c>
      <c r="U675" s="22">
        <v>1</v>
      </c>
      <c r="V675" s="22">
        <v>460</v>
      </c>
      <c r="W675" s="22" t="s">
        <v>167</v>
      </c>
      <c r="X675" s="22"/>
      <c r="Y675" s="22">
        <v>2</v>
      </c>
      <c r="Z675" s="22" t="s">
        <v>838</v>
      </c>
    </row>
    <row r="676" spans="1:26" x14ac:dyDescent="0.2">
      <c r="A676" s="22">
        <v>674</v>
      </c>
      <c r="B676" s="22" t="s">
        <v>168</v>
      </c>
      <c r="C676" s="23">
        <v>37684</v>
      </c>
      <c r="D676" s="23">
        <v>37684</v>
      </c>
      <c r="E676" s="22" t="s">
        <v>21</v>
      </c>
      <c r="F676" s="24" t="s">
        <v>840</v>
      </c>
      <c r="G676" s="4" t="s">
        <v>40</v>
      </c>
      <c r="H676" s="30" t="str">
        <f>VLOOKUP(G676,Hoja2!A:B,2,0)</f>
        <v>SERIE029</v>
      </c>
      <c r="I676" s="4" t="s">
        <v>40</v>
      </c>
      <c r="J676" s="31">
        <f>VLOOKUP(Eliminación!I514,RETENCIÓN!A:D,IF(Eliminación!E514="OPES",2,IF(Eliminación!E514="UPES",3,4)),FALSE)</f>
        <v>10</v>
      </c>
      <c r="K676" s="27">
        <f t="shared" si="10"/>
        <v>41334</v>
      </c>
      <c r="L676" s="28" t="str">
        <f>IF(VLOOKUP(I676,RETENCIÓN!A:E,5,FALSE)="E","X","")</f>
        <v>X</v>
      </c>
      <c r="M676" s="29" t="str">
        <f>IF(VLOOKUP(I676,RETENCIÓN!A:E,5,FALSE)="CT","X","")</f>
        <v/>
      </c>
      <c r="N676" s="28" t="str">
        <f>IF(VLOOKUP(I676,RETENCIÓN!A:E,5,FALSE)="E","X","")</f>
        <v>X</v>
      </c>
      <c r="O676" s="28" t="str">
        <f>IF(VLOOKUP(I676,RETENCIÓN!A:E,5,FALSE)="MT","X","")</f>
        <v/>
      </c>
      <c r="P676" s="28" t="str">
        <f>IF(VLOOKUP(I676,RETENCIÓN!A:E,5,FALSE)="S","X","")</f>
        <v/>
      </c>
      <c r="Q676" s="26" t="s">
        <v>528</v>
      </c>
      <c r="R676" s="26"/>
      <c r="S676" s="25" t="s">
        <v>177</v>
      </c>
      <c r="T676" s="22" t="s">
        <v>178</v>
      </c>
      <c r="U676" s="22">
        <v>1</v>
      </c>
      <c r="V676" s="22">
        <v>192</v>
      </c>
      <c r="W676" s="22" t="s">
        <v>167</v>
      </c>
      <c r="X676" s="22"/>
      <c r="Y676" s="22">
        <v>3</v>
      </c>
      <c r="Z676" s="22" t="s">
        <v>838</v>
      </c>
    </row>
    <row r="677" spans="1:26" x14ac:dyDescent="0.2">
      <c r="A677" s="22">
        <v>675</v>
      </c>
      <c r="B677" s="22" t="s">
        <v>168</v>
      </c>
      <c r="C677" s="23">
        <v>37684</v>
      </c>
      <c r="D677" s="23">
        <v>37684</v>
      </c>
      <c r="E677" s="22" t="s">
        <v>21</v>
      </c>
      <c r="F677" s="24" t="s">
        <v>407</v>
      </c>
      <c r="G677" s="4" t="s">
        <v>40</v>
      </c>
      <c r="H677" s="30" t="str">
        <f>VLOOKUP(G677,Hoja2!A:B,2,0)</f>
        <v>SERIE029</v>
      </c>
      <c r="I677" s="4" t="s">
        <v>40</v>
      </c>
      <c r="J677" s="31">
        <f>VLOOKUP(Eliminación!I515,RETENCIÓN!A:D,IF(Eliminación!E515="OPES",2,IF(Eliminación!E515="UPES",3,4)),FALSE)</f>
        <v>10</v>
      </c>
      <c r="K677" s="27">
        <f t="shared" si="10"/>
        <v>41334</v>
      </c>
      <c r="L677" s="28" t="str">
        <f>IF(VLOOKUP(I677,RETENCIÓN!A:E,5,FALSE)="E","X","")</f>
        <v>X</v>
      </c>
      <c r="M677" s="29" t="str">
        <f>IF(VLOOKUP(I677,RETENCIÓN!A:E,5,FALSE)="CT","X","")</f>
        <v/>
      </c>
      <c r="N677" s="28" t="str">
        <f>IF(VLOOKUP(I677,RETENCIÓN!A:E,5,FALSE)="E","X","")</f>
        <v>X</v>
      </c>
      <c r="O677" s="28" t="str">
        <f>IF(VLOOKUP(I677,RETENCIÓN!A:E,5,FALSE)="MT","X","")</f>
        <v/>
      </c>
      <c r="P677" s="28" t="str">
        <f>IF(VLOOKUP(I677,RETENCIÓN!A:E,5,FALSE)="S","X","")</f>
        <v/>
      </c>
      <c r="Q677" s="26" t="s">
        <v>528</v>
      </c>
      <c r="R677" s="26"/>
      <c r="S677" s="25" t="s">
        <v>177</v>
      </c>
      <c r="T677" s="22" t="s">
        <v>178</v>
      </c>
      <c r="U677" s="22">
        <v>1</v>
      </c>
      <c r="V677" s="22">
        <v>118</v>
      </c>
      <c r="W677" s="22" t="s">
        <v>167</v>
      </c>
      <c r="X677" s="22" t="s">
        <v>183</v>
      </c>
      <c r="Y677" s="22">
        <v>4</v>
      </c>
      <c r="Z677" s="22" t="s">
        <v>838</v>
      </c>
    </row>
    <row r="678" spans="1:26" x14ac:dyDescent="0.2">
      <c r="A678" s="22">
        <v>676</v>
      </c>
      <c r="B678" s="22" t="s">
        <v>168</v>
      </c>
      <c r="C678" s="23">
        <v>37684</v>
      </c>
      <c r="D678" s="23">
        <v>37684</v>
      </c>
      <c r="E678" s="22" t="s">
        <v>21</v>
      </c>
      <c r="F678" s="24" t="s">
        <v>407</v>
      </c>
      <c r="G678" s="4" t="s">
        <v>40</v>
      </c>
      <c r="H678" s="30" t="str">
        <f>VLOOKUP(G678,Hoja2!A:B,2,0)</f>
        <v>SERIE029</v>
      </c>
      <c r="I678" s="4" t="s">
        <v>40</v>
      </c>
      <c r="J678" s="31">
        <f>VLOOKUP(Eliminación!I516,RETENCIÓN!A:D,IF(Eliminación!E516="OPES",2,IF(Eliminación!E516="UPES",3,4)),FALSE)</f>
        <v>10</v>
      </c>
      <c r="K678" s="27">
        <f t="shared" si="10"/>
        <v>41334</v>
      </c>
      <c r="L678" s="28" t="str">
        <f>IF(VLOOKUP(I678,RETENCIÓN!A:E,5,FALSE)="E","X","")</f>
        <v>X</v>
      </c>
      <c r="M678" s="29" t="str">
        <f>IF(VLOOKUP(I678,RETENCIÓN!A:E,5,FALSE)="CT","X","")</f>
        <v/>
      </c>
      <c r="N678" s="28" t="str">
        <f>IF(VLOOKUP(I678,RETENCIÓN!A:E,5,FALSE)="E","X","")</f>
        <v>X</v>
      </c>
      <c r="O678" s="28" t="str">
        <f>IF(VLOOKUP(I678,RETENCIÓN!A:E,5,FALSE)="MT","X","")</f>
        <v/>
      </c>
      <c r="P678" s="28" t="str">
        <f>IF(VLOOKUP(I678,RETENCIÓN!A:E,5,FALSE)="S","X","")</f>
        <v/>
      </c>
      <c r="Q678" s="26" t="s">
        <v>528</v>
      </c>
      <c r="R678" s="26"/>
      <c r="S678" s="25" t="s">
        <v>177</v>
      </c>
      <c r="T678" s="22" t="s">
        <v>178</v>
      </c>
      <c r="U678" s="22">
        <v>119</v>
      </c>
      <c r="V678" s="22">
        <v>276</v>
      </c>
      <c r="W678" s="22" t="s">
        <v>167</v>
      </c>
      <c r="X678" s="22" t="s">
        <v>184</v>
      </c>
      <c r="Y678" s="22">
        <v>5</v>
      </c>
      <c r="Z678" s="22" t="s">
        <v>838</v>
      </c>
    </row>
    <row r="679" spans="1:26" ht="36" x14ac:dyDescent="0.2">
      <c r="A679" s="22">
        <v>677</v>
      </c>
      <c r="B679" s="22" t="s">
        <v>168</v>
      </c>
      <c r="C679" s="23">
        <v>37937</v>
      </c>
      <c r="D679" s="23">
        <v>37937</v>
      </c>
      <c r="E679" s="22" t="s">
        <v>21</v>
      </c>
      <c r="F679" s="24" t="s">
        <v>841</v>
      </c>
      <c r="G679" s="4" t="s">
        <v>40</v>
      </c>
      <c r="H679" s="30" t="str">
        <f>VLOOKUP(G679,Hoja2!A:B,2,0)</f>
        <v>SERIE029</v>
      </c>
      <c r="I679" s="4" t="s">
        <v>40</v>
      </c>
      <c r="J679" s="31">
        <f>VLOOKUP(Eliminación!I517,RETENCIÓN!A:D,IF(Eliminación!E517="OPES",2,IF(Eliminación!E517="UPES",3,4)),FALSE)</f>
        <v>10</v>
      </c>
      <c r="K679" s="27">
        <f t="shared" si="10"/>
        <v>41587</v>
      </c>
      <c r="L679" s="28" t="str">
        <f>IF(VLOOKUP(I679,RETENCIÓN!A:E,5,FALSE)="E","X","")</f>
        <v>X</v>
      </c>
      <c r="M679" s="29" t="str">
        <f>IF(VLOOKUP(I679,RETENCIÓN!A:E,5,FALSE)="CT","X","")</f>
        <v/>
      </c>
      <c r="N679" s="28" t="str">
        <f>IF(VLOOKUP(I679,RETENCIÓN!A:E,5,FALSE)="E","X","")</f>
        <v>X</v>
      </c>
      <c r="O679" s="28" t="str">
        <f>IF(VLOOKUP(I679,RETENCIÓN!A:E,5,FALSE)="MT","X","")</f>
        <v/>
      </c>
      <c r="P679" s="28" t="str">
        <f>IF(VLOOKUP(I679,RETENCIÓN!A:E,5,FALSE)="S","X","")</f>
        <v/>
      </c>
      <c r="Q679" s="26" t="s">
        <v>842</v>
      </c>
      <c r="R679" s="26"/>
      <c r="S679" s="25" t="s">
        <v>177</v>
      </c>
      <c r="T679" s="22" t="s">
        <v>178</v>
      </c>
      <c r="U679" s="22">
        <v>1</v>
      </c>
      <c r="V679" s="22">
        <v>145</v>
      </c>
      <c r="W679" s="22" t="s">
        <v>167</v>
      </c>
      <c r="X679" s="22"/>
      <c r="Y679" s="22">
        <v>1</v>
      </c>
      <c r="Z679" s="22" t="s">
        <v>843</v>
      </c>
    </row>
    <row r="680" spans="1:26" ht="36" x14ac:dyDescent="0.2">
      <c r="A680" s="22">
        <v>678</v>
      </c>
      <c r="B680" s="22" t="s">
        <v>168</v>
      </c>
      <c r="C680" s="23">
        <v>37937</v>
      </c>
      <c r="D680" s="23">
        <v>37937</v>
      </c>
      <c r="E680" s="22" t="s">
        <v>21</v>
      </c>
      <c r="F680" s="24" t="s">
        <v>642</v>
      </c>
      <c r="G680" s="4" t="s">
        <v>40</v>
      </c>
      <c r="H680" s="30" t="str">
        <f>VLOOKUP(G680,Hoja2!A:B,2,0)</f>
        <v>SERIE029</v>
      </c>
      <c r="I680" s="4" t="s">
        <v>40</v>
      </c>
      <c r="J680" s="31">
        <f>VLOOKUP(Eliminación!I518,RETENCIÓN!A:D,IF(Eliminación!E518="OPES",2,IF(Eliminación!E518="UPES",3,4)),FALSE)</f>
        <v>10</v>
      </c>
      <c r="K680" s="27">
        <f t="shared" si="10"/>
        <v>41587</v>
      </c>
      <c r="L680" s="28" t="str">
        <f>IF(VLOOKUP(I680,RETENCIÓN!A:E,5,FALSE)="E","X","")</f>
        <v>X</v>
      </c>
      <c r="M680" s="29" t="str">
        <f>IF(VLOOKUP(I680,RETENCIÓN!A:E,5,FALSE)="CT","X","")</f>
        <v/>
      </c>
      <c r="N680" s="28" t="str">
        <f>IF(VLOOKUP(I680,RETENCIÓN!A:E,5,FALSE)="E","X","")</f>
        <v>X</v>
      </c>
      <c r="O680" s="28" t="str">
        <f>IF(VLOOKUP(I680,RETENCIÓN!A:E,5,FALSE)="MT","X","")</f>
        <v/>
      </c>
      <c r="P680" s="28" t="str">
        <f>IF(VLOOKUP(I680,RETENCIÓN!A:E,5,FALSE)="S","X","")</f>
        <v/>
      </c>
      <c r="Q680" s="26" t="s">
        <v>842</v>
      </c>
      <c r="R680" s="26"/>
      <c r="S680" s="25" t="s">
        <v>177</v>
      </c>
      <c r="T680" s="22" t="s">
        <v>178</v>
      </c>
      <c r="U680" s="22">
        <v>1</v>
      </c>
      <c r="V680" s="22">
        <v>219</v>
      </c>
      <c r="W680" s="22" t="s">
        <v>167</v>
      </c>
      <c r="X680" s="22"/>
      <c r="Y680" s="22">
        <v>2</v>
      </c>
      <c r="Z680" s="22" t="s">
        <v>843</v>
      </c>
    </row>
    <row r="681" spans="1:26" ht="36" x14ac:dyDescent="0.2">
      <c r="A681" s="22">
        <v>679</v>
      </c>
      <c r="B681" s="22" t="s">
        <v>168</v>
      </c>
      <c r="C681" s="23">
        <v>37937</v>
      </c>
      <c r="D681" s="23">
        <v>37937</v>
      </c>
      <c r="E681" s="22" t="s">
        <v>21</v>
      </c>
      <c r="F681" s="24" t="s">
        <v>257</v>
      </c>
      <c r="G681" s="4" t="s">
        <v>40</v>
      </c>
      <c r="H681" s="30" t="str">
        <f>VLOOKUP(G681,Hoja2!A:B,2,0)</f>
        <v>SERIE029</v>
      </c>
      <c r="I681" s="4" t="s">
        <v>40</v>
      </c>
      <c r="J681" s="31">
        <f>VLOOKUP(Eliminación!I519,RETENCIÓN!A:D,IF(Eliminación!E519="OPES",2,IF(Eliminación!E519="UPES",3,4)),FALSE)</f>
        <v>10</v>
      </c>
      <c r="K681" s="27">
        <f t="shared" si="10"/>
        <v>41587</v>
      </c>
      <c r="L681" s="28" t="str">
        <f>IF(VLOOKUP(I681,RETENCIÓN!A:E,5,FALSE)="E","X","")</f>
        <v>X</v>
      </c>
      <c r="M681" s="29" t="str">
        <f>IF(VLOOKUP(I681,RETENCIÓN!A:E,5,FALSE)="CT","X","")</f>
        <v/>
      </c>
      <c r="N681" s="28" t="str">
        <f>IF(VLOOKUP(I681,RETENCIÓN!A:E,5,FALSE)="E","X","")</f>
        <v>X</v>
      </c>
      <c r="O681" s="28" t="str">
        <f>IF(VLOOKUP(I681,RETENCIÓN!A:E,5,FALSE)="MT","X","")</f>
        <v/>
      </c>
      <c r="P681" s="28" t="str">
        <f>IF(VLOOKUP(I681,RETENCIÓN!A:E,5,FALSE)="S","X","")</f>
        <v/>
      </c>
      <c r="Q681" s="26" t="s">
        <v>842</v>
      </c>
      <c r="R681" s="26"/>
      <c r="S681" s="25" t="s">
        <v>177</v>
      </c>
      <c r="T681" s="22" t="s">
        <v>178</v>
      </c>
      <c r="U681" s="22">
        <v>1</v>
      </c>
      <c r="V681" s="22">
        <v>228</v>
      </c>
      <c r="W681" s="22" t="s">
        <v>167</v>
      </c>
      <c r="X681" s="22"/>
      <c r="Y681" s="22">
        <v>3</v>
      </c>
      <c r="Z681" s="22" t="s">
        <v>843</v>
      </c>
    </row>
    <row r="682" spans="1:26" ht="36" x14ac:dyDescent="0.2">
      <c r="A682" s="22">
        <v>680</v>
      </c>
      <c r="B682" s="22" t="s">
        <v>168</v>
      </c>
      <c r="C682" s="23">
        <v>37937</v>
      </c>
      <c r="D682" s="23">
        <v>37937</v>
      </c>
      <c r="E682" s="22" t="s">
        <v>21</v>
      </c>
      <c r="F682" s="24" t="s">
        <v>734</v>
      </c>
      <c r="G682" s="4" t="s">
        <v>40</v>
      </c>
      <c r="H682" s="30" t="str">
        <f>VLOOKUP(G682,Hoja2!A:B,2,0)</f>
        <v>SERIE029</v>
      </c>
      <c r="I682" s="4" t="s">
        <v>40</v>
      </c>
      <c r="J682" s="31">
        <f>VLOOKUP(Eliminación!I520,RETENCIÓN!A:D,IF(Eliminación!E520="OPES",2,IF(Eliminación!E520="UPES",3,4)),FALSE)</f>
        <v>10</v>
      </c>
      <c r="K682" s="27">
        <f t="shared" si="10"/>
        <v>41587</v>
      </c>
      <c r="L682" s="28" t="str">
        <f>IF(VLOOKUP(I682,RETENCIÓN!A:E,5,FALSE)="E","X","")</f>
        <v>X</v>
      </c>
      <c r="M682" s="29" t="str">
        <f>IF(VLOOKUP(I682,RETENCIÓN!A:E,5,FALSE)="CT","X","")</f>
        <v/>
      </c>
      <c r="N682" s="28" t="str">
        <f>IF(VLOOKUP(I682,RETENCIÓN!A:E,5,FALSE)="E","X","")</f>
        <v>X</v>
      </c>
      <c r="O682" s="28" t="str">
        <f>IF(VLOOKUP(I682,RETENCIÓN!A:E,5,FALSE)="MT","X","")</f>
        <v/>
      </c>
      <c r="P682" s="28" t="str">
        <f>IF(VLOOKUP(I682,RETENCIÓN!A:E,5,FALSE)="S","X","")</f>
        <v/>
      </c>
      <c r="Q682" s="26" t="s">
        <v>842</v>
      </c>
      <c r="R682" s="26"/>
      <c r="S682" s="25" t="s">
        <v>177</v>
      </c>
      <c r="T682" s="22" t="s">
        <v>178</v>
      </c>
      <c r="U682" s="22">
        <v>1</v>
      </c>
      <c r="V682" s="22">
        <v>130</v>
      </c>
      <c r="W682" s="22" t="s">
        <v>167</v>
      </c>
      <c r="X682" s="22"/>
      <c r="Y682" s="22">
        <v>4</v>
      </c>
      <c r="Z682" s="22" t="s">
        <v>843</v>
      </c>
    </row>
    <row r="683" spans="1:26" ht="36" x14ac:dyDescent="0.2">
      <c r="A683" s="22">
        <v>681</v>
      </c>
      <c r="B683" s="22" t="s">
        <v>168</v>
      </c>
      <c r="C683" s="23">
        <v>37937</v>
      </c>
      <c r="D683" s="23">
        <v>37937</v>
      </c>
      <c r="E683" s="22" t="s">
        <v>21</v>
      </c>
      <c r="F683" s="24" t="s">
        <v>398</v>
      </c>
      <c r="G683" s="4" t="s">
        <v>40</v>
      </c>
      <c r="H683" s="30" t="str">
        <f>VLOOKUP(G683,Hoja2!A:B,2,0)</f>
        <v>SERIE029</v>
      </c>
      <c r="I683" s="4" t="s">
        <v>40</v>
      </c>
      <c r="J683" s="31">
        <f>VLOOKUP(Eliminación!I521,RETENCIÓN!A:D,IF(Eliminación!E521="OPES",2,IF(Eliminación!E521="UPES",3,4)),FALSE)</f>
        <v>10</v>
      </c>
      <c r="K683" s="27">
        <f t="shared" si="10"/>
        <v>41587</v>
      </c>
      <c r="L683" s="28" t="str">
        <f>IF(VLOOKUP(I683,RETENCIÓN!A:E,5,FALSE)="E","X","")</f>
        <v>X</v>
      </c>
      <c r="M683" s="29" t="str">
        <f>IF(VLOOKUP(I683,RETENCIÓN!A:E,5,FALSE)="CT","X","")</f>
        <v/>
      </c>
      <c r="N683" s="28" t="str">
        <f>IF(VLOOKUP(I683,RETENCIÓN!A:E,5,FALSE)="E","X","")</f>
        <v>X</v>
      </c>
      <c r="O683" s="28" t="str">
        <f>IF(VLOOKUP(I683,RETENCIÓN!A:E,5,FALSE)="MT","X","")</f>
        <v/>
      </c>
      <c r="P683" s="28" t="str">
        <f>IF(VLOOKUP(I683,RETENCIÓN!A:E,5,FALSE)="S","X","")</f>
        <v/>
      </c>
      <c r="Q683" s="26" t="s">
        <v>842</v>
      </c>
      <c r="R683" s="26"/>
      <c r="S683" s="25" t="s">
        <v>177</v>
      </c>
      <c r="T683" s="22" t="s">
        <v>178</v>
      </c>
      <c r="U683" s="22">
        <v>1</v>
      </c>
      <c r="V683" s="22">
        <v>126</v>
      </c>
      <c r="W683" s="22" t="s">
        <v>167</v>
      </c>
      <c r="X683" s="22"/>
      <c r="Y683" s="22">
        <v>5</v>
      </c>
      <c r="Z683" s="22" t="s">
        <v>843</v>
      </c>
    </row>
    <row r="684" spans="1:26" ht="36" x14ac:dyDescent="0.2">
      <c r="A684" s="22">
        <v>682</v>
      </c>
      <c r="B684" s="22" t="s">
        <v>168</v>
      </c>
      <c r="C684" s="23">
        <v>37937</v>
      </c>
      <c r="D684" s="23">
        <v>37937</v>
      </c>
      <c r="E684" s="22" t="s">
        <v>21</v>
      </c>
      <c r="F684" s="24" t="s">
        <v>660</v>
      </c>
      <c r="G684" s="4" t="s">
        <v>40</v>
      </c>
      <c r="H684" s="30" t="str">
        <f>VLOOKUP(G684,Hoja2!A:B,2,0)</f>
        <v>SERIE029</v>
      </c>
      <c r="I684" s="4" t="s">
        <v>40</v>
      </c>
      <c r="J684" s="31">
        <f>VLOOKUP(Eliminación!I522,RETENCIÓN!A:D,IF(Eliminación!E522="OPES",2,IF(Eliminación!E522="UPES",3,4)),FALSE)</f>
        <v>10</v>
      </c>
      <c r="K684" s="27">
        <f t="shared" si="10"/>
        <v>41587</v>
      </c>
      <c r="L684" s="28" t="str">
        <f>IF(VLOOKUP(I684,RETENCIÓN!A:E,5,FALSE)="E","X","")</f>
        <v>X</v>
      </c>
      <c r="M684" s="29" t="str">
        <f>IF(VLOOKUP(I684,RETENCIÓN!A:E,5,FALSE)="CT","X","")</f>
        <v/>
      </c>
      <c r="N684" s="28" t="str">
        <f>IF(VLOOKUP(I684,RETENCIÓN!A:E,5,FALSE)="E","X","")</f>
        <v>X</v>
      </c>
      <c r="O684" s="28" t="str">
        <f>IF(VLOOKUP(I684,RETENCIÓN!A:E,5,FALSE)="MT","X","")</f>
        <v/>
      </c>
      <c r="P684" s="28" t="str">
        <f>IF(VLOOKUP(I684,RETENCIÓN!A:E,5,FALSE)="S","X","")</f>
        <v/>
      </c>
      <c r="Q684" s="26" t="s">
        <v>842</v>
      </c>
      <c r="R684" s="26"/>
      <c r="S684" s="25" t="s">
        <v>177</v>
      </c>
      <c r="T684" s="22" t="s">
        <v>178</v>
      </c>
      <c r="U684" s="22">
        <v>1</v>
      </c>
      <c r="V684" s="22">
        <v>166</v>
      </c>
      <c r="W684" s="22" t="s">
        <v>167</v>
      </c>
      <c r="X684" s="22"/>
      <c r="Y684" s="22">
        <v>6</v>
      </c>
      <c r="Z684" s="22" t="s">
        <v>843</v>
      </c>
    </row>
    <row r="685" spans="1:26" ht="36" x14ac:dyDescent="0.2">
      <c r="A685" s="22">
        <v>683</v>
      </c>
      <c r="B685" s="22" t="s">
        <v>168</v>
      </c>
      <c r="C685" s="23">
        <v>37937</v>
      </c>
      <c r="D685" s="23">
        <v>37937</v>
      </c>
      <c r="E685" s="22" t="s">
        <v>21</v>
      </c>
      <c r="F685" s="24" t="s">
        <v>844</v>
      </c>
      <c r="G685" s="4" t="s">
        <v>40</v>
      </c>
      <c r="H685" s="30" t="str">
        <f>VLOOKUP(G685,Hoja2!A:B,2,0)</f>
        <v>SERIE029</v>
      </c>
      <c r="I685" s="4" t="s">
        <v>40</v>
      </c>
      <c r="J685" s="31">
        <f>VLOOKUP(Eliminación!I523,RETENCIÓN!A:D,IF(Eliminación!E523="OPES",2,IF(Eliminación!E523="UPES",3,4)),FALSE)</f>
        <v>10</v>
      </c>
      <c r="K685" s="27">
        <f t="shared" si="10"/>
        <v>41587</v>
      </c>
      <c r="L685" s="28" t="str">
        <f>IF(VLOOKUP(I685,RETENCIÓN!A:E,5,FALSE)="E","X","")</f>
        <v>X</v>
      </c>
      <c r="M685" s="29" t="str">
        <f>IF(VLOOKUP(I685,RETENCIÓN!A:E,5,FALSE)="CT","X","")</f>
        <v/>
      </c>
      <c r="N685" s="28" t="str">
        <f>IF(VLOOKUP(I685,RETENCIÓN!A:E,5,FALSE)="E","X","")</f>
        <v>X</v>
      </c>
      <c r="O685" s="28" t="str">
        <f>IF(VLOOKUP(I685,RETENCIÓN!A:E,5,FALSE)="MT","X","")</f>
        <v/>
      </c>
      <c r="P685" s="28" t="str">
        <f>IF(VLOOKUP(I685,RETENCIÓN!A:E,5,FALSE)="S","X","")</f>
        <v/>
      </c>
      <c r="Q685" s="26" t="s">
        <v>842</v>
      </c>
      <c r="R685" s="26"/>
      <c r="S685" s="25" t="s">
        <v>177</v>
      </c>
      <c r="T685" s="22" t="s">
        <v>178</v>
      </c>
      <c r="U685" s="22">
        <v>1</v>
      </c>
      <c r="V685" s="22">
        <v>152</v>
      </c>
      <c r="W685" s="22" t="s">
        <v>167</v>
      </c>
      <c r="X685" s="22"/>
      <c r="Y685" s="22">
        <v>7</v>
      </c>
      <c r="Z685" s="22" t="s">
        <v>843</v>
      </c>
    </row>
    <row r="686" spans="1:26" ht="36" x14ac:dyDescent="0.2">
      <c r="A686" s="22">
        <v>684</v>
      </c>
      <c r="B686" s="22" t="s">
        <v>168</v>
      </c>
      <c r="C686" s="23">
        <v>37937</v>
      </c>
      <c r="D686" s="23">
        <v>37937</v>
      </c>
      <c r="E686" s="22" t="s">
        <v>21</v>
      </c>
      <c r="F686" s="24" t="s">
        <v>845</v>
      </c>
      <c r="G686" s="4" t="s">
        <v>40</v>
      </c>
      <c r="H686" s="30" t="str">
        <f>VLOOKUP(G686,Hoja2!A:B,2,0)</f>
        <v>SERIE029</v>
      </c>
      <c r="I686" s="4" t="s">
        <v>40</v>
      </c>
      <c r="J686" s="31">
        <f>VLOOKUP(Eliminación!I524,RETENCIÓN!A:D,IF(Eliminación!E524="OPES",2,IF(Eliminación!E524="UPES",3,4)),FALSE)</f>
        <v>10</v>
      </c>
      <c r="K686" s="27">
        <f t="shared" si="10"/>
        <v>41587</v>
      </c>
      <c r="L686" s="28" t="str">
        <f>IF(VLOOKUP(I686,RETENCIÓN!A:E,5,FALSE)="E","X","")</f>
        <v>X</v>
      </c>
      <c r="M686" s="29" t="str">
        <f>IF(VLOOKUP(I686,RETENCIÓN!A:E,5,FALSE)="CT","X","")</f>
        <v/>
      </c>
      <c r="N686" s="28" t="str">
        <f>IF(VLOOKUP(I686,RETENCIÓN!A:E,5,FALSE)="E","X","")</f>
        <v>X</v>
      </c>
      <c r="O686" s="28" t="str">
        <f>IF(VLOOKUP(I686,RETENCIÓN!A:E,5,FALSE)="MT","X","")</f>
        <v/>
      </c>
      <c r="P686" s="28" t="str">
        <f>IF(VLOOKUP(I686,RETENCIÓN!A:E,5,FALSE)="S","X","")</f>
        <v/>
      </c>
      <c r="Q686" s="26" t="s">
        <v>842</v>
      </c>
      <c r="R686" s="26"/>
      <c r="S686" s="25" t="s">
        <v>177</v>
      </c>
      <c r="T686" s="22" t="s">
        <v>178</v>
      </c>
      <c r="U686" s="22">
        <v>1</v>
      </c>
      <c r="V686" s="22">
        <v>135</v>
      </c>
      <c r="W686" s="22" t="s">
        <v>167</v>
      </c>
      <c r="X686" s="22"/>
      <c r="Y686" s="22">
        <v>8</v>
      </c>
      <c r="Z686" s="22" t="s">
        <v>843</v>
      </c>
    </row>
    <row r="687" spans="1:26" ht="36" x14ac:dyDescent="0.2">
      <c r="A687" s="22">
        <v>685</v>
      </c>
      <c r="B687" s="22" t="s">
        <v>168</v>
      </c>
      <c r="C687" s="23">
        <v>37916</v>
      </c>
      <c r="D687" s="23">
        <v>37916</v>
      </c>
      <c r="E687" s="22" t="s">
        <v>21</v>
      </c>
      <c r="F687" s="24" t="s">
        <v>846</v>
      </c>
      <c r="G687" s="4" t="s">
        <v>40</v>
      </c>
      <c r="H687" s="30" t="str">
        <f>VLOOKUP(G687,Hoja2!A:B,2,0)</f>
        <v>SERIE029</v>
      </c>
      <c r="I687" s="4" t="s">
        <v>40</v>
      </c>
      <c r="J687" s="31">
        <f>VLOOKUP(Eliminación!I525,RETENCIÓN!A:D,IF(Eliminación!E525="OPES",2,IF(Eliminación!E525="UPES",3,4)),FALSE)</f>
        <v>10</v>
      </c>
      <c r="K687" s="27">
        <f t="shared" si="10"/>
        <v>41566</v>
      </c>
      <c r="L687" s="28" t="str">
        <f>IF(VLOOKUP(I687,RETENCIÓN!A:E,5,FALSE)="E","X","")</f>
        <v>X</v>
      </c>
      <c r="M687" s="29" t="str">
        <f>IF(VLOOKUP(I687,RETENCIÓN!A:E,5,FALSE)="CT","X","")</f>
        <v/>
      </c>
      <c r="N687" s="28" t="str">
        <f>IF(VLOOKUP(I687,RETENCIÓN!A:E,5,FALSE)="E","X","")</f>
        <v>X</v>
      </c>
      <c r="O687" s="28" t="str">
        <f>IF(VLOOKUP(I687,RETENCIÓN!A:E,5,FALSE)="MT","X","")</f>
        <v/>
      </c>
      <c r="P687" s="28" t="str">
        <f>IF(VLOOKUP(I687,RETENCIÓN!A:E,5,FALSE)="S","X","")</f>
        <v/>
      </c>
      <c r="Q687" s="26" t="s">
        <v>847</v>
      </c>
      <c r="R687" s="26"/>
      <c r="S687" s="25"/>
      <c r="T687" s="22" t="s">
        <v>178</v>
      </c>
      <c r="U687" s="22">
        <v>1</v>
      </c>
      <c r="V687" s="22">
        <v>88</v>
      </c>
      <c r="W687" s="22" t="s">
        <v>167</v>
      </c>
      <c r="X687" s="22"/>
      <c r="Y687" s="22">
        <v>9</v>
      </c>
      <c r="Z687" s="22" t="s">
        <v>843</v>
      </c>
    </row>
    <row r="688" spans="1:26" ht="36" x14ac:dyDescent="0.2">
      <c r="A688" s="22">
        <v>686</v>
      </c>
      <c r="B688" s="22" t="s">
        <v>168</v>
      </c>
      <c r="C688" s="23">
        <v>37917</v>
      </c>
      <c r="D688" s="23">
        <v>37917</v>
      </c>
      <c r="E688" s="22" t="s">
        <v>21</v>
      </c>
      <c r="F688" s="24" t="s">
        <v>848</v>
      </c>
      <c r="G688" s="4" t="s">
        <v>40</v>
      </c>
      <c r="H688" s="30" t="str">
        <f>VLOOKUP(G688,Hoja2!A:B,2,0)</f>
        <v>SERIE029</v>
      </c>
      <c r="I688" s="4" t="s">
        <v>40</v>
      </c>
      <c r="J688" s="31">
        <f>VLOOKUP(Eliminación!I526,RETENCIÓN!A:D,IF(Eliminación!E526="OPES",2,IF(Eliminación!E526="UPES",3,4)),FALSE)</f>
        <v>10</v>
      </c>
      <c r="K688" s="27">
        <f t="shared" si="10"/>
        <v>41567</v>
      </c>
      <c r="L688" s="28" t="str">
        <f>IF(VLOOKUP(I688,RETENCIÓN!A:E,5,FALSE)="E","X","")</f>
        <v>X</v>
      </c>
      <c r="M688" s="29" t="str">
        <f>IF(VLOOKUP(I688,RETENCIÓN!A:E,5,FALSE)="CT","X","")</f>
        <v/>
      </c>
      <c r="N688" s="28" t="str">
        <f>IF(VLOOKUP(I688,RETENCIÓN!A:E,5,FALSE)="E","X","")</f>
        <v>X</v>
      </c>
      <c r="O688" s="28" t="str">
        <f>IF(VLOOKUP(I688,RETENCIÓN!A:E,5,FALSE)="MT","X","")</f>
        <v/>
      </c>
      <c r="P688" s="28" t="str">
        <f>IF(VLOOKUP(I688,RETENCIÓN!A:E,5,FALSE)="S","X","")</f>
        <v/>
      </c>
      <c r="Q688" s="26" t="s">
        <v>849</v>
      </c>
      <c r="R688" s="26"/>
      <c r="S688" s="25" t="s">
        <v>850</v>
      </c>
      <c r="T688" s="22" t="s">
        <v>178</v>
      </c>
      <c r="U688" s="22">
        <v>1</v>
      </c>
      <c r="V688" s="22">
        <v>56</v>
      </c>
      <c r="W688" s="22" t="s">
        <v>167</v>
      </c>
      <c r="X688" s="22"/>
      <c r="Y688" s="22">
        <v>10</v>
      </c>
      <c r="Z688" s="22" t="s">
        <v>843</v>
      </c>
    </row>
    <row r="689" spans="1:26" ht="36" x14ac:dyDescent="0.2">
      <c r="A689" s="22">
        <v>687</v>
      </c>
      <c r="B689" s="22" t="s">
        <v>168</v>
      </c>
      <c r="C689" s="23">
        <v>37917</v>
      </c>
      <c r="D689" s="23">
        <v>37917</v>
      </c>
      <c r="E689" s="22" t="s">
        <v>21</v>
      </c>
      <c r="F689" s="24" t="s">
        <v>851</v>
      </c>
      <c r="G689" s="4" t="s">
        <v>40</v>
      </c>
      <c r="H689" s="30" t="str">
        <f>VLOOKUP(G689,Hoja2!A:B,2,0)</f>
        <v>SERIE029</v>
      </c>
      <c r="I689" s="4" t="s">
        <v>40</v>
      </c>
      <c r="J689" s="31">
        <f>VLOOKUP(Eliminación!I527,RETENCIÓN!A:D,IF(Eliminación!E527="OPES",2,IF(Eliminación!E527="UPES",3,4)),FALSE)</f>
        <v>10</v>
      </c>
      <c r="K689" s="27">
        <f t="shared" si="10"/>
        <v>41567</v>
      </c>
      <c r="L689" s="28" t="str">
        <f>IF(VLOOKUP(I689,RETENCIÓN!A:E,5,FALSE)="E","X","")</f>
        <v>X</v>
      </c>
      <c r="M689" s="29" t="str">
        <f>IF(VLOOKUP(I689,RETENCIÓN!A:E,5,FALSE)="CT","X","")</f>
        <v/>
      </c>
      <c r="N689" s="28" t="str">
        <f>IF(VLOOKUP(I689,RETENCIÓN!A:E,5,FALSE)="E","X","")</f>
        <v>X</v>
      </c>
      <c r="O689" s="28" t="str">
        <f>IF(VLOOKUP(I689,RETENCIÓN!A:E,5,FALSE)="MT","X","")</f>
        <v/>
      </c>
      <c r="P689" s="28" t="str">
        <f>IF(VLOOKUP(I689,RETENCIÓN!A:E,5,FALSE)="S","X","")</f>
        <v/>
      </c>
      <c r="Q689" s="26" t="s">
        <v>849</v>
      </c>
      <c r="R689" s="26"/>
      <c r="S689" s="25" t="s">
        <v>177</v>
      </c>
      <c r="T689" s="22" t="s">
        <v>178</v>
      </c>
      <c r="U689" s="22">
        <v>1</v>
      </c>
      <c r="V689" s="22">
        <v>76</v>
      </c>
      <c r="W689" s="22" t="s">
        <v>167</v>
      </c>
      <c r="X689" s="22"/>
      <c r="Y689" s="22">
        <v>1</v>
      </c>
      <c r="Z689" s="22" t="s">
        <v>852</v>
      </c>
    </row>
    <row r="690" spans="1:26" ht="36" x14ac:dyDescent="0.2">
      <c r="A690" s="22">
        <v>688</v>
      </c>
      <c r="B690" s="22" t="s">
        <v>168</v>
      </c>
      <c r="C690" s="23">
        <v>37917</v>
      </c>
      <c r="D690" s="23">
        <v>37917</v>
      </c>
      <c r="E690" s="22" t="s">
        <v>21</v>
      </c>
      <c r="F690" s="24" t="s">
        <v>853</v>
      </c>
      <c r="G690" s="4" t="s">
        <v>40</v>
      </c>
      <c r="H690" s="30" t="str">
        <f>VLOOKUP(G690,Hoja2!A:B,2,0)</f>
        <v>SERIE029</v>
      </c>
      <c r="I690" s="4" t="s">
        <v>40</v>
      </c>
      <c r="J690" s="31">
        <f>VLOOKUP(Eliminación!I528,RETENCIÓN!A:D,IF(Eliminación!E528="OPES",2,IF(Eliminación!E528="UPES",3,4)),FALSE)</f>
        <v>10</v>
      </c>
      <c r="K690" s="27">
        <f t="shared" si="10"/>
        <v>41567</v>
      </c>
      <c r="L690" s="28" t="str">
        <f>IF(VLOOKUP(I690,RETENCIÓN!A:E,5,FALSE)="E","X","")</f>
        <v>X</v>
      </c>
      <c r="M690" s="29" t="str">
        <f>IF(VLOOKUP(I690,RETENCIÓN!A:E,5,FALSE)="CT","X","")</f>
        <v/>
      </c>
      <c r="N690" s="28" t="str">
        <f>IF(VLOOKUP(I690,RETENCIÓN!A:E,5,FALSE)="E","X","")</f>
        <v>X</v>
      </c>
      <c r="O690" s="28" t="str">
        <f>IF(VLOOKUP(I690,RETENCIÓN!A:E,5,FALSE)="MT","X","")</f>
        <v/>
      </c>
      <c r="P690" s="28" t="str">
        <f>IF(VLOOKUP(I690,RETENCIÓN!A:E,5,FALSE)="S","X","")</f>
        <v/>
      </c>
      <c r="Q690" s="26" t="s">
        <v>849</v>
      </c>
      <c r="R690" s="26"/>
      <c r="S690" s="25" t="s">
        <v>177</v>
      </c>
      <c r="T690" s="22" t="s">
        <v>178</v>
      </c>
      <c r="U690" s="22">
        <v>1</v>
      </c>
      <c r="V690" s="22">
        <v>28</v>
      </c>
      <c r="W690" s="22" t="s">
        <v>167</v>
      </c>
      <c r="X690" s="22"/>
      <c r="Y690" s="22">
        <v>2</v>
      </c>
      <c r="Z690" s="22" t="s">
        <v>852</v>
      </c>
    </row>
    <row r="691" spans="1:26" ht="36" x14ac:dyDescent="0.2">
      <c r="A691" s="22">
        <v>689</v>
      </c>
      <c r="B691" s="22" t="s">
        <v>221</v>
      </c>
      <c r="C691" s="23">
        <v>37132</v>
      </c>
      <c r="D691" s="23">
        <v>37132</v>
      </c>
      <c r="E691" s="22" t="s">
        <v>21</v>
      </c>
      <c r="F691" s="24" t="s">
        <v>295</v>
      </c>
      <c r="G691" s="4" t="s">
        <v>40</v>
      </c>
      <c r="H691" s="30" t="str">
        <f>VLOOKUP(G691,Hoja2!A:B,2,0)</f>
        <v>SERIE029</v>
      </c>
      <c r="I691" s="4" t="s">
        <v>40</v>
      </c>
      <c r="J691" s="31">
        <f>VLOOKUP(Eliminación!I529,RETENCIÓN!A:D,IF(Eliminación!E529="OPES",2,IF(Eliminación!E529="UPES",3,4)),FALSE)</f>
        <v>10</v>
      </c>
      <c r="K691" s="27">
        <f t="shared" si="10"/>
        <v>40782</v>
      </c>
      <c r="L691" s="28" t="str">
        <f>IF(VLOOKUP(I691,RETENCIÓN!A:E,5,FALSE)="E","X","")</f>
        <v>X</v>
      </c>
      <c r="M691" s="29" t="str">
        <f>IF(VLOOKUP(I691,RETENCIÓN!A:E,5,FALSE)="CT","X","")</f>
        <v/>
      </c>
      <c r="N691" s="28" t="str">
        <f>IF(VLOOKUP(I691,RETENCIÓN!A:E,5,FALSE)="E","X","")</f>
        <v>X</v>
      </c>
      <c r="O691" s="28" t="str">
        <f>IF(VLOOKUP(I691,RETENCIÓN!A:E,5,FALSE)="MT","X","")</f>
        <v/>
      </c>
      <c r="P691" s="28" t="str">
        <f>IF(VLOOKUP(I691,RETENCIÓN!A:E,5,FALSE)="S","X","")</f>
        <v/>
      </c>
      <c r="Q691" s="26" t="s">
        <v>854</v>
      </c>
      <c r="R691" s="26"/>
      <c r="S691" s="25"/>
      <c r="T691" s="22" t="s">
        <v>178</v>
      </c>
      <c r="U691" s="22">
        <v>1</v>
      </c>
      <c r="V691" s="22">
        <v>52</v>
      </c>
      <c r="W691" s="22" t="s">
        <v>167</v>
      </c>
      <c r="X691" s="22"/>
      <c r="Y691" s="22">
        <v>3</v>
      </c>
      <c r="Z691" s="22" t="s">
        <v>852</v>
      </c>
    </row>
    <row r="692" spans="1:26" ht="36" x14ac:dyDescent="0.2">
      <c r="A692" s="22">
        <v>690</v>
      </c>
      <c r="B692" s="22" t="s">
        <v>221</v>
      </c>
      <c r="C692" s="23">
        <v>37127</v>
      </c>
      <c r="D692" s="23">
        <v>37127</v>
      </c>
      <c r="E692" s="22" t="s">
        <v>21</v>
      </c>
      <c r="F692" s="24" t="s">
        <v>208</v>
      </c>
      <c r="G692" s="4" t="s">
        <v>40</v>
      </c>
      <c r="H692" s="30" t="str">
        <f>VLOOKUP(G692,Hoja2!A:B,2,0)</f>
        <v>SERIE029</v>
      </c>
      <c r="I692" s="4" t="s">
        <v>40</v>
      </c>
      <c r="J692" s="31">
        <f>VLOOKUP(Eliminación!I530,RETENCIÓN!A:D,IF(Eliminación!E530="OPES",2,IF(Eliminación!E530="UPES",3,4)),FALSE)</f>
        <v>10</v>
      </c>
      <c r="K692" s="27">
        <f t="shared" si="10"/>
        <v>40777</v>
      </c>
      <c r="L692" s="28" t="str">
        <f>IF(VLOOKUP(I692,RETENCIÓN!A:E,5,FALSE)="E","X","")</f>
        <v>X</v>
      </c>
      <c r="M692" s="29" t="str">
        <f>IF(VLOOKUP(I692,RETENCIÓN!A:E,5,FALSE)="CT","X","")</f>
        <v/>
      </c>
      <c r="N692" s="28" t="str">
        <f>IF(VLOOKUP(I692,RETENCIÓN!A:E,5,FALSE)="E","X","")</f>
        <v>X</v>
      </c>
      <c r="O692" s="28" t="str">
        <f>IF(VLOOKUP(I692,RETENCIÓN!A:E,5,FALSE)="MT","X","")</f>
        <v/>
      </c>
      <c r="P692" s="28" t="str">
        <f>IF(VLOOKUP(I692,RETENCIÓN!A:E,5,FALSE)="S","X","")</f>
        <v/>
      </c>
      <c r="Q692" s="26" t="s">
        <v>855</v>
      </c>
      <c r="R692" s="26"/>
      <c r="S692" s="25"/>
      <c r="T692" s="22" t="s">
        <v>178</v>
      </c>
      <c r="U692" s="22">
        <v>1</v>
      </c>
      <c r="V692" s="22">
        <v>53</v>
      </c>
      <c r="W692" s="22" t="s">
        <v>167</v>
      </c>
      <c r="X692" s="22"/>
      <c r="Y692" s="22">
        <v>4</v>
      </c>
      <c r="Z692" s="22" t="s">
        <v>852</v>
      </c>
    </row>
    <row r="693" spans="1:26" ht="36" x14ac:dyDescent="0.2">
      <c r="A693" s="22">
        <v>691</v>
      </c>
      <c r="B693" s="22" t="s">
        <v>221</v>
      </c>
      <c r="C693" s="23">
        <v>37132</v>
      </c>
      <c r="D693" s="23">
        <v>37132</v>
      </c>
      <c r="E693" s="22" t="s">
        <v>21</v>
      </c>
      <c r="F693" s="24" t="s">
        <v>856</v>
      </c>
      <c r="G693" s="4" t="s">
        <v>40</v>
      </c>
      <c r="H693" s="30" t="str">
        <f>VLOOKUP(G693,Hoja2!A:B,2,0)</f>
        <v>SERIE029</v>
      </c>
      <c r="I693" s="4" t="s">
        <v>40</v>
      </c>
      <c r="J693" s="31">
        <f>VLOOKUP(Eliminación!I531,RETENCIÓN!A:D,IF(Eliminación!E531="OPES",2,IF(Eliminación!E531="UPES",3,4)),FALSE)</f>
        <v>10</v>
      </c>
      <c r="K693" s="27">
        <f t="shared" si="10"/>
        <v>40782</v>
      </c>
      <c r="L693" s="28" t="str">
        <f>IF(VLOOKUP(I693,RETENCIÓN!A:E,5,FALSE)="E","X","")</f>
        <v>X</v>
      </c>
      <c r="M693" s="29" t="str">
        <f>IF(VLOOKUP(I693,RETENCIÓN!A:E,5,FALSE)="CT","X","")</f>
        <v/>
      </c>
      <c r="N693" s="28" t="str">
        <f>IF(VLOOKUP(I693,RETENCIÓN!A:E,5,FALSE)="E","X","")</f>
        <v>X</v>
      </c>
      <c r="O693" s="28" t="str">
        <f>IF(VLOOKUP(I693,RETENCIÓN!A:E,5,FALSE)="MT","X","")</f>
        <v/>
      </c>
      <c r="P693" s="28" t="str">
        <f>IF(VLOOKUP(I693,RETENCIÓN!A:E,5,FALSE)="S","X","")</f>
        <v/>
      </c>
      <c r="Q693" s="26" t="s">
        <v>854</v>
      </c>
      <c r="R693" s="26"/>
      <c r="S693" s="25"/>
      <c r="T693" s="22" t="s">
        <v>178</v>
      </c>
      <c r="U693" s="22">
        <v>1</v>
      </c>
      <c r="V693" s="22">
        <v>55</v>
      </c>
      <c r="W693" s="22" t="s">
        <v>167</v>
      </c>
      <c r="X693" s="22"/>
      <c r="Y693" s="22">
        <v>5</v>
      </c>
      <c r="Z693" s="22" t="s">
        <v>852</v>
      </c>
    </row>
    <row r="694" spans="1:26" ht="36" x14ac:dyDescent="0.2">
      <c r="A694" s="22">
        <v>692</v>
      </c>
      <c r="B694" s="22" t="s">
        <v>168</v>
      </c>
      <c r="C694" s="23">
        <v>37132</v>
      </c>
      <c r="D694" s="23">
        <v>37132</v>
      </c>
      <c r="E694" s="22" t="s">
        <v>21</v>
      </c>
      <c r="F694" s="24" t="s">
        <v>857</v>
      </c>
      <c r="G694" s="4" t="s">
        <v>40</v>
      </c>
      <c r="H694" s="30" t="str">
        <f>VLOOKUP(G694,Hoja2!A:B,2,0)</f>
        <v>SERIE029</v>
      </c>
      <c r="I694" s="4" t="s">
        <v>40</v>
      </c>
      <c r="J694" s="31">
        <f>VLOOKUP(Eliminación!I532,RETENCIÓN!A:D,IF(Eliminación!E532="OPES",2,IF(Eliminación!E532="UPES",3,4)),FALSE)</f>
        <v>10</v>
      </c>
      <c r="K694" s="27">
        <f t="shared" si="10"/>
        <v>40782</v>
      </c>
      <c r="L694" s="28" t="str">
        <f>IF(VLOOKUP(I694,RETENCIÓN!A:E,5,FALSE)="E","X","")</f>
        <v>X</v>
      </c>
      <c r="M694" s="29" t="str">
        <f>IF(VLOOKUP(I694,RETENCIÓN!A:E,5,FALSE)="CT","X","")</f>
        <v/>
      </c>
      <c r="N694" s="28" t="str">
        <f>IF(VLOOKUP(I694,RETENCIÓN!A:E,5,FALSE)="E","X","")</f>
        <v>X</v>
      </c>
      <c r="O694" s="28" t="str">
        <f>IF(VLOOKUP(I694,RETENCIÓN!A:E,5,FALSE)="MT","X","")</f>
        <v/>
      </c>
      <c r="P694" s="28" t="str">
        <f>IF(VLOOKUP(I694,RETENCIÓN!A:E,5,FALSE)="S","X","")</f>
        <v/>
      </c>
      <c r="Q694" s="26" t="s">
        <v>858</v>
      </c>
      <c r="R694" s="26"/>
      <c r="S694" s="25" t="s">
        <v>177</v>
      </c>
      <c r="T694" s="22" t="s">
        <v>178</v>
      </c>
      <c r="U694" s="22">
        <v>1</v>
      </c>
      <c r="V694" s="22">
        <v>46</v>
      </c>
      <c r="W694" s="22" t="s">
        <v>167</v>
      </c>
      <c r="X694" s="22"/>
      <c r="Y694" s="22">
        <v>6</v>
      </c>
      <c r="Z694" s="22" t="s">
        <v>852</v>
      </c>
    </row>
    <row r="695" spans="1:26" ht="36" x14ac:dyDescent="0.2">
      <c r="A695" s="22">
        <v>693</v>
      </c>
      <c r="B695" s="22" t="s">
        <v>221</v>
      </c>
      <c r="C695" s="23">
        <v>37132</v>
      </c>
      <c r="D695" s="23">
        <v>37132</v>
      </c>
      <c r="E695" s="22" t="s">
        <v>21</v>
      </c>
      <c r="F695" s="24" t="s">
        <v>507</v>
      </c>
      <c r="G695" s="4" t="s">
        <v>40</v>
      </c>
      <c r="H695" s="30" t="str">
        <f>VLOOKUP(G695,Hoja2!A:B,2,0)</f>
        <v>SERIE029</v>
      </c>
      <c r="I695" s="4" t="s">
        <v>40</v>
      </c>
      <c r="J695" s="31">
        <f>VLOOKUP(Eliminación!I533,RETENCIÓN!A:D,IF(Eliminación!E533="OPES",2,IF(Eliminación!E533="UPES",3,4)),FALSE)</f>
        <v>10</v>
      </c>
      <c r="K695" s="27">
        <f t="shared" si="10"/>
        <v>40782</v>
      </c>
      <c r="L695" s="28" t="str">
        <f>IF(VLOOKUP(I695,RETENCIÓN!A:E,5,FALSE)="E","X","")</f>
        <v>X</v>
      </c>
      <c r="M695" s="29" t="str">
        <f>IF(VLOOKUP(I695,RETENCIÓN!A:E,5,FALSE)="CT","X","")</f>
        <v/>
      </c>
      <c r="N695" s="28" t="str">
        <f>IF(VLOOKUP(I695,RETENCIÓN!A:E,5,FALSE)="E","X","")</f>
        <v>X</v>
      </c>
      <c r="O695" s="28" t="str">
        <f>IF(VLOOKUP(I695,RETENCIÓN!A:E,5,FALSE)="MT","X","")</f>
        <v/>
      </c>
      <c r="P695" s="28" t="str">
        <f>IF(VLOOKUP(I695,RETENCIÓN!A:E,5,FALSE)="S","X","")</f>
        <v/>
      </c>
      <c r="Q695" s="26" t="s">
        <v>858</v>
      </c>
      <c r="R695" s="26"/>
      <c r="S695" s="25" t="s">
        <v>177</v>
      </c>
      <c r="T695" s="22" t="s">
        <v>178</v>
      </c>
      <c r="U695" s="22">
        <v>1</v>
      </c>
      <c r="V695" s="22">
        <v>44</v>
      </c>
      <c r="W695" s="22" t="s">
        <v>167</v>
      </c>
      <c r="X695" s="22"/>
      <c r="Y695" s="22">
        <v>7</v>
      </c>
      <c r="Z695" s="22" t="s">
        <v>852</v>
      </c>
    </row>
    <row r="696" spans="1:26" ht="36" x14ac:dyDescent="0.2">
      <c r="A696" s="22">
        <v>694</v>
      </c>
      <c r="B696" s="22" t="s">
        <v>303</v>
      </c>
      <c r="C696" s="23">
        <v>37132</v>
      </c>
      <c r="D696" s="23">
        <v>37132</v>
      </c>
      <c r="E696" s="22" t="s">
        <v>21</v>
      </c>
      <c r="F696" s="24" t="s">
        <v>859</v>
      </c>
      <c r="G696" s="4" t="s">
        <v>40</v>
      </c>
      <c r="H696" s="30" t="str">
        <f>VLOOKUP(G696,Hoja2!A:B,2,0)</f>
        <v>SERIE029</v>
      </c>
      <c r="I696" s="4" t="s">
        <v>40</v>
      </c>
      <c r="J696" s="31">
        <f>VLOOKUP(Eliminación!I534,RETENCIÓN!A:D,IF(Eliminación!E534="OPES",2,IF(Eliminación!E534="UPES",3,4)),FALSE)</f>
        <v>10</v>
      </c>
      <c r="K696" s="27">
        <f t="shared" si="10"/>
        <v>40782</v>
      </c>
      <c r="L696" s="28" t="str">
        <f>IF(VLOOKUP(I696,RETENCIÓN!A:E,5,FALSE)="E","X","")</f>
        <v>X</v>
      </c>
      <c r="M696" s="29" t="str">
        <f>IF(VLOOKUP(I696,RETENCIÓN!A:E,5,FALSE)="CT","X","")</f>
        <v/>
      </c>
      <c r="N696" s="28" t="str">
        <f>IF(VLOOKUP(I696,RETENCIÓN!A:E,5,FALSE)="E","X","")</f>
        <v>X</v>
      </c>
      <c r="O696" s="28" t="str">
        <f>IF(VLOOKUP(I696,RETENCIÓN!A:E,5,FALSE)="MT","X","")</f>
        <v/>
      </c>
      <c r="P696" s="28" t="str">
        <f>IF(VLOOKUP(I696,RETENCIÓN!A:E,5,FALSE)="S","X","")</f>
        <v/>
      </c>
      <c r="Q696" s="26" t="s">
        <v>860</v>
      </c>
      <c r="R696" s="26"/>
      <c r="S696" s="25"/>
      <c r="T696" s="22" t="s">
        <v>178</v>
      </c>
      <c r="U696" s="22">
        <v>1</v>
      </c>
      <c r="V696" s="22">
        <v>38</v>
      </c>
      <c r="W696" s="22" t="s">
        <v>167</v>
      </c>
      <c r="X696" s="22"/>
      <c r="Y696" s="22">
        <v>8</v>
      </c>
      <c r="Z696" s="22" t="s">
        <v>852</v>
      </c>
    </row>
    <row r="697" spans="1:26" ht="36" x14ac:dyDescent="0.2">
      <c r="A697" s="22">
        <v>695</v>
      </c>
      <c r="B697" s="22" t="s">
        <v>168</v>
      </c>
      <c r="C697" s="23">
        <v>37132</v>
      </c>
      <c r="D697" s="23">
        <v>37132</v>
      </c>
      <c r="E697" s="22" t="s">
        <v>21</v>
      </c>
      <c r="F697" s="24" t="s">
        <v>861</v>
      </c>
      <c r="G697" s="4" t="s">
        <v>40</v>
      </c>
      <c r="H697" s="30" t="str">
        <f>VLOOKUP(G697,Hoja2!A:B,2,0)</f>
        <v>SERIE029</v>
      </c>
      <c r="I697" s="4" t="s">
        <v>40</v>
      </c>
      <c r="J697" s="31">
        <f>VLOOKUP(Eliminación!I535,RETENCIÓN!A:D,IF(Eliminación!E535="OPES",2,IF(Eliminación!E535="UPES",3,4)),FALSE)</f>
        <v>10</v>
      </c>
      <c r="K697" s="27">
        <f t="shared" si="10"/>
        <v>40782</v>
      </c>
      <c r="L697" s="28" t="str">
        <f>IF(VLOOKUP(I697,RETENCIÓN!A:E,5,FALSE)="E","X","")</f>
        <v>X</v>
      </c>
      <c r="M697" s="29" t="str">
        <f>IF(VLOOKUP(I697,RETENCIÓN!A:E,5,FALSE)="CT","X","")</f>
        <v/>
      </c>
      <c r="N697" s="28" t="str">
        <f>IF(VLOOKUP(I697,RETENCIÓN!A:E,5,FALSE)="E","X","")</f>
        <v>X</v>
      </c>
      <c r="O697" s="28" t="str">
        <f>IF(VLOOKUP(I697,RETENCIÓN!A:E,5,FALSE)="MT","X","")</f>
        <v/>
      </c>
      <c r="P697" s="28" t="str">
        <f>IF(VLOOKUP(I697,RETENCIÓN!A:E,5,FALSE)="S","X","")</f>
        <v/>
      </c>
      <c r="Q697" s="26" t="s">
        <v>860</v>
      </c>
      <c r="R697" s="26"/>
      <c r="S697" s="25"/>
      <c r="T697" s="22" t="s">
        <v>178</v>
      </c>
      <c r="U697" s="22">
        <v>1</v>
      </c>
      <c r="V697" s="22">
        <v>57</v>
      </c>
      <c r="W697" s="22" t="s">
        <v>167</v>
      </c>
      <c r="X697" s="22"/>
      <c r="Y697" s="22">
        <v>9</v>
      </c>
      <c r="Z697" s="22" t="s">
        <v>852</v>
      </c>
    </row>
    <row r="698" spans="1:26" ht="36" x14ac:dyDescent="0.2">
      <c r="A698" s="22">
        <v>696</v>
      </c>
      <c r="B698" s="22" t="s">
        <v>221</v>
      </c>
      <c r="C698" s="23">
        <v>37132</v>
      </c>
      <c r="D698" s="23">
        <v>37132</v>
      </c>
      <c r="E698" s="22" t="s">
        <v>21</v>
      </c>
      <c r="F698" s="24" t="s">
        <v>862</v>
      </c>
      <c r="G698" s="4" t="s">
        <v>40</v>
      </c>
      <c r="H698" s="30" t="str">
        <f>VLOOKUP(G698,Hoja2!A:B,2,0)</f>
        <v>SERIE029</v>
      </c>
      <c r="I698" s="4" t="s">
        <v>40</v>
      </c>
      <c r="J698" s="31">
        <f>VLOOKUP(Eliminación!I536,RETENCIÓN!A:D,IF(Eliminación!E536="OPES",2,IF(Eliminación!E536="UPES",3,4)),FALSE)</f>
        <v>10</v>
      </c>
      <c r="K698" s="27">
        <f t="shared" si="10"/>
        <v>40782</v>
      </c>
      <c r="L698" s="28" t="str">
        <f>IF(VLOOKUP(I698,RETENCIÓN!A:E,5,FALSE)="E","X","")</f>
        <v>X</v>
      </c>
      <c r="M698" s="29" t="str">
        <f>IF(VLOOKUP(I698,RETENCIÓN!A:E,5,FALSE)="CT","X","")</f>
        <v/>
      </c>
      <c r="N698" s="28" t="str">
        <f>IF(VLOOKUP(I698,RETENCIÓN!A:E,5,FALSE)="E","X","")</f>
        <v>X</v>
      </c>
      <c r="O698" s="28" t="str">
        <f>IF(VLOOKUP(I698,RETENCIÓN!A:E,5,FALSE)="MT","X","")</f>
        <v/>
      </c>
      <c r="P698" s="28" t="str">
        <f>IF(VLOOKUP(I698,RETENCIÓN!A:E,5,FALSE)="S","X","")</f>
        <v/>
      </c>
      <c r="Q698" s="26" t="s">
        <v>860</v>
      </c>
      <c r="R698" s="26"/>
      <c r="S698" s="25"/>
      <c r="T698" s="22" t="s">
        <v>178</v>
      </c>
      <c r="U698" s="22">
        <v>1</v>
      </c>
      <c r="V698" s="22">
        <v>35</v>
      </c>
      <c r="W698" s="22" t="s">
        <v>167</v>
      </c>
      <c r="X698" s="22"/>
      <c r="Y698" s="22">
        <v>10</v>
      </c>
      <c r="Z698" s="22" t="s">
        <v>852</v>
      </c>
    </row>
    <row r="699" spans="1:26" ht="36" x14ac:dyDescent="0.2">
      <c r="A699" s="22">
        <v>697</v>
      </c>
      <c r="B699" s="22" t="s">
        <v>168</v>
      </c>
      <c r="C699" s="23">
        <v>37132</v>
      </c>
      <c r="D699" s="23">
        <v>37132</v>
      </c>
      <c r="E699" s="22" t="s">
        <v>21</v>
      </c>
      <c r="F699" s="24" t="s">
        <v>698</v>
      </c>
      <c r="G699" s="4" t="s">
        <v>40</v>
      </c>
      <c r="H699" s="30" t="str">
        <f>VLOOKUP(G699,Hoja2!A:B,2,0)</f>
        <v>SERIE029</v>
      </c>
      <c r="I699" s="4" t="s">
        <v>40</v>
      </c>
      <c r="J699" s="31">
        <f>VLOOKUP(Eliminación!I537,RETENCIÓN!A:D,IF(Eliminación!E537="OPES",2,IF(Eliminación!E537="UPES",3,4)),FALSE)</f>
        <v>10</v>
      </c>
      <c r="K699" s="27">
        <f t="shared" si="10"/>
        <v>40782</v>
      </c>
      <c r="L699" s="28" t="str">
        <f>IF(VLOOKUP(I699,RETENCIÓN!A:E,5,FALSE)="E","X","")</f>
        <v>X</v>
      </c>
      <c r="M699" s="29" t="str">
        <f>IF(VLOOKUP(I699,RETENCIÓN!A:E,5,FALSE)="CT","X","")</f>
        <v/>
      </c>
      <c r="N699" s="28" t="str">
        <f>IF(VLOOKUP(I699,RETENCIÓN!A:E,5,FALSE)="E","X","")</f>
        <v>X</v>
      </c>
      <c r="O699" s="28" t="str">
        <f>IF(VLOOKUP(I699,RETENCIÓN!A:E,5,FALSE)="MT","X","")</f>
        <v/>
      </c>
      <c r="P699" s="28" t="str">
        <f>IF(VLOOKUP(I699,RETENCIÓN!A:E,5,FALSE)="S","X","")</f>
        <v/>
      </c>
      <c r="Q699" s="26" t="s">
        <v>860</v>
      </c>
      <c r="R699" s="26"/>
      <c r="S699" s="25" t="s">
        <v>177</v>
      </c>
      <c r="T699" s="22" t="s">
        <v>178</v>
      </c>
      <c r="U699" s="22">
        <v>1</v>
      </c>
      <c r="V699" s="22">
        <v>42</v>
      </c>
      <c r="W699" s="22" t="s">
        <v>167</v>
      </c>
      <c r="X699" s="22"/>
      <c r="Y699" s="22">
        <v>11</v>
      </c>
      <c r="Z699" s="22" t="s">
        <v>852</v>
      </c>
    </row>
    <row r="700" spans="1:26" ht="36" x14ac:dyDescent="0.2">
      <c r="A700" s="22">
        <v>698</v>
      </c>
      <c r="B700" s="22" t="s">
        <v>221</v>
      </c>
      <c r="C700" s="23">
        <v>37127</v>
      </c>
      <c r="D700" s="23">
        <v>37127</v>
      </c>
      <c r="E700" s="22" t="s">
        <v>21</v>
      </c>
      <c r="F700" s="24" t="s">
        <v>856</v>
      </c>
      <c r="G700" s="4" t="s">
        <v>40</v>
      </c>
      <c r="H700" s="30" t="str">
        <f>VLOOKUP(G700,Hoja2!A:B,2,0)</f>
        <v>SERIE029</v>
      </c>
      <c r="I700" s="4" t="s">
        <v>40</v>
      </c>
      <c r="J700" s="31">
        <f>VLOOKUP(Eliminación!I538,RETENCIÓN!A:D,IF(Eliminación!E538="OPES",2,IF(Eliminación!E538="UPES",3,4)),FALSE)</f>
        <v>10</v>
      </c>
      <c r="K700" s="27">
        <f t="shared" si="10"/>
        <v>40777</v>
      </c>
      <c r="L700" s="28" t="str">
        <f>IF(VLOOKUP(I700,RETENCIÓN!A:E,5,FALSE)="E","X","")</f>
        <v>X</v>
      </c>
      <c r="M700" s="29" t="str">
        <f>IF(VLOOKUP(I700,RETENCIÓN!A:E,5,FALSE)="CT","X","")</f>
        <v/>
      </c>
      <c r="N700" s="28" t="str">
        <f>IF(VLOOKUP(I700,RETENCIÓN!A:E,5,FALSE)="E","X","")</f>
        <v>X</v>
      </c>
      <c r="O700" s="28" t="str">
        <f>IF(VLOOKUP(I700,RETENCIÓN!A:E,5,FALSE)="MT","X","")</f>
        <v/>
      </c>
      <c r="P700" s="28" t="str">
        <f>IF(VLOOKUP(I700,RETENCIÓN!A:E,5,FALSE)="S","X","")</f>
        <v/>
      </c>
      <c r="Q700" s="26" t="s">
        <v>863</v>
      </c>
      <c r="R700" s="26"/>
      <c r="S700" s="25" t="s">
        <v>177</v>
      </c>
      <c r="T700" s="22" t="s">
        <v>178</v>
      </c>
      <c r="U700" s="22">
        <v>1</v>
      </c>
      <c r="V700" s="22">
        <v>55</v>
      </c>
      <c r="W700" s="22" t="s">
        <v>167</v>
      </c>
      <c r="X700" s="22"/>
      <c r="Y700" s="22">
        <v>12</v>
      </c>
      <c r="Z700" s="22" t="s">
        <v>852</v>
      </c>
    </row>
    <row r="701" spans="1:26" ht="24" x14ac:dyDescent="0.2">
      <c r="A701" s="22">
        <v>699</v>
      </c>
      <c r="B701" s="22" t="s">
        <v>221</v>
      </c>
      <c r="C701" s="23">
        <v>36339</v>
      </c>
      <c r="D701" s="23">
        <v>36339</v>
      </c>
      <c r="E701" s="22" t="s">
        <v>21</v>
      </c>
      <c r="F701" s="24" t="s">
        <v>759</v>
      </c>
      <c r="G701" s="4" t="s">
        <v>40</v>
      </c>
      <c r="H701" s="30" t="str">
        <f>VLOOKUP(G701,Hoja2!A:B,2,0)</f>
        <v>SERIE029</v>
      </c>
      <c r="I701" s="4" t="s">
        <v>40</v>
      </c>
      <c r="J701" s="31">
        <f>VLOOKUP(Eliminación!I539,RETENCIÓN!A:D,IF(Eliminación!E539="OPES",2,IF(Eliminación!E539="UPES",3,4)),FALSE)</f>
        <v>10</v>
      </c>
      <c r="K701" s="27">
        <f t="shared" si="10"/>
        <v>39989</v>
      </c>
      <c r="L701" s="28" t="str">
        <f>IF(VLOOKUP(I701,RETENCIÓN!A:E,5,FALSE)="E","X","")</f>
        <v>X</v>
      </c>
      <c r="M701" s="29" t="str">
        <f>IF(VLOOKUP(I701,RETENCIÓN!A:E,5,FALSE)="CT","X","")</f>
        <v/>
      </c>
      <c r="N701" s="28" t="str">
        <f>IF(VLOOKUP(I701,RETENCIÓN!A:E,5,FALSE)="E","X","")</f>
        <v>X</v>
      </c>
      <c r="O701" s="28" t="str">
        <f>IF(VLOOKUP(I701,RETENCIÓN!A:E,5,FALSE)="MT","X","")</f>
        <v/>
      </c>
      <c r="P701" s="28" t="str">
        <f>IF(VLOOKUP(I701,RETENCIÓN!A:E,5,FALSE)="S","X","")</f>
        <v/>
      </c>
      <c r="Q701" s="26" t="s">
        <v>864</v>
      </c>
      <c r="R701" s="26"/>
      <c r="S701" s="25" t="s">
        <v>177</v>
      </c>
      <c r="T701" s="22" t="s">
        <v>178</v>
      </c>
      <c r="U701" s="22">
        <v>1</v>
      </c>
      <c r="V701" s="22">
        <v>239</v>
      </c>
      <c r="W701" s="22" t="s">
        <v>167</v>
      </c>
      <c r="X701" s="22"/>
      <c r="Y701" s="22">
        <v>13</v>
      </c>
      <c r="Z701" s="22" t="s">
        <v>852</v>
      </c>
    </row>
    <row r="702" spans="1:26" ht="24" x14ac:dyDescent="0.2">
      <c r="A702" s="22">
        <v>700</v>
      </c>
      <c r="B702" s="22" t="s">
        <v>221</v>
      </c>
      <c r="C702" s="23">
        <v>37132</v>
      </c>
      <c r="D702" s="23">
        <v>37132</v>
      </c>
      <c r="E702" s="22" t="s">
        <v>21</v>
      </c>
      <c r="F702" s="24" t="s">
        <v>865</v>
      </c>
      <c r="G702" s="4" t="s">
        <v>40</v>
      </c>
      <c r="H702" s="30" t="str">
        <f>VLOOKUP(G702,Hoja2!A:B,2,0)</f>
        <v>SERIE029</v>
      </c>
      <c r="I702" s="4" t="s">
        <v>40</v>
      </c>
      <c r="J702" s="31">
        <f>VLOOKUP(Eliminación!I540,RETENCIÓN!A:D,IF(Eliminación!E540="OPES",2,IF(Eliminación!E540="UPES",3,4)),FALSE)</f>
        <v>10</v>
      </c>
      <c r="K702" s="27">
        <f t="shared" si="10"/>
        <v>40782</v>
      </c>
      <c r="L702" s="28" t="str">
        <f>IF(VLOOKUP(I702,RETENCIÓN!A:E,5,FALSE)="E","X","")</f>
        <v>X</v>
      </c>
      <c r="M702" s="29" t="str">
        <f>IF(VLOOKUP(I702,RETENCIÓN!A:E,5,FALSE)="CT","X","")</f>
        <v/>
      </c>
      <c r="N702" s="28" t="str">
        <f>IF(VLOOKUP(I702,RETENCIÓN!A:E,5,FALSE)="E","X","")</f>
        <v>X</v>
      </c>
      <c r="O702" s="28" t="str">
        <f>IF(VLOOKUP(I702,RETENCIÓN!A:E,5,FALSE)="MT","X","")</f>
        <v/>
      </c>
      <c r="P702" s="28" t="str">
        <f>IF(VLOOKUP(I702,RETENCIÓN!A:E,5,FALSE)="S","X","")</f>
        <v/>
      </c>
      <c r="Q702" s="26" t="s">
        <v>866</v>
      </c>
      <c r="R702" s="26"/>
      <c r="S702" s="25" t="s">
        <v>177</v>
      </c>
      <c r="T702" s="22" t="s">
        <v>178</v>
      </c>
      <c r="U702" s="22">
        <v>1</v>
      </c>
      <c r="V702" s="22">
        <v>59</v>
      </c>
      <c r="W702" s="22" t="s">
        <v>167</v>
      </c>
      <c r="X702" s="22"/>
      <c r="Y702" s="22">
        <v>14</v>
      </c>
      <c r="Z702" s="22" t="s">
        <v>852</v>
      </c>
    </row>
    <row r="703" spans="1:26" ht="24" x14ac:dyDescent="0.2">
      <c r="A703" s="22">
        <v>701</v>
      </c>
      <c r="B703" s="22" t="s">
        <v>168</v>
      </c>
      <c r="C703" s="23">
        <v>37126</v>
      </c>
      <c r="D703" s="23">
        <v>37126</v>
      </c>
      <c r="E703" s="22" t="s">
        <v>21</v>
      </c>
      <c r="F703" s="24" t="s">
        <v>415</v>
      </c>
      <c r="G703" s="4" t="s">
        <v>40</v>
      </c>
      <c r="H703" s="30" t="str">
        <f>VLOOKUP(G703,Hoja2!A:B,2,0)</f>
        <v>SERIE029</v>
      </c>
      <c r="I703" s="4" t="s">
        <v>40</v>
      </c>
      <c r="J703" s="31">
        <f>VLOOKUP(Eliminación!I541,RETENCIÓN!A:D,IF(Eliminación!E541="OPES",2,IF(Eliminación!E541="UPES",3,4)),FALSE)</f>
        <v>10</v>
      </c>
      <c r="K703" s="27">
        <f t="shared" si="10"/>
        <v>40776</v>
      </c>
      <c r="L703" s="28" t="str">
        <f>IF(VLOOKUP(I703,RETENCIÓN!A:E,5,FALSE)="E","X","")</f>
        <v>X</v>
      </c>
      <c r="M703" s="29" t="str">
        <f>IF(VLOOKUP(I703,RETENCIÓN!A:E,5,FALSE)="CT","X","")</f>
        <v/>
      </c>
      <c r="N703" s="28" t="str">
        <f>IF(VLOOKUP(I703,RETENCIÓN!A:E,5,FALSE)="E","X","")</f>
        <v>X</v>
      </c>
      <c r="O703" s="28" t="str">
        <f>IF(VLOOKUP(I703,RETENCIÓN!A:E,5,FALSE)="MT","X","")</f>
        <v/>
      </c>
      <c r="P703" s="28" t="str">
        <f>IF(VLOOKUP(I703,RETENCIÓN!A:E,5,FALSE)="S","X","")</f>
        <v/>
      </c>
      <c r="Q703" s="26" t="s">
        <v>867</v>
      </c>
      <c r="R703" s="26"/>
      <c r="S703" s="25"/>
      <c r="T703" s="22" t="s">
        <v>178</v>
      </c>
      <c r="U703" s="22">
        <v>1</v>
      </c>
      <c r="V703" s="22">
        <v>60</v>
      </c>
      <c r="W703" s="22" t="s">
        <v>167</v>
      </c>
      <c r="X703" s="22"/>
      <c r="Y703" s="22">
        <v>15</v>
      </c>
      <c r="Z703" s="22" t="s">
        <v>852</v>
      </c>
    </row>
    <row r="704" spans="1:26" ht="24" x14ac:dyDescent="0.2">
      <c r="A704" s="22">
        <v>702</v>
      </c>
      <c r="B704" s="22" t="s">
        <v>168</v>
      </c>
      <c r="C704" s="23">
        <v>37127</v>
      </c>
      <c r="D704" s="23">
        <v>37127</v>
      </c>
      <c r="E704" s="22" t="s">
        <v>21</v>
      </c>
      <c r="F704" s="24" t="s">
        <v>698</v>
      </c>
      <c r="G704" s="4" t="s">
        <v>40</v>
      </c>
      <c r="H704" s="30" t="str">
        <f>VLOOKUP(G704,Hoja2!A:B,2,0)</f>
        <v>SERIE029</v>
      </c>
      <c r="I704" s="4" t="s">
        <v>40</v>
      </c>
      <c r="J704" s="31">
        <f>VLOOKUP(Eliminación!I542,RETENCIÓN!A:D,IF(Eliminación!E542="OPES",2,IF(Eliminación!E542="UPES",3,4)),FALSE)</f>
        <v>10</v>
      </c>
      <c r="K704" s="27">
        <f t="shared" si="10"/>
        <v>40777</v>
      </c>
      <c r="L704" s="28" t="str">
        <f>IF(VLOOKUP(I704,RETENCIÓN!A:E,5,FALSE)="E","X","")</f>
        <v>X</v>
      </c>
      <c r="M704" s="29" t="str">
        <f>IF(VLOOKUP(I704,RETENCIÓN!A:E,5,FALSE)="CT","X","")</f>
        <v/>
      </c>
      <c r="N704" s="28" t="str">
        <f>IF(VLOOKUP(I704,RETENCIÓN!A:E,5,FALSE)="E","X","")</f>
        <v>X</v>
      </c>
      <c r="O704" s="28" t="str">
        <f>IF(VLOOKUP(I704,RETENCIÓN!A:E,5,FALSE)="MT","X","")</f>
        <v/>
      </c>
      <c r="P704" s="28" t="str">
        <f>IF(VLOOKUP(I704,RETENCIÓN!A:E,5,FALSE)="S","X","")</f>
        <v/>
      </c>
      <c r="Q704" s="26" t="s">
        <v>867</v>
      </c>
      <c r="R704" s="26"/>
      <c r="S704" s="25" t="s">
        <v>177</v>
      </c>
      <c r="T704" s="22" t="s">
        <v>178</v>
      </c>
      <c r="U704" s="22">
        <v>1</v>
      </c>
      <c r="V704" s="22">
        <v>48</v>
      </c>
      <c r="W704" s="22" t="s">
        <v>167</v>
      </c>
      <c r="X704" s="22"/>
      <c r="Y704" s="22">
        <v>16</v>
      </c>
      <c r="Z704" s="22" t="s">
        <v>852</v>
      </c>
    </row>
    <row r="705" spans="1:26" ht="24" x14ac:dyDescent="0.2">
      <c r="A705" s="22">
        <v>703</v>
      </c>
      <c r="B705" s="22" t="s">
        <v>303</v>
      </c>
      <c r="C705" s="23">
        <v>37127</v>
      </c>
      <c r="D705" s="23">
        <v>37127</v>
      </c>
      <c r="E705" s="22" t="s">
        <v>21</v>
      </c>
      <c r="F705" s="24" t="s">
        <v>868</v>
      </c>
      <c r="G705" s="4" t="s">
        <v>40</v>
      </c>
      <c r="H705" s="30" t="str">
        <f>VLOOKUP(G705,Hoja2!A:B,2,0)</f>
        <v>SERIE029</v>
      </c>
      <c r="I705" s="4" t="s">
        <v>40</v>
      </c>
      <c r="J705" s="31">
        <f>VLOOKUP(Eliminación!I543,RETENCIÓN!A:D,IF(Eliminación!E543="OPES",2,IF(Eliminación!E543="UPES",3,4)),FALSE)</f>
        <v>10</v>
      </c>
      <c r="K705" s="27">
        <f t="shared" si="10"/>
        <v>40777</v>
      </c>
      <c r="L705" s="28" t="str">
        <f>IF(VLOOKUP(I705,RETENCIÓN!A:E,5,FALSE)="E","X","")</f>
        <v>X</v>
      </c>
      <c r="M705" s="29" t="str">
        <f>IF(VLOOKUP(I705,RETENCIÓN!A:E,5,FALSE)="CT","X","")</f>
        <v/>
      </c>
      <c r="N705" s="28" t="str">
        <f>IF(VLOOKUP(I705,RETENCIÓN!A:E,5,FALSE)="E","X","")</f>
        <v>X</v>
      </c>
      <c r="O705" s="28" t="str">
        <f>IF(VLOOKUP(I705,RETENCIÓN!A:E,5,FALSE)="MT","X","")</f>
        <v/>
      </c>
      <c r="P705" s="28" t="str">
        <f>IF(VLOOKUP(I705,RETENCIÓN!A:E,5,FALSE)="S","X","")</f>
        <v/>
      </c>
      <c r="Q705" s="26" t="s">
        <v>867</v>
      </c>
      <c r="R705" s="26"/>
      <c r="S705" s="25"/>
      <c r="T705" s="22" t="s">
        <v>178</v>
      </c>
      <c r="U705" s="22">
        <v>1</v>
      </c>
      <c r="V705" s="22">
        <v>52</v>
      </c>
      <c r="W705" s="22" t="s">
        <v>167</v>
      </c>
      <c r="X705" s="22"/>
      <c r="Y705" s="22">
        <v>17</v>
      </c>
      <c r="Z705" s="22" t="s">
        <v>852</v>
      </c>
    </row>
    <row r="706" spans="1:26" ht="24" x14ac:dyDescent="0.2">
      <c r="A706" s="22">
        <v>704</v>
      </c>
      <c r="B706" s="22" t="s">
        <v>168</v>
      </c>
      <c r="C706" s="23">
        <v>37127</v>
      </c>
      <c r="D706" s="23">
        <v>37127</v>
      </c>
      <c r="E706" s="22" t="s">
        <v>21</v>
      </c>
      <c r="F706" s="24" t="s">
        <v>869</v>
      </c>
      <c r="G706" s="4" t="s">
        <v>40</v>
      </c>
      <c r="H706" s="30" t="str">
        <f>VLOOKUP(G706,Hoja2!A:B,2,0)</f>
        <v>SERIE029</v>
      </c>
      <c r="I706" s="4" t="s">
        <v>40</v>
      </c>
      <c r="J706" s="31">
        <f>VLOOKUP(Eliminación!I544,RETENCIÓN!A:D,IF(Eliminación!E544="OPES",2,IF(Eliminación!E544="UPES",3,4)),FALSE)</f>
        <v>10</v>
      </c>
      <c r="K706" s="27">
        <f t="shared" si="10"/>
        <v>40777</v>
      </c>
      <c r="L706" s="28" t="str">
        <f>IF(VLOOKUP(I706,RETENCIÓN!A:E,5,FALSE)="E","X","")</f>
        <v>X</v>
      </c>
      <c r="M706" s="29" t="str">
        <f>IF(VLOOKUP(I706,RETENCIÓN!A:E,5,FALSE)="CT","X","")</f>
        <v/>
      </c>
      <c r="N706" s="28" t="str">
        <f>IF(VLOOKUP(I706,RETENCIÓN!A:E,5,FALSE)="E","X","")</f>
        <v>X</v>
      </c>
      <c r="O706" s="28" t="str">
        <f>IF(VLOOKUP(I706,RETENCIÓN!A:E,5,FALSE)="MT","X","")</f>
        <v/>
      </c>
      <c r="P706" s="28" t="str">
        <f>IF(VLOOKUP(I706,RETENCIÓN!A:E,5,FALSE)="S","X","")</f>
        <v/>
      </c>
      <c r="Q706" s="26" t="s">
        <v>867</v>
      </c>
      <c r="R706" s="26"/>
      <c r="S706" s="25" t="s">
        <v>177</v>
      </c>
      <c r="T706" s="22" t="s">
        <v>178</v>
      </c>
      <c r="U706" s="22">
        <v>1</v>
      </c>
      <c r="V706" s="22">
        <v>50</v>
      </c>
      <c r="W706" s="22" t="s">
        <v>167</v>
      </c>
      <c r="X706" s="22"/>
      <c r="Y706" s="22">
        <v>18</v>
      </c>
      <c r="Z706" s="22" t="s">
        <v>852</v>
      </c>
    </row>
    <row r="707" spans="1:26" ht="24" x14ac:dyDescent="0.2">
      <c r="A707" s="22">
        <v>705</v>
      </c>
      <c r="B707" s="22" t="s">
        <v>412</v>
      </c>
      <c r="C707" s="23">
        <v>37469</v>
      </c>
      <c r="D707" s="23">
        <v>37469</v>
      </c>
      <c r="E707" s="22" t="s">
        <v>21</v>
      </c>
      <c r="F707" s="24" t="s">
        <v>870</v>
      </c>
      <c r="G707" s="4" t="s">
        <v>40</v>
      </c>
      <c r="H707" s="30" t="str">
        <f>VLOOKUP(G707,Hoja2!A:B,2,0)</f>
        <v>SERIE029</v>
      </c>
      <c r="I707" s="4" t="s">
        <v>40</v>
      </c>
      <c r="J707" s="31">
        <f>VLOOKUP(Eliminación!I545,RETENCIÓN!A:D,IF(Eliminación!E545="OPES",2,IF(Eliminación!E545="UPES",3,4)),FALSE)</f>
        <v>10</v>
      </c>
      <c r="K707" s="27">
        <f t="shared" ref="K707:K770" si="11">D707+(J707*365)</f>
        <v>41119</v>
      </c>
      <c r="L707" s="28" t="str">
        <f>IF(VLOOKUP(I707,RETENCIÓN!A:E,5,FALSE)="E","X","")</f>
        <v>X</v>
      </c>
      <c r="M707" s="29" t="str">
        <f>IF(VLOOKUP(I707,RETENCIÓN!A:E,5,FALSE)="CT","X","")</f>
        <v/>
      </c>
      <c r="N707" s="28" t="str">
        <f>IF(VLOOKUP(I707,RETENCIÓN!A:E,5,FALSE)="E","X","")</f>
        <v>X</v>
      </c>
      <c r="O707" s="28" t="str">
        <f>IF(VLOOKUP(I707,RETENCIÓN!A:E,5,FALSE)="MT","X","")</f>
        <v/>
      </c>
      <c r="P707" s="28" t="str">
        <f>IF(VLOOKUP(I707,RETENCIÓN!A:E,5,FALSE)="S","X","")</f>
        <v/>
      </c>
      <c r="Q707" s="26" t="s">
        <v>871</v>
      </c>
      <c r="R707" s="26"/>
      <c r="S707" s="25"/>
      <c r="T707" s="22" t="s">
        <v>178</v>
      </c>
      <c r="U707" s="22">
        <v>1</v>
      </c>
      <c r="V707" s="22">
        <v>18</v>
      </c>
      <c r="W707" s="22" t="s">
        <v>167</v>
      </c>
      <c r="X707" s="22" t="s">
        <v>872</v>
      </c>
      <c r="Y707" s="22">
        <v>1</v>
      </c>
      <c r="Z707" s="22" t="s">
        <v>873</v>
      </c>
    </row>
    <row r="708" spans="1:26" ht="24" x14ac:dyDescent="0.2">
      <c r="A708" s="22">
        <v>706</v>
      </c>
      <c r="B708" s="22" t="s">
        <v>168</v>
      </c>
      <c r="C708" s="23">
        <v>37462</v>
      </c>
      <c r="D708" s="23">
        <v>37462</v>
      </c>
      <c r="E708" s="22" t="s">
        <v>21</v>
      </c>
      <c r="F708" s="24" t="s">
        <v>324</v>
      </c>
      <c r="G708" s="4" t="s">
        <v>40</v>
      </c>
      <c r="H708" s="30" t="str">
        <f>VLOOKUP(G708,Hoja2!A:B,2,0)</f>
        <v>SERIE029</v>
      </c>
      <c r="I708" s="4" t="s">
        <v>40</v>
      </c>
      <c r="J708" s="31">
        <f>VLOOKUP(Eliminación!I546,RETENCIÓN!A:D,IF(Eliminación!E546="OPES",2,IF(Eliminación!E546="UPES",3,4)),FALSE)</f>
        <v>10</v>
      </c>
      <c r="K708" s="27">
        <f t="shared" si="11"/>
        <v>41112</v>
      </c>
      <c r="L708" s="28" t="str">
        <f>IF(VLOOKUP(I708,RETENCIÓN!A:E,5,FALSE)="E","X","")</f>
        <v>X</v>
      </c>
      <c r="M708" s="29" t="str">
        <f>IF(VLOOKUP(I708,RETENCIÓN!A:E,5,FALSE)="CT","X","")</f>
        <v/>
      </c>
      <c r="N708" s="28" t="str">
        <f>IF(VLOOKUP(I708,RETENCIÓN!A:E,5,FALSE)="E","X","")</f>
        <v>X</v>
      </c>
      <c r="O708" s="28" t="str">
        <f>IF(VLOOKUP(I708,RETENCIÓN!A:E,5,FALSE)="MT","X","")</f>
        <v/>
      </c>
      <c r="P708" s="28" t="str">
        <f>IF(VLOOKUP(I708,RETENCIÓN!A:E,5,FALSE)="S","X","")</f>
        <v/>
      </c>
      <c r="Q708" s="26" t="s">
        <v>874</v>
      </c>
      <c r="R708" s="26"/>
      <c r="S708" s="25"/>
      <c r="T708" s="22" t="s">
        <v>178</v>
      </c>
      <c r="U708" s="22">
        <v>1</v>
      </c>
      <c r="V708" s="22">
        <v>171</v>
      </c>
      <c r="W708" s="22" t="s">
        <v>167</v>
      </c>
      <c r="X708" s="22"/>
      <c r="Y708" s="22">
        <v>2</v>
      </c>
      <c r="Z708" s="22" t="s">
        <v>873</v>
      </c>
    </row>
    <row r="709" spans="1:26" ht="36" x14ac:dyDescent="0.2">
      <c r="A709" s="22">
        <v>707</v>
      </c>
      <c r="B709" s="22" t="s">
        <v>221</v>
      </c>
      <c r="C709" s="23">
        <v>37510</v>
      </c>
      <c r="D709" s="23">
        <v>37510</v>
      </c>
      <c r="E709" s="22" t="s">
        <v>21</v>
      </c>
      <c r="F709" s="24" t="s">
        <v>875</v>
      </c>
      <c r="G709" s="4" t="s">
        <v>40</v>
      </c>
      <c r="H709" s="30" t="str">
        <f>VLOOKUP(G709,Hoja2!A:B,2,0)</f>
        <v>SERIE029</v>
      </c>
      <c r="I709" s="4" t="s">
        <v>40</v>
      </c>
      <c r="J709" s="31">
        <f>VLOOKUP(Eliminación!I547,RETENCIÓN!A:D,IF(Eliminación!E547="OPES",2,IF(Eliminación!E547="UPES",3,4)),FALSE)</f>
        <v>10</v>
      </c>
      <c r="K709" s="27">
        <f t="shared" si="11"/>
        <v>41160</v>
      </c>
      <c r="L709" s="28" t="str">
        <f>IF(VLOOKUP(I709,RETENCIÓN!A:E,5,FALSE)="E","X","")</f>
        <v>X</v>
      </c>
      <c r="M709" s="29" t="str">
        <f>IF(VLOOKUP(I709,RETENCIÓN!A:E,5,FALSE)="CT","X","")</f>
        <v/>
      </c>
      <c r="N709" s="28" t="str">
        <f>IF(VLOOKUP(I709,RETENCIÓN!A:E,5,FALSE)="E","X","")</f>
        <v>X</v>
      </c>
      <c r="O709" s="28" t="str">
        <f>IF(VLOOKUP(I709,RETENCIÓN!A:E,5,FALSE)="MT","X","")</f>
        <v/>
      </c>
      <c r="P709" s="28" t="str">
        <f>IF(VLOOKUP(I709,RETENCIÓN!A:E,5,FALSE)="S","X","")</f>
        <v/>
      </c>
      <c r="Q709" s="26" t="s">
        <v>876</v>
      </c>
      <c r="R709" s="26"/>
      <c r="S709" s="25"/>
      <c r="T709" s="22" t="s">
        <v>178</v>
      </c>
      <c r="U709" s="22">
        <v>1</v>
      </c>
      <c r="V709" s="22">
        <v>46</v>
      </c>
      <c r="W709" s="22" t="s">
        <v>167</v>
      </c>
      <c r="X709" s="22"/>
      <c r="Y709" s="22">
        <v>3</v>
      </c>
      <c r="Z709" s="22" t="s">
        <v>873</v>
      </c>
    </row>
    <row r="710" spans="1:26" ht="36" x14ac:dyDescent="0.2">
      <c r="A710" s="22">
        <v>708</v>
      </c>
      <c r="B710" s="22" t="s">
        <v>221</v>
      </c>
      <c r="C710" s="23">
        <v>37510</v>
      </c>
      <c r="D710" s="23">
        <v>37510</v>
      </c>
      <c r="E710" s="22" t="s">
        <v>21</v>
      </c>
      <c r="F710" s="24" t="s">
        <v>877</v>
      </c>
      <c r="G710" s="4" t="s">
        <v>40</v>
      </c>
      <c r="H710" s="30" t="str">
        <f>VLOOKUP(G710,Hoja2!A:B,2,0)</f>
        <v>SERIE029</v>
      </c>
      <c r="I710" s="4" t="s">
        <v>40</v>
      </c>
      <c r="J710" s="31">
        <f>VLOOKUP(Eliminación!I548,RETENCIÓN!A:D,IF(Eliminación!E548="OPES",2,IF(Eliminación!E548="UPES",3,4)),FALSE)</f>
        <v>10</v>
      </c>
      <c r="K710" s="27">
        <f t="shared" si="11"/>
        <v>41160</v>
      </c>
      <c r="L710" s="28" t="str">
        <f>IF(VLOOKUP(I710,RETENCIÓN!A:E,5,FALSE)="E","X","")</f>
        <v>X</v>
      </c>
      <c r="M710" s="29" t="str">
        <f>IF(VLOOKUP(I710,RETENCIÓN!A:E,5,FALSE)="CT","X","")</f>
        <v/>
      </c>
      <c r="N710" s="28" t="str">
        <f>IF(VLOOKUP(I710,RETENCIÓN!A:E,5,FALSE)="E","X","")</f>
        <v>X</v>
      </c>
      <c r="O710" s="28" t="str">
        <f>IF(VLOOKUP(I710,RETENCIÓN!A:E,5,FALSE)="MT","X","")</f>
        <v/>
      </c>
      <c r="P710" s="28" t="str">
        <f>IF(VLOOKUP(I710,RETENCIÓN!A:E,5,FALSE)="S","X","")</f>
        <v/>
      </c>
      <c r="Q710" s="26" t="s">
        <v>876</v>
      </c>
      <c r="R710" s="26"/>
      <c r="S710" s="25"/>
      <c r="T710" s="22" t="s">
        <v>178</v>
      </c>
      <c r="U710" s="22">
        <v>1</v>
      </c>
      <c r="V710" s="22">
        <v>47</v>
      </c>
      <c r="W710" s="22" t="s">
        <v>167</v>
      </c>
      <c r="X710" s="22"/>
      <c r="Y710" s="22">
        <v>4</v>
      </c>
      <c r="Z710" s="22" t="s">
        <v>873</v>
      </c>
    </row>
    <row r="711" spans="1:26" ht="24" x14ac:dyDescent="0.2">
      <c r="A711" s="22">
        <v>709</v>
      </c>
      <c r="B711" s="22" t="s">
        <v>303</v>
      </c>
      <c r="C711" s="23">
        <v>37319</v>
      </c>
      <c r="D711" s="23">
        <v>37319</v>
      </c>
      <c r="E711" s="22" t="s">
        <v>21</v>
      </c>
      <c r="F711" s="24" t="s">
        <v>878</v>
      </c>
      <c r="G711" s="4" t="s">
        <v>40</v>
      </c>
      <c r="H711" s="30" t="str">
        <f>VLOOKUP(G711,Hoja2!A:B,2,0)</f>
        <v>SERIE029</v>
      </c>
      <c r="I711" s="4" t="s">
        <v>40</v>
      </c>
      <c r="J711" s="31">
        <f>VLOOKUP(Eliminación!I549,RETENCIÓN!A:D,IF(Eliminación!E549="OPES",2,IF(Eliminación!E549="UPES",3,4)),FALSE)</f>
        <v>10</v>
      </c>
      <c r="K711" s="27">
        <f t="shared" si="11"/>
        <v>40969</v>
      </c>
      <c r="L711" s="28" t="str">
        <f>IF(VLOOKUP(I711,RETENCIÓN!A:E,5,FALSE)="E","X","")</f>
        <v>X</v>
      </c>
      <c r="M711" s="29" t="str">
        <f>IF(VLOOKUP(I711,RETENCIÓN!A:E,5,FALSE)="CT","X","")</f>
        <v/>
      </c>
      <c r="N711" s="28" t="str">
        <f>IF(VLOOKUP(I711,RETENCIÓN!A:E,5,FALSE)="E","X","")</f>
        <v>X</v>
      </c>
      <c r="O711" s="28" t="str">
        <f>IF(VLOOKUP(I711,RETENCIÓN!A:E,5,FALSE)="MT","X","")</f>
        <v/>
      </c>
      <c r="P711" s="28" t="str">
        <f>IF(VLOOKUP(I711,RETENCIÓN!A:E,5,FALSE)="S","X","")</f>
        <v/>
      </c>
      <c r="Q711" s="26" t="s">
        <v>879</v>
      </c>
      <c r="R711" s="26"/>
      <c r="S711" s="25"/>
      <c r="T711" s="22" t="s">
        <v>178</v>
      </c>
      <c r="U711" s="22">
        <v>1</v>
      </c>
      <c r="V711" s="22">
        <v>18</v>
      </c>
      <c r="W711" s="22" t="s">
        <v>167</v>
      </c>
      <c r="X711" s="22"/>
      <c r="Y711" s="22">
        <v>5</v>
      </c>
      <c r="Z711" s="22" t="s">
        <v>873</v>
      </c>
    </row>
    <row r="712" spans="1:26" ht="24" x14ac:dyDescent="0.2">
      <c r="A712" s="22">
        <v>710</v>
      </c>
      <c r="B712" s="22" t="s">
        <v>168</v>
      </c>
      <c r="C712" s="23">
        <v>37313</v>
      </c>
      <c r="D712" s="23">
        <v>37313</v>
      </c>
      <c r="E712" s="22" t="s">
        <v>21</v>
      </c>
      <c r="F712" s="24" t="s">
        <v>880</v>
      </c>
      <c r="G712" s="4" t="s">
        <v>40</v>
      </c>
      <c r="H712" s="30" t="str">
        <f>VLOOKUP(G712,Hoja2!A:B,2,0)</f>
        <v>SERIE029</v>
      </c>
      <c r="I712" s="4" t="s">
        <v>40</v>
      </c>
      <c r="J712" s="31">
        <f>VLOOKUP(Eliminación!I550,RETENCIÓN!A:D,IF(Eliminación!E550="OPES",2,IF(Eliminación!E550="UPES",3,4)),FALSE)</f>
        <v>10</v>
      </c>
      <c r="K712" s="27">
        <f t="shared" si="11"/>
        <v>40963</v>
      </c>
      <c r="L712" s="28" t="str">
        <f>IF(VLOOKUP(I712,RETENCIÓN!A:E,5,FALSE)="E","X","")</f>
        <v>X</v>
      </c>
      <c r="M712" s="29" t="str">
        <f>IF(VLOOKUP(I712,RETENCIÓN!A:E,5,FALSE)="CT","X","")</f>
        <v/>
      </c>
      <c r="N712" s="28" t="str">
        <f>IF(VLOOKUP(I712,RETENCIÓN!A:E,5,FALSE)="E","X","")</f>
        <v>X</v>
      </c>
      <c r="O712" s="28" t="str">
        <f>IF(VLOOKUP(I712,RETENCIÓN!A:E,5,FALSE)="MT","X","")</f>
        <v/>
      </c>
      <c r="P712" s="28" t="str">
        <f>IF(VLOOKUP(I712,RETENCIÓN!A:E,5,FALSE)="S","X","")</f>
        <v/>
      </c>
      <c r="Q712" s="26" t="s">
        <v>881</v>
      </c>
      <c r="R712" s="26"/>
      <c r="S712" s="25"/>
      <c r="T712" s="22" t="s">
        <v>178</v>
      </c>
      <c r="U712" s="22">
        <v>1</v>
      </c>
      <c r="V712" s="22">
        <v>15</v>
      </c>
      <c r="W712" s="22" t="s">
        <v>167</v>
      </c>
      <c r="X712" s="22"/>
      <c r="Y712" s="22">
        <v>6</v>
      </c>
      <c r="Z712" s="22" t="s">
        <v>873</v>
      </c>
    </row>
    <row r="713" spans="1:26" ht="24" x14ac:dyDescent="0.2">
      <c r="A713" s="22">
        <v>711</v>
      </c>
      <c r="B713" s="22" t="s">
        <v>168</v>
      </c>
      <c r="C713" s="23">
        <v>37320</v>
      </c>
      <c r="D713" s="23">
        <v>37320</v>
      </c>
      <c r="E713" s="22" t="s">
        <v>21</v>
      </c>
      <c r="F713" s="24" t="s">
        <v>882</v>
      </c>
      <c r="G713" s="4" t="s">
        <v>40</v>
      </c>
      <c r="H713" s="30" t="str">
        <f>VLOOKUP(G713,Hoja2!A:B,2,0)</f>
        <v>SERIE029</v>
      </c>
      <c r="I713" s="4" t="s">
        <v>40</v>
      </c>
      <c r="J713" s="31">
        <f>VLOOKUP(Eliminación!I551,RETENCIÓN!A:D,IF(Eliminación!E551="OPES",2,IF(Eliminación!E551="UPES",3,4)),FALSE)</f>
        <v>10</v>
      </c>
      <c r="K713" s="27">
        <f t="shared" si="11"/>
        <v>40970</v>
      </c>
      <c r="L713" s="28" t="str">
        <f>IF(VLOOKUP(I713,RETENCIÓN!A:E,5,FALSE)="E","X","")</f>
        <v>X</v>
      </c>
      <c r="M713" s="29" t="str">
        <f>IF(VLOOKUP(I713,RETENCIÓN!A:E,5,FALSE)="CT","X","")</f>
        <v/>
      </c>
      <c r="N713" s="28" t="str">
        <f>IF(VLOOKUP(I713,RETENCIÓN!A:E,5,FALSE)="E","X","")</f>
        <v>X</v>
      </c>
      <c r="O713" s="28" t="str">
        <f>IF(VLOOKUP(I713,RETENCIÓN!A:E,5,FALSE)="MT","X","")</f>
        <v/>
      </c>
      <c r="P713" s="28" t="str">
        <f>IF(VLOOKUP(I713,RETENCIÓN!A:E,5,FALSE)="S","X","")</f>
        <v/>
      </c>
      <c r="Q713" s="26" t="s">
        <v>883</v>
      </c>
      <c r="R713" s="26"/>
      <c r="S713" s="25"/>
      <c r="T713" s="22" t="s">
        <v>178</v>
      </c>
      <c r="U713" s="22">
        <v>1</v>
      </c>
      <c r="V713" s="22">
        <v>11</v>
      </c>
      <c r="W713" s="22" t="s">
        <v>167</v>
      </c>
      <c r="X713" s="22"/>
      <c r="Y713" s="22">
        <v>7</v>
      </c>
      <c r="Z713" s="22" t="s">
        <v>873</v>
      </c>
    </row>
    <row r="714" spans="1:26" ht="36" x14ac:dyDescent="0.2">
      <c r="A714" s="22">
        <v>712</v>
      </c>
      <c r="B714" s="22" t="s">
        <v>412</v>
      </c>
      <c r="C714" s="23">
        <v>37460</v>
      </c>
      <c r="D714" s="23">
        <v>37460</v>
      </c>
      <c r="E714" s="22" t="s">
        <v>21</v>
      </c>
      <c r="F714" s="24" t="s">
        <v>884</v>
      </c>
      <c r="G714" s="4" t="s">
        <v>40</v>
      </c>
      <c r="H714" s="30" t="str">
        <f>VLOOKUP(G714,Hoja2!A:B,2,0)</f>
        <v>SERIE029</v>
      </c>
      <c r="I714" s="4" t="s">
        <v>40</v>
      </c>
      <c r="J714" s="31">
        <f>VLOOKUP(Eliminación!I552,RETENCIÓN!A:D,IF(Eliminación!E552="OPES",2,IF(Eliminación!E552="UPES",3,4)),FALSE)</f>
        <v>10</v>
      </c>
      <c r="K714" s="27">
        <f t="shared" si="11"/>
        <v>41110</v>
      </c>
      <c r="L714" s="28" t="str">
        <f>IF(VLOOKUP(I714,RETENCIÓN!A:E,5,FALSE)="E","X","")</f>
        <v>X</v>
      </c>
      <c r="M714" s="29" t="str">
        <f>IF(VLOOKUP(I714,RETENCIÓN!A:E,5,FALSE)="CT","X","")</f>
        <v/>
      </c>
      <c r="N714" s="28" t="str">
        <f>IF(VLOOKUP(I714,RETENCIÓN!A:E,5,FALSE)="E","X","")</f>
        <v>X</v>
      </c>
      <c r="O714" s="28" t="str">
        <f>IF(VLOOKUP(I714,RETENCIÓN!A:E,5,FALSE)="MT","X","")</f>
        <v/>
      </c>
      <c r="P714" s="28" t="str">
        <f>IF(VLOOKUP(I714,RETENCIÓN!A:E,5,FALSE)="S","X","")</f>
        <v/>
      </c>
      <c r="Q714" s="26" t="s">
        <v>885</v>
      </c>
      <c r="R714" s="26"/>
      <c r="S714" s="25"/>
      <c r="T714" s="22" t="s">
        <v>178</v>
      </c>
      <c r="U714" s="22">
        <v>1</v>
      </c>
      <c r="V714" s="22">
        <v>10</v>
      </c>
      <c r="W714" s="22" t="s">
        <v>167</v>
      </c>
      <c r="X714" s="22" t="s">
        <v>351</v>
      </c>
      <c r="Y714" s="22">
        <v>8</v>
      </c>
      <c r="Z714" s="22" t="s">
        <v>873</v>
      </c>
    </row>
    <row r="715" spans="1:26" ht="36" x14ac:dyDescent="0.2">
      <c r="A715" s="22">
        <v>713</v>
      </c>
      <c r="B715" s="22" t="s">
        <v>221</v>
      </c>
      <c r="C715" s="23">
        <v>37510</v>
      </c>
      <c r="D715" s="23">
        <v>37510</v>
      </c>
      <c r="E715" s="22" t="s">
        <v>21</v>
      </c>
      <c r="F715" s="24" t="s">
        <v>208</v>
      </c>
      <c r="G715" s="4" t="s">
        <v>40</v>
      </c>
      <c r="H715" s="30" t="str">
        <f>VLOOKUP(G715,Hoja2!A:B,2,0)</f>
        <v>SERIE029</v>
      </c>
      <c r="I715" s="4" t="s">
        <v>40</v>
      </c>
      <c r="J715" s="31">
        <f>VLOOKUP(Eliminación!I553,RETENCIÓN!A:D,IF(Eliminación!E553="OPES",2,IF(Eliminación!E553="UPES",3,4)),FALSE)</f>
        <v>10</v>
      </c>
      <c r="K715" s="27">
        <f t="shared" si="11"/>
        <v>41160</v>
      </c>
      <c r="L715" s="28" t="str">
        <f>IF(VLOOKUP(I715,RETENCIÓN!A:E,5,FALSE)="E","X","")</f>
        <v>X</v>
      </c>
      <c r="M715" s="29" t="str">
        <f>IF(VLOOKUP(I715,RETENCIÓN!A:E,5,FALSE)="CT","X","")</f>
        <v/>
      </c>
      <c r="N715" s="28" t="str">
        <f>IF(VLOOKUP(I715,RETENCIÓN!A:E,5,FALSE)="E","X","")</f>
        <v>X</v>
      </c>
      <c r="O715" s="28" t="str">
        <f>IF(VLOOKUP(I715,RETENCIÓN!A:E,5,FALSE)="MT","X","")</f>
        <v/>
      </c>
      <c r="P715" s="28" t="str">
        <f>IF(VLOOKUP(I715,RETENCIÓN!A:E,5,FALSE)="S","X","")</f>
        <v/>
      </c>
      <c r="Q715" s="26" t="s">
        <v>886</v>
      </c>
      <c r="R715" s="26"/>
      <c r="S715" s="25"/>
      <c r="T715" s="22" t="s">
        <v>178</v>
      </c>
      <c r="U715" s="22">
        <v>1</v>
      </c>
      <c r="V715" s="22">
        <v>48</v>
      </c>
      <c r="W715" s="22" t="s">
        <v>167</v>
      </c>
      <c r="X715" s="22"/>
      <c r="Y715" s="22">
        <v>9</v>
      </c>
      <c r="Z715" s="22" t="s">
        <v>873</v>
      </c>
    </row>
    <row r="716" spans="1:26" ht="24" x14ac:dyDescent="0.2">
      <c r="A716" s="22">
        <v>714</v>
      </c>
      <c r="B716" s="22" t="s">
        <v>412</v>
      </c>
      <c r="C716" s="23">
        <v>37466</v>
      </c>
      <c r="D716" s="23">
        <v>37466</v>
      </c>
      <c r="E716" s="22" t="s">
        <v>21</v>
      </c>
      <c r="F716" s="24" t="s">
        <v>887</v>
      </c>
      <c r="G716" s="4" t="s">
        <v>40</v>
      </c>
      <c r="H716" s="30" t="str">
        <f>VLOOKUP(G716,Hoja2!A:B,2,0)</f>
        <v>SERIE029</v>
      </c>
      <c r="I716" s="4" t="s">
        <v>40</v>
      </c>
      <c r="J716" s="31">
        <f>VLOOKUP(Eliminación!I554,RETENCIÓN!A:D,IF(Eliminación!E554="OPES",2,IF(Eliminación!E554="UPES",3,4)),FALSE)</f>
        <v>10</v>
      </c>
      <c r="K716" s="27">
        <f t="shared" si="11"/>
        <v>41116</v>
      </c>
      <c r="L716" s="28" t="str">
        <f>IF(VLOOKUP(I716,RETENCIÓN!A:E,5,FALSE)="E","X","")</f>
        <v>X</v>
      </c>
      <c r="M716" s="29" t="str">
        <f>IF(VLOOKUP(I716,RETENCIÓN!A:E,5,FALSE)="CT","X","")</f>
        <v/>
      </c>
      <c r="N716" s="28" t="str">
        <f>IF(VLOOKUP(I716,RETENCIÓN!A:E,5,FALSE)="E","X","")</f>
        <v>X</v>
      </c>
      <c r="O716" s="28" t="str">
        <f>IF(VLOOKUP(I716,RETENCIÓN!A:E,5,FALSE)="MT","X","")</f>
        <v/>
      </c>
      <c r="P716" s="28" t="str">
        <f>IF(VLOOKUP(I716,RETENCIÓN!A:E,5,FALSE)="S","X","")</f>
        <v/>
      </c>
      <c r="Q716" s="26" t="s">
        <v>888</v>
      </c>
      <c r="R716" s="26"/>
      <c r="S716" s="25"/>
      <c r="T716" s="22" t="s">
        <v>178</v>
      </c>
      <c r="U716" s="22">
        <v>1</v>
      </c>
      <c r="V716" s="22">
        <v>14</v>
      </c>
      <c r="W716" s="22" t="s">
        <v>167</v>
      </c>
      <c r="X716" s="22" t="s">
        <v>351</v>
      </c>
      <c r="Y716" s="22">
        <v>10</v>
      </c>
      <c r="Z716" s="22" t="s">
        <v>873</v>
      </c>
    </row>
    <row r="717" spans="1:26" ht="36" x14ac:dyDescent="0.2">
      <c r="A717" s="22">
        <v>715</v>
      </c>
      <c r="B717" s="22" t="s">
        <v>303</v>
      </c>
      <c r="C717" s="23">
        <v>37510</v>
      </c>
      <c r="D717" s="23">
        <v>37510</v>
      </c>
      <c r="E717" s="22" t="s">
        <v>21</v>
      </c>
      <c r="F717" s="24" t="s">
        <v>422</v>
      </c>
      <c r="G717" s="4" t="s">
        <v>40</v>
      </c>
      <c r="H717" s="30" t="str">
        <f>VLOOKUP(G717,Hoja2!A:B,2,0)</f>
        <v>SERIE029</v>
      </c>
      <c r="I717" s="4" t="s">
        <v>40</v>
      </c>
      <c r="J717" s="31">
        <f>VLOOKUP(Eliminación!I555,RETENCIÓN!A:D,IF(Eliminación!E555="OPES",2,IF(Eliminación!E555="UPES",3,4)),FALSE)</f>
        <v>10</v>
      </c>
      <c r="K717" s="27">
        <f t="shared" si="11"/>
        <v>41160</v>
      </c>
      <c r="L717" s="28" t="str">
        <f>IF(VLOOKUP(I717,RETENCIÓN!A:E,5,FALSE)="E","X","")</f>
        <v>X</v>
      </c>
      <c r="M717" s="29" t="str">
        <f>IF(VLOOKUP(I717,RETENCIÓN!A:E,5,FALSE)="CT","X","")</f>
        <v/>
      </c>
      <c r="N717" s="28" t="str">
        <f>IF(VLOOKUP(I717,RETENCIÓN!A:E,5,FALSE)="E","X","")</f>
        <v>X</v>
      </c>
      <c r="O717" s="28" t="str">
        <f>IF(VLOOKUP(I717,RETENCIÓN!A:E,5,FALSE)="MT","X","")</f>
        <v/>
      </c>
      <c r="P717" s="28" t="str">
        <f>IF(VLOOKUP(I717,RETENCIÓN!A:E,5,FALSE)="S","X","")</f>
        <v/>
      </c>
      <c r="Q717" s="26" t="s">
        <v>886</v>
      </c>
      <c r="R717" s="26"/>
      <c r="S717" s="25"/>
      <c r="T717" s="22" t="s">
        <v>178</v>
      </c>
      <c r="U717" s="22">
        <v>1</v>
      </c>
      <c r="V717" s="22">
        <v>51</v>
      </c>
      <c r="W717" s="22" t="s">
        <v>167</v>
      </c>
      <c r="X717" s="22"/>
      <c r="Y717" s="22">
        <v>11</v>
      </c>
      <c r="Z717" s="22" t="s">
        <v>873</v>
      </c>
    </row>
    <row r="718" spans="1:26" ht="24" x14ac:dyDescent="0.2">
      <c r="A718" s="22">
        <v>716</v>
      </c>
      <c r="B718" s="22" t="s">
        <v>412</v>
      </c>
      <c r="C718" s="23">
        <v>37362</v>
      </c>
      <c r="D718" s="23">
        <v>37362</v>
      </c>
      <c r="E718" s="22" t="s">
        <v>21</v>
      </c>
      <c r="F718" s="24" t="s">
        <v>889</v>
      </c>
      <c r="G718" s="4" t="s">
        <v>40</v>
      </c>
      <c r="H718" s="30" t="str">
        <f>VLOOKUP(G718,Hoja2!A:B,2,0)</f>
        <v>SERIE029</v>
      </c>
      <c r="I718" s="4" t="s">
        <v>40</v>
      </c>
      <c r="J718" s="31">
        <f>VLOOKUP(Eliminación!I556,RETENCIÓN!A:D,IF(Eliminación!E556="OPES",2,IF(Eliminación!E556="UPES",3,4)),FALSE)</f>
        <v>10</v>
      </c>
      <c r="K718" s="27">
        <f t="shared" si="11"/>
        <v>41012</v>
      </c>
      <c r="L718" s="28" t="str">
        <f>IF(VLOOKUP(I718,RETENCIÓN!A:E,5,FALSE)="E","X","")</f>
        <v>X</v>
      </c>
      <c r="M718" s="29" t="str">
        <f>IF(VLOOKUP(I718,RETENCIÓN!A:E,5,FALSE)="CT","X","")</f>
        <v/>
      </c>
      <c r="N718" s="28" t="str">
        <f>IF(VLOOKUP(I718,RETENCIÓN!A:E,5,FALSE)="E","X","")</f>
        <v>X</v>
      </c>
      <c r="O718" s="28" t="str">
        <f>IF(VLOOKUP(I718,RETENCIÓN!A:E,5,FALSE)="MT","X","")</f>
        <v/>
      </c>
      <c r="P718" s="28" t="str">
        <f>IF(VLOOKUP(I718,RETENCIÓN!A:E,5,FALSE)="S","X","")</f>
        <v/>
      </c>
      <c r="Q718" s="26" t="s">
        <v>890</v>
      </c>
      <c r="R718" s="26"/>
      <c r="S718" s="25"/>
      <c r="T718" s="22" t="s">
        <v>178</v>
      </c>
      <c r="U718" s="22">
        <v>1</v>
      </c>
      <c r="V718" s="22">
        <v>17</v>
      </c>
      <c r="W718" s="22" t="s">
        <v>167</v>
      </c>
      <c r="X718" s="22" t="s">
        <v>872</v>
      </c>
      <c r="Y718" s="22">
        <v>12</v>
      </c>
      <c r="Z718" s="22" t="s">
        <v>873</v>
      </c>
    </row>
    <row r="719" spans="1:26" ht="24" x14ac:dyDescent="0.2">
      <c r="A719" s="22">
        <v>717</v>
      </c>
      <c r="B719" s="22" t="s">
        <v>412</v>
      </c>
      <c r="C719" s="23">
        <v>37321</v>
      </c>
      <c r="D719" s="23">
        <v>37321</v>
      </c>
      <c r="E719" s="22" t="s">
        <v>21</v>
      </c>
      <c r="F719" s="24" t="s">
        <v>862</v>
      </c>
      <c r="G719" s="4" t="s">
        <v>40</v>
      </c>
      <c r="H719" s="30" t="str">
        <f>VLOOKUP(G719,Hoja2!A:B,2,0)</f>
        <v>SERIE029</v>
      </c>
      <c r="I719" s="4" t="s">
        <v>40</v>
      </c>
      <c r="J719" s="31">
        <f>VLOOKUP(Eliminación!I557,RETENCIÓN!A:D,IF(Eliminación!E557="OPES",2,IF(Eliminación!E557="UPES",3,4)),FALSE)</f>
        <v>10</v>
      </c>
      <c r="K719" s="27">
        <f t="shared" si="11"/>
        <v>40971</v>
      </c>
      <c r="L719" s="28" t="str">
        <f>IF(VLOOKUP(I719,RETENCIÓN!A:E,5,FALSE)="E","X","")</f>
        <v>X</v>
      </c>
      <c r="M719" s="29" t="str">
        <f>IF(VLOOKUP(I719,RETENCIÓN!A:E,5,FALSE)="CT","X","")</f>
        <v/>
      </c>
      <c r="N719" s="28" t="str">
        <f>IF(VLOOKUP(I719,RETENCIÓN!A:E,5,FALSE)="E","X","")</f>
        <v>X</v>
      </c>
      <c r="O719" s="28" t="str">
        <f>IF(VLOOKUP(I719,RETENCIÓN!A:E,5,FALSE)="MT","X","")</f>
        <v/>
      </c>
      <c r="P719" s="28" t="str">
        <f>IF(VLOOKUP(I719,RETENCIÓN!A:E,5,FALSE)="S","X","")</f>
        <v/>
      </c>
      <c r="Q719" s="26" t="s">
        <v>891</v>
      </c>
      <c r="R719" s="26"/>
      <c r="S719" s="25"/>
      <c r="T719" s="22" t="s">
        <v>178</v>
      </c>
      <c r="U719" s="22">
        <v>1</v>
      </c>
      <c r="V719" s="22">
        <v>11</v>
      </c>
      <c r="W719" s="22" t="s">
        <v>167</v>
      </c>
      <c r="X719" s="22" t="s">
        <v>872</v>
      </c>
      <c r="Y719" s="22">
        <v>13</v>
      </c>
      <c r="Z719" s="22" t="s">
        <v>873</v>
      </c>
    </row>
    <row r="720" spans="1:26" ht="24" x14ac:dyDescent="0.2">
      <c r="A720" s="22">
        <v>718</v>
      </c>
      <c r="B720" s="22" t="s">
        <v>412</v>
      </c>
      <c r="C720" s="23">
        <v>37336</v>
      </c>
      <c r="D720" s="23">
        <v>37336</v>
      </c>
      <c r="E720" s="22" t="s">
        <v>21</v>
      </c>
      <c r="F720" s="24" t="s">
        <v>892</v>
      </c>
      <c r="G720" s="4" t="s">
        <v>40</v>
      </c>
      <c r="H720" s="30" t="str">
        <f>VLOOKUP(G720,Hoja2!A:B,2,0)</f>
        <v>SERIE029</v>
      </c>
      <c r="I720" s="4" t="s">
        <v>40</v>
      </c>
      <c r="J720" s="31">
        <f>VLOOKUP(Eliminación!I558,RETENCIÓN!A:D,IF(Eliminación!E558="OPES",2,IF(Eliminación!E558="UPES",3,4)),FALSE)</f>
        <v>10</v>
      </c>
      <c r="K720" s="27">
        <f t="shared" si="11"/>
        <v>40986</v>
      </c>
      <c r="L720" s="28" t="str">
        <f>IF(VLOOKUP(I720,RETENCIÓN!A:E,5,FALSE)="E","X","")</f>
        <v>X</v>
      </c>
      <c r="M720" s="29" t="str">
        <f>IF(VLOOKUP(I720,RETENCIÓN!A:E,5,FALSE)="CT","X","")</f>
        <v/>
      </c>
      <c r="N720" s="28" t="str">
        <f>IF(VLOOKUP(I720,RETENCIÓN!A:E,5,FALSE)="E","X","")</f>
        <v>X</v>
      </c>
      <c r="O720" s="28" t="str">
        <f>IF(VLOOKUP(I720,RETENCIÓN!A:E,5,FALSE)="MT","X","")</f>
        <v/>
      </c>
      <c r="P720" s="28" t="str">
        <f>IF(VLOOKUP(I720,RETENCIÓN!A:E,5,FALSE)="S","X","")</f>
        <v/>
      </c>
      <c r="Q720" s="26" t="s">
        <v>893</v>
      </c>
      <c r="R720" s="26"/>
      <c r="S720" s="25"/>
      <c r="T720" s="22" t="s">
        <v>178</v>
      </c>
      <c r="U720" s="22">
        <v>1</v>
      </c>
      <c r="V720" s="22">
        <v>14</v>
      </c>
      <c r="W720" s="22" t="s">
        <v>167</v>
      </c>
      <c r="X720" s="22" t="s">
        <v>872</v>
      </c>
      <c r="Y720" s="22">
        <v>14</v>
      </c>
      <c r="Z720" s="22" t="s">
        <v>873</v>
      </c>
    </row>
    <row r="721" spans="1:26" ht="24" x14ac:dyDescent="0.2">
      <c r="A721" s="22">
        <v>719</v>
      </c>
      <c r="B721" s="22" t="s">
        <v>412</v>
      </c>
      <c r="C721" s="23">
        <v>37459</v>
      </c>
      <c r="D721" s="23">
        <v>37459</v>
      </c>
      <c r="E721" s="22" t="s">
        <v>21</v>
      </c>
      <c r="F721" s="24" t="s">
        <v>894</v>
      </c>
      <c r="G721" s="4" t="s">
        <v>40</v>
      </c>
      <c r="H721" s="30" t="str">
        <f>VLOOKUP(G721,Hoja2!A:B,2,0)</f>
        <v>SERIE029</v>
      </c>
      <c r="I721" s="4" t="s">
        <v>40</v>
      </c>
      <c r="J721" s="31">
        <f>VLOOKUP(Eliminación!I559,RETENCIÓN!A:D,IF(Eliminación!E559="OPES",2,IF(Eliminación!E559="UPES",3,4)),FALSE)</f>
        <v>10</v>
      </c>
      <c r="K721" s="27">
        <f t="shared" si="11"/>
        <v>41109</v>
      </c>
      <c r="L721" s="28" t="str">
        <f>IF(VLOOKUP(I721,RETENCIÓN!A:E,5,FALSE)="E","X","")</f>
        <v>X</v>
      </c>
      <c r="M721" s="29" t="str">
        <f>IF(VLOOKUP(I721,RETENCIÓN!A:E,5,FALSE)="CT","X","")</f>
        <v/>
      </c>
      <c r="N721" s="28" t="str">
        <f>IF(VLOOKUP(I721,RETENCIÓN!A:E,5,FALSE)="E","X","")</f>
        <v>X</v>
      </c>
      <c r="O721" s="28" t="str">
        <f>IF(VLOOKUP(I721,RETENCIÓN!A:E,5,FALSE)="MT","X","")</f>
        <v/>
      </c>
      <c r="P721" s="28" t="str">
        <f>IF(VLOOKUP(I721,RETENCIÓN!A:E,5,FALSE)="S","X","")</f>
        <v/>
      </c>
      <c r="Q721" s="26" t="s">
        <v>895</v>
      </c>
      <c r="R721" s="26"/>
      <c r="S721" s="25"/>
      <c r="T721" s="22" t="s">
        <v>178</v>
      </c>
      <c r="U721" s="22">
        <v>1</v>
      </c>
      <c r="V721" s="22">
        <v>14</v>
      </c>
      <c r="W721" s="22" t="s">
        <v>167</v>
      </c>
      <c r="X721" s="22" t="s">
        <v>872</v>
      </c>
      <c r="Y721" s="22">
        <v>15</v>
      </c>
      <c r="Z721" s="22" t="s">
        <v>873</v>
      </c>
    </row>
    <row r="722" spans="1:26" ht="24" x14ac:dyDescent="0.2">
      <c r="A722" s="22">
        <v>720</v>
      </c>
      <c r="B722" s="22" t="s">
        <v>168</v>
      </c>
      <c r="C722" s="23">
        <v>37321</v>
      </c>
      <c r="D722" s="23">
        <v>37321</v>
      </c>
      <c r="E722" s="22" t="s">
        <v>21</v>
      </c>
      <c r="F722" s="24" t="s">
        <v>896</v>
      </c>
      <c r="G722" s="4" t="s">
        <v>40</v>
      </c>
      <c r="H722" s="30" t="str">
        <f>VLOOKUP(G722,Hoja2!A:B,2,0)</f>
        <v>SERIE029</v>
      </c>
      <c r="I722" s="4" t="s">
        <v>40</v>
      </c>
      <c r="J722" s="31">
        <f>VLOOKUP(Eliminación!I560,RETENCIÓN!A:D,IF(Eliminación!E560="OPES",2,IF(Eliminación!E560="UPES",3,4)),FALSE)</f>
        <v>10</v>
      </c>
      <c r="K722" s="27">
        <f t="shared" si="11"/>
        <v>40971</v>
      </c>
      <c r="L722" s="28" t="str">
        <f>IF(VLOOKUP(I722,RETENCIÓN!A:E,5,FALSE)="E","X","")</f>
        <v>X</v>
      </c>
      <c r="M722" s="29" t="str">
        <f>IF(VLOOKUP(I722,RETENCIÓN!A:E,5,FALSE)="CT","X","")</f>
        <v/>
      </c>
      <c r="N722" s="28" t="str">
        <f>IF(VLOOKUP(I722,RETENCIÓN!A:E,5,FALSE)="E","X","")</f>
        <v>X</v>
      </c>
      <c r="O722" s="28" t="str">
        <f>IF(VLOOKUP(I722,RETENCIÓN!A:E,5,FALSE)="MT","X","")</f>
        <v/>
      </c>
      <c r="P722" s="28" t="str">
        <f>IF(VLOOKUP(I722,RETENCIÓN!A:E,5,FALSE)="S","X","")</f>
        <v/>
      </c>
      <c r="Q722" s="26" t="s">
        <v>897</v>
      </c>
      <c r="R722" s="26"/>
      <c r="S722" s="25"/>
      <c r="T722" s="22" t="s">
        <v>178</v>
      </c>
      <c r="U722" s="22">
        <v>1</v>
      </c>
      <c r="V722" s="22">
        <v>12</v>
      </c>
      <c r="W722" s="22" t="s">
        <v>167</v>
      </c>
      <c r="X722" s="22"/>
      <c r="Y722" s="22">
        <v>16</v>
      </c>
      <c r="Z722" s="22" t="s">
        <v>873</v>
      </c>
    </row>
    <row r="723" spans="1:26" ht="24" x14ac:dyDescent="0.2">
      <c r="A723" s="22">
        <v>721</v>
      </c>
      <c r="B723" s="22" t="s">
        <v>221</v>
      </c>
      <c r="C723" s="23">
        <v>37320</v>
      </c>
      <c r="D723" s="23">
        <v>37320</v>
      </c>
      <c r="E723" s="22" t="s">
        <v>21</v>
      </c>
      <c r="F723" s="24" t="s">
        <v>702</v>
      </c>
      <c r="G723" s="4" t="s">
        <v>40</v>
      </c>
      <c r="H723" s="30" t="str">
        <f>VLOOKUP(G723,Hoja2!A:B,2,0)</f>
        <v>SERIE029</v>
      </c>
      <c r="I723" s="4" t="s">
        <v>40</v>
      </c>
      <c r="J723" s="31">
        <f>VLOOKUP(Eliminación!I561,RETENCIÓN!A:D,IF(Eliminación!E561="OPES",2,IF(Eliminación!E561="UPES",3,4)),FALSE)</f>
        <v>10</v>
      </c>
      <c r="K723" s="27">
        <f t="shared" si="11"/>
        <v>40970</v>
      </c>
      <c r="L723" s="28" t="str">
        <f>IF(VLOOKUP(I723,RETENCIÓN!A:E,5,FALSE)="E","X","")</f>
        <v>X</v>
      </c>
      <c r="M723" s="29" t="str">
        <f>IF(VLOOKUP(I723,RETENCIÓN!A:E,5,FALSE)="CT","X","")</f>
        <v/>
      </c>
      <c r="N723" s="28" t="str">
        <f>IF(VLOOKUP(I723,RETENCIÓN!A:E,5,FALSE)="E","X","")</f>
        <v>X</v>
      </c>
      <c r="O723" s="28" t="str">
        <f>IF(VLOOKUP(I723,RETENCIÓN!A:E,5,FALSE)="MT","X","")</f>
        <v/>
      </c>
      <c r="P723" s="28" t="str">
        <f>IF(VLOOKUP(I723,RETENCIÓN!A:E,5,FALSE)="S","X","")</f>
        <v/>
      </c>
      <c r="Q723" s="26" t="s">
        <v>898</v>
      </c>
      <c r="R723" s="26"/>
      <c r="S723" s="25" t="s">
        <v>177</v>
      </c>
      <c r="T723" s="22" t="s">
        <v>178</v>
      </c>
      <c r="U723" s="22">
        <v>1</v>
      </c>
      <c r="V723" s="22">
        <v>56</v>
      </c>
      <c r="W723" s="22" t="s">
        <v>167</v>
      </c>
      <c r="X723" s="22"/>
      <c r="Y723" s="22">
        <v>17</v>
      </c>
      <c r="Z723" s="22" t="s">
        <v>873</v>
      </c>
    </row>
    <row r="724" spans="1:26" ht="36" x14ac:dyDescent="0.2">
      <c r="A724" s="22">
        <v>722</v>
      </c>
      <c r="B724" s="22" t="s">
        <v>221</v>
      </c>
      <c r="C724" s="23">
        <v>37713</v>
      </c>
      <c r="D724" s="23">
        <v>37713</v>
      </c>
      <c r="E724" s="22" t="s">
        <v>21</v>
      </c>
      <c r="F724" s="24" t="s">
        <v>899</v>
      </c>
      <c r="G724" s="4" t="s">
        <v>40</v>
      </c>
      <c r="H724" s="30" t="str">
        <f>VLOOKUP(G724,Hoja2!A:B,2,0)</f>
        <v>SERIE029</v>
      </c>
      <c r="I724" s="4" t="s">
        <v>40</v>
      </c>
      <c r="J724" s="31">
        <f>VLOOKUP(Eliminación!I562,RETENCIÓN!A:D,IF(Eliminación!E562="OPES",2,IF(Eliminación!E562="UPES",3,4)),FALSE)</f>
        <v>10</v>
      </c>
      <c r="K724" s="27">
        <f t="shared" si="11"/>
        <v>41363</v>
      </c>
      <c r="L724" s="28" t="str">
        <f>IF(VLOOKUP(I724,RETENCIÓN!A:E,5,FALSE)="E","X","")</f>
        <v>X</v>
      </c>
      <c r="M724" s="29" t="str">
        <f>IF(VLOOKUP(I724,RETENCIÓN!A:E,5,FALSE)="CT","X","")</f>
        <v/>
      </c>
      <c r="N724" s="28" t="str">
        <f>IF(VLOOKUP(I724,RETENCIÓN!A:E,5,FALSE)="E","X","")</f>
        <v>X</v>
      </c>
      <c r="O724" s="28" t="str">
        <f>IF(VLOOKUP(I724,RETENCIÓN!A:E,5,FALSE)="MT","X","")</f>
        <v/>
      </c>
      <c r="P724" s="28" t="str">
        <f>IF(VLOOKUP(I724,RETENCIÓN!A:E,5,FALSE)="S","X","")</f>
        <v/>
      </c>
      <c r="Q724" s="26" t="s">
        <v>900</v>
      </c>
      <c r="R724" s="26"/>
      <c r="S724" s="25" t="s">
        <v>177</v>
      </c>
      <c r="T724" s="22" t="s">
        <v>178</v>
      </c>
      <c r="U724" s="22">
        <v>1</v>
      </c>
      <c r="V724" s="22">
        <v>39</v>
      </c>
      <c r="W724" s="22" t="s">
        <v>167</v>
      </c>
      <c r="X724" s="22"/>
      <c r="Y724" s="22">
        <v>18</v>
      </c>
      <c r="Z724" s="22" t="s">
        <v>873</v>
      </c>
    </row>
    <row r="725" spans="1:26" ht="24" x14ac:dyDescent="0.2">
      <c r="A725" s="22">
        <v>723</v>
      </c>
      <c r="B725" s="22" t="s">
        <v>412</v>
      </c>
      <c r="C725" s="23">
        <v>37494</v>
      </c>
      <c r="D725" s="23">
        <v>37494</v>
      </c>
      <c r="E725" s="22" t="s">
        <v>21</v>
      </c>
      <c r="F725" s="24" t="s">
        <v>901</v>
      </c>
      <c r="G725" s="4" t="s">
        <v>40</v>
      </c>
      <c r="H725" s="30" t="str">
        <f>VLOOKUP(G725,Hoja2!A:B,2,0)</f>
        <v>SERIE029</v>
      </c>
      <c r="I725" s="4" t="s">
        <v>40</v>
      </c>
      <c r="J725" s="31">
        <f>VLOOKUP(Eliminación!I563,RETENCIÓN!A:D,IF(Eliminación!E563="OPES",2,IF(Eliminación!E563="UPES",3,4)),FALSE)</f>
        <v>10</v>
      </c>
      <c r="K725" s="27">
        <f t="shared" si="11"/>
        <v>41144</v>
      </c>
      <c r="L725" s="28" t="str">
        <f>IF(VLOOKUP(I725,RETENCIÓN!A:E,5,FALSE)="E","X","")</f>
        <v>X</v>
      </c>
      <c r="M725" s="29" t="str">
        <f>IF(VLOOKUP(I725,RETENCIÓN!A:E,5,FALSE)="CT","X","")</f>
        <v/>
      </c>
      <c r="N725" s="28" t="str">
        <f>IF(VLOOKUP(I725,RETENCIÓN!A:E,5,FALSE)="E","X","")</f>
        <v>X</v>
      </c>
      <c r="O725" s="28" t="str">
        <f>IF(VLOOKUP(I725,RETENCIÓN!A:E,5,FALSE)="MT","X","")</f>
        <v/>
      </c>
      <c r="P725" s="28" t="str">
        <f>IF(VLOOKUP(I725,RETENCIÓN!A:E,5,FALSE)="S","X","")</f>
        <v/>
      </c>
      <c r="Q725" s="26" t="s">
        <v>902</v>
      </c>
      <c r="R725" s="26" t="s">
        <v>903</v>
      </c>
      <c r="S725" s="25" t="s">
        <v>177</v>
      </c>
      <c r="T725" s="22" t="s">
        <v>178</v>
      </c>
      <c r="U725" s="22">
        <v>1</v>
      </c>
      <c r="V725" s="22">
        <v>14</v>
      </c>
      <c r="W725" s="22" t="s">
        <v>167</v>
      </c>
      <c r="X725" s="22" t="s">
        <v>872</v>
      </c>
      <c r="Y725" s="22">
        <v>19</v>
      </c>
      <c r="Z725" s="22" t="s">
        <v>873</v>
      </c>
    </row>
    <row r="726" spans="1:26" ht="48" x14ac:dyDescent="0.2">
      <c r="A726" s="22">
        <v>724</v>
      </c>
      <c r="B726" s="22" t="s">
        <v>412</v>
      </c>
      <c r="C726" s="23">
        <v>37363</v>
      </c>
      <c r="D726" s="23">
        <v>37371</v>
      </c>
      <c r="E726" s="22" t="s">
        <v>21</v>
      </c>
      <c r="F726" s="24" t="s">
        <v>904</v>
      </c>
      <c r="G726" s="4" t="s">
        <v>40</v>
      </c>
      <c r="H726" s="30" t="str">
        <f>VLOOKUP(G726,Hoja2!A:B,2,0)</f>
        <v>SERIE029</v>
      </c>
      <c r="I726" s="4" t="s">
        <v>40</v>
      </c>
      <c r="J726" s="31">
        <f>VLOOKUP(Eliminación!I564,RETENCIÓN!A:D,IF(Eliminación!E564="OPES",2,IF(Eliminación!E564="UPES",3,4)),FALSE)</f>
        <v>10</v>
      </c>
      <c r="K726" s="27">
        <f t="shared" si="11"/>
        <v>41021</v>
      </c>
      <c r="L726" s="28" t="str">
        <f>IF(VLOOKUP(I726,RETENCIÓN!A:E,5,FALSE)="E","X","")</f>
        <v>X</v>
      </c>
      <c r="M726" s="29" t="str">
        <f>IF(VLOOKUP(I726,RETENCIÓN!A:E,5,FALSE)="CT","X","")</f>
        <v/>
      </c>
      <c r="N726" s="28" t="str">
        <f>IF(VLOOKUP(I726,RETENCIÓN!A:E,5,FALSE)="E","X","")</f>
        <v>X</v>
      </c>
      <c r="O726" s="28" t="str">
        <f>IF(VLOOKUP(I726,RETENCIÓN!A:E,5,FALSE)="MT","X","")</f>
        <v/>
      </c>
      <c r="P726" s="28" t="str">
        <f>IF(VLOOKUP(I726,RETENCIÓN!A:E,5,FALSE)="S","X","")</f>
        <v/>
      </c>
      <c r="Q726" s="26" t="s">
        <v>905</v>
      </c>
      <c r="R726" s="26"/>
      <c r="S726" s="25"/>
      <c r="T726" s="22" t="s">
        <v>178</v>
      </c>
      <c r="U726" s="22">
        <v>1</v>
      </c>
      <c r="V726" s="22">
        <v>12</v>
      </c>
      <c r="W726" s="22" t="s">
        <v>167</v>
      </c>
      <c r="X726" s="22" t="s">
        <v>872</v>
      </c>
      <c r="Y726" s="22">
        <v>20</v>
      </c>
      <c r="Z726" s="22" t="s">
        <v>873</v>
      </c>
    </row>
    <row r="727" spans="1:26" ht="60" x14ac:dyDescent="0.2">
      <c r="A727" s="22">
        <v>725</v>
      </c>
      <c r="B727" s="22" t="s">
        <v>168</v>
      </c>
      <c r="C727" s="23">
        <v>37313</v>
      </c>
      <c r="D727" s="23">
        <v>37313</v>
      </c>
      <c r="E727" s="22" t="s">
        <v>21</v>
      </c>
      <c r="F727" s="24" t="s">
        <v>906</v>
      </c>
      <c r="G727" s="4" t="s">
        <v>40</v>
      </c>
      <c r="H727" s="30" t="str">
        <f>VLOOKUP(G727,Hoja2!A:B,2,0)</f>
        <v>SERIE029</v>
      </c>
      <c r="I727" s="4" t="s">
        <v>40</v>
      </c>
      <c r="J727" s="31">
        <f>VLOOKUP(Eliminación!I565,RETENCIÓN!A:D,IF(Eliminación!E565="OPES",2,IF(Eliminación!E565="UPES",3,4)),FALSE)</f>
        <v>10</v>
      </c>
      <c r="K727" s="27">
        <f t="shared" si="11"/>
        <v>40963</v>
      </c>
      <c r="L727" s="28" t="str">
        <f>IF(VLOOKUP(I727,RETENCIÓN!A:E,5,FALSE)="E","X","")</f>
        <v>X</v>
      </c>
      <c r="M727" s="29" t="str">
        <f>IF(VLOOKUP(I727,RETENCIÓN!A:E,5,FALSE)="CT","X","")</f>
        <v/>
      </c>
      <c r="N727" s="28" t="str">
        <f>IF(VLOOKUP(I727,RETENCIÓN!A:E,5,FALSE)="E","X","")</f>
        <v>X</v>
      </c>
      <c r="O727" s="28" t="str">
        <f>IF(VLOOKUP(I727,RETENCIÓN!A:E,5,FALSE)="MT","X","")</f>
        <v/>
      </c>
      <c r="P727" s="28" t="str">
        <f>IF(VLOOKUP(I727,RETENCIÓN!A:E,5,FALSE)="S","X","")</f>
        <v/>
      </c>
      <c r="Q727" s="26" t="s">
        <v>907</v>
      </c>
      <c r="R727" s="26"/>
      <c r="S727" s="25"/>
      <c r="T727" s="22" t="s">
        <v>178</v>
      </c>
      <c r="U727" s="22">
        <v>1</v>
      </c>
      <c r="V727" s="22">
        <v>20</v>
      </c>
      <c r="W727" s="22" t="s">
        <v>167</v>
      </c>
      <c r="X727" s="22"/>
      <c r="Y727" s="22">
        <v>21</v>
      </c>
      <c r="Z727" s="22" t="s">
        <v>873</v>
      </c>
    </row>
    <row r="728" spans="1:26" ht="24" x14ac:dyDescent="0.2">
      <c r="A728" s="22">
        <v>726</v>
      </c>
      <c r="B728" s="22" t="s">
        <v>303</v>
      </c>
      <c r="C728" s="23">
        <v>37484</v>
      </c>
      <c r="D728" s="23">
        <v>37484</v>
      </c>
      <c r="E728" s="22" t="s">
        <v>21</v>
      </c>
      <c r="F728" s="24" t="s">
        <v>908</v>
      </c>
      <c r="G728" s="4" t="s">
        <v>40</v>
      </c>
      <c r="H728" s="30" t="str">
        <f>VLOOKUP(G728,Hoja2!A:B,2,0)</f>
        <v>SERIE029</v>
      </c>
      <c r="I728" s="4" t="s">
        <v>40</v>
      </c>
      <c r="J728" s="31">
        <f>VLOOKUP(Eliminación!I566,RETENCIÓN!A:D,IF(Eliminación!E566="OPES",2,IF(Eliminación!E566="UPES",3,4)),FALSE)</f>
        <v>10</v>
      </c>
      <c r="K728" s="27">
        <f t="shared" si="11"/>
        <v>41134</v>
      </c>
      <c r="L728" s="28" t="str">
        <f>IF(VLOOKUP(I728,RETENCIÓN!A:E,5,FALSE)="E","X","")</f>
        <v>X</v>
      </c>
      <c r="M728" s="29" t="str">
        <f>IF(VLOOKUP(I728,RETENCIÓN!A:E,5,FALSE)="CT","X","")</f>
        <v/>
      </c>
      <c r="N728" s="28" t="str">
        <f>IF(VLOOKUP(I728,RETENCIÓN!A:E,5,FALSE)="E","X","")</f>
        <v>X</v>
      </c>
      <c r="O728" s="28" t="str">
        <f>IF(VLOOKUP(I728,RETENCIÓN!A:E,5,FALSE)="MT","X","")</f>
        <v/>
      </c>
      <c r="P728" s="28" t="str">
        <f>IF(VLOOKUP(I728,RETENCIÓN!A:E,5,FALSE)="S","X","")</f>
        <v/>
      </c>
      <c r="Q728" s="26" t="s">
        <v>909</v>
      </c>
      <c r="R728" s="26"/>
      <c r="S728" s="25"/>
      <c r="T728" s="22" t="s">
        <v>178</v>
      </c>
      <c r="U728" s="22">
        <v>1</v>
      </c>
      <c r="V728" s="22">
        <v>500</v>
      </c>
      <c r="W728" s="22" t="s">
        <v>167</v>
      </c>
      <c r="X728" s="22"/>
      <c r="Y728" s="22">
        <v>22</v>
      </c>
      <c r="Z728" s="22" t="s">
        <v>873</v>
      </c>
    </row>
    <row r="729" spans="1:26" x14ac:dyDescent="0.2">
      <c r="A729" s="22">
        <v>727</v>
      </c>
      <c r="B729" s="22" t="s">
        <v>168</v>
      </c>
      <c r="C729" s="23">
        <v>37348</v>
      </c>
      <c r="D729" s="23">
        <v>37348</v>
      </c>
      <c r="E729" s="22" t="s">
        <v>21</v>
      </c>
      <c r="F729" s="24" t="s">
        <v>910</v>
      </c>
      <c r="G729" s="4" t="s">
        <v>40</v>
      </c>
      <c r="H729" s="30" t="str">
        <f>VLOOKUP(G729,Hoja2!A:B,2,0)</f>
        <v>SERIE029</v>
      </c>
      <c r="I729" s="4" t="s">
        <v>40</v>
      </c>
      <c r="J729" s="31">
        <f>VLOOKUP(Eliminación!I567,RETENCIÓN!A:D,IF(Eliminación!E567="OPES",2,IF(Eliminación!E567="UPES",3,4)),FALSE)</f>
        <v>10</v>
      </c>
      <c r="K729" s="27">
        <f t="shared" si="11"/>
        <v>40998</v>
      </c>
      <c r="L729" s="28" t="str">
        <f>IF(VLOOKUP(I729,RETENCIÓN!A:E,5,FALSE)="E","X","")</f>
        <v>X</v>
      </c>
      <c r="M729" s="29" t="str">
        <f>IF(VLOOKUP(I729,RETENCIÓN!A:E,5,FALSE)="CT","X","")</f>
        <v/>
      </c>
      <c r="N729" s="28" t="str">
        <f>IF(VLOOKUP(I729,RETENCIÓN!A:E,5,FALSE)="E","X","")</f>
        <v>X</v>
      </c>
      <c r="O729" s="28" t="str">
        <f>IF(VLOOKUP(I729,RETENCIÓN!A:E,5,FALSE)="MT","X","")</f>
        <v/>
      </c>
      <c r="P729" s="28" t="str">
        <f>IF(VLOOKUP(I729,RETENCIÓN!A:E,5,FALSE)="S","X","")</f>
        <v/>
      </c>
      <c r="Q729" s="26" t="s">
        <v>911</v>
      </c>
      <c r="R729" s="26"/>
      <c r="S729" s="25"/>
      <c r="T729" s="22" t="s">
        <v>178</v>
      </c>
      <c r="U729" s="22">
        <v>1</v>
      </c>
      <c r="V729" s="22">
        <v>13</v>
      </c>
      <c r="W729" s="22" t="s">
        <v>167</v>
      </c>
      <c r="X729" s="22"/>
      <c r="Y729" s="22">
        <v>23</v>
      </c>
      <c r="Z729" s="22" t="s">
        <v>873</v>
      </c>
    </row>
    <row r="730" spans="1:26" x14ac:dyDescent="0.2">
      <c r="A730" s="22">
        <v>728</v>
      </c>
      <c r="B730" s="22" t="s">
        <v>221</v>
      </c>
      <c r="C730" s="23">
        <v>37364</v>
      </c>
      <c r="D730" s="23">
        <v>37364</v>
      </c>
      <c r="E730" s="22" t="s">
        <v>21</v>
      </c>
      <c r="F730" s="24" t="s">
        <v>912</v>
      </c>
      <c r="G730" s="4" t="s">
        <v>40</v>
      </c>
      <c r="H730" s="30" t="str">
        <f>VLOOKUP(G730,Hoja2!A:B,2,0)</f>
        <v>SERIE029</v>
      </c>
      <c r="I730" s="4" t="s">
        <v>40</v>
      </c>
      <c r="J730" s="31">
        <f>VLOOKUP(Eliminación!I568,RETENCIÓN!A:D,IF(Eliminación!E568="OPES",2,IF(Eliminación!E568="UPES",3,4)),FALSE)</f>
        <v>10</v>
      </c>
      <c r="K730" s="27">
        <f t="shared" si="11"/>
        <v>41014</v>
      </c>
      <c r="L730" s="28" t="str">
        <f>IF(VLOOKUP(I730,RETENCIÓN!A:E,5,FALSE)="E","X","")</f>
        <v>X</v>
      </c>
      <c r="M730" s="29" t="str">
        <f>IF(VLOOKUP(I730,RETENCIÓN!A:E,5,FALSE)="CT","X","")</f>
        <v/>
      </c>
      <c r="N730" s="28" t="str">
        <f>IF(VLOOKUP(I730,RETENCIÓN!A:E,5,FALSE)="E","X","")</f>
        <v>X</v>
      </c>
      <c r="O730" s="28" t="str">
        <f>IF(VLOOKUP(I730,RETENCIÓN!A:E,5,FALSE)="MT","X","")</f>
        <v/>
      </c>
      <c r="P730" s="28" t="str">
        <f>IF(VLOOKUP(I730,RETENCIÓN!A:E,5,FALSE)="S","X","")</f>
        <v/>
      </c>
      <c r="Q730" s="26" t="s">
        <v>913</v>
      </c>
      <c r="R730" s="26"/>
      <c r="S730" s="25"/>
      <c r="T730" s="22" t="s">
        <v>178</v>
      </c>
      <c r="U730" s="22">
        <v>1</v>
      </c>
      <c r="V730" s="22">
        <v>35</v>
      </c>
      <c r="W730" s="22" t="s">
        <v>167</v>
      </c>
      <c r="X730" s="22"/>
      <c r="Y730" s="22">
        <v>24</v>
      </c>
      <c r="Z730" s="22" t="s">
        <v>873</v>
      </c>
    </row>
    <row r="731" spans="1:26" ht="48" x14ac:dyDescent="0.2">
      <c r="A731" s="22">
        <v>729</v>
      </c>
      <c r="B731" s="22" t="s">
        <v>221</v>
      </c>
      <c r="C731" s="23">
        <v>37347</v>
      </c>
      <c r="D731" s="23">
        <v>37347</v>
      </c>
      <c r="E731" s="22" t="s">
        <v>21</v>
      </c>
      <c r="F731" s="24" t="s">
        <v>914</v>
      </c>
      <c r="G731" s="4" t="s">
        <v>40</v>
      </c>
      <c r="H731" s="30" t="str">
        <f>VLOOKUP(G731,Hoja2!A:B,2,0)</f>
        <v>SERIE029</v>
      </c>
      <c r="I731" s="4" t="s">
        <v>40</v>
      </c>
      <c r="J731" s="31">
        <f>VLOOKUP(Eliminación!I569,RETENCIÓN!A:D,IF(Eliminación!E569="OPES",2,IF(Eliminación!E569="UPES",3,4)),FALSE)</f>
        <v>10</v>
      </c>
      <c r="K731" s="27">
        <f t="shared" si="11"/>
        <v>40997</v>
      </c>
      <c r="L731" s="28" t="str">
        <f>IF(VLOOKUP(I731,RETENCIÓN!A:E,5,FALSE)="E","X","")</f>
        <v>X</v>
      </c>
      <c r="M731" s="29" t="str">
        <f>IF(VLOOKUP(I731,RETENCIÓN!A:E,5,FALSE)="CT","X","")</f>
        <v/>
      </c>
      <c r="N731" s="28" t="str">
        <f>IF(VLOOKUP(I731,RETENCIÓN!A:E,5,FALSE)="E","X","")</f>
        <v>X</v>
      </c>
      <c r="O731" s="28" t="str">
        <f>IF(VLOOKUP(I731,RETENCIÓN!A:E,5,FALSE)="MT","X","")</f>
        <v/>
      </c>
      <c r="P731" s="28" t="str">
        <f>IF(VLOOKUP(I731,RETENCIÓN!A:E,5,FALSE)="S","X","")</f>
        <v/>
      </c>
      <c r="Q731" s="26" t="s">
        <v>915</v>
      </c>
      <c r="R731" s="26" t="s">
        <v>916</v>
      </c>
      <c r="S731" s="25"/>
      <c r="T731" s="22" t="s">
        <v>178</v>
      </c>
      <c r="U731" s="22">
        <v>1</v>
      </c>
      <c r="V731" s="22">
        <v>55</v>
      </c>
      <c r="W731" s="22" t="s">
        <v>167</v>
      </c>
      <c r="X731" s="22"/>
      <c r="Y731" s="22">
        <v>25</v>
      </c>
      <c r="Z731" s="22" t="s">
        <v>873</v>
      </c>
    </row>
    <row r="732" spans="1:26" x14ac:dyDescent="0.2">
      <c r="A732" s="22">
        <v>730</v>
      </c>
      <c r="B732" s="22" t="s">
        <v>168</v>
      </c>
      <c r="C732" s="23">
        <v>37320</v>
      </c>
      <c r="D732" s="23">
        <v>37320</v>
      </c>
      <c r="E732" s="22" t="s">
        <v>21</v>
      </c>
      <c r="F732" s="24" t="s">
        <v>917</v>
      </c>
      <c r="G732" s="4" t="s">
        <v>40</v>
      </c>
      <c r="H732" s="30" t="str">
        <f>VLOOKUP(G732,Hoja2!A:B,2,0)</f>
        <v>SERIE029</v>
      </c>
      <c r="I732" s="4" t="s">
        <v>40</v>
      </c>
      <c r="J732" s="31">
        <f>VLOOKUP(Eliminación!I570,RETENCIÓN!A:D,IF(Eliminación!E570="OPES",2,IF(Eliminación!E570="UPES",3,4)),FALSE)</f>
        <v>10</v>
      </c>
      <c r="K732" s="27">
        <f t="shared" si="11"/>
        <v>40970</v>
      </c>
      <c r="L732" s="28" t="str">
        <f>IF(VLOOKUP(I732,RETENCIÓN!A:E,5,FALSE)="E","X","")</f>
        <v>X</v>
      </c>
      <c r="M732" s="29" t="str">
        <f>IF(VLOOKUP(I732,RETENCIÓN!A:E,5,FALSE)="CT","X","")</f>
        <v/>
      </c>
      <c r="N732" s="28" t="str">
        <f>IF(VLOOKUP(I732,RETENCIÓN!A:E,5,FALSE)="E","X","")</f>
        <v>X</v>
      </c>
      <c r="O732" s="28" t="str">
        <f>IF(VLOOKUP(I732,RETENCIÓN!A:E,5,FALSE)="MT","X","")</f>
        <v/>
      </c>
      <c r="P732" s="28" t="str">
        <f>IF(VLOOKUP(I732,RETENCIÓN!A:E,5,FALSE)="S","X","")</f>
        <v/>
      </c>
      <c r="Q732" s="26" t="s">
        <v>918</v>
      </c>
      <c r="R732" s="26"/>
      <c r="S732" s="25"/>
      <c r="T732" s="22" t="s">
        <v>178</v>
      </c>
      <c r="U732" s="22">
        <v>1</v>
      </c>
      <c r="V732" s="22">
        <v>13</v>
      </c>
      <c r="W732" s="22" t="s">
        <v>167</v>
      </c>
      <c r="X732" s="22" t="s">
        <v>919</v>
      </c>
      <c r="Y732" s="22">
        <v>26</v>
      </c>
      <c r="Z732" s="22" t="s">
        <v>873</v>
      </c>
    </row>
    <row r="733" spans="1:26" ht="36" x14ac:dyDescent="0.2">
      <c r="A733" s="22">
        <v>731</v>
      </c>
      <c r="B733" s="22" t="s">
        <v>412</v>
      </c>
      <c r="C733" s="23">
        <v>37329</v>
      </c>
      <c r="D733" s="23">
        <v>37329</v>
      </c>
      <c r="E733" s="22" t="s">
        <v>21</v>
      </c>
      <c r="F733" s="24" t="s">
        <v>920</v>
      </c>
      <c r="G733" s="4" t="s">
        <v>40</v>
      </c>
      <c r="H733" s="30" t="str">
        <f>VLOOKUP(G733,Hoja2!A:B,2,0)</f>
        <v>SERIE029</v>
      </c>
      <c r="I733" s="4" t="s">
        <v>40</v>
      </c>
      <c r="J733" s="31">
        <f>VLOOKUP(Eliminación!I571,RETENCIÓN!A:D,IF(Eliminación!E571="OPES",2,IF(Eliminación!E571="UPES",3,4)),FALSE)</f>
        <v>10</v>
      </c>
      <c r="K733" s="27">
        <f t="shared" si="11"/>
        <v>40979</v>
      </c>
      <c r="L733" s="28" t="str">
        <f>IF(VLOOKUP(I733,RETENCIÓN!A:E,5,FALSE)="E","X","")</f>
        <v>X</v>
      </c>
      <c r="M733" s="29" t="str">
        <f>IF(VLOOKUP(I733,RETENCIÓN!A:E,5,FALSE)="CT","X","")</f>
        <v/>
      </c>
      <c r="N733" s="28" t="str">
        <f>IF(VLOOKUP(I733,RETENCIÓN!A:E,5,FALSE)="E","X","")</f>
        <v>X</v>
      </c>
      <c r="O733" s="28" t="str">
        <f>IF(VLOOKUP(I733,RETENCIÓN!A:E,5,FALSE)="MT","X","")</f>
        <v/>
      </c>
      <c r="P733" s="28" t="str">
        <f>IF(VLOOKUP(I733,RETENCIÓN!A:E,5,FALSE)="S","X","")</f>
        <v/>
      </c>
      <c r="Q733" s="26" t="s">
        <v>921</v>
      </c>
      <c r="R733" s="26" t="s">
        <v>922</v>
      </c>
      <c r="S733" s="25"/>
      <c r="T733" s="22" t="s">
        <v>178</v>
      </c>
      <c r="U733" s="22">
        <v>1</v>
      </c>
      <c r="V733" s="22">
        <v>8</v>
      </c>
      <c r="W733" s="22" t="s">
        <v>167</v>
      </c>
      <c r="X733" s="22" t="s">
        <v>351</v>
      </c>
      <c r="Y733" s="22">
        <v>27</v>
      </c>
      <c r="Z733" s="22" t="s">
        <v>873</v>
      </c>
    </row>
    <row r="734" spans="1:26" ht="24" x14ac:dyDescent="0.2">
      <c r="A734" s="22">
        <v>732</v>
      </c>
      <c r="B734" s="22" t="s">
        <v>412</v>
      </c>
      <c r="C734" s="23">
        <v>37371</v>
      </c>
      <c r="D734" s="23">
        <v>37371</v>
      </c>
      <c r="E734" s="22" t="s">
        <v>21</v>
      </c>
      <c r="F734" s="24" t="s">
        <v>561</v>
      </c>
      <c r="G734" s="4" t="s">
        <v>40</v>
      </c>
      <c r="H734" s="30" t="str">
        <f>VLOOKUP(G734,Hoja2!A:B,2,0)</f>
        <v>SERIE029</v>
      </c>
      <c r="I734" s="4" t="s">
        <v>40</v>
      </c>
      <c r="J734" s="31">
        <f>VLOOKUP(Eliminación!I572,RETENCIÓN!A:D,IF(Eliminación!E572="OPES",2,IF(Eliminación!E572="UPES",3,4)),FALSE)</f>
        <v>10</v>
      </c>
      <c r="K734" s="27">
        <f t="shared" si="11"/>
        <v>41021</v>
      </c>
      <c r="L734" s="28" t="str">
        <f>IF(VLOOKUP(I734,RETENCIÓN!A:E,5,FALSE)="E","X","")</f>
        <v>X</v>
      </c>
      <c r="M734" s="29" t="str">
        <f>IF(VLOOKUP(I734,RETENCIÓN!A:E,5,FALSE)="CT","X","")</f>
        <v/>
      </c>
      <c r="N734" s="28" t="str">
        <f>IF(VLOOKUP(I734,RETENCIÓN!A:E,5,FALSE)="E","X","")</f>
        <v>X</v>
      </c>
      <c r="O734" s="28" t="str">
        <f>IF(VLOOKUP(I734,RETENCIÓN!A:E,5,FALSE)="MT","X","")</f>
        <v/>
      </c>
      <c r="P734" s="28" t="str">
        <f>IF(VLOOKUP(I734,RETENCIÓN!A:E,5,FALSE)="S","X","")</f>
        <v/>
      </c>
      <c r="Q734" s="26" t="s">
        <v>923</v>
      </c>
      <c r="R734" s="26"/>
      <c r="S734" s="25"/>
      <c r="T734" s="22" t="s">
        <v>178</v>
      </c>
      <c r="U734" s="22">
        <v>1</v>
      </c>
      <c r="V734" s="22">
        <v>38</v>
      </c>
      <c r="W734" s="22" t="s">
        <v>167</v>
      </c>
      <c r="X734" s="22" t="s">
        <v>351</v>
      </c>
      <c r="Y734" s="22">
        <v>28</v>
      </c>
      <c r="Z734" s="22" t="s">
        <v>873</v>
      </c>
    </row>
    <row r="735" spans="1:26" ht="36" x14ac:dyDescent="0.2">
      <c r="A735" s="22">
        <v>733</v>
      </c>
      <c r="B735" s="22" t="s">
        <v>168</v>
      </c>
      <c r="C735" s="23">
        <v>37329</v>
      </c>
      <c r="D735" s="23">
        <v>37329</v>
      </c>
      <c r="E735" s="22" t="s">
        <v>21</v>
      </c>
      <c r="F735" s="24" t="s">
        <v>924</v>
      </c>
      <c r="G735" s="4" t="s">
        <v>40</v>
      </c>
      <c r="H735" s="30" t="str">
        <f>VLOOKUP(G735,Hoja2!A:B,2,0)</f>
        <v>SERIE029</v>
      </c>
      <c r="I735" s="4" t="s">
        <v>40</v>
      </c>
      <c r="J735" s="31">
        <f>VLOOKUP(Eliminación!I573,RETENCIÓN!A:D,IF(Eliminación!E573="OPES",2,IF(Eliminación!E573="UPES",3,4)),FALSE)</f>
        <v>10</v>
      </c>
      <c r="K735" s="27">
        <f t="shared" si="11"/>
        <v>40979</v>
      </c>
      <c r="L735" s="28" t="str">
        <f>IF(VLOOKUP(I735,RETENCIÓN!A:E,5,FALSE)="E","X","")</f>
        <v>X</v>
      </c>
      <c r="M735" s="29" t="str">
        <f>IF(VLOOKUP(I735,RETENCIÓN!A:E,5,FALSE)="CT","X","")</f>
        <v/>
      </c>
      <c r="N735" s="28" t="str">
        <f>IF(VLOOKUP(I735,RETENCIÓN!A:E,5,FALSE)="E","X","")</f>
        <v>X</v>
      </c>
      <c r="O735" s="28" t="str">
        <f>IF(VLOOKUP(I735,RETENCIÓN!A:E,5,FALSE)="MT","X","")</f>
        <v/>
      </c>
      <c r="P735" s="28" t="str">
        <f>IF(VLOOKUP(I735,RETENCIÓN!A:E,5,FALSE)="S","X","")</f>
        <v/>
      </c>
      <c r="Q735" s="26" t="s">
        <v>925</v>
      </c>
      <c r="R735" s="26"/>
      <c r="S735" s="25"/>
      <c r="T735" s="22" t="s">
        <v>178</v>
      </c>
      <c r="U735" s="22">
        <v>1</v>
      </c>
      <c r="V735" s="22">
        <v>18</v>
      </c>
      <c r="W735" s="22" t="s">
        <v>167</v>
      </c>
      <c r="X735" s="22"/>
      <c r="Y735" s="22">
        <v>29</v>
      </c>
      <c r="Z735" s="22" t="s">
        <v>873</v>
      </c>
    </row>
    <row r="736" spans="1:26" ht="36" x14ac:dyDescent="0.2">
      <c r="A736" s="22">
        <v>734</v>
      </c>
      <c r="B736" s="22" t="s">
        <v>221</v>
      </c>
      <c r="C736" s="23">
        <v>37132</v>
      </c>
      <c r="D736" s="23">
        <v>37132</v>
      </c>
      <c r="E736" s="22" t="s">
        <v>21</v>
      </c>
      <c r="F736" s="24" t="s">
        <v>208</v>
      </c>
      <c r="G736" s="4" t="s">
        <v>40</v>
      </c>
      <c r="H736" s="30" t="str">
        <f>VLOOKUP(G736,Hoja2!A:B,2,0)</f>
        <v>SERIE029</v>
      </c>
      <c r="I736" s="4" t="s">
        <v>40</v>
      </c>
      <c r="J736" s="31">
        <f>VLOOKUP(Eliminación!I574,RETENCIÓN!A:D,IF(Eliminación!E574="OPES",2,IF(Eliminación!E574="UPES",3,4)),FALSE)</f>
        <v>10</v>
      </c>
      <c r="K736" s="27">
        <f t="shared" si="11"/>
        <v>40782</v>
      </c>
      <c r="L736" s="28" t="str">
        <f>IF(VLOOKUP(I736,RETENCIÓN!A:E,5,FALSE)="E","X","")</f>
        <v>X</v>
      </c>
      <c r="M736" s="29" t="str">
        <f>IF(VLOOKUP(I736,RETENCIÓN!A:E,5,FALSE)="CT","X","")</f>
        <v/>
      </c>
      <c r="N736" s="28" t="str">
        <f>IF(VLOOKUP(I736,RETENCIÓN!A:E,5,FALSE)="E","X","")</f>
        <v>X</v>
      </c>
      <c r="O736" s="28" t="str">
        <f>IF(VLOOKUP(I736,RETENCIÓN!A:E,5,FALSE)="MT","X","")</f>
        <v/>
      </c>
      <c r="P736" s="28" t="str">
        <f>IF(VLOOKUP(I736,RETENCIÓN!A:E,5,FALSE)="S","X","")</f>
        <v/>
      </c>
      <c r="Q736" s="26" t="s">
        <v>860</v>
      </c>
      <c r="R736" s="26"/>
      <c r="S736" s="25" t="s">
        <v>177</v>
      </c>
      <c r="T736" s="22" t="s">
        <v>178</v>
      </c>
      <c r="U736" s="22">
        <v>1</v>
      </c>
      <c r="V736" s="22">
        <v>53</v>
      </c>
      <c r="W736" s="22" t="s">
        <v>167</v>
      </c>
      <c r="X736" s="22"/>
      <c r="Y736" s="22">
        <v>1</v>
      </c>
      <c r="Z736" s="22" t="s">
        <v>926</v>
      </c>
    </row>
    <row r="737" spans="1:26" ht="36" x14ac:dyDescent="0.2">
      <c r="A737" s="22">
        <v>735</v>
      </c>
      <c r="B737" s="22" t="s">
        <v>221</v>
      </c>
      <c r="C737" s="23">
        <v>37132</v>
      </c>
      <c r="D737" s="23">
        <v>37132</v>
      </c>
      <c r="E737" s="22" t="s">
        <v>21</v>
      </c>
      <c r="F737" s="24" t="s">
        <v>927</v>
      </c>
      <c r="G737" s="4" t="s">
        <v>40</v>
      </c>
      <c r="H737" s="30" t="str">
        <f>VLOOKUP(G737,Hoja2!A:B,2,0)</f>
        <v>SERIE029</v>
      </c>
      <c r="I737" s="4" t="s">
        <v>40</v>
      </c>
      <c r="J737" s="31">
        <f>VLOOKUP(Eliminación!I575,RETENCIÓN!A:D,IF(Eliminación!E575="OPES",2,IF(Eliminación!E575="UPES",3,4)),FALSE)</f>
        <v>10</v>
      </c>
      <c r="K737" s="27">
        <f t="shared" si="11"/>
        <v>40782</v>
      </c>
      <c r="L737" s="28" t="str">
        <f>IF(VLOOKUP(I737,RETENCIÓN!A:E,5,FALSE)="E","X","")</f>
        <v>X</v>
      </c>
      <c r="M737" s="29" t="str">
        <f>IF(VLOOKUP(I737,RETENCIÓN!A:E,5,FALSE)="CT","X","")</f>
        <v/>
      </c>
      <c r="N737" s="28" t="str">
        <f>IF(VLOOKUP(I737,RETENCIÓN!A:E,5,FALSE)="E","X","")</f>
        <v>X</v>
      </c>
      <c r="O737" s="28" t="str">
        <f>IF(VLOOKUP(I737,RETENCIÓN!A:E,5,FALSE)="MT","X","")</f>
        <v/>
      </c>
      <c r="P737" s="28" t="str">
        <f>IF(VLOOKUP(I737,RETENCIÓN!A:E,5,FALSE)="S","X","")</f>
        <v/>
      </c>
      <c r="Q737" s="26" t="s">
        <v>860</v>
      </c>
      <c r="R737" s="26"/>
      <c r="S737" s="25" t="s">
        <v>177</v>
      </c>
      <c r="T737" s="22" t="s">
        <v>178</v>
      </c>
      <c r="U737" s="22">
        <v>1</v>
      </c>
      <c r="V737" s="22">
        <v>69</v>
      </c>
      <c r="W737" s="22" t="s">
        <v>167</v>
      </c>
      <c r="X737" s="22"/>
      <c r="Y737" s="22">
        <v>2</v>
      </c>
      <c r="Z737" s="22" t="s">
        <v>926</v>
      </c>
    </row>
    <row r="738" spans="1:26" ht="36" x14ac:dyDescent="0.2">
      <c r="A738" s="22">
        <v>736</v>
      </c>
      <c r="B738" s="22" t="s">
        <v>221</v>
      </c>
      <c r="C738" s="23">
        <v>37127</v>
      </c>
      <c r="D738" s="23">
        <v>37127</v>
      </c>
      <c r="E738" s="22" t="s">
        <v>21</v>
      </c>
      <c r="F738" s="24" t="s">
        <v>507</v>
      </c>
      <c r="G738" s="4" t="s">
        <v>40</v>
      </c>
      <c r="H738" s="30" t="str">
        <f>VLOOKUP(G738,Hoja2!A:B,2,0)</f>
        <v>SERIE029</v>
      </c>
      <c r="I738" s="4" t="s">
        <v>40</v>
      </c>
      <c r="J738" s="31">
        <f>VLOOKUP(Eliminación!I576,RETENCIÓN!A:D,IF(Eliminación!E576="OPES",2,IF(Eliminación!E576="UPES",3,4)),FALSE)</f>
        <v>10</v>
      </c>
      <c r="K738" s="27">
        <f t="shared" si="11"/>
        <v>40777</v>
      </c>
      <c r="L738" s="28" t="str">
        <f>IF(VLOOKUP(I738,RETENCIÓN!A:E,5,FALSE)="E","X","")</f>
        <v>X</v>
      </c>
      <c r="M738" s="29" t="str">
        <f>IF(VLOOKUP(I738,RETENCIÓN!A:E,5,FALSE)="CT","X","")</f>
        <v/>
      </c>
      <c r="N738" s="28" t="str">
        <f>IF(VLOOKUP(I738,RETENCIÓN!A:E,5,FALSE)="E","X","")</f>
        <v>X</v>
      </c>
      <c r="O738" s="28" t="str">
        <f>IF(VLOOKUP(I738,RETENCIÓN!A:E,5,FALSE)="MT","X","")</f>
        <v/>
      </c>
      <c r="P738" s="28" t="str">
        <f>IF(VLOOKUP(I738,RETENCIÓN!A:E,5,FALSE)="S","X","")</f>
        <v/>
      </c>
      <c r="Q738" s="26" t="s">
        <v>860</v>
      </c>
      <c r="R738" s="26"/>
      <c r="S738" s="25" t="s">
        <v>177</v>
      </c>
      <c r="T738" s="22" t="s">
        <v>178</v>
      </c>
      <c r="U738" s="22">
        <v>1</v>
      </c>
      <c r="V738" s="22">
        <v>45</v>
      </c>
      <c r="W738" s="22" t="s">
        <v>167</v>
      </c>
      <c r="X738" s="22"/>
      <c r="Y738" s="22">
        <v>3</v>
      </c>
      <c r="Z738" s="22" t="s">
        <v>926</v>
      </c>
    </row>
    <row r="739" spans="1:26" x14ac:dyDescent="0.2">
      <c r="A739" s="22">
        <v>737</v>
      </c>
      <c r="B739" s="22" t="s">
        <v>168</v>
      </c>
      <c r="C739" s="23">
        <v>38027</v>
      </c>
      <c r="D739" s="23">
        <v>38027</v>
      </c>
      <c r="E739" s="22" t="s">
        <v>21</v>
      </c>
      <c r="F739" s="24" t="s">
        <v>928</v>
      </c>
      <c r="G739" s="4" t="s">
        <v>40</v>
      </c>
      <c r="H739" s="30" t="str">
        <f>VLOOKUP(G739,Hoja2!A:B,2,0)</f>
        <v>SERIE029</v>
      </c>
      <c r="I739" s="4" t="s">
        <v>40</v>
      </c>
      <c r="J739" s="31">
        <f>VLOOKUP(Eliminación!I577,RETENCIÓN!A:D,IF(Eliminación!E577="OPES",2,IF(Eliminación!E577="UPES",3,4)),FALSE)</f>
        <v>10</v>
      </c>
      <c r="K739" s="27">
        <f t="shared" si="11"/>
        <v>41677</v>
      </c>
      <c r="L739" s="28" t="str">
        <f>IF(VLOOKUP(I739,RETENCIÓN!A:E,5,FALSE)="E","X","")</f>
        <v>X</v>
      </c>
      <c r="M739" s="29" t="str">
        <f>IF(VLOOKUP(I739,RETENCIÓN!A:E,5,FALSE)="CT","X","")</f>
        <v/>
      </c>
      <c r="N739" s="28" t="str">
        <f>IF(VLOOKUP(I739,RETENCIÓN!A:E,5,FALSE)="E","X","")</f>
        <v>X</v>
      </c>
      <c r="O739" s="28" t="str">
        <f>IF(VLOOKUP(I739,RETENCIÓN!A:E,5,FALSE)="MT","X","")</f>
        <v/>
      </c>
      <c r="P739" s="28" t="str">
        <f>IF(VLOOKUP(I739,RETENCIÓN!A:E,5,FALSE)="S","X","")</f>
        <v/>
      </c>
      <c r="Q739" s="26" t="s">
        <v>929</v>
      </c>
      <c r="R739" s="26"/>
      <c r="S739" s="25" t="s">
        <v>182</v>
      </c>
      <c r="T739" s="22" t="s">
        <v>178</v>
      </c>
      <c r="U739" s="22">
        <v>1</v>
      </c>
      <c r="V739" s="22">
        <v>182</v>
      </c>
      <c r="W739" s="22" t="s">
        <v>167</v>
      </c>
      <c r="X739" s="22"/>
      <c r="Y739" s="22">
        <v>4</v>
      </c>
      <c r="Z739" s="22" t="s">
        <v>926</v>
      </c>
    </row>
    <row r="740" spans="1:26" x14ac:dyDescent="0.2">
      <c r="A740" s="22">
        <v>738</v>
      </c>
      <c r="B740" s="22" t="s">
        <v>168</v>
      </c>
      <c r="C740" s="23">
        <v>38027</v>
      </c>
      <c r="D740" s="23">
        <v>38027</v>
      </c>
      <c r="E740" s="22" t="s">
        <v>21</v>
      </c>
      <c r="F740" s="24" t="s">
        <v>930</v>
      </c>
      <c r="G740" s="4" t="s">
        <v>40</v>
      </c>
      <c r="H740" s="30" t="str">
        <f>VLOOKUP(G740,Hoja2!A:B,2,0)</f>
        <v>SERIE029</v>
      </c>
      <c r="I740" s="4" t="s">
        <v>40</v>
      </c>
      <c r="J740" s="31">
        <f>VLOOKUP(Eliminación!I578,RETENCIÓN!A:D,IF(Eliminación!E578="OPES",2,IF(Eliminación!E578="UPES",3,4)),FALSE)</f>
        <v>10</v>
      </c>
      <c r="K740" s="27">
        <f t="shared" si="11"/>
        <v>41677</v>
      </c>
      <c r="L740" s="28" t="str">
        <f>IF(VLOOKUP(I740,RETENCIÓN!A:E,5,FALSE)="E","X","")</f>
        <v>X</v>
      </c>
      <c r="M740" s="29" t="str">
        <f>IF(VLOOKUP(I740,RETENCIÓN!A:E,5,FALSE)="CT","X","")</f>
        <v/>
      </c>
      <c r="N740" s="28" t="str">
        <f>IF(VLOOKUP(I740,RETENCIÓN!A:E,5,FALSE)="E","X","")</f>
        <v>X</v>
      </c>
      <c r="O740" s="28" t="str">
        <f>IF(VLOOKUP(I740,RETENCIÓN!A:E,5,FALSE)="MT","X","")</f>
        <v/>
      </c>
      <c r="P740" s="28" t="str">
        <f>IF(VLOOKUP(I740,RETENCIÓN!A:E,5,FALSE)="S","X","")</f>
        <v/>
      </c>
      <c r="Q740" s="26" t="s">
        <v>931</v>
      </c>
      <c r="R740" s="26"/>
      <c r="S740" s="25" t="s">
        <v>177</v>
      </c>
      <c r="T740" s="22" t="s">
        <v>178</v>
      </c>
      <c r="U740" s="22">
        <v>1</v>
      </c>
      <c r="V740" s="22">
        <v>109</v>
      </c>
      <c r="W740" s="22" t="s">
        <v>167</v>
      </c>
      <c r="X740" s="22"/>
      <c r="Y740" s="22">
        <v>5</v>
      </c>
      <c r="Z740" s="22" t="s">
        <v>926</v>
      </c>
    </row>
    <row r="741" spans="1:26" x14ac:dyDescent="0.2">
      <c r="A741" s="22">
        <v>739</v>
      </c>
      <c r="B741" s="22" t="s">
        <v>168</v>
      </c>
      <c r="C741" s="23">
        <v>38027</v>
      </c>
      <c r="D741" s="23">
        <v>38027</v>
      </c>
      <c r="E741" s="22" t="s">
        <v>21</v>
      </c>
      <c r="F741" s="24" t="s">
        <v>932</v>
      </c>
      <c r="G741" s="4" t="s">
        <v>40</v>
      </c>
      <c r="H741" s="30" t="str">
        <f>VLOOKUP(G741,Hoja2!A:B,2,0)</f>
        <v>SERIE029</v>
      </c>
      <c r="I741" s="4" t="s">
        <v>40</v>
      </c>
      <c r="J741" s="31">
        <f>VLOOKUP(Eliminación!I579,RETENCIÓN!A:D,IF(Eliminación!E579="OPES",2,IF(Eliminación!E579="UPES",3,4)),FALSE)</f>
        <v>10</v>
      </c>
      <c r="K741" s="27">
        <f t="shared" si="11"/>
        <v>41677</v>
      </c>
      <c r="L741" s="28" t="str">
        <f>IF(VLOOKUP(I741,RETENCIÓN!A:E,5,FALSE)="E","X","")</f>
        <v>X</v>
      </c>
      <c r="M741" s="29" t="str">
        <f>IF(VLOOKUP(I741,RETENCIÓN!A:E,5,FALSE)="CT","X","")</f>
        <v/>
      </c>
      <c r="N741" s="28" t="str">
        <f>IF(VLOOKUP(I741,RETENCIÓN!A:E,5,FALSE)="E","X","")</f>
        <v>X</v>
      </c>
      <c r="O741" s="28" t="str">
        <f>IF(VLOOKUP(I741,RETENCIÓN!A:E,5,FALSE)="MT","X","")</f>
        <v/>
      </c>
      <c r="P741" s="28" t="str">
        <f>IF(VLOOKUP(I741,RETENCIÓN!A:E,5,FALSE)="S","X","")</f>
        <v/>
      </c>
      <c r="Q741" s="26" t="s">
        <v>931</v>
      </c>
      <c r="R741" s="26"/>
      <c r="S741" s="25" t="s">
        <v>177</v>
      </c>
      <c r="T741" s="22" t="s">
        <v>178</v>
      </c>
      <c r="U741" s="22">
        <v>1</v>
      </c>
      <c r="V741" s="22">
        <v>110</v>
      </c>
      <c r="W741" s="22" t="s">
        <v>167</v>
      </c>
      <c r="X741" s="22"/>
      <c r="Y741" s="22">
        <v>6</v>
      </c>
      <c r="Z741" s="22" t="s">
        <v>926</v>
      </c>
    </row>
    <row r="742" spans="1:26" x14ac:dyDescent="0.2">
      <c r="A742" s="22">
        <v>740</v>
      </c>
      <c r="B742" s="22" t="s">
        <v>168</v>
      </c>
      <c r="C742" s="23">
        <v>38027</v>
      </c>
      <c r="D742" s="23">
        <v>38027</v>
      </c>
      <c r="E742" s="22" t="s">
        <v>21</v>
      </c>
      <c r="F742" s="24" t="s">
        <v>933</v>
      </c>
      <c r="G742" s="4" t="s">
        <v>40</v>
      </c>
      <c r="H742" s="30" t="str">
        <f>VLOOKUP(G742,Hoja2!A:B,2,0)</f>
        <v>SERIE029</v>
      </c>
      <c r="I742" s="4" t="s">
        <v>40</v>
      </c>
      <c r="J742" s="31">
        <f>VLOOKUP(Eliminación!I580,RETENCIÓN!A:D,IF(Eliminación!E580="OPES",2,IF(Eliminación!E580="UPES",3,4)),FALSE)</f>
        <v>10</v>
      </c>
      <c r="K742" s="27">
        <f t="shared" si="11"/>
        <v>41677</v>
      </c>
      <c r="L742" s="28" t="str">
        <f>IF(VLOOKUP(I742,RETENCIÓN!A:E,5,FALSE)="E","X","")</f>
        <v>X</v>
      </c>
      <c r="M742" s="29" t="str">
        <f>IF(VLOOKUP(I742,RETENCIÓN!A:E,5,FALSE)="CT","X","")</f>
        <v/>
      </c>
      <c r="N742" s="28" t="str">
        <f>IF(VLOOKUP(I742,RETENCIÓN!A:E,5,FALSE)="E","X","")</f>
        <v>X</v>
      </c>
      <c r="O742" s="28" t="str">
        <f>IF(VLOOKUP(I742,RETENCIÓN!A:E,5,FALSE)="MT","X","")</f>
        <v/>
      </c>
      <c r="P742" s="28" t="str">
        <f>IF(VLOOKUP(I742,RETENCIÓN!A:E,5,FALSE)="S","X","")</f>
        <v/>
      </c>
      <c r="Q742" s="26" t="s">
        <v>931</v>
      </c>
      <c r="R742" s="26"/>
      <c r="S742" s="25" t="s">
        <v>177</v>
      </c>
      <c r="T742" s="22" t="s">
        <v>178</v>
      </c>
      <c r="U742" s="22">
        <v>1</v>
      </c>
      <c r="V742" s="22">
        <v>126</v>
      </c>
      <c r="W742" s="22" t="s">
        <v>167</v>
      </c>
      <c r="X742" s="22"/>
      <c r="Y742" s="22">
        <v>7</v>
      </c>
      <c r="Z742" s="22" t="s">
        <v>926</v>
      </c>
    </row>
    <row r="743" spans="1:26" x14ac:dyDescent="0.2">
      <c r="A743" s="22">
        <v>741</v>
      </c>
      <c r="B743" s="22" t="s">
        <v>168</v>
      </c>
      <c r="C743" s="23">
        <v>38027</v>
      </c>
      <c r="D743" s="23">
        <v>38027</v>
      </c>
      <c r="E743" s="22" t="s">
        <v>21</v>
      </c>
      <c r="F743" s="24" t="s">
        <v>934</v>
      </c>
      <c r="G743" s="4" t="s">
        <v>40</v>
      </c>
      <c r="H743" s="30" t="str">
        <f>VLOOKUP(G743,Hoja2!A:B,2,0)</f>
        <v>SERIE029</v>
      </c>
      <c r="I743" s="4" t="s">
        <v>40</v>
      </c>
      <c r="J743" s="31">
        <f>VLOOKUP(Eliminación!I581,RETENCIÓN!A:D,IF(Eliminación!E581="OPES",2,IF(Eliminación!E581="UPES",3,4)),FALSE)</f>
        <v>10</v>
      </c>
      <c r="K743" s="27">
        <f t="shared" si="11"/>
        <v>41677</v>
      </c>
      <c r="L743" s="28" t="str">
        <f>IF(VLOOKUP(I743,RETENCIÓN!A:E,5,FALSE)="E","X","")</f>
        <v>X</v>
      </c>
      <c r="M743" s="29" t="str">
        <f>IF(VLOOKUP(I743,RETENCIÓN!A:E,5,FALSE)="CT","X","")</f>
        <v/>
      </c>
      <c r="N743" s="28" t="str">
        <f>IF(VLOOKUP(I743,RETENCIÓN!A:E,5,FALSE)="E","X","")</f>
        <v>X</v>
      </c>
      <c r="O743" s="28" t="str">
        <f>IF(VLOOKUP(I743,RETENCIÓN!A:E,5,FALSE)="MT","X","")</f>
        <v/>
      </c>
      <c r="P743" s="28" t="str">
        <f>IF(VLOOKUP(I743,RETENCIÓN!A:E,5,FALSE)="S","X","")</f>
        <v/>
      </c>
      <c r="Q743" s="26" t="s">
        <v>931</v>
      </c>
      <c r="R743" s="26"/>
      <c r="S743" s="25" t="s">
        <v>177</v>
      </c>
      <c r="T743" s="22" t="s">
        <v>178</v>
      </c>
      <c r="U743" s="22">
        <v>1</v>
      </c>
      <c r="V743" s="22">
        <v>74</v>
      </c>
      <c r="W743" s="22" t="s">
        <v>167</v>
      </c>
      <c r="X743" s="22"/>
      <c r="Y743" s="22">
        <v>8</v>
      </c>
      <c r="Z743" s="22" t="s">
        <v>926</v>
      </c>
    </row>
    <row r="744" spans="1:26" x14ac:dyDescent="0.2">
      <c r="A744" s="22">
        <v>742</v>
      </c>
      <c r="B744" s="22" t="s">
        <v>168</v>
      </c>
      <c r="C744" s="23">
        <v>38027</v>
      </c>
      <c r="D744" s="23">
        <v>38027</v>
      </c>
      <c r="E744" s="22" t="s">
        <v>21</v>
      </c>
      <c r="F744" s="24" t="s">
        <v>407</v>
      </c>
      <c r="G744" s="4" t="s">
        <v>40</v>
      </c>
      <c r="H744" s="30" t="str">
        <f>VLOOKUP(G744,Hoja2!A:B,2,0)</f>
        <v>SERIE029</v>
      </c>
      <c r="I744" s="4" t="s">
        <v>40</v>
      </c>
      <c r="J744" s="31">
        <f>VLOOKUP(Eliminación!I582,RETENCIÓN!A:D,IF(Eliminación!E582="OPES",2,IF(Eliminación!E582="UPES",3,4)),FALSE)</f>
        <v>10</v>
      </c>
      <c r="K744" s="27">
        <f t="shared" si="11"/>
        <v>41677</v>
      </c>
      <c r="L744" s="28" t="str">
        <f>IF(VLOOKUP(I744,RETENCIÓN!A:E,5,FALSE)="E","X","")</f>
        <v>X</v>
      </c>
      <c r="M744" s="29" t="str">
        <f>IF(VLOOKUP(I744,RETENCIÓN!A:E,5,FALSE)="CT","X","")</f>
        <v/>
      </c>
      <c r="N744" s="28" t="str">
        <f>IF(VLOOKUP(I744,RETENCIÓN!A:E,5,FALSE)="E","X","")</f>
        <v>X</v>
      </c>
      <c r="O744" s="28" t="str">
        <f>IF(VLOOKUP(I744,RETENCIÓN!A:E,5,FALSE)="MT","X","")</f>
        <v/>
      </c>
      <c r="P744" s="28" t="str">
        <f>IF(VLOOKUP(I744,RETENCIÓN!A:E,5,FALSE)="S","X","")</f>
        <v/>
      </c>
      <c r="Q744" s="26" t="s">
        <v>931</v>
      </c>
      <c r="R744" s="26"/>
      <c r="S744" s="25" t="s">
        <v>177</v>
      </c>
      <c r="T744" s="22" t="s">
        <v>178</v>
      </c>
      <c r="U744" s="22">
        <v>1</v>
      </c>
      <c r="V744" s="22">
        <v>152</v>
      </c>
      <c r="W744" s="22" t="s">
        <v>167</v>
      </c>
      <c r="X744" s="22" t="s">
        <v>388</v>
      </c>
      <c r="Y744" s="22">
        <v>9</v>
      </c>
      <c r="Z744" s="22" t="s">
        <v>926</v>
      </c>
    </row>
    <row r="745" spans="1:26" x14ac:dyDescent="0.2">
      <c r="A745" s="22">
        <v>743</v>
      </c>
      <c r="B745" s="22" t="s">
        <v>168</v>
      </c>
      <c r="C745" s="23">
        <v>38027</v>
      </c>
      <c r="D745" s="23">
        <v>38027</v>
      </c>
      <c r="E745" s="22" t="s">
        <v>21</v>
      </c>
      <c r="F745" s="24" t="s">
        <v>407</v>
      </c>
      <c r="G745" s="4" t="s">
        <v>40</v>
      </c>
      <c r="H745" s="30" t="str">
        <f>VLOOKUP(G745,Hoja2!A:B,2,0)</f>
        <v>SERIE029</v>
      </c>
      <c r="I745" s="4" t="s">
        <v>40</v>
      </c>
      <c r="J745" s="31">
        <f>VLOOKUP(Eliminación!I583,RETENCIÓN!A:D,IF(Eliminación!E583="OPES",2,IF(Eliminación!E583="UPES",3,4)),FALSE)</f>
        <v>10</v>
      </c>
      <c r="K745" s="27">
        <f t="shared" si="11"/>
        <v>41677</v>
      </c>
      <c r="L745" s="28" t="str">
        <f>IF(VLOOKUP(I745,RETENCIÓN!A:E,5,FALSE)="E","X","")</f>
        <v>X</v>
      </c>
      <c r="M745" s="29" t="str">
        <f>IF(VLOOKUP(I745,RETENCIÓN!A:E,5,FALSE)="CT","X","")</f>
        <v/>
      </c>
      <c r="N745" s="28" t="str">
        <f>IF(VLOOKUP(I745,RETENCIÓN!A:E,5,FALSE)="E","X","")</f>
        <v>X</v>
      </c>
      <c r="O745" s="28" t="str">
        <f>IF(VLOOKUP(I745,RETENCIÓN!A:E,5,FALSE)="MT","X","")</f>
        <v/>
      </c>
      <c r="P745" s="28" t="str">
        <f>IF(VLOOKUP(I745,RETENCIÓN!A:E,5,FALSE)="S","X","")</f>
        <v/>
      </c>
      <c r="Q745" s="26" t="s">
        <v>931</v>
      </c>
      <c r="R745" s="26"/>
      <c r="S745" s="25" t="s">
        <v>177</v>
      </c>
      <c r="T745" s="22" t="s">
        <v>178</v>
      </c>
      <c r="U745" s="22">
        <v>153</v>
      </c>
      <c r="V745" s="22">
        <v>344</v>
      </c>
      <c r="W745" s="22" t="s">
        <v>167</v>
      </c>
      <c r="X745" s="22" t="s">
        <v>352</v>
      </c>
      <c r="Y745" s="22">
        <v>10</v>
      </c>
      <c r="Z745" s="22" t="s">
        <v>926</v>
      </c>
    </row>
    <row r="746" spans="1:26" x14ac:dyDescent="0.2">
      <c r="A746" s="22">
        <v>744</v>
      </c>
      <c r="B746" s="22" t="s">
        <v>168</v>
      </c>
      <c r="C746" s="23">
        <v>38027</v>
      </c>
      <c r="D746" s="23">
        <v>38048</v>
      </c>
      <c r="E746" s="22" t="s">
        <v>21</v>
      </c>
      <c r="F746" s="24" t="s">
        <v>407</v>
      </c>
      <c r="G746" s="4" t="s">
        <v>40</v>
      </c>
      <c r="H746" s="30" t="str">
        <f>VLOOKUP(G746,Hoja2!A:B,2,0)</f>
        <v>SERIE029</v>
      </c>
      <c r="I746" s="4" t="s">
        <v>40</v>
      </c>
      <c r="J746" s="31">
        <f>VLOOKUP(Eliminación!I584,RETENCIÓN!A:D,IF(Eliminación!E584="OPES",2,IF(Eliminación!E584="UPES",3,4)),FALSE)</f>
        <v>10</v>
      </c>
      <c r="K746" s="27">
        <f t="shared" si="11"/>
        <v>41698</v>
      </c>
      <c r="L746" s="28" t="str">
        <f>IF(VLOOKUP(I746,RETENCIÓN!A:E,5,FALSE)="E","X","")</f>
        <v>X</v>
      </c>
      <c r="M746" s="29" t="str">
        <f>IF(VLOOKUP(I746,RETENCIÓN!A:E,5,FALSE)="CT","X","")</f>
        <v/>
      </c>
      <c r="N746" s="28" t="str">
        <f>IF(VLOOKUP(I746,RETENCIÓN!A:E,5,FALSE)="E","X","")</f>
        <v>X</v>
      </c>
      <c r="O746" s="28" t="str">
        <f>IF(VLOOKUP(I746,RETENCIÓN!A:E,5,FALSE)="MT","X","")</f>
        <v/>
      </c>
      <c r="P746" s="28" t="str">
        <f>IF(VLOOKUP(I746,RETENCIÓN!A:E,5,FALSE)="S","X","")</f>
        <v/>
      </c>
      <c r="Q746" s="26" t="s">
        <v>931</v>
      </c>
      <c r="R746" s="26"/>
      <c r="S746" s="25" t="s">
        <v>177</v>
      </c>
      <c r="T746" s="22" t="s">
        <v>178</v>
      </c>
      <c r="U746" s="22">
        <v>345</v>
      </c>
      <c r="V746" s="22">
        <v>483</v>
      </c>
      <c r="W746" s="22" t="s">
        <v>167</v>
      </c>
      <c r="X746" s="22" t="s">
        <v>353</v>
      </c>
      <c r="Y746" s="22">
        <v>11</v>
      </c>
      <c r="Z746" s="22" t="s">
        <v>926</v>
      </c>
    </row>
    <row r="747" spans="1:26" x14ac:dyDescent="0.2">
      <c r="A747" s="22">
        <v>745</v>
      </c>
      <c r="B747" s="22" t="s">
        <v>168</v>
      </c>
      <c r="C747" s="23">
        <v>38027</v>
      </c>
      <c r="D747" s="23">
        <v>38027</v>
      </c>
      <c r="E747" s="22" t="s">
        <v>21</v>
      </c>
      <c r="F747" s="24" t="s">
        <v>407</v>
      </c>
      <c r="G747" s="4" t="s">
        <v>40</v>
      </c>
      <c r="H747" s="30" t="str">
        <f>VLOOKUP(G747,Hoja2!A:B,2,0)</f>
        <v>SERIE029</v>
      </c>
      <c r="I747" s="4" t="s">
        <v>40</v>
      </c>
      <c r="J747" s="31">
        <f>VLOOKUP(Eliminación!I585,RETENCIÓN!A:D,IF(Eliminación!E585="OPES",2,IF(Eliminación!E585="UPES",3,4)),FALSE)</f>
        <v>10</v>
      </c>
      <c r="K747" s="27">
        <f t="shared" si="11"/>
        <v>41677</v>
      </c>
      <c r="L747" s="28" t="str">
        <f>IF(VLOOKUP(I747,RETENCIÓN!A:E,5,FALSE)="E","X","")</f>
        <v>X</v>
      </c>
      <c r="M747" s="29" t="str">
        <f>IF(VLOOKUP(I747,RETENCIÓN!A:E,5,FALSE)="CT","X","")</f>
        <v/>
      </c>
      <c r="N747" s="28" t="str">
        <f>IF(VLOOKUP(I747,RETENCIÓN!A:E,5,FALSE)="E","X","")</f>
        <v>X</v>
      </c>
      <c r="O747" s="28" t="str">
        <f>IF(VLOOKUP(I747,RETENCIÓN!A:E,5,FALSE)="MT","X","")</f>
        <v/>
      </c>
      <c r="P747" s="28" t="str">
        <f>IF(VLOOKUP(I747,RETENCIÓN!A:E,5,FALSE)="S","X","")</f>
        <v/>
      </c>
      <c r="Q747" s="26" t="s">
        <v>931</v>
      </c>
      <c r="R747" s="26"/>
      <c r="S747" s="25" t="s">
        <v>182</v>
      </c>
      <c r="T747" s="22" t="s">
        <v>178</v>
      </c>
      <c r="U747" s="22">
        <v>1</v>
      </c>
      <c r="V747" s="22">
        <v>130</v>
      </c>
      <c r="W747" s="22" t="s">
        <v>167</v>
      </c>
      <c r="X747" s="22" t="s">
        <v>183</v>
      </c>
      <c r="Y747" s="22">
        <v>1</v>
      </c>
      <c r="Z747" s="22" t="s">
        <v>935</v>
      </c>
    </row>
    <row r="748" spans="1:26" x14ac:dyDescent="0.2">
      <c r="A748" s="22">
        <v>746</v>
      </c>
      <c r="B748" s="22" t="s">
        <v>168</v>
      </c>
      <c r="C748" s="23">
        <v>38027</v>
      </c>
      <c r="D748" s="23">
        <v>38027</v>
      </c>
      <c r="E748" s="22" t="s">
        <v>21</v>
      </c>
      <c r="F748" s="24" t="s">
        <v>407</v>
      </c>
      <c r="G748" s="4" t="s">
        <v>40</v>
      </c>
      <c r="H748" s="30" t="str">
        <f>VLOOKUP(G748,Hoja2!A:B,2,0)</f>
        <v>SERIE029</v>
      </c>
      <c r="I748" s="4" t="s">
        <v>40</v>
      </c>
      <c r="J748" s="31">
        <f>VLOOKUP(Eliminación!I586,RETENCIÓN!A:D,IF(Eliminación!E586="OPES",2,IF(Eliminación!E586="UPES",3,4)),FALSE)</f>
        <v>10</v>
      </c>
      <c r="K748" s="27">
        <f t="shared" si="11"/>
        <v>41677</v>
      </c>
      <c r="L748" s="28" t="str">
        <f>IF(VLOOKUP(I748,RETENCIÓN!A:E,5,FALSE)="E","X","")</f>
        <v>X</v>
      </c>
      <c r="M748" s="29" t="str">
        <f>IF(VLOOKUP(I748,RETENCIÓN!A:E,5,FALSE)="CT","X","")</f>
        <v/>
      </c>
      <c r="N748" s="28" t="str">
        <f>IF(VLOOKUP(I748,RETENCIÓN!A:E,5,FALSE)="E","X","")</f>
        <v>X</v>
      </c>
      <c r="O748" s="28" t="str">
        <f>IF(VLOOKUP(I748,RETENCIÓN!A:E,5,FALSE)="MT","X","")</f>
        <v/>
      </c>
      <c r="P748" s="28" t="str">
        <f>IF(VLOOKUP(I748,RETENCIÓN!A:E,5,FALSE)="S","X","")</f>
        <v/>
      </c>
      <c r="Q748" s="26" t="s">
        <v>931</v>
      </c>
      <c r="R748" s="26"/>
      <c r="S748" s="25" t="s">
        <v>182</v>
      </c>
      <c r="T748" s="22" t="s">
        <v>178</v>
      </c>
      <c r="U748" s="22">
        <v>131</v>
      </c>
      <c r="V748" s="22">
        <v>269</v>
      </c>
      <c r="W748" s="22" t="s">
        <v>167</v>
      </c>
      <c r="X748" s="22" t="s">
        <v>184</v>
      </c>
      <c r="Y748" s="22">
        <v>2</v>
      </c>
      <c r="Z748" s="22" t="s">
        <v>935</v>
      </c>
    </row>
    <row r="749" spans="1:26" ht="36" x14ac:dyDescent="0.2">
      <c r="A749" s="22">
        <v>747</v>
      </c>
      <c r="B749" s="22" t="s">
        <v>168</v>
      </c>
      <c r="C749" s="23">
        <v>37887</v>
      </c>
      <c r="D749" s="23">
        <v>37887</v>
      </c>
      <c r="E749" s="22" t="s">
        <v>21</v>
      </c>
      <c r="F749" s="24" t="s">
        <v>936</v>
      </c>
      <c r="G749" s="4" t="s">
        <v>40</v>
      </c>
      <c r="H749" s="30" t="str">
        <f>VLOOKUP(G749,Hoja2!A:B,2,0)</f>
        <v>SERIE029</v>
      </c>
      <c r="I749" s="4" t="s">
        <v>40</v>
      </c>
      <c r="J749" s="31">
        <f>VLOOKUP(Eliminación!I587,RETENCIÓN!A:D,IF(Eliminación!E587="OPES",2,IF(Eliminación!E587="UPES",3,4)),FALSE)</f>
        <v>10</v>
      </c>
      <c r="K749" s="27">
        <f t="shared" si="11"/>
        <v>41537</v>
      </c>
      <c r="L749" s="28" t="str">
        <f>IF(VLOOKUP(I749,RETENCIÓN!A:E,5,FALSE)="E","X","")</f>
        <v>X</v>
      </c>
      <c r="M749" s="29" t="str">
        <f>IF(VLOOKUP(I749,RETENCIÓN!A:E,5,FALSE)="CT","X","")</f>
        <v/>
      </c>
      <c r="N749" s="28" t="str">
        <f>IF(VLOOKUP(I749,RETENCIÓN!A:E,5,FALSE)="E","X","")</f>
        <v>X</v>
      </c>
      <c r="O749" s="28" t="str">
        <f>IF(VLOOKUP(I749,RETENCIÓN!A:E,5,FALSE)="MT","X","")</f>
        <v/>
      </c>
      <c r="P749" s="28" t="str">
        <f>IF(VLOOKUP(I749,RETENCIÓN!A:E,5,FALSE)="S","X","")</f>
        <v/>
      </c>
      <c r="Q749" s="26" t="s">
        <v>937</v>
      </c>
      <c r="R749" s="26"/>
      <c r="S749" s="25" t="s">
        <v>177</v>
      </c>
      <c r="T749" s="22" t="s">
        <v>178</v>
      </c>
      <c r="U749" s="22">
        <v>1</v>
      </c>
      <c r="V749" s="22">
        <v>225</v>
      </c>
      <c r="W749" s="22" t="s">
        <v>167</v>
      </c>
      <c r="X749" s="22"/>
      <c r="Y749" s="22">
        <v>3</v>
      </c>
      <c r="Z749" s="22" t="s">
        <v>935</v>
      </c>
    </row>
    <row r="750" spans="1:26" ht="36" x14ac:dyDescent="0.2">
      <c r="A750" s="22">
        <v>748</v>
      </c>
      <c r="B750" s="22" t="s">
        <v>168</v>
      </c>
      <c r="C750" s="23">
        <v>37887</v>
      </c>
      <c r="D750" s="23">
        <v>37887</v>
      </c>
      <c r="E750" s="22" t="s">
        <v>21</v>
      </c>
      <c r="F750" s="24" t="s">
        <v>255</v>
      </c>
      <c r="G750" s="4" t="s">
        <v>40</v>
      </c>
      <c r="H750" s="30" t="str">
        <f>VLOOKUP(G750,Hoja2!A:B,2,0)</f>
        <v>SERIE029</v>
      </c>
      <c r="I750" s="4" t="s">
        <v>40</v>
      </c>
      <c r="J750" s="31">
        <f>VLOOKUP(Eliminación!I588,RETENCIÓN!A:D,IF(Eliminación!E588="OPES",2,IF(Eliminación!E588="UPES",3,4)),FALSE)</f>
        <v>10</v>
      </c>
      <c r="K750" s="27">
        <f t="shared" si="11"/>
        <v>41537</v>
      </c>
      <c r="L750" s="28" t="str">
        <f>IF(VLOOKUP(I750,RETENCIÓN!A:E,5,FALSE)="E","X","")</f>
        <v>X</v>
      </c>
      <c r="M750" s="29" t="str">
        <f>IF(VLOOKUP(I750,RETENCIÓN!A:E,5,FALSE)="CT","X","")</f>
        <v/>
      </c>
      <c r="N750" s="28" t="str">
        <f>IF(VLOOKUP(I750,RETENCIÓN!A:E,5,FALSE)="E","X","")</f>
        <v>X</v>
      </c>
      <c r="O750" s="28" t="str">
        <f>IF(VLOOKUP(I750,RETENCIÓN!A:E,5,FALSE)="MT","X","")</f>
        <v/>
      </c>
      <c r="P750" s="28" t="str">
        <f>IF(VLOOKUP(I750,RETENCIÓN!A:E,5,FALSE)="S","X","")</f>
        <v/>
      </c>
      <c r="Q750" s="26" t="s">
        <v>937</v>
      </c>
      <c r="R750" s="26"/>
      <c r="S750" s="25" t="s">
        <v>177</v>
      </c>
      <c r="T750" s="22" t="s">
        <v>178</v>
      </c>
      <c r="U750" s="22">
        <v>1</v>
      </c>
      <c r="V750" s="22">
        <v>123</v>
      </c>
      <c r="W750" s="22" t="s">
        <v>167</v>
      </c>
      <c r="X750" s="22"/>
      <c r="Y750" s="22">
        <v>4</v>
      </c>
      <c r="Z750" s="22" t="s">
        <v>935</v>
      </c>
    </row>
    <row r="751" spans="1:26" ht="36" x14ac:dyDescent="0.2">
      <c r="A751" s="22">
        <v>749</v>
      </c>
      <c r="B751" s="22" t="s">
        <v>168</v>
      </c>
      <c r="C751" s="23">
        <v>37887</v>
      </c>
      <c r="D751" s="23">
        <v>37887</v>
      </c>
      <c r="E751" s="22" t="s">
        <v>21</v>
      </c>
      <c r="F751" s="24" t="s">
        <v>938</v>
      </c>
      <c r="G751" s="4" t="s">
        <v>40</v>
      </c>
      <c r="H751" s="30" t="str">
        <f>VLOOKUP(G751,Hoja2!A:B,2,0)</f>
        <v>SERIE029</v>
      </c>
      <c r="I751" s="4" t="s">
        <v>40</v>
      </c>
      <c r="J751" s="31">
        <f>VLOOKUP(Eliminación!I589,RETENCIÓN!A:D,IF(Eliminación!E589="OPES",2,IF(Eliminación!E589="UPES",3,4)),FALSE)</f>
        <v>10</v>
      </c>
      <c r="K751" s="27">
        <f t="shared" si="11"/>
        <v>41537</v>
      </c>
      <c r="L751" s="28" t="str">
        <f>IF(VLOOKUP(I751,RETENCIÓN!A:E,5,FALSE)="E","X","")</f>
        <v>X</v>
      </c>
      <c r="M751" s="29" t="str">
        <f>IF(VLOOKUP(I751,RETENCIÓN!A:E,5,FALSE)="CT","X","")</f>
        <v/>
      </c>
      <c r="N751" s="28" t="str">
        <f>IF(VLOOKUP(I751,RETENCIÓN!A:E,5,FALSE)="E","X","")</f>
        <v>X</v>
      </c>
      <c r="O751" s="28" t="str">
        <f>IF(VLOOKUP(I751,RETENCIÓN!A:E,5,FALSE)="MT","X","")</f>
        <v/>
      </c>
      <c r="P751" s="28" t="str">
        <f>IF(VLOOKUP(I751,RETENCIÓN!A:E,5,FALSE)="S","X","")</f>
        <v/>
      </c>
      <c r="Q751" s="26" t="s">
        <v>937</v>
      </c>
      <c r="R751" s="26"/>
      <c r="S751" s="25" t="s">
        <v>177</v>
      </c>
      <c r="T751" s="22" t="s">
        <v>178</v>
      </c>
      <c r="U751" s="22">
        <v>1</v>
      </c>
      <c r="V751" s="22">
        <v>148</v>
      </c>
      <c r="W751" s="22" t="s">
        <v>167</v>
      </c>
      <c r="X751" s="22"/>
      <c r="Y751" s="22">
        <v>5</v>
      </c>
      <c r="Z751" s="22" t="s">
        <v>935</v>
      </c>
    </row>
    <row r="752" spans="1:26" ht="36" x14ac:dyDescent="0.2">
      <c r="A752" s="22">
        <v>750</v>
      </c>
      <c r="B752" s="22" t="s">
        <v>168</v>
      </c>
      <c r="C752" s="23">
        <v>37882</v>
      </c>
      <c r="D752" s="23">
        <v>37882</v>
      </c>
      <c r="E752" s="22" t="s">
        <v>21</v>
      </c>
      <c r="F752" s="24" t="s">
        <v>313</v>
      </c>
      <c r="G752" s="4" t="s">
        <v>40</v>
      </c>
      <c r="H752" s="30" t="str">
        <f>VLOOKUP(G752,Hoja2!A:B,2,0)</f>
        <v>SERIE029</v>
      </c>
      <c r="I752" s="4" t="s">
        <v>40</v>
      </c>
      <c r="J752" s="31">
        <f>VLOOKUP(Eliminación!I590,RETENCIÓN!A:D,IF(Eliminación!E590="OPES",2,IF(Eliminación!E590="UPES",3,4)),FALSE)</f>
        <v>10</v>
      </c>
      <c r="K752" s="27">
        <f t="shared" si="11"/>
        <v>41532</v>
      </c>
      <c r="L752" s="28" t="str">
        <f>IF(VLOOKUP(I752,RETENCIÓN!A:E,5,FALSE)="E","X","")</f>
        <v>X</v>
      </c>
      <c r="M752" s="29" t="str">
        <f>IF(VLOOKUP(I752,RETENCIÓN!A:E,5,FALSE)="CT","X","")</f>
        <v/>
      </c>
      <c r="N752" s="28" t="str">
        <f>IF(VLOOKUP(I752,RETENCIÓN!A:E,5,FALSE)="E","X","")</f>
        <v>X</v>
      </c>
      <c r="O752" s="28" t="str">
        <f>IF(VLOOKUP(I752,RETENCIÓN!A:E,5,FALSE)="MT","X","")</f>
        <v/>
      </c>
      <c r="P752" s="28" t="str">
        <f>IF(VLOOKUP(I752,RETENCIÓN!A:E,5,FALSE)="S","X","")</f>
        <v/>
      </c>
      <c r="Q752" s="26" t="s">
        <v>939</v>
      </c>
      <c r="R752" s="26"/>
      <c r="S752" s="25" t="s">
        <v>177</v>
      </c>
      <c r="T752" s="22" t="s">
        <v>178</v>
      </c>
      <c r="U752" s="22">
        <v>1</v>
      </c>
      <c r="V752" s="22">
        <v>135</v>
      </c>
      <c r="W752" s="22" t="s">
        <v>167</v>
      </c>
      <c r="X752" s="22"/>
      <c r="Y752" s="22">
        <v>6</v>
      </c>
      <c r="Z752" s="22" t="s">
        <v>935</v>
      </c>
    </row>
    <row r="753" spans="1:26" ht="36" x14ac:dyDescent="0.2">
      <c r="A753" s="22">
        <v>751</v>
      </c>
      <c r="B753" s="22" t="s">
        <v>168</v>
      </c>
      <c r="C753" s="23">
        <v>37882</v>
      </c>
      <c r="D753" s="23">
        <v>37882</v>
      </c>
      <c r="E753" s="22" t="s">
        <v>21</v>
      </c>
      <c r="F753" s="24" t="s">
        <v>940</v>
      </c>
      <c r="G753" s="4" t="s">
        <v>40</v>
      </c>
      <c r="H753" s="30" t="str">
        <f>VLOOKUP(G753,Hoja2!A:B,2,0)</f>
        <v>SERIE029</v>
      </c>
      <c r="I753" s="4" t="s">
        <v>40</v>
      </c>
      <c r="J753" s="31">
        <f>VLOOKUP(Eliminación!I591,RETENCIÓN!A:D,IF(Eliminación!E591="OPES",2,IF(Eliminación!E591="UPES",3,4)),FALSE)</f>
        <v>10</v>
      </c>
      <c r="K753" s="27">
        <f t="shared" si="11"/>
        <v>41532</v>
      </c>
      <c r="L753" s="28" t="str">
        <f>IF(VLOOKUP(I753,RETENCIÓN!A:E,5,FALSE)="E","X","")</f>
        <v>X</v>
      </c>
      <c r="M753" s="29" t="str">
        <f>IF(VLOOKUP(I753,RETENCIÓN!A:E,5,FALSE)="CT","X","")</f>
        <v/>
      </c>
      <c r="N753" s="28" t="str">
        <f>IF(VLOOKUP(I753,RETENCIÓN!A:E,5,FALSE)="E","X","")</f>
        <v>X</v>
      </c>
      <c r="O753" s="28" t="str">
        <f>IF(VLOOKUP(I753,RETENCIÓN!A:E,5,FALSE)="MT","X","")</f>
        <v/>
      </c>
      <c r="P753" s="28" t="str">
        <f>IF(VLOOKUP(I753,RETENCIÓN!A:E,5,FALSE)="S","X","")</f>
        <v/>
      </c>
      <c r="Q753" s="26" t="s">
        <v>939</v>
      </c>
      <c r="R753" s="26"/>
      <c r="S753" s="25" t="s">
        <v>177</v>
      </c>
      <c r="T753" s="22" t="s">
        <v>178</v>
      </c>
      <c r="U753" s="22">
        <v>1</v>
      </c>
      <c r="V753" s="22">
        <v>3</v>
      </c>
      <c r="W753" s="22" t="s">
        <v>167</v>
      </c>
      <c r="X753" s="22"/>
      <c r="Y753" s="22">
        <v>7</v>
      </c>
      <c r="Z753" s="22" t="s">
        <v>935</v>
      </c>
    </row>
    <row r="754" spans="1:26" ht="48" x14ac:dyDescent="0.2">
      <c r="A754" s="22">
        <v>752</v>
      </c>
      <c r="B754" s="22" t="s">
        <v>168</v>
      </c>
      <c r="C754" s="23">
        <v>37882</v>
      </c>
      <c r="D754" s="23">
        <v>37882</v>
      </c>
      <c r="E754" s="22" t="s">
        <v>21</v>
      </c>
      <c r="F754" s="24" t="s">
        <v>253</v>
      </c>
      <c r="G754" s="4" t="s">
        <v>40</v>
      </c>
      <c r="H754" s="30" t="str">
        <f>VLOOKUP(G754,Hoja2!A:B,2,0)</f>
        <v>SERIE029</v>
      </c>
      <c r="I754" s="4" t="s">
        <v>40</v>
      </c>
      <c r="J754" s="31">
        <f>VLOOKUP(Eliminación!I592,RETENCIÓN!A:D,IF(Eliminación!E592="OPES",2,IF(Eliminación!E592="UPES",3,4)),FALSE)</f>
        <v>10</v>
      </c>
      <c r="K754" s="27">
        <f t="shared" si="11"/>
        <v>41532</v>
      </c>
      <c r="L754" s="28" t="str">
        <f>IF(VLOOKUP(I754,RETENCIÓN!A:E,5,FALSE)="E","X","")</f>
        <v>X</v>
      </c>
      <c r="M754" s="29" t="str">
        <f>IF(VLOOKUP(I754,RETENCIÓN!A:E,5,FALSE)="CT","X","")</f>
        <v/>
      </c>
      <c r="N754" s="28" t="str">
        <f>IF(VLOOKUP(I754,RETENCIÓN!A:E,5,FALSE)="E","X","")</f>
        <v>X</v>
      </c>
      <c r="O754" s="28" t="str">
        <f>IF(VLOOKUP(I754,RETENCIÓN!A:E,5,FALSE)="MT","X","")</f>
        <v/>
      </c>
      <c r="P754" s="28" t="str">
        <f>IF(VLOOKUP(I754,RETENCIÓN!A:E,5,FALSE)="S","X","")</f>
        <v/>
      </c>
      <c r="Q754" s="26" t="s">
        <v>941</v>
      </c>
      <c r="R754" s="26"/>
      <c r="S754" s="25" t="s">
        <v>177</v>
      </c>
      <c r="T754" s="22" t="s">
        <v>178</v>
      </c>
      <c r="U754" s="22">
        <v>1</v>
      </c>
      <c r="V754" s="22">
        <v>92</v>
      </c>
      <c r="W754" s="22" t="s">
        <v>167</v>
      </c>
      <c r="X754" s="22"/>
      <c r="Y754" s="22">
        <v>7</v>
      </c>
      <c r="Z754" s="22" t="s">
        <v>935</v>
      </c>
    </row>
    <row r="755" spans="1:26" ht="48" x14ac:dyDescent="0.2">
      <c r="A755" s="22">
        <v>753</v>
      </c>
      <c r="B755" s="22" t="s">
        <v>168</v>
      </c>
      <c r="C755" s="23">
        <v>37882</v>
      </c>
      <c r="D755" s="23">
        <v>37882</v>
      </c>
      <c r="E755" s="22" t="s">
        <v>21</v>
      </c>
      <c r="F755" s="24" t="s">
        <v>382</v>
      </c>
      <c r="G755" s="4" t="s">
        <v>40</v>
      </c>
      <c r="H755" s="30" t="str">
        <f>VLOOKUP(G755,Hoja2!A:B,2,0)</f>
        <v>SERIE029</v>
      </c>
      <c r="I755" s="4" t="s">
        <v>40</v>
      </c>
      <c r="J755" s="31">
        <f>VLOOKUP(Eliminación!I593,RETENCIÓN!A:D,IF(Eliminación!E593="OPES",2,IF(Eliminación!E593="UPES",3,4)),FALSE)</f>
        <v>10</v>
      </c>
      <c r="K755" s="27">
        <f t="shared" si="11"/>
        <v>41532</v>
      </c>
      <c r="L755" s="28" t="str">
        <f>IF(VLOOKUP(I755,RETENCIÓN!A:E,5,FALSE)="E","X","")</f>
        <v>X</v>
      </c>
      <c r="M755" s="29" t="str">
        <f>IF(VLOOKUP(I755,RETENCIÓN!A:E,5,FALSE)="CT","X","")</f>
        <v/>
      </c>
      <c r="N755" s="28" t="str">
        <f>IF(VLOOKUP(I755,RETENCIÓN!A:E,5,FALSE)="E","X","")</f>
        <v>X</v>
      </c>
      <c r="O755" s="28" t="str">
        <f>IF(VLOOKUP(I755,RETENCIÓN!A:E,5,FALSE)="MT","X","")</f>
        <v/>
      </c>
      <c r="P755" s="28" t="str">
        <f>IF(VLOOKUP(I755,RETENCIÓN!A:E,5,FALSE)="S","X","")</f>
        <v/>
      </c>
      <c r="Q755" s="26" t="s">
        <v>941</v>
      </c>
      <c r="R755" s="26"/>
      <c r="S755" s="25"/>
      <c r="T755" s="22" t="s">
        <v>178</v>
      </c>
      <c r="U755" s="22">
        <v>1</v>
      </c>
      <c r="V755" s="22">
        <v>135</v>
      </c>
      <c r="W755" s="22" t="s">
        <v>167</v>
      </c>
      <c r="X755" s="22"/>
      <c r="Y755" s="22">
        <v>8</v>
      </c>
      <c r="Z755" s="22" t="s">
        <v>935</v>
      </c>
    </row>
    <row r="756" spans="1:26" ht="36" x14ac:dyDescent="0.2">
      <c r="A756" s="22">
        <v>754</v>
      </c>
      <c r="B756" s="22" t="s">
        <v>168</v>
      </c>
      <c r="C756" s="23">
        <v>37887</v>
      </c>
      <c r="D756" s="23">
        <v>37887</v>
      </c>
      <c r="E756" s="22" t="s">
        <v>21</v>
      </c>
      <c r="F756" s="24" t="s">
        <v>259</v>
      </c>
      <c r="G756" s="4" t="s">
        <v>40</v>
      </c>
      <c r="H756" s="30" t="str">
        <f>VLOOKUP(G756,Hoja2!A:B,2,0)</f>
        <v>SERIE029</v>
      </c>
      <c r="I756" s="4" t="s">
        <v>40</v>
      </c>
      <c r="J756" s="31">
        <f>VLOOKUP(Eliminación!I594,RETENCIÓN!A:D,IF(Eliminación!E594="OPES",2,IF(Eliminación!E594="UPES",3,4)),FALSE)</f>
        <v>10</v>
      </c>
      <c r="K756" s="27">
        <f t="shared" si="11"/>
        <v>41537</v>
      </c>
      <c r="L756" s="28" t="str">
        <f>IF(VLOOKUP(I756,RETENCIÓN!A:E,5,FALSE)="E","X","")</f>
        <v>X</v>
      </c>
      <c r="M756" s="29" t="str">
        <f>IF(VLOOKUP(I756,RETENCIÓN!A:E,5,FALSE)="CT","X","")</f>
        <v/>
      </c>
      <c r="N756" s="28" t="str">
        <f>IF(VLOOKUP(I756,RETENCIÓN!A:E,5,FALSE)="E","X","")</f>
        <v>X</v>
      </c>
      <c r="O756" s="28" t="str">
        <f>IF(VLOOKUP(I756,RETENCIÓN!A:E,5,FALSE)="MT","X","")</f>
        <v/>
      </c>
      <c r="P756" s="28" t="str">
        <f>IF(VLOOKUP(I756,RETENCIÓN!A:E,5,FALSE)="S","X","")</f>
        <v/>
      </c>
      <c r="Q756" s="26" t="s">
        <v>937</v>
      </c>
      <c r="R756" s="26"/>
      <c r="S756" s="25" t="s">
        <v>177</v>
      </c>
      <c r="T756" s="22" t="s">
        <v>178</v>
      </c>
      <c r="U756" s="22">
        <v>1</v>
      </c>
      <c r="V756" s="22">
        <v>177</v>
      </c>
      <c r="W756" s="22" t="s">
        <v>167</v>
      </c>
      <c r="X756" s="22"/>
      <c r="Y756" s="22">
        <v>1</v>
      </c>
      <c r="Z756" s="22" t="s">
        <v>942</v>
      </c>
    </row>
    <row r="757" spans="1:26" ht="36" x14ac:dyDescent="0.2">
      <c r="A757" s="22">
        <v>755</v>
      </c>
      <c r="B757" s="22" t="s">
        <v>168</v>
      </c>
      <c r="C757" s="23">
        <v>37886</v>
      </c>
      <c r="D757" s="23">
        <v>37886</v>
      </c>
      <c r="E757" s="22" t="s">
        <v>21</v>
      </c>
      <c r="F757" s="24" t="s">
        <v>943</v>
      </c>
      <c r="G757" s="4" t="s">
        <v>40</v>
      </c>
      <c r="H757" s="30" t="str">
        <f>VLOOKUP(G757,Hoja2!A:B,2,0)</f>
        <v>SERIE029</v>
      </c>
      <c r="I757" s="4" t="s">
        <v>40</v>
      </c>
      <c r="J757" s="31">
        <f>VLOOKUP(Eliminación!I595,RETENCIÓN!A:D,IF(Eliminación!E595="OPES",2,IF(Eliminación!E595="UPES",3,4)),FALSE)</f>
        <v>10</v>
      </c>
      <c r="K757" s="27">
        <f t="shared" si="11"/>
        <v>41536</v>
      </c>
      <c r="L757" s="28" t="str">
        <f>IF(VLOOKUP(I757,RETENCIÓN!A:E,5,FALSE)="E","X","")</f>
        <v>X</v>
      </c>
      <c r="M757" s="29" t="str">
        <f>IF(VLOOKUP(I757,RETENCIÓN!A:E,5,FALSE)="CT","X","")</f>
        <v/>
      </c>
      <c r="N757" s="28" t="str">
        <f>IF(VLOOKUP(I757,RETENCIÓN!A:E,5,FALSE)="E","X","")</f>
        <v>X</v>
      </c>
      <c r="O757" s="28" t="str">
        <f>IF(VLOOKUP(I757,RETENCIÓN!A:E,5,FALSE)="MT","X","")</f>
        <v/>
      </c>
      <c r="P757" s="28" t="str">
        <f>IF(VLOOKUP(I757,RETENCIÓN!A:E,5,FALSE)="S","X","")</f>
        <v/>
      </c>
      <c r="Q757" s="26" t="s">
        <v>937</v>
      </c>
      <c r="R757" s="26"/>
      <c r="S757" s="25" t="s">
        <v>177</v>
      </c>
      <c r="T757" s="22" t="s">
        <v>178</v>
      </c>
      <c r="U757" s="22">
        <v>1</v>
      </c>
      <c r="V757" s="22">
        <v>217</v>
      </c>
      <c r="W757" s="22" t="s">
        <v>167</v>
      </c>
      <c r="X757" s="22"/>
      <c r="Y757" s="22">
        <v>2</v>
      </c>
      <c r="Z757" s="22" t="s">
        <v>942</v>
      </c>
    </row>
    <row r="758" spans="1:26" ht="36" x14ac:dyDescent="0.2">
      <c r="A758" s="22">
        <v>756</v>
      </c>
      <c r="B758" s="22" t="s">
        <v>168</v>
      </c>
      <c r="C758" s="23">
        <v>37882</v>
      </c>
      <c r="D758" s="23">
        <v>37882</v>
      </c>
      <c r="E758" s="22" t="s">
        <v>21</v>
      </c>
      <c r="F758" s="24" t="s">
        <v>944</v>
      </c>
      <c r="G758" s="4" t="s">
        <v>40</v>
      </c>
      <c r="H758" s="30" t="str">
        <f>VLOOKUP(G758,Hoja2!A:B,2,0)</f>
        <v>SERIE029</v>
      </c>
      <c r="I758" s="4" t="s">
        <v>40</v>
      </c>
      <c r="J758" s="31">
        <f>VLOOKUP(Eliminación!I596,RETENCIÓN!A:D,IF(Eliminación!E596="OPES",2,IF(Eliminación!E596="UPES",3,4)),FALSE)</f>
        <v>10</v>
      </c>
      <c r="K758" s="27">
        <f t="shared" si="11"/>
        <v>41532</v>
      </c>
      <c r="L758" s="28" t="str">
        <f>IF(VLOOKUP(I758,RETENCIÓN!A:E,5,FALSE)="E","X","")</f>
        <v>X</v>
      </c>
      <c r="M758" s="29" t="str">
        <f>IF(VLOOKUP(I758,RETENCIÓN!A:E,5,FALSE)="CT","X","")</f>
        <v/>
      </c>
      <c r="N758" s="28" t="str">
        <f>IF(VLOOKUP(I758,RETENCIÓN!A:E,5,FALSE)="E","X","")</f>
        <v>X</v>
      </c>
      <c r="O758" s="28" t="str">
        <f>IF(VLOOKUP(I758,RETENCIÓN!A:E,5,FALSE)="MT","X","")</f>
        <v/>
      </c>
      <c r="P758" s="28" t="str">
        <f>IF(VLOOKUP(I758,RETENCIÓN!A:E,5,FALSE)="S","X","")</f>
        <v/>
      </c>
      <c r="Q758" s="26" t="s">
        <v>939</v>
      </c>
      <c r="R758" s="26"/>
      <c r="S758" s="25" t="s">
        <v>177</v>
      </c>
      <c r="T758" s="22" t="s">
        <v>178</v>
      </c>
      <c r="U758" s="22">
        <v>1</v>
      </c>
      <c r="V758" s="22">
        <v>176</v>
      </c>
      <c r="W758" s="22" t="s">
        <v>167</v>
      </c>
      <c r="X758" s="22"/>
      <c r="Y758" s="22">
        <v>3</v>
      </c>
      <c r="Z758" s="22" t="s">
        <v>942</v>
      </c>
    </row>
    <row r="759" spans="1:26" ht="24" x14ac:dyDescent="0.2">
      <c r="A759" s="22">
        <v>757</v>
      </c>
      <c r="B759" s="22" t="s">
        <v>221</v>
      </c>
      <c r="C759" s="23">
        <v>36731</v>
      </c>
      <c r="D759" s="23">
        <v>36731</v>
      </c>
      <c r="E759" s="22" t="s">
        <v>21</v>
      </c>
      <c r="F759" s="24" t="s">
        <v>945</v>
      </c>
      <c r="G759" s="4" t="s">
        <v>40</v>
      </c>
      <c r="H759" s="30" t="str">
        <f>VLOOKUP(G759,Hoja2!A:B,2,0)</f>
        <v>SERIE029</v>
      </c>
      <c r="I759" s="4" t="s">
        <v>40</v>
      </c>
      <c r="J759" s="31">
        <f>VLOOKUP(Eliminación!I597,RETENCIÓN!A:D,IF(Eliminación!E597="OPES",2,IF(Eliminación!E597="UPES",3,4)),FALSE)</f>
        <v>10</v>
      </c>
      <c r="K759" s="27">
        <f t="shared" si="11"/>
        <v>40381</v>
      </c>
      <c r="L759" s="28" t="str">
        <f>IF(VLOOKUP(I759,RETENCIÓN!A:E,5,FALSE)="E","X","")</f>
        <v>X</v>
      </c>
      <c r="M759" s="29" t="str">
        <f>IF(VLOOKUP(I759,RETENCIÓN!A:E,5,FALSE)="CT","X","")</f>
        <v/>
      </c>
      <c r="N759" s="28" t="str">
        <f>IF(VLOOKUP(I759,RETENCIÓN!A:E,5,FALSE)="E","X","")</f>
        <v>X</v>
      </c>
      <c r="O759" s="28" t="str">
        <f>IF(VLOOKUP(I759,RETENCIÓN!A:E,5,FALSE)="MT","X","")</f>
        <v/>
      </c>
      <c r="P759" s="28" t="str">
        <f>IF(VLOOKUP(I759,RETENCIÓN!A:E,5,FALSE)="S","X","")</f>
        <v/>
      </c>
      <c r="Q759" s="26" t="s">
        <v>814</v>
      </c>
      <c r="R759" s="26"/>
      <c r="S759" s="25" t="s">
        <v>177</v>
      </c>
      <c r="T759" s="22" t="s">
        <v>178</v>
      </c>
      <c r="U759" s="22">
        <v>1</v>
      </c>
      <c r="V759" s="22">
        <v>109</v>
      </c>
      <c r="W759" s="22" t="s">
        <v>167</v>
      </c>
      <c r="X759" s="22"/>
      <c r="Y759" s="22">
        <v>4</v>
      </c>
      <c r="Z759" s="22" t="s">
        <v>942</v>
      </c>
    </row>
    <row r="760" spans="1:26" ht="36" x14ac:dyDescent="0.2">
      <c r="A760" s="22">
        <v>758</v>
      </c>
      <c r="B760" s="22" t="s">
        <v>303</v>
      </c>
      <c r="C760" s="23">
        <v>36731</v>
      </c>
      <c r="D760" s="23">
        <v>36731</v>
      </c>
      <c r="E760" s="22" t="s">
        <v>21</v>
      </c>
      <c r="F760" s="24" t="s">
        <v>946</v>
      </c>
      <c r="G760" s="4" t="s">
        <v>40</v>
      </c>
      <c r="H760" s="30" t="str">
        <f>VLOOKUP(G760,Hoja2!A:B,2,0)</f>
        <v>SERIE029</v>
      </c>
      <c r="I760" s="4" t="s">
        <v>40</v>
      </c>
      <c r="J760" s="31">
        <f>VLOOKUP(Eliminación!I598,RETENCIÓN!A:D,IF(Eliminación!E598="OPES",2,IF(Eliminación!E598="UPES",3,4)),FALSE)</f>
        <v>10</v>
      </c>
      <c r="K760" s="27">
        <f t="shared" si="11"/>
        <v>40381</v>
      </c>
      <c r="L760" s="28" t="str">
        <f>IF(VLOOKUP(I760,RETENCIÓN!A:E,5,FALSE)="E","X","")</f>
        <v>X</v>
      </c>
      <c r="M760" s="29" t="str">
        <f>IF(VLOOKUP(I760,RETENCIÓN!A:E,5,FALSE)="CT","X","")</f>
        <v/>
      </c>
      <c r="N760" s="28" t="str">
        <f>IF(VLOOKUP(I760,RETENCIÓN!A:E,5,FALSE)="E","X","")</f>
        <v>X</v>
      </c>
      <c r="O760" s="28" t="str">
        <f>IF(VLOOKUP(I760,RETENCIÓN!A:E,5,FALSE)="MT","X","")</f>
        <v/>
      </c>
      <c r="P760" s="28" t="str">
        <f>IF(VLOOKUP(I760,RETENCIÓN!A:E,5,FALSE)="S","X","")</f>
        <v/>
      </c>
      <c r="Q760" s="26" t="s">
        <v>814</v>
      </c>
      <c r="R760" s="26"/>
      <c r="S760" s="25"/>
      <c r="T760" s="22" t="s">
        <v>178</v>
      </c>
      <c r="U760" s="22">
        <v>1</v>
      </c>
      <c r="V760" s="22">
        <v>135</v>
      </c>
      <c r="W760" s="22" t="s">
        <v>167</v>
      </c>
      <c r="X760" s="22"/>
      <c r="Y760" s="22">
        <v>5</v>
      </c>
      <c r="Z760" s="22" t="s">
        <v>942</v>
      </c>
    </row>
    <row r="761" spans="1:26" x14ac:dyDescent="0.2">
      <c r="A761" s="22">
        <v>759</v>
      </c>
      <c r="B761" s="22" t="s">
        <v>221</v>
      </c>
      <c r="C761" s="23">
        <v>36731</v>
      </c>
      <c r="D761" s="23">
        <v>36731</v>
      </c>
      <c r="E761" s="22" t="s">
        <v>21</v>
      </c>
      <c r="F761" s="24" t="s">
        <v>506</v>
      </c>
      <c r="G761" s="4" t="s">
        <v>40</v>
      </c>
      <c r="H761" s="30" t="str">
        <f>VLOOKUP(G761,Hoja2!A:B,2,0)</f>
        <v>SERIE029</v>
      </c>
      <c r="I761" s="4" t="s">
        <v>40</v>
      </c>
      <c r="J761" s="31">
        <f>VLOOKUP(Eliminación!I599,RETENCIÓN!A:D,IF(Eliminación!E599="OPES",2,IF(Eliminación!E599="UPES",3,4)),FALSE)</f>
        <v>10</v>
      </c>
      <c r="K761" s="27">
        <f t="shared" si="11"/>
        <v>40381</v>
      </c>
      <c r="L761" s="28" t="str">
        <f>IF(VLOOKUP(I761,RETENCIÓN!A:E,5,FALSE)="E","X","")</f>
        <v>X</v>
      </c>
      <c r="M761" s="29" t="str">
        <f>IF(VLOOKUP(I761,RETENCIÓN!A:E,5,FALSE)="CT","X","")</f>
        <v/>
      </c>
      <c r="N761" s="28" t="str">
        <f>IF(VLOOKUP(I761,RETENCIÓN!A:E,5,FALSE)="E","X","")</f>
        <v>X</v>
      </c>
      <c r="O761" s="28" t="str">
        <f>IF(VLOOKUP(I761,RETENCIÓN!A:E,5,FALSE)="MT","X","")</f>
        <v/>
      </c>
      <c r="P761" s="28" t="str">
        <f>IF(VLOOKUP(I761,RETENCIÓN!A:E,5,FALSE)="S","X","")</f>
        <v/>
      </c>
      <c r="Q761" s="26" t="s">
        <v>814</v>
      </c>
      <c r="R761" s="26"/>
      <c r="S761" s="25" t="s">
        <v>177</v>
      </c>
      <c r="T761" s="22" t="s">
        <v>178</v>
      </c>
      <c r="U761" s="22">
        <v>1</v>
      </c>
      <c r="V761" s="22">
        <v>98</v>
      </c>
      <c r="W761" s="22" t="s">
        <v>167</v>
      </c>
      <c r="X761" s="22"/>
      <c r="Y761" s="22">
        <v>6</v>
      </c>
      <c r="Z761" s="22" t="s">
        <v>942</v>
      </c>
    </row>
    <row r="762" spans="1:26" ht="24" x14ac:dyDescent="0.2">
      <c r="A762" s="22">
        <v>760</v>
      </c>
      <c r="B762" s="22" t="s">
        <v>168</v>
      </c>
      <c r="C762" s="23">
        <v>36756</v>
      </c>
      <c r="D762" s="23">
        <v>36756</v>
      </c>
      <c r="E762" s="22" t="s">
        <v>21</v>
      </c>
      <c r="F762" s="24" t="s">
        <v>259</v>
      </c>
      <c r="G762" s="4" t="s">
        <v>40</v>
      </c>
      <c r="H762" s="30" t="str">
        <f>VLOOKUP(G762,Hoja2!A:B,2,0)</f>
        <v>SERIE029</v>
      </c>
      <c r="I762" s="4" t="s">
        <v>40</v>
      </c>
      <c r="J762" s="31">
        <f>VLOOKUP(Eliminación!I600,RETENCIÓN!A:D,IF(Eliminación!E600="OPES",2,IF(Eliminación!E600="UPES",3,4)),FALSE)</f>
        <v>10</v>
      </c>
      <c r="K762" s="27">
        <f t="shared" si="11"/>
        <v>40406</v>
      </c>
      <c r="L762" s="28" t="str">
        <f>IF(VLOOKUP(I762,RETENCIÓN!A:E,5,FALSE)="E","X","")</f>
        <v>X</v>
      </c>
      <c r="M762" s="29" t="str">
        <f>IF(VLOOKUP(I762,RETENCIÓN!A:E,5,FALSE)="CT","X","")</f>
        <v/>
      </c>
      <c r="N762" s="28" t="str">
        <f>IF(VLOOKUP(I762,RETENCIÓN!A:E,5,FALSE)="E","X","")</f>
        <v>X</v>
      </c>
      <c r="O762" s="28" t="str">
        <f>IF(VLOOKUP(I762,RETENCIÓN!A:E,5,FALSE)="MT","X","")</f>
        <v/>
      </c>
      <c r="P762" s="28" t="str">
        <f>IF(VLOOKUP(I762,RETENCIÓN!A:E,5,FALSE)="S","X","")</f>
        <v/>
      </c>
      <c r="Q762" s="26" t="s">
        <v>947</v>
      </c>
      <c r="R762" s="26"/>
      <c r="S762" s="25"/>
      <c r="T762" s="22" t="s">
        <v>178</v>
      </c>
      <c r="U762" s="22">
        <v>1</v>
      </c>
      <c r="V762" s="22">
        <v>157</v>
      </c>
      <c r="W762" s="22" t="s">
        <v>167</v>
      </c>
      <c r="X762" s="22"/>
      <c r="Y762" s="22">
        <v>7</v>
      </c>
      <c r="Z762" s="22" t="s">
        <v>942</v>
      </c>
    </row>
    <row r="763" spans="1:26" ht="24" x14ac:dyDescent="0.2">
      <c r="A763" s="22">
        <v>761</v>
      </c>
      <c r="B763" s="22" t="s">
        <v>168</v>
      </c>
      <c r="C763" s="23">
        <v>36756</v>
      </c>
      <c r="D763" s="23">
        <v>36756</v>
      </c>
      <c r="E763" s="22" t="s">
        <v>21</v>
      </c>
      <c r="F763" s="24" t="s">
        <v>333</v>
      </c>
      <c r="G763" s="4" t="s">
        <v>40</v>
      </c>
      <c r="H763" s="30" t="str">
        <f>VLOOKUP(G763,Hoja2!A:B,2,0)</f>
        <v>SERIE029</v>
      </c>
      <c r="I763" s="4" t="s">
        <v>40</v>
      </c>
      <c r="J763" s="31">
        <f>VLOOKUP(Eliminación!I601,RETENCIÓN!A:D,IF(Eliminación!E601="OPES",2,IF(Eliminación!E601="UPES",3,4)),FALSE)</f>
        <v>10</v>
      </c>
      <c r="K763" s="27">
        <f t="shared" si="11"/>
        <v>40406</v>
      </c>
      <c r="L763" s="28" t="str">
        <f>IF(VLOOKUP(I763,RETENCIÓN!A:E,5,FALSE)="E","X","")</f>
        <v>X</v>
      </c>
      <c r="M763" s="29" t="str">
        <f>IF(VLOOKUP(I763,RETENCIÓN!A:E,5,FALSE)="CT","X","")</f>
        <v/>
      </c>
      <c r="N763" s="28" t="str">
        <f>IF(VLOOKUP(I763,RETENCIÓN!A:E,5,FALSE)="E","X","")</f>
        <v>X</v>
      </c>
      <c r="O763" s="28" t="str">
        <f>IF(VLOOKUP(I763,RETENCIÓN!A:E,5,FALSE)="MT","X","")</f>
        <v/>
      </c>
      <c r="P763" s="28" t="str">
        <f>IF(VLOOKUP(I763,RETENCIÓN!A:E,5,FALSE)="S","X","")</f>
        <v/>
      </c>
      <c r="Q763" s="26" t="s">
        <v>947</v>
      </c>
      <c r="R763" s="26"/>
      <c r="S763" s="25" t="s">
        <v>177</v>
      </c>
      <c r="T763" s="22" t="s">
        <v>178</v>
      </c>
      <c r="U763" s="22">
        <v>1</v>
      </c>
      <c r="V763" s="22">
        <v>70</v>
      </c>
      <c r="W763" s="22" t="s">
        <v>167</v>
      </c>
      <c r="X763" s="22"/>
      <c r="Y763" s="22">
        <v>8</v>
      </c>
      <c r="Z763" s="22" t="s">
        <v>942</v>
      </c>
    </row>
    <row r="764" spans="1:26" ht="24" x14ac:dyDescent="0.2">
      <c r="A764" s="22">
        <v>762</v>
      </c>
      <c r="B764" s="22" t="s">
        <v>168</v>
      </c>
      <c r="C764" s="23">
        <v>38320</v>
      </c>
      <c r="D764" s="23">
        <v>38320</v>
      </c>
      <c r="E764" s="22" t="s">
        <v>21</v>
      </c>
      <c r="F764" s="24" t="s">
        <v>266</v>
      </c>
      <c r="G764" s="4" t="s">
        <v>40</v>
      </c>
      <c r="H764" s="30" t="str">
        <f>VLOOKUP(G764,Hoja2!A:B,2,0)</f>
        <v>SERIE029</v>
      </c>
      <c r="I764" s="4" t="s">
        <v>40</v>
      </c>
      <c r="J764" s="31">
        <f>VLOOKUP(Eliminación!I53,RETENCIÓN!A:D,IF(Eliminación!E53="OPES",2,IF(Eliminación!E53="UPES",3,4)),FALSE)</f>
        <v>10</v>
      </c>
      <c r="K764" s="27">
        <f t="shared" si="11"/>
        <v>41970</v>
      </c>
      <c r="L764" s="28" t="str">
        <f>IF(VLOOKUP(I764,RETENCIÓN!A:E,5,FALSE)="E","X","")</f>
        <v>X</v>
      </c>
      <c r="M764" s="29" t="str">
        <f>IF(VLOOKUP(I764,RETENCIÓN!A:E,5,FALSE)="CT","X","")</f>
        <v/>
      </c>
      <c r="N764" s="28" t="str">
        <f>IF(VLOOKUP(I764,RETENCIÓN!A:E,5,FALSE)="E","X","")</f>
        <v>X</v>
      </c>
      <c r="O764" s="28" t="str">
        <f>IF(VLOOKUP(I764,RETENCIÓN!A:E,5,FALSE)="MT","X","")</f>
        <v/>
      </c>
      <c r="P764" s="28" t="str">
        <f>IF(VLOOKUP(I764,RETENCIÓN!A:E,5,FALSE)="S","X","")</f>
        <v/>
      </c>
      <c r="Q764" s="26" t="s">
        <v>267</v>
      </c>
      <c r="R764" s="26"/>
      <c r="S764" s="25" t="s">
        <v>177</v>
      </c>
      <c r="T764" s="22" t="s">
        <v>178</v>
      </c>
      <c r="U764" s="22">
        <v>1</v>
      </c>
      <c r="V764" s="22">
        <v>168</v>
      </c>
      <c r="W764" s="22" t="s">
        <v>167</v>
      </c>
      <c r="X764" s="22"/>
      <c r="Y764" s="22">
        <v>1</v>
      </c>
      <c r="Z764" s="22" t="s">
        <v>268</v>
      </c>
    </row>
    <row r="765" spans="1:26" ht="24" x14ac:dyDescent="0.2">
      <c r="A765" s="22">
        <v>763</v>
      </c>
      <c r="B765" s="22" t="s">
        <v>168</v>
      </c>
      <c r="C765" s="23">
        <v>38320</v>
      </c>
      <c r="D765" s="23">
        <v>38320</v>
      </c>
      <c r="E765" s="22" t="s">
        <v>21</v>
      </c>
      <c r="F765" s="24" t="s">
        <v>266</v>
      </c>
      <c r="G765" s="4" t="s">
        <v>40</v>
      </c>
      <c r="H765" s="30" t="str">
        <f>VLOOKUP(G765,Hoja2!A:B,2,0)</f>
        <v>SERIE029</v>
      </c>
      <c r="I765" s="4" t="s">
        <v>40</v>
      </c>
      <c r="J765" s="31">
        <f>VLOOKUP(Eliminación!I128,RETENCIÓN!A:D,IF(Eliminación!E128="OPES",2,IF(Eliminación!E128="UPES",3,4)),FALSE)</f>
        <v>10</v>
      </c>
      <c r="K765" s="27">
        <f t="shared" si="11"/>
        <v>41970</v>
      </c>
      <c r="L765" s="28" t="str">
        <f>IF(VLOOKUP(I765,RETENCIÓN!A:E,5,FALSE)="E","X","")</f>
        <v>X</v>
      </c>
      <c r="M765" s="29" t="str">
        <f>IF(VLOOKUP(I765,RETENCIÓN!A:E,5,FALSE)="CT","X","")</f>
        <v/>
      </c>
      <c r="N765" s="28" t="str">
        <f>IF(VLOOKUP(I765,RETENCIÓN!A:E,5,FALSE)="E","X","")</f>
        <v>X</v>
      </c>
      <c r="O765" s="28" t="str">
        <f>IF(VLOOKUP(I765,RETENCIÓN!A:E,5,FALSE)="MT","X","")</f>
        <v/>
      </c>
      <c r="P765" s="28" t="str">
        <f>IF(VLOOKUP(I765,RETENCIÓN!A:E,5,FALSE)="S","X","")</f>
        <v/>
      </c>
      <c r="Q765" s="26" t="s">
        <v>267</v>
      </c>
      <c r="R765" s="26"/>
      <c r="S765" s="25" t="s">
        <v>177</v>
      </c>
      <c r="T765" s="22" t="s">
        <v>178</v>
      </c>
      <c r="U765" s="22">
        <v>1</v>
      </c>
      <c r="V765" s="22">
        <v>168</v>
      </c>
      <c r="W765" s="22" t="s">
        <v>167</v>
      </c>
      <c r="X765" s="22"/>
      <c r="Y765" s="22">
        <v>1</v>
      </c>
      <c r="Z765" s="22" t="s">
        <v>268</v>
      </c>
    </row>
    <row r="766" spans="1:26" ht="24" x14ac:dyDescent="0.2">
      <c r="A766" s="22">
        <v>764</v>
      </c>
      <c r="B766" s="22" t="s">
        <v>168</v>
      </c>
      <c r="C766" s="23">
        <v>38320</v>
      </c>
      <c r="D766" s="23">
        <v>38320</v>
      </c>
      <c r="E766" s="22" t="s">
        <v>21</v>
      </c>
      <c r="F766" s="24" t="s">
        <v>269</v>
      </c>
      <c r="G766" s="4" t="s">
        <v>40</v>
      </c>
      <c r="H766" s="30" t="str">
        <f>VLOOKUP(G766,Hoja2!A:B,2,0)</f>
        <v>SERIE029</v>
      </c>
      <c r="I766" s="4" t="s">
        <v>40</v>
      </c>
      <c r="J766" s="31">
        <f>VLOOKUP(Eliminación!I54,RETENCIÓN!A:D,IF(Eliminación!E54="OPES",2,IF(Eliminación!E54="UPES",3,4)),FALSE)</f>
        <v>10</v>
      </c>
      <c r="K766" s="27">
        <f t="shared" si="11"/>
        <v>41970</v>
      </c>
      <c r="L766" s="28" t="str">
        <f>IF(VLOOKUP(I766,RETENCIÓN!A:E,5,FALSE)="E","X","")</f>
        <v>X</v>
      </c>
      <c r="M766" s="29" t="str">
        <f>IF(VLOOKUP(I766,RETENCIÓN!A:E,5,FALSE)="CT","X","")</f>
        <v/>
      </c>
      <c r="N766" s="28" t="str">
        <f>IF(VLOOKUP(I766,RETENCIÓN!A:E,5,FALSE)="E","X","")</f>
        <v>X</v>
      </c>
      <c r="O766" s="28" t="str">
        <f>IF(VLOOKUP(I766,RETENCIÓN!A:E,5,FALSE)="MT","X","")</f>
        <v/>
      </c>
      <c r="P766" s="28" t="str">
        <f>IF(VLOOKUP(I766,RETENCIÓN!A:E,5,FALSE)="S","X","")</f>
        <v/>
      </c>
      <c r="Q766" s="26" t="s">
        <v>267</v>
      </c>
      <c r="R766" s="26"/>
      <c r="S766" s="25" t="s">
        <v>177</v>
      </c>
      <c r="T766" s="22" t="s">
        <v>178</v>
      </c>
      <c r="U766" s="22">
        <v>1</v>
      </c>
      <c r="V766" s="22">
        <v>100</v>
      </c>
      <c r="W766" s="22" t="s">
        <v>167</v>
      </c>
      <c r="X766" s="22"/>
      <c r="Y766" s="22">
        <v>2</v>
      </c>
      <c r="Z766" s="22" t="s">
        <v>268</v>
      </c>
    </row>
    <row r="767" spans="1:26" ht="24" x14ac:dyDescent="0.2">
      <c r="A767" s="22">
        <v>765</v>
      </c>
      <c r="B767" s="22" t="s">
        <v>168</v>
      </c>
      <c r="C767" s="23">
        <v>38320</v>
      </c>
      <c r="D767" s="23">
        <v>38320</v>
      </c>
      <c r="E767" s="22" t="s">
        <v>21</v>
      </c>
      <c r="F767" s="24" t="s">
        <v>269</v>
      </c>
      <c r="G767" s="4" t="s">
        <v>40</v>
      </c>
      <c r="H767" s="30" t="str">
        <f>VLOOKUP(G767,Hoja2!A:B,2,0)</f>
        <v>SERIE029</v>
      </c>
      <c r="I767" s="4" t="s">
        <v>40</v>
      </c>
      <c r="J767" s="31">
        <f>VLOOKUP(Eliminación!I129,RETENCIÓN!A:D,IF(Eliminación!E129="OPES",2,IF(Eliminación!E129="UPES",3,4)),FALSE)</f>
        <v>10</v>
      </c>
      <c r="K767" s="27">
        <f t="shared" si="11"/>
        <v>41970</v>
      </c>
      <c r="L767" s="28" t="str">
        <f>IF(VLOOKUP(I767,RETENCIÓN!A:E,5,FALSE)="E","X","")</f>
        <v>X</v>
      </c>
      <c r="M767" s="29" t="str">
        <f>IF(VLOOKUP(I767,RETENCIÓN!A:E,5,FALSE)="CT","X","")</f>
        <v/>
      </c>
      <c r="N767" s="28" t="str">
        <f>IF(VLOOKUP(I767,RETENCIÓN!A:E,5,FALSE)="E","X","")</f>
        <v>X</v>
      </c>
      <c r="O767" s="28" t="str">
        <f>IF(VLOOKUP(I767,RETENCIÓN!A:E,5,FALSE)="MT","X","")</f>
        <v/>
      </c>
      <c r="P767" s="28" t="str">
        <f>IF(VLOOKUP(I767,RETENCIÓN!A:E,5,FALSE)="S","X","")</f>
        <v/>
      </c>
      <c r="Q767" s="26" t="s">
        <v>267</v>
      </c>
      <c r="R767" s="26"/>
      <c r="S767" s="25" t="s">
        <v>177</v>
      </c>
      <c r="T767" s="22" t="s">
        <v>178</v>
      </c>
      <c r="U767" s="22">
        <v>1</v>
      </c>
      <c r="V767" s="22">
        <v>100</v>
      </c>
      <c r="W767" s="22" t="s">
        <v>167</v>
      </c>
      <c r="X767" s="22"/>
      <c r="Y767" s="22">
        <v>2</v>
      </c>
      <c r="Z767" s="22" t="s">
        <v>268</v>
      </c>
    </row>
    <row r="768" spans="1:26" ht="24" x14ac:dyDescent="0.2">
      <c r="A768" s="22">
        <v>766</v>
      </c>
      <c r="B768" s="22" t="s">
        <v>168</v>
      </c>
      <c r="C768" s="23">
        <v>38320</v>
      </c>
      <c r="D768" s="23">
        <v>38320</v>
      </c>
      <c r="E768" s="22" t="s">
        <v>21</v>
      </c>
      <c r="F768" s="24" t="s">
        <v>270</v>
      </c>
      <c r="G768" s="4" t="s">
        <v>40</v>
      </c>
      <c r="H768" s="30" t="str">
        <f>VLOOKUP(G768,Hoja2!A:B,2,0)</f>
        <v>SERIE029</v>
      </c>
      <c r="I768" s="4" t="s">
        <v>40</v>
      </c>
      <c r="J768" s="31">
        <f>VLOOKUP(Eliminación!I55,RETENCIÓN!A:D,IF(Eliminación!E55="OPES",2,IF(Eliminación!E55="UPES",3,4)),FALSE)</f>
        <v>10</v>
      </c>
      <c r="K768" s="27">
        <f t="shared" si="11"/>
        <v>41970</v>
      </c>
      <c r="L768" s="28" t="str">
        <f>IF(VLOOKUP(I768,RETENCIÓN!A:E,5,FALSE)="E","X","")</f>
        <v>X</v>
      </c>
      <c r="M768" s="29" t="str">
        <f>IF(VLOOKUP(I768,RETENCIÓN!A:E,5,FALSE)="CT","X","")</f>
        <v/>
      </c>
      <c r="N768" s="28" t="str">
        <f>IF(VLOOKUP(I768,RETENCIÓN!A:E,5,FALSE)="E","X","")</f>
        <v>X</v>
      </c>
      <c r="O768" s="28" t="str">
        <f>IF(VLOOKUP(I768,RETENCIÓN!A:E,5,FALSE)="MT","X","")</f>
        <v/>
      </c>
      <c r="P768" s="28" t="str">
        <f>IF(VLOOKUP(I768,RETENCIÓN!A:E,5,FALSE)="S","X","")</f>
        <v/>
      </c>
      <c r="Q768" s="26" t="s">
        <v>267</v>
      </c>
      <c r="R768" s="26"/>
      <c r="S768" s="25" t="s">
        <v>177</v>
      </c>
      <c r="T768" s="22" t="s">
        <v>178</v>
      </c>
      <c r="U768" s="22">
        <v>1</v>
      </c>
      <c r="V768" s="22">
        <v>142</v>
      </c>
      <c r="W768" s="22" t="s">
        <v>167</v>
      </c>
      <c r="X768" s="22"/>
      <c r="Y768" s="22">
        <v>3</v>
      </c>
      <c r="Z768" s="22" t="s">
        <v>268</v>
      </c>
    </row>
    <row r="769" spans="1:26" ht="24" x14ac:dyDescent="0.2">
      <c r="A769" s="22">
        <v>767</v>
      </c>
      <c r="B769" s="22" t="s">
        <v>168</v>
      </c>
      <c r="C769" s="23">
        <v>38320</v>
      </c>
      <c r="D769" s="23">
        <v>38320</v>
      </c>
      <c r="E769" s="22" t="s">
        <v>21</v>
      </c>
      <c r="F769" s="24" t="s">
        <v>270</v>
      </c>
      <c r="G769" s="4" t="s">
        <v>40</v>
      </c>
      <c r="H769" s="30" t="str">
        <f>VLOOKUP(G769,Hoja2!A:B,2,0)</f>
        <v>SERIE029</v>
      </c>
      <c r="I769" s="4" t="s">
        <v>40</v>
      </c>
      <c r="J769" s="31">
        <f>VLOOKUP(Eliminación!I130,RETENCIÓN!A:D,IF(Eliminación!E130="OPES",2,IF(Eliminación!E130="UPES",3,4)),FALSE)</f>
        <v>10</v>
      </c>
      <c r="K769" s="27">
        <f t="shared" si="11"/>
        <v>41970</v>
      </c>
      <c r="L769" s="28" t="str">
        <f>IF(VLOOKUP(I769,RETENCIÓN!A:E,5,FALSE)="E","X","")</f>
        <v>X</v>
      </c>
      <c r="M769" s="29" t="str">
        <f>IF(VLOOKUP(I769,RETENCIÓN!A:E,5,FALSE)="CT","X","")</f>
        <v/>
      </c>
      <c r="N769" s="28" t="str">
        <f>IF(VLOOKUP(I769,RETENCIÓN!A:E,5,FALSE)="E","X","")</f>
        <v>X</v>
      </c>
      <c r="O769" s="28" t="str">
        <f>IF(VLOOKUP(I769,RETENCIÓN!A:E,5,FALSE)="MT","X","")</f>
        <v/>
      </c>
      <c r="P769" s="28" t="str">
        <f>IF(VLOOKUP(I769,RETENCIÓN!A:E,5,FALSE)="S","X","")</f>
        <v/>
      </c>
      <c r="Q769" s="26" t="s">
        <v>267</v>
      </c>
      <c r="R769" s="26"/>
      <c r="S769" s="25" t="s">
        <v>177</v>
      </c>
      <c r="T769" s="22" t="s">
        <v>178</v>
      </c>
      <c r="U769" s="22">
        <v>1</v>
      </c>
      <c r="V769" s="22">
        <v>142</v>
      </c>
      <c r="W769" s="22" t="s">
        <v>167</v>
      </c>
      <c r="X769" s="22"/>
      <c r="Y769" s="22">
        <v>3</v>
      </c>
      <c r="Z769" s="22" t="s">
        <v>268</v>
      </c>
    </row>
    <row r="770" spans="1:26" ht="24" x14ac:dyDescent="0.2">
      <c r="A770" s="22">
        <v>768</v>
      </c>
      <c r="B770" s="22" t="s">
        <v>168</v>
      </c>
      <c r="C770" s="23">
        <v>38320</v>
      </c>
      <c r="D770" s="23">
        <v>38320</v>
      </c>
      <c r="E770" s="22" t="s">
        <v>21</v>
      </c>
      <c r="F770" s="24" t="s">
        <v>271</v>
      </c>
      <c r="G770" s="4" t="s">
        <v>40</v>
      </c>
      <c r="H770" s="30" t="str">
        <f>VLOOKUP(G770,Hoja2!A:B,2,0)</f>
        <v>SERIE029</v>
      </c>
      <c r="I770" s="4" t="s">
        <v>40</v>
      </c>
      <c r="J770" s="31">
        <f>VLOOKUP(Eliminación!I56,RETENCIÓN!A:D,IF(Eliminación!E56="OPES",2,IF(Eliminación!E56="UPES",3,4)),FALSE)</f>
        <v>10</v>
      </c>
      <c r="K770" s="27">
        <f t="shared" si="11"/>
        <v>41970</v>
      </c>
      <c r="L770" s="28" t="str">
        <f>IF(VLOOKUP(I770,RETENCIÓN!A:E,5,FALSE)="E","X","")</f>
        <v>X</v>
      </c>
      <c r="M770" s="29" t="str">
        <f>IF(VLOOKUP(I770,RETENCIÓN!A:E,5,FALSE)="CT","X","")</f>
        <v/>
      </c>
      <c r="N770" s="28" t="str">
        <f>IF(VLOOKUP(I770,RETENCIÓN!A:E,5,FALSE)="E","X","")</f>
        <v>X</v>
      </c>
      <c r="O770" s="28" t="str">
        <f>IF(VLOOKUP(I770,RETENCIÓN!A:E,5,FALSE)="MT","X","")</f>
        <v/>
      </c>
      <c r="P770" s="28" t="str">
        <f>IF(VLOOKUP(I770,RETENCIÓN!A:E,5,FALSE)="S","X","")</f>
        <v/>
      </c>
      <c r="Q770" s="26" t="s">
        <v>272</v>
      </c>
      <c r="R770" s="26"/>
      <c r="S770" s="25" t="s">
        <v>182</v>
      </c>
      <c r="T770" s="22" t="s">
        <v>178</v>
      </c>
      <c r="U770" s="22">
        <v>1</v>
      </c>
      <c r="V770" s="22">
        <v>105</v>
      </c>
      <c r="W770" s="22" t="s">
        <v>167</v>
      </c>
      <c r="X770" s="22"/>
      <c r="Y770" s="22">
        <v>4</v>
      </c>
      <c r="Z770" s="22" t="s">
        <v>268</v>
      </c>
    </row>
    <row r="771" spans="1:26" ht="24" x14ac:dyDescent="0.2">
      <c r="A771" s="22">
        <v>769</v>
      </c>
      <c r="B771" s="22" t="s">
        <v>168</v>
      </c>
      <c r="C771" s="23">
        <v>38320</v>
      </c>
      <c r="D771" s="23">
        <v>38320</v>
      </c>
      <c r="E771" s="22" t="s">
        <v>21</v>
      </c>
      <c r="F771" s="24" t="s">
        <v>271</v>
      </c>
      <c r="G771" s="4" t="s">
        <v>40</v>
      </c>
      <c r="H771" s="30" t="str">
        <f>VLOOKUP(G771,Hoja2!A:B,2,0)</f>
        <v>SERIE029</v>
      </c>
      <c r="I771" s="4" t="s">
        <v>40</v>
      </c>
      <c r="J771" s="31">
        <f>VLOOKUP(Eliminación!I131,RETENCIÓN!A:D,IF(Eliminación!E131="OPES",2,IF(Eliminación!E131="UPES",3,4)),FALSE)</f>
        <v>10</v>
      </c>
      <c r="K771" s="27">
        <f t="shared" ref="K771:K834" si="12">D771+(J771*365)</f>
        <v>41970</v>
      </c>
      <c r="L771" s="28" t="str">
        <f>IF(VLOOKUP(I771,RETENCIÓN!A:E,5,FALSE)="E","X","")</f>
        <v>X</v>
      </c>
      <c r="M771" s="29" t="str">
        <f>IF(VLOOKUP(I771,RETENCIÓN!A:E,5,FALSE)="CT","X","")</f>
        <v/>
      </c>
      <c r="N771" s="28" t="str">
        <f>IF(VLOOKUP(I771,RETENCIÓN!A:E,5,FALSE)="E","X","")</f>
        <v>X</v>
      </c>
      <c r="O771" s="28" t="str">
        <f>IF(VLOOKUP(I771,RETENCIÓN!A:E,5,FALSE)="MT","X","")</f>
        <v/>
      </c>
      <c r="P771" s="28" t="str">
        <f>IF(VLOOKUP(I771,RETENCIÓN!A:E,5,FALSE)="S","X","")</f>
        <v/>
      </c>
      <c r="Q771" s="26" t="s">
        <v>272</v>
      </c>
      <c r="R771" s="26"/>
      <c r="S771" s="25" t="s">
        <v>182</v>
      </c>
      <c r="T771" s="22" t="s">
        <v>178</v>
      </c>
      <c r="U771" s="22">
        <v>1</v>
      </c>
      <c r="V771" s="22">
        <v>105</v>
      </c>
      <c r="W771" s="22" t="s">
        <v>167</v>
      </c>
      <c r="X771" s="22"/>
      <c r="Y771" s="22">
        <v>4</v>
      </c>
      <c r="Z771" s="22" t="s">
        <v>268</v>
      </c>
    </row>
    <row r="772" spans="1:26" ht="24" x14ac:dyDescent="0.2">
      <c r="A772" s="22">
        <v>770</v>
      </c>
      <c r="B772" s="22" t="s">
        <v>168</v>
      </c>
      <c r="C772" s="23">
        <v>38320</v>
      </c>
      <c r="D772" s="23">
        <v>38320</v>
      </c>
      <c r="E772" s="22" t="s">
        <v>21</v>
      </c>
      <c r="F772" s="24" t="s">
        <v>188</v>
      </c>
      <c r="G772" s="4" t="s">
        <v>40</v>
      </c>
      <c r="H772" s="30" t="str">
        <f>VLOOKUP(G772,Hoja2!A:B,2,0)</f>
        <v>SERIE029</v>
      </c>
      <c r="I772" s="4" t="s">
        <v>40</v>
      </c>
      <c r="J772" s="31">
        <f>VLOOKUP(Eliminación!I57,RETENCIÓN!A:D,IF(Eliminación!E57="OPES",2,IF(Eliminación!E57="UPES",3,4)),FALSE)</f>
        <v>10</v>
      </c>
      <c r="K772" s="27">
        <f t="shared" si="12"/>
        <v>41970</v>
      </c>
      <c r="L772" s="28" t="str">
        <f>IF(VLOOKUP(I772,RETENCIÓN!A:E,5,FALSE)="E","X","")</f>
        <v>X</v>
      </c>
      <c r="M772" s="29" t="str">
        <f>IF(VLOOKUP(I772,RETENCIÓN!A:E,5,FALSE)="CT","X","")</f>
        <v/>
      </c>
      <c r="N772" s="28" t="str">
        <f>IF(VLOOKUP(I772,RETENCIÓN!A:E,5,FALSE)="E","X","")</f>
        <v>X</v>
      </c>
      <c r="O772" s="28" t="str">
        <f>IF(VLOOKUP(I772,RETENCIÓN!A:E,5,FALSE)="MT","X","")</f>
        <v/>
      </c>
      <c r="P772" s="28" t="str">
        <f>IF(VLOOKUP(I772,RETENCIÓN!A:E,5,FALSE)="S","X","")</f>
        <v/>
      </c>
      <c r="Q772" s="26" t="s">
        <v>267</v>
      </c>
      <c r="R772" s="26"/>
      <c r="S772" s="25" t="s">
        <v>177</v>
      </c>
      <c r="T772" s="22" t="s">
        <v>178</v>
      </c>
      <c r="U772" s="22">
        <v>1</v>
      </c>
      <c r="V772" s="22">
        <v>145</v>
      </c>
      <c r="W772" s="22" t="s">
        <v>167</v>
      </c>
      <c r="X772" s="22"/>
      <c r="Y772" s="22">
        <v>5</v>
      </c>
      <c r="Z772" s="22" t="s">
        <v>268</v>
      </c>
    </row>
    <row r="773" spans="1:26" ht="24" x14ac:dyDescent="0.2">
      <c r="A773" s="22">
        <v>771</v>
      </c>
      <c r="B773" s="22" t="s">
        <v>168</v>
      </c>
      <c r="C773" s="23">
        <v>38320</v>
      </c>
      <c r="D773" s="23">
        <v>38320</v>
      </c>
      <c r="E773" s="22" t="s">
        <v>21</v>
      </c>
      <c r="F773" s="24" t="s">
        <v>188</v>
      </c>
      <c r="G773" s="4" t="s">
        <v>40</v>
      </c>
      <c r="H773" s="30" t="str">
        <f>VLOOKUP(G773,Hoja2!A:B,2,0)</f>
        <v>SERIE029</v>
      </c>
      <c r="I773" s="4" t="s">
        <v>40</v>
      </c>
      <c r="J773" s="31">
        <f>VLOOKUP(Eliminación!I132,RETENCIÓN!A:D,IF(Eliminación!E132="OPES",2,IF(Eliminación!E132="UPES",3,4)),FALSE)</f>
        <v>10</v>
      </c>
      <c r="K773" s="27">
        <f t="shared" si="12"/>
        <v>41970</v>
      </c>
      <c r="L773" s="28" t="str">
        <f>IF(VLOOKUP(I773,RETENCIÓN!A:E,5,FALSE)="E","X","")</f>
        <v>X</v>
      </c>
      <c r="M773" s="29" t="str">
        <f>IF(VLOOKUP(I773,RETENCIÓN!A:E,5,FALSE)="CT","X","")</f>
        <v/>
      </c>
      <c r="N773" s="28" t="str">
        <f>IF(VLOOKUP(I773,RETENCIÓN!A:E,5,FALSE)="E","X","")</f>
        <v>X</v>
      </c>
      <c r="O773" s="28" t="str">
        <f>IF(VLOOKUP(I773,RETENCIÓN!A:E,5,FALSE)="MT","X","")</f>
        <v/>
      </c>
      <c r="P773" s="28" t="str">
        <f>IF(VLOOKUP(I773,RETENCIÓN!A:E,5,FALSE)="S","X","")</f>
        <v/>
      </c>
      <c r="Q773" s="26" t="s">
        <v>267</v>
      </c>
      <c r="R773" s="26"/>
      <c r="S773" s="25" t="s">
        <v>177</v>
      </c>
      <c r="T773" s="22" t="s">
        <v>178</v>
      </c>
      <c r="U773" s="22">
        <v>1</v>
      </c>
      <c r="V773" s="22">
        <v>145</v>
      </c>
      <c r="W773" s="22" t="s">
        <v>167</v>
      </c>
      <c r="X773" s="22"/>
      <c r="Y773" s="22">
        <v>5</v>
      </c>
      <c r="Z773" s="22" t="s">
        <v>268</v>
      </c>
    </row>
    <row r="774" spans="1:26" ht="24" x14ac:dyDescent="0.2">
      <c r="A774" s="22">
        <v>772</v>
      </c>
      <c r="B774" s="22" t="s">
        <v>168</v>
      </c>
      <c r="C774" s="23">
        <v>38320</v>
      </c>
      <c r="D774" s="23">
        <v>38320</v>
      </c>
      <c r="E774" s="22" t="s">
        <v>21</v>
      </c>
      <c r="F774" s="24" t="s">
        <v>273</v>
      </c>
      <c r="G774" s="4" t="s">
        <v>40</v>
      </c>
      <c r="H774" s="30" t="str">
        <f>VLOOKUP(G774,Hoja2!A:B,2,0)</f>
        <v>SERIE029</v>
      </c>
      <c r="I774" s="4" t="s">
        <v>40</v>
      </c>
      <c r="J774" s="31">
        <f>VLOOKUP(Eliminación!I58,RETENCIÓN!A:D,IF(Eliminación!E58="OPES",2,IF(Eliminación!E58="UPES",3,4)),FALSE)</f>
        <v>10</v>
      </c>
      <c r="K774" s="27">
        <f t="shared" si="12"/>
        <v>41970</v>
      </c>
      <c r="L774" s="28" t="str">
        <f>IF(VLOOKUP(I774,RETENCIÓN!A:E,5,FALSE)="E","X","")</f>
        <v>X</v>
      </c>
      <c r="M774" s="29" t="str">
        <f>IF(VLOOKUP(I774,RETENCIÓN!A:E,5,FALSE)="CT","X","")</f>
        <v/>
      </c>
      <c r="N774" s="28" t="str">
        <f>IF(VLOOKUP(I774,RETENCIÓN!A:E,5,FALSE)="E","X","")</f>
        <v>X</v>
      </c>
      <c r="O774" s="28" t="str">
        <f>IF(VLOOKUP(I774,RETENCIÓN!A:E,5,FALSE)="MT","X","")</f>
        <v/>
      </c>
      <c r="P774" s="28" t="str">
        <f>IF(VLOOKUP(I774,RETENCIÓN!A:E,5,FALSE)="S","X","")</f>
        <v/>
      </c>
      <c r="Q774" s="26" t="s">
        <v>272</v>
      </c>
      <c r="R774" s="26"/>
      <c r="S774" s="25" t="s">
        <v>177</v>
      </c>
      <c r="T774" s="22" t="s">
        <v>178</v>
      </c>
      <c r="U774" s="22">
        <v>1</v>
      </c>
      <c r="V774" s="22">
        <v>154</v>
      </c>
      <c r="W774" s="22" t="s">
        <v>167</v>
      </c>
      <c r="X774" s="22"/>
      <c r="Y774" s="22">
        <v>6</v>
      </c>
      <c r="Z774" s="22" t="s">
        <v>268</v>
      </c>
    </row>
    <row r="775" spans="1:26" ht="24" x14ac:dyDescent="0.2">
      <c r="A775" s="22">
        <v>773</v>
      </c>
      <c r="B775" s="22" t="s">
        <v>168</v>
      </c>
      <c r="C775" s="23">
        <v>38320</v>
      </c>
      <c r="D775" s="23">
        <v>38320</v>
      </c>
      <c r="E775" s="22" t="s">
        <v>21</v>
      </c>
      <c r="F775" s="24" t="s">
        <v>273</v>
      </c>
      <c r="G775" s="4" t="s">
        <v>40</v>
      </c>
      <c r="H775" s="30" t="str">
        <f>VLOOKUP(G775,Hoja2!A:B,2,0)</f>
        <v>SERIE029</v>
      </c>
      <c r="I775" s="4" t="s">
        <v>40</v>
      </c>
      <c r="J775" s="31">
        <f>VLOOKUP(Eliminación!I133,RETENCIÓN!A:D,IF(Eliminación!E133="OPES",2,IF(Eliminación!E133="UPES",3,4)),FALSE)</f>
        <v>10</v>
      </c>
      <c r="K775" s="27">
        <f t="shared" si="12"/>
        <v>41970</v>
      </c>
      <c r="L775" s="28" t="str">
        <f>IF(VLOOKUP(I775,RETENCIÓN!A:E,5,FALSE)="E","X","")</f>
        <v>X</v>
      </c>
      <c r="M775" s="29" t="str">
        <f>IF(VLOOKUP(I775,RETENCIÓN!A:E,5,FALSE)="CT","X","")</f>
        <v/>
      </c>
      <c r="N775" s="28" t="str">
        <f>IF(VLOOKUP(I775,RETENCIÓN!A:E,5,FALSE)="E","X","")</f>
        <v>X</v>
      </c>
      <c r="O775" s="28" t="str">
        <f>IF(VLOOKUP(I775,RETENCIÓN!A:E,5,FALSE)="MT","X","")</f>
        <v/>
      </c>
      <c r="P775" s="28" t="str">
        <f>IF(VLOOKUP(I775,RETENCIÓN!A:E,5,FALSE)="S","X","")</f>
        <v/>
      </c>
      <c r="Q775" s="26" t="s">
        <v>272</v>
      </c>
      <c r="R775" s="26"/>
      <c r="S775" s="25" t="s">
        <v>177</v>
      </c>
      <c r="T775" s="22" t="s">
        <v>178</v>
      </c>
      <c r="U775" s="22">
        <v>1</v>
      </c>
      <c r="V775" s="22">
        <v>154</v>
      </c>
      <c r="W775" s="22" t="s">
        <v>167</v>
      </c>
      <c r="X775" s="22"/>
      <c r="Y775" s="22">
        <v>6</v>
      </c>
      <c r="Z775" s="22" t="s">
        <v>268</v>
      </c>
    </row>
    <row r="776" spans="1:26" ht="24" x14ac:dyDescent="0.2">
      <c r="A776" s="22">
        <v>774</v>
      </c>
      <c r="B776" s="22" t="s">
        <v>168</v>
      </c>
      <c r="C776" s="23">
        <v>38335</v>
      </c>
      <c r="D776" s="23">
        <v>38335</v>
      </c>
      <c r="E776" s="22" t="s">
        <v>21</v>
      </c>
      <c r="F776" s="24" t="s">
        <v>274</v>
      </c>
      <c r="G776" s="4" t="s">
        <v>40</v>
      </c>
      <c r="H776" s="30" t="str">
        <f>VLOOKUP(G776,Hoja2!A:B,2,0)</f>
        <v>SERIE029</v>
      </c>
      <c r="I776" s="4" t="s">
        <v>40</v>
      </c>
      <c r="J776" s="31">
        <f>VLOOKUP(Eliminación!I59,RETENCIÓN!A:D,IF(Eliminación!E59="OPES",2,IF(Eliminación!E59="UPES",3,4)),FALSE)</f>
        <v>10</v>
      </c>
      <c r="K776" s="27">
        <f t="shared" si="12"/>
        <v>41985</v>
      </c>
      <c r="L776" s="28" t="str">
        <f>IF(VLOOKUP(I776,RETENCIÓN!A:E,5,FALSE)="E","X","")</f>
        <v>X</v>
      </c>
      <c r="M776" s="29" t="str">
        <f>IF(VLOOKUP(I776,RETENCIÓN!A:E,5,FALSE)="CT","X","")</f>
        <v/>
      </c>
      <c r="N776" s="28" t="str">
        <f>IF(VLOOKUP(I776,RETENCIÓN!A:E,5,FALSE)="E","X","")</f>
        <v>X</v>
      </c>
      <c r="O776" s="28" t="str">
        <f>IF(VLOOKUP(I776,RETENCIÓN!A:E,5,FALSE)="MT","X","")</f>
        <v/>
      </c>
      <c r="P776" s="28" t="str">
        <f>IF(VLOOKUP(I776,RETENCIÓN!A:E,5,FALSE)="S","X","")</f>
        <v/>
      </c>
      <c r="Q776" s="26" t="s">
        <v>272</v>
      </c>
      <c r="R776" s="26"/>
      <c r="S776" s="25" t="s">
        <v>177</v>
      </c>
      <c r="T776" s="22" t="s">
        <v>178</v>
      </c>
      <c r="U776" s="22">
        <v>1</v>
      </c>
      <c r="V776" s="22">
        <v>161</v>
      </c>
      <c r="W776" s="22" t="s">
        <v>167</v>
      </c>
      <c r="X776" s="22"/>
      <c r="Y776" s="22">
        <v>7</v>
      </c>
      <c r="Z776" s="22" t="s">
        <v>268</v>
      </c>
    </row>
    <row r="777" spans="1:26" ht="24" x14ac:dyDescent="0.2">
      <c r="A777" s="22">
        <v>775</v>
      </c>
      <c r="B777" s="22" t="s">
        <v>168</v>
      </c>
      <c r="C777" s="23">
        <v>38335</v>
      </c>
      <c r="D777" s="23">
        <v>38335</v>
      </c>
      <c r="E777" s="22" t="s">
        <v>21</v>
      </c>
      <c r="F777" s="24" t="s">
        <v>274</v>
      </c>
      <c r="G777" s="4" t="s">
        <v>40</v>
      </c>
      <c r="H777" s="30" t="str">
        <f>VLOOKUP(G777,Hoja2!A:B,2,0)</f>
        <v>SERIE029</v>
      </c>
      <c r="I777" s="4" t="s">
        <v>40</v>
      </c>
      <c r="J777" s="31">
        <f>VLOOKUP(Eliminación!I134,RETENCIÓN!A:D,IF(Eliminación!E134="OPES",2,IF(Eliminación!E134="UPES",3,4)),FALSE)</f>
        <v>10</v>
      </c>
      <c r="K777" s="27">
        <f t="shared" si="12"/>
        <v>41985</v>
      </c>
      <c r="L777" s="28" t="str">
        <f>IF(VLOOKUP(I777,RETENCIÓN!A:E,5,FALSE)="E","X","")</f>
        <v>X</v>
      </c>
      <c r="M777" s="29" t="str">
        <f>IF(VLOOKUP(I777,RETENCIÓN!A:E,5,FALSE)="CT","X","")</f>
        <v/>
      </c>
      <c r="N777" s="28" t="str">
        <f>IF(VLOOKUP(I777,RETENCIÓN!A:E,5,FALSE)="E","X","")</f>
        <v>X</v>
      </c>
      <c r="O777" s="28" t="str">
        <f>IF(VLOOKUP(I777,RETENCIÓN!A:E,5,FALSE)="MT","X","")</f>
        <v/>
      </c>
      <c r="P777" s="28" t="str">
        <f>IF(VLOOKUP(I777,RETENCIÓN!A:E,5,FALSE)="S","X","")</f>
        <v/>
      </c>
      <c r="Q777" s="26" t="s">
        <v>272</v>
      </c>
      <c r="R777" s="26"/>
      <c r="S777" s="25" t="s">
        <v>177</v>
      </c>
      <c r="T777" s="22" t="s">
        <v>178</v>
      </c>
      <c r="U777" s="22">
        <v>1</v>
      </c>
      <c r="V777" s="22">
        <v>161</v>
      </c>
      <c r="W777" s="22" t="s">
        <v>167</v>
      </c>
      <c r="X777" s="22"/>
      <c r="Y777" s="22">
        <v>7</v>
      </c>
      <c r="Z777" s="22" t="s">
        <v>268</v>
      </c>
    </row>
    <row r="778" spans="1:26" ht="24" x14ac:dyDescent="0.2">
      <c r="A778" s="22">
        <v>776</v>
      </c>
      <c r="B778" s="22" t="s">
        <v>168</v>
      </c>
      <c r="C778" s="23">
        <v>38320</v>
      </c>
      <c r="D778" s="23">
        <v>38320</v>
      </c>
      <c r="E778" s="22" t="s">
        <v>21</v>
      </c>
      <c r="F778" s="24" t="s">
        <v>275</v>
      </c>
      <c r="G778" s="4" t="s">
        <v>40</v>
      </c>
      <c r="H778" s="30" t="str">
        <f>VLOOKUP(G778,Hoja2!A:B,2,0)</f>
        <v>SERIE029</v>
      </c>
      <c r="I778" s="4" t="s">
        <v>40</v>
      </c>
      <c r="J778" s="31">
        <f>VLOOKUP(Eliminación!I60,RETENCIÓN!A:D,IF(Eliminación!E60="OPES",2,IF(Eliminación!E60="UPES",3,4)),FALSE)</f>
        <v>10</v>
      </c>
      <c r="K778" s="27">
        <f t="shared" si="12"/>
        <v>41970</v>
      </c>
      <c r="L778" s="28" t="str">
        <f>IF(VLOOKUP(I778,RETENCIÓN!A:E,5,FALSE)="E","X","")</f>
        <v>X</v>
      </c>
      <c r="M778" s="29" t="str">
        <f>IF(VLOOKUP(I778,RETENCIÓN!A:E,5,FALSE)="CT","X","")</f>
        <v/>
      </c>
      <c r="N778" s="28" t="str">
        <f>IF(VLOOKUP(I778,RETENCIÓN!A:E,5,FALSE)="E","X","")</f>
        <v>X</v>
      </c>
      <c r="O778" s="28" t="str">
        <f>IF(VLOOKUP(I778,RETENCIÓN!A:E,5,FALSE)="MT","X","")</f>
        <v/>
      </c>
      <c r="P778" s="28" t="str">
        <f>IF(VLOOKUP(I778,RETENCIÓN!A:E,5,FALSE)="S","X","")</f>
        <v/>
      </c>
      <c r="Q778" s="26" t="s">
        <v>272</v>
      </c>
      <c r="R778" s="26"/>
      <c r="S778" s="25" t="s">
        <v>177</v>
      </c>
      <c r="T778" s="22" t="s">
        <v>178</v>
      </c>
      <c r="U778" s="22">
        <v>1</v>
      </c>
      <c r="V778" s="22">
        <v>106</v>
      </c>
      <c r="W778" s="22" t="s">
        <v>167</v>
      </c>
      <c r="X778" s="22"/>
      <c r="Y778" s="22">
        <v>8</v>
      </c>
      <c r="Z778" s="22" t="s">
        <v>268</v>
      </c>
    </row>
    <row r="779" spans="1:26" ht="24" x14ac:dyDescent="0.2">
      <c r="A779" s="22">
        <v>777</v>
      </c>
      <c r="B779" s="22" t="s">
        <v>168</v>
      </c>
      <c r="C779" s="23">
        <v>38320</v>
      </c>
      <c r="D779" s="23">
        <v>38320</v>
      </c>
      <c r="E779" s="22" t="s">
        <v>21</v>
      </c>
      <c r="F779" s="24" t="s">
        <v>275</v>
      </c>
      <c r="G779" s="4" t="s">
        <v>40</v>
      </c>
      <c r="H779" s="30" t="str">
        <f>VLOOKUP(G779,Hoja2!A:B,2,0)</f>
        <v>SERIE029</v>
      </c>
      <c r="I779" s="4" t="s">
        <v>40</v>
      </c>
      <c r="J779" s="31">
        <f>VLOOKUP(Eliminación!I135,RETENCIÓN!A:D,IF(Eliminación!E135="OPES",2,IF(Eliminación!E135="UPES",3,4)),FALSE)</f>
        <v>10</v>
      </c>
      <c r="K779" s="27">
        <f t="shared" si="12"/>
        <v>41970</v>
      </c>
      <c r="L779" s="28" t="str">
        <f>IF(VLOOKUP(I779,RETENCIÓN!A:E,5,FALSE)="E","X","")</f>
        <v>X</v>
      </c>
      <c r="M779" s="29" t="str">
        <f>IF(VLOOKUP(I779,RETENCIÓN!A:E,5,FALSE)="CT","X","")</f>
        <v/>
      </c>
      <c r="N779" s="28" t="str">
        <f>IF(VLOOKUP(I779,RETENCIÓN!A:E,5,FALSE)="E","X","")</f>
        <v>X</v>
      </c>
      <c r="O779" s="28" t="str">
        <f>IF(VLOOKUP(I779,RETENCIÓN!A:E,5,FALSE)="MT","X","")</f>
        <v/>
      </c>
      <c r="P779" s="28" t="str">
        <f>IF(VLOOKUP(I779,RETENCIÓN!A:E,5,FALSE)="S","X","")</f>
        <v/>
      </c>
      <c r="Q779" s="26" t="s">
        <v>272</v>
      </c>
      <c r="R779" s="26"/>
      <c r="S779" s="25" t="s">
        <v>177</v>
      </c>
      <c r="T779" s="22" t="s">
        <v>178</v>
      </c>
      <c r="U779" s="22">
        <v>1</v>
      </c>
      <c r="V779" s="22">
        <v>106</v>
      </c>
      <c r="W779" s="22" t="s">
        <v>167</v>
      </c>
      <c r="X779" s="22"/>
      <c r="Y779" s="22">
        <v>8</v>
      </c>
      <c r="Z779" s="22" t="s">
        <v>268</v>
      </c>
    </row>
    <row r="780" spans="1:26" ht="24" x14ac:dyDescent="0.2">
      <c r="A780" s="22">
        <v>778</v>
      </c>
      <c r="B780" s="22" t="s">
        <v>168</v>
      </c>
      <c r="C780" s="23">
        <v>38317</v>
      </c>
      <c r="D780" s="23">
        <v>38317</v>
      </c>
      <c r="E780" s="22" t="s">
        <v>21</v>
      </c>
      <c r="F780" s="24" t="s">
        <v>271</v>
      </c>
      <c r="G780" s="4" t="s">
        <v>40</v>
      </c>
      <c r="H780" s="30" t="str">
        <f>VLOOKUP(G780,Hoja2!A:B,2,0)</f>
        <v>SERIE029</v>
      </c>
      <c r="I780" s="4" t="s">
        <v>40</v>
      </c>
      <c r="J780" s="31">
        <f>VLOOKUP(Eliminación!I61,RETENCIÓN!A:D,IF(Eliminación!E61="OPES",2,IF(Eliminación!E61="UPES",3,4)),FALSE)</f>
        <v>10</v>
      </c>
      <c r="K780" s="27">
        <f t="shared" si="12"/>
        <v>41967</v>
      </c>
      <c r="L780" s="28" t="str">
        <f>IF(VLOOKUP(I780,RETENCIÓN!A:E,5,FALSE)="E","X","")</f>
        <v>X</v>
      </c>
      <c r="M780" s="29" t="str">
        <f>IF(VLOOKUP(I780,RETENCIÓN!A:E,5,FALSE)="CT","X","")</f>
        <v/>
      </c>
      <c r="N780" s="28" t="str">
        <f>IF(VLOOKUP(I780,RETENCIÓN!A:E,5,FALSE)="E","X","")</f>
        <v>X</v>
      </c>
      <c r="O780" s="28" t="str">
        <f>IF(VLOOKUP(I780,RETENCIÓN!A:E,5,FALSE)="MT","X","")</f>
        <v/>
      </c>
      <c r="P780" s="28" t="str">
        <f>IF(VLOOKUP(I780,RETENCIÓN!A:E,5,FALSE)="S","X","")</f>
        <v/>
      </c>
      <c r="Q780" s="26" t="s">
        <v>272</v>
      </c>
      <c r="R780" s="26"/>
      <c r="S780" s="25" t="s">
        <v>177</v>
      </c>
      <c r="T780" s="22" t="s">
        <v>178</v>
      </c>
      <c r="U780" s="22">
        <v>106</v>
      </c>
      <c r="V780" s="22">
        <v>228</v>
      </c>
      <c r="W780" s="22" t="s">
        <v>167</v>
      </c>
      <c r="X780" s="22" t="s">
        <v>184</v>
      </c>
      <c r="Y780" s="22">
        <v>9</v>
      </c>
      <c r="Z780" s="22" t="s">
        <v>268</v>
      </c>
    </row>
    <row r="781" spans="1:26" ht="24" x14ac:dyDescent="0.2">
      <c r="A781" s="22">
        <v>779</v>
      </c>
      <c r="B781" s="22" t="s">
        <v>168</v>
      </c>
      <c r="C781" s="23">
        <v>38317</v>
      </c>
      <c r="D781" s="23">
        <v>38317</v>
      </c>
      <c r="E781" s="22" t="s">
        <v>21</v>
      </c>
      <c r="F781" s="24" t="s">
        <v>271</v>
      </c>
      <c r="G781" s="4" t="s">
        <v>40</v>
      </c>
      <c r="H781" s="30" t="str">
        <f>VLOOKUP(G781,Hoja2!A:B,2,0)</f>
        <v>SERIE029</v>
      </c>
      <c r="I781" s="4" t="s">
        <v>40</v>
      </c>
      <c r="J781" s="31">
        <f>VLOOKUP(Eliminación!I136,RETENCIÓN!A:D,IF(Eliminación!E136="OPES",2,IF(Eliminación!E136="UPES",3,4)),FALSE)</f>
        <v>10</v>
      </c>
      <c r="K781" s="27">
        <f t="shared" si="12"/>
        <v>41967</v>
      </c>
      <c r="L781" s="28" t="str">
        <f>IF(VLOOKUP(I781,RETENCIÓN!A:E,5,FALSE)="E","X","")</f>
        <v>X</v>
      </c>
      <c r="M781" s="29" t="str">
        <f>IF(VLOOKUP(I781,RETENCIÓN!A:E,5,FALSE)="CT","X","")</f>
        <v/>
      </c>
      <c r="N781" s="28" t="str">
        <f>IF(VLOOKUP(I781,RETENCIÓN!A:E,5,FALSE)="E","X","")</f>
        <v>X</v>
      </c>
      <c r="O781" s="28" t="str">
        <f>IF(VLOOKUP(I781,RETENCIÓN!A:E,5,FALSE)="MT","X","")</f>
        <v/>
      </c>
      <c r="P781" s="28" t="str">
        <f>IF(VLOOKUP(I781,RETENCIÓN!A:E,5,FALSE)="S","X","")</f>
        <v/>
      </c>
      <c r="Q781" s="26" t="s">
        <v>272</v>
      </c>
      <c r="R781" s="26"/>
      <c r="S781" s="25" t="s">
        <v>177</v>
      </c>
      <c r="T781" s="22" t="s">
        <v>178</v>
      </c>
      <c r="U781" s="22">
        <v>106</v>
      </c>
      <c r="V781" s="22">
        <v>228</v>
      </c>
      <c r="W781" s="22" t="s">
        <v>167</v>
      </c>
      <c r="X781" s="22" t="s">
        <v>184</v>
      </c>
      <c r="Y781" s="22">
        <v>9</v>
      </c>
      <c r="Z781" s="22" t="s">
        <v>268</v>
      </c>
    </row>
    <row r="782" spans="1:26" ht="24" x14ac:dyDescent="0.2">
      <c r="A782" s="22">
        <v>780</v>
      </c>
      <c r="B782" s="22" t="s">
        <v>168</v>
      </c>
      <c r="C782" s="23">
        <v>38320</v>
      </c>
      <c r="D782" s="23">
        <v>38320</v>
      </c>
      <c r="E782" s="22" t="s">
        <v>21</v>
      </c>
      <c r="F782" s="24" t="s">
        <v>275</v>
      </c>
      <c r="G782" s="4" t="s">
        <v>40</v>
      </c>
      <c r="H782" s="30" t="str">
        <f>VLOOKUP(G782,Hoja2!A:B,2,0)</f>
        <v>SERIE029</v>
      </c>
      <c r="I782" s="4" t="s">
        <v>40</v>
      </c>
      <c r="J782" s="31">
        <f>VLOOKUP(Eliminación!I62,RETENCIÓN!A:D,IF(Eliminación!E62="OPES",2,IF(Eliminación!E62="UPES",3,4)),FALSE)</f>
        <v>10</v>
      </c>
      <c r="K782" s="27">
        <f t="shared" si="12"/>
        <v>41970</v>
      </c>
      <c r="L782" s="28" t="str">
        <f>IF(VLOOKUP(I782,RETENCIÓN!A:E,5,FALSE)="E","X","")</f>
        <v>X</v>
      </c>
      <c r="M782" s="29" t="str">
        <f>IF(VLOOKUP(I782,RETENCIÓN!A:E,5,FALSE)="CT","X","")</f>
        <v/>
      </c>
      <c r="N782" s="28" t="str">
        <f>IF(VLOOKUP(I782,RETENCIÓN!A:E,5,FALSE)="E","X","")</f>
        <v>X</v>
      </c>
      <c r="O782" s="28" t="str">
        <f>IF(VLOOKUP(I782,RETENCIÓN!A:E,5,FALSE)="MT","X","")</f>
        <v/>
      </c>
      <c r="P782" s="28" t="str">
        <f>IF(VLOOKUP(I782,RETENCIÓN!A:E,5,FALSE)="S","X","")</f>
        <v/>
      </c>
      <c r="Q782" s="26" t="s">
        <v>267</v>
      </c>
      <c r="R782" s="26"/>
      <c r="S782" s="25" t="s">
        <v>177</v>
      </c>
      <c r="T782" s="22" t="s">
        <v>178</v>
      </c>
      <c r="U782" s="22">
        <v>1</v>
      </c>
      <c r="V782" s="22">
        <v>106</v>
      </c>
      <c r="W782" s="22" t="s">
        <v>167</v>
      </c>
      <c r="X782" s="22"/>
      <c r="Y782" s="22">
        <v>10</v>
      </c>
      <c r="Z782" s="22" t="s">
        <v>268</v>
      </c>
    </row>
    <row r="783" spans="1:26" ht="24" x14ac:dyDescent="0.2">
      <c r="A783" s="22">
        <v>781</v>
      </c>
      <c r="B783" s="22" t="s">
        <v>168</v>
      </c>
      <c r="C783" s="23">
        <v>38320</v>
      </c>
      <c r="D783" s="23">
        <v>38320</v>
      </c>
      <c r="E783" s="22" t="s">
        <v>21</v>
      </c>
      <c r="F783" s="24" t="s">
        <v>275</v>
      </c>
      <c r="G783" s="4" t="s">
        <v>40</v>
      </c>
      <c r="H783" s="30" t="str">
        <f>VLOOKUP(G783,Hoja2!A:B,2,0)</f>
        <v>SERIE029</v>
      </c>
      <c r="I783" s="4" t="s">
        <v>40</v>
      </c>
      <c r="J783" s="31">
        <f>VLOOKUP(Eliminación!I137,RETENCIÓN!A:D,IF(Eliminación!E137="OPES",2,IF(Eliminación!E137="UPES",3,4)),FALSE)</f>
        <v>10</v>
      </c>
      <c r="K783" s="27">
        <f t="shared" si="12"/>
        <v>41970</v>
      </c>
      <c r="L783" s="28" t="str">
        <f>IF(VLOOKUP(I783,RETENCIÓN!A:E,5,FALSE)="E","X","")</f>
        <v>X</v>
      </c>
      <c r="M783" s="29" t="str">
        <f>IF(VLOOKUP(I783,RETENCIÓN!A:E,5,FALSE)="CT","X","")</f>
        <v/>
      </c>
      <c r="N783" s="28" t="str">
        <f>IF(VLOOKUP(I783,RETENCIÓN!A:E,5,FALSE)="E","X","")</f>
        <v>X</v>
      </c>
      <c r="O783" s="28" t="str">
        <f>IF(VLOOKUP(I783,RETENCIÓN!A:E,5,FALSE)="MT","X","")</f>
        <v/>
      </c>
      <c r="P783" s="28" t="str">
        <f>IF(VLOOKUP(I783,RETENCIÓN!A:E,5,FALSE)="S","X","")</f>
        <v/>
      </c>
      <c r="Q783" s="26" t="s">
        <v>267</v>
      </c>
      <c r="R783" s="26"/>
      <c r="S783" s="25" t="s">
        <v>177</v>
      </c>
      <c r="T783" s="22" t="s">
        <v>178</v>
      </c>
      <c r="U783" s="22">
        <v>1</v>
      </c>
      <c r="V783" s="22">
        <v>106</v>
      </c>
      <c r="W783" s="22" t="s">
        <v>167</v>
      </c>
      <c r="X783" s="22"/>
      <c r="Y783" s="22">
        <v>10</v>
      </c>
      <c r="Z783" s="22" t="s">
        <v>268</v>
      </c>
    </row>
    <row r="784" spans="1:26" ht="24" x14ac:dyDescent="0.2">
      <c r="A784" s="22">
        <v>782</v>
      </c>
      <c r="B784" s="22" t="s">
        <v>168</v>
      </c>
      <c r="C784" s="23">
        <v>37768</v>
      </c>
      <c r="D784" s="23">
        <v>37768</v>
      </c>
      <c r="E784" s="22" t="s">
        <v>21</v>
      </c>
      <c r="F784" s="24" t="s">
        <v>276</v>
      </c>
      <c r="G784" s="4" t="s">
        <v>40</v>
      </c>
      <c r="H784" s="30" t="str">
        <f>VLOOKUP(G784,Hoja2!A:B,2,0)</f>
        <v>SERIE029</v>
      </c>
      <c r="I784" s="4" t="s">
        <v>40</v>
      </c>
      <c r="J784" s="31">
        <f>VLOOKUP(Eliminación!I63,RETENCIÓN!A:D,IF(Eliminación!E63="OPES",2,IF(Eliminación!E63="UPES",3,4)),FALSE)</f>
        <v>10</v>
      </c>
      <c r="K784" s="27">
        <f t="shared" si="12"/>
        <v>41418</v>
      </c>
      <c r="L784" s="28" t="str">
        <f>IF(VLOOKUP(I784,RETENCIÓN!A:E,5,FALSE)="E","X","")</f>
        <v>X</v>
      </c>
      <c r="M784" s="29" t="str">
        <f>IF(VLOOKUP(I784,RETENCIÓN!A:E,5,FALSE)="CT","X","")</f>
        <v/>
      </c>
      <c r="N784" s="28" t="str">
        <f>IF(VLOOKUP(I784,RETENCIÓN!A:E,5,FALSE)="E","X","")</f>
        <v>X</v>
      </c>
      <c r="O784" s="28" t="str">
        <f>IF(VLOOKUP(I784,RETENCIÓN!A:E,5,FALSE)="MT","X","")</f>
        <v/>
      </c>
      <c r="P784" s="28" t="str">
        <f>IF(VLOOKUP(I784,RETENCIÓN!A:E,5,FALSE)="S","X","")</f>
        <v/>
      </c>
      <c r="Q784" s="26" t="s">
        <v>277</v>
      </c>
      <c r="R784" s="26"/>
      <c r="S784" s="25" t="s">
        <v>177</v>
      </c>
      <c r="T784" s="22" t="s">
        <v>178</v>
      </c>
      <c r="U784" s="22">
        <v>1</v>
      </c>
      <c r="V784" s="22">
        <v>86</v>
      </c>
      <c r="W784" s="22" t="s">
        <v>167</v>
      </c>
      <c r="X784" s="22"/>
      <c r="Y784" s="22">
        <v>1</v>
      </c>
      <c r="Z784" s="22" t="s">
        <v>278</v>
      </c>
    </row>
    <row r="785" spans="1:26" ht="24" x14ac:dyDescent="0.2">
      <c r="A785" s="22">
        <v>783</v>
      </c>
      <c r="B785" s="22" t="s">
        <v>168</v>
      </c>
      <c r="C785" s="23">
        <v>37768</v>
      </c>
      <c r="D785" s="23">
        <v>37768</v>
      </c>
      <c r="E785" s="22" t="s">
        <v>21</v>
      </c>
      <c r="F785" s="24" t="s">
        <v>276</v>
      </c>
      <c r="G785" s="4" t="s">
        <v>40</v>
      </c>
      <c r="H785" s="30" t="str">
        <f>VLOOKUP(G785,Hoja2!A:B,2,0)</f>
        <v>SERIE029</v>
      </c>
      <c r="I785" s="4" t="s">
        <v>40</v>
      </c>
      <c r="J785" s="31">
        <f>VLOOKUP(Eliminación!I138,RETENCIÓN!A:D,IF(Eliminación!E138="OPES",2,IF(Eliminación!E138="UPES",3,4)),FALSE)</f>
        <v>10</v>
      </c>
      <c r="K785" s="27">
        <f t="shared" si="12"/>
        <v>41418</v>
      </c>
      <c r="L785" s="28" t="str">
        <f>IF(VLOOKUP(I785,RETENCIÓN!A:E,5,FALSE)="E","X","")</f>
        <v>X</v>
      </c>
      <c r="M785" s="29" t="str">
        <f>IF(VLOOKUP(I785,RETENCIÓN!A:E,5,FALSE)="CT","X","")</f>
        <v/>
      </c>
      <c r="N785" s="28" t="str">
        <f>IF(VLOOKUP(I785,RETENCIÓN!A:E,5,FALSE)="E","X","")</f>
        <v>X</v>
      </c>
      <c r="O785" s="28" t="str">
        <f>IF(VLOOKUP(I785,RETENCIÓN!A:E,5,FALSE)="MT","X","")</f>
        <v/>
      </c>
      <c r="P785" s="28" t="str">
        <f>IF(VLOOKUP(I785,RETENCIÓN!A:E,5,FALSE)="S","X","")</f>
        <v/>
      </c>
      <c r="Q785" s="26" t="s">
        <v>277</v>
      </c>
      <c r="R785" s="26"/>
      <c r="S785" s="25" t="s">
        <v>177</v>
      </c>
      <c r="T785" s="22" t="s">
        <v>178</v>
      </c>
      <c r="U785" s="22">
        <v>1</v>
      </c>
      <c r="V785" s="22">
        <v>86</v>
      </c>
      <c r="W785" s="22" t="s">
        <v>167</v>
      </c>
      <c r="X785" s="22"/>
      <c r="Y785" s="22">
        <v>1</v>
      </c>
      <c r="Z785" s="22" t="s">
        <v>278</v>
      </c>
    </row>
    <row r="786" spans="1:26" ht="24" x14ac:dyDescent="0.2">
      <c r="A786" s="22">
        <v>784</v>
      </c>
      <c r="B786" s="22" t="s">
        <v>168</v>
      </c>
      <c r="C786" s="23">
        <v>37768</v>
      </c>
      <c r="D786" s="23">
        <v>37768</v>
      </c>
      <c r="E786" s="22" t="s">
        <v>21</v>
      </c>
      <c r="F786" s="24" t="s">
        <v>279</v>
      </c>
      <c r="G786" s="4" t="s">
        <v>40</v>
      </c>
      <c r="H786" s="30" t="str">
        <f>VLOOKUP(G786,Hoja2!A:B,2,0)</f>
        <v>SERIE029</v>
      </c>
      <c r="I786" s="4" t="s">
        <v>40</v>
      </c>
      <c r="J786" s="31">
        <f>VLOOKUP(Eliminación!I64,RETENCIÓN!A:D,IF(Eliminación!E64="OPES",2,IF(Eliminación!E64="UPES",3,4)),FALSE)</f>
        <v>10</v>
      </c>
      <c r="K786" s="27">
        <f t="shared" si="12"/>
        <v>41418</v>
      </c>
      <c r="L786" s="28" t="str">
        <f>IF(VLOOKUP(I786,RETENCIÓN!A:E,5,FALSE)="E","X","")</f>
        <v>X</v>
      </c>
      <c r="M786" s="29" t="str">
        <f>IF(VLOOKUP(I786,RETENCIÓN!A:E,5,FALSE)="CT","X","")</f>
        <v/>
      </c>
      <c r="N786" s="28" t="str">
        <f>IF(VLOOKUP(I786,RETENCIÓN!A:E,5,FALSE)="E","X","")</f>
        <v>X</v>
      </c>
      <c r="O786" s="28" t="str">
        <f>IF(VLOOKUP(I786,RETENCIÓN!A:E,5,FALSE)="MT","X","")</f>
        <v/>
      </c>
      <c r="P786" s="28" t="str">
        <f>IF(VLOOKUP(I786,RETENCIÓN!A:E,5,FALSE)="S","X","")</f>
        <v/>
      </c>
      <c r="Q786" s="26" t="s">
        <v>277</v>
      </c>
      <c r="R786" s="26"/>
      <c r="S786" s="25" t="s">
        <v>177</v>
      </c>
      <c r="T786" s="22" t="s">
        <v>178</v>
      </c>
      <c r="U786" s="22">
        <v>1</v>
      </c>
      <c r="V786" s="22">
        <v>133</v>
      </c>
      <c r="W786" s="22" t="s">
        <v>167</v>
      </c>
      <c r="X786" s="22"/>
      <c r="Y786" s="22">
        <v>2</v>
      </c>
      <c r="Z786" s="22" t="s">
        <v>278</v>
      </c>
    </row>
    <row r="787" spans="1:26" ht="24" x14ac:dyDescent="0.2">
      <c r="A787" s="22">
        <v>785</v>
      </c>
      <c r="B787" s="22" t="s">
        <v>168</v>
      </c>
      <c r="C787" s="23">
        <v>37768</v>
      </c>
      <c r="D787" s="23">
        <v>37768</v>
      </c>
      <c r="E787" s="22" t="s">
        <v>21</v>
      </c>
      <c r="F787" s="24" t="s">
        <v>279</v>
      </c>
      <c r="G787" s="4" t="s">
        <v>40</v>
      </c>
      <c r="H787" s="30" t="str">
        <f>VLOOKUP(G787,Hoja2!A:B,2,0)</f>
        <v>SERIE029</v>
      </c>
      <c r="I787" s="4" t="s">
        <v>40</v>
      </c>
      <c r="J787" s="31">
        <f>VLOOKUP(Eliminación!I139,RETENCIÓN!A:D,IF(Eliminación!E139="OPES",2,IF(Eliminación!E139="UPES",3,4)),FALSE)</f>
        <v>10</v>
      </c>
      <c r="K787" s="27">
        <f t="shared" si="12"/>
        <v>41418</v>
      </c>
      <c r="L787" s="28" t="str">
        <f>IF(VLOOKUP(I787,RETENCIÓN!A:E,5,FALSE)="E","X","")</f>
        <v>X</v>
      </c>
      <c r="M787" s="29" t="str">
        <f>IF(VLOOKUP(I787,RETENCIÓN!A:E,5,FALSE)="CT","X","")</f>
        <v/>
      </c>
      <c r="N787" s="28" t="str">
        <f>IF(VLOOKUP(I787,RETENCIÓN!A:E,5,FALSE)="E","X","")</f>
        <v>X</v>
      </c>
      <c r="O787" s="28" t="str">
        <f>IF(VLOOKUP(I787,RETENCIÓN!A:E,5,FALSE)="MT","X","")</f>
        <v/>
      </c>
      <c r="P787" s="28" t="str">
        <f>IF(VLOOKUP(I787,RETENCIÓN!A:E,5,FALSE)="S","X","")</f>
        <v/>
      </c>
      <c r="Q787" s="26" t="s">
        <v>277</v>
      </c>
      <c r="R787" s="26"/>
      <c r="S787" s="25" t="s">
        <v>177</v>
      </c>
      <c r="T787" s="22" t="s">
        <v>178</v>
      </c>
      <c r="U787" s="22">
        <v>1</v>
      </c>
      <c r="V787" s="22">
        <v>133</v>
      </c>
      <c r="W787" s="22" t="s">
        <v>167</v>
      </c>
      <c r="X787" s="22"/>
      <c r="Y787" s="22">
        <v>2</v>
      </c>
      <c r="Z787" s="22" t="s">
        <v>278</v>
      </c>
    </row>
    <row r="788" spans="1:26" ht="24" x14ac:dyDescent="0.2">
      <c r="A788" s="22">
        <v>786</v>
      </c>
      <c r="B788" s="22" t="s">
        <v>168</v>
      </c>
      <c r="C788" s="23">
        <v>37768</v>
      </c>
      <c r="D788" s="23">
        <v>37768</v>
      </c>
      <c r="E788" s="22" t="s">
        <v>21</v>
      </c>
      <c r="F788" s="24" t="s">
        <v>280</v>
      </c>
      <c r="G788" s="4" t="s">
        <v>40</v>
      </c>
      <c r="H788" s="30" t="str">
        <f>VLOOKUP(G788,Hoja2!A:B,2,0)</f>
        <v>SERIE029</v>
      </c>
      <c r="I788" s="4" t="s">
        <v>40</v>
      </c>
      <c r="J788" s="31">
        <f>VLOOKUP(Eliminación!I65,RETENCIÓN!A:D,IF(Eliminación!E65="OPES",2,IF(Eliminación!E65="UPES",3,4)),FALSE)</f>
        <v>10</v>
      </c>
      <c r="K788" s="27">
        <f t="shared" si="12"/>
        <v>41418</v>
      </c>
      <c r="L788" s="28" t="str">
        <f>IF(VLOOKUP(I788,RETENCIÓN!A:E,5,FALSE)="E","X","")</f>
        <v>X</v>
      </c>
      <c r="M788" s="29" t="str">
        <f>IF(VLOOKUP(I788,RETENCIÓN!A:E,5,FALSE)="CT","X","")</f>
        <v/>
      </c>
      <c r="N788" s="28" t="str">
        <f>IF(VLOOKUP(I788,RETENCIÓN!A:E,5,FALSE)="E","X","")</f>
        <v>X</v>
      </c>
      <c r="O788" s="28" t="str">
        <f>IF(VLOOKUP(I788,RETENCIÓN!A:E,5,FALSE)="MT","X","")</f>
        <v/>
      </c>
      <c r="P788" s="28" t="str">
        <f>IF(VLOOKUP(I788,RETENCIÓN!A:E,5,FALSE)="S","X","")</f>
        <v/>
      </c>
      <c r="Q788" s="26" t="s">
        <v>277</v>
      </c>
      <c r="R788" s="26"/>
      <c r="S788" s="25" t="s">
        <v>177</v>
      </c>
      <c r="T788" s="22" t="s">
        <v>178</v>
      </c>
      <c r="U788" s="22">
        <v>1</v>
      </c>
      <c r="V788" s="22">
        <v>63</v>
      </c>
      <c r="W788" s="22" t="s">
        <v>167</v>
      </c>
      <c r="X788" s="22"/>
      <c r="Y788" s="22">
        <v>3</v>
      </c>
      <c r="Z788" s="22" t="s">
        <v>278</v>
      </c>
    </row>
    <row r="789" spans="1:26" ht="24" x14ac:dyDescent="0.2">
      <c r="A789" s="22">
        <v>787</v>
      </c>
      <c r="B789" s="22" t="s">
        <v>168</v>
      </c>
      <c r="C789" s="23">
        <v>37768</v>
      </c>
      <c r="D789" s="23">
        <v>37768</v>
      </c>
      <c r="E789" s="22" t="s">
        <v>21</v>
      </c>
      <c r="F789" s="24" t="s">
        <v>280</v>
      </c>
      <c r="G789" s="4" t="s">
        <v>40</v>
      </c>
      <c r="H789" s="30" t="str">
        <f>VLOOKUP(G789,Hoja2!A:B,2,0)</f>
        <v>SERIE029</v>
      </c>
      <c r="I789" s="4" t="s">
        <v>40</v>
      </c>
      <c r="J789" s="31">
        <f>VLOOKUP(Eliminación!I140,RETENCIÓN!A:D,IF(Eliminación!E140="OPES",2,IF(Eliminación!E140="UPES",3,4)),FALSE)</f>
        <v>10</v>
      </c>
      <c r="K789" s="27">
        <f t="shared" si="12"/>
        <v>41418</v>
      </c>
      <c r="L789" s="28" t="str">
        <f>IF(VLOOKUP(I789,RETENCIÓN!A:E,5,FALSE)="E","X","")</f>
        <v>X</v>
      </c>
      <c r="M789" s="29" t="str">
        <f>IF(VLOOKUP(I789,RETENCIÓN!A:E,5,FALSE)="CT","X","")</f>
        <v/>
      </c>
      <c r="N789" s="28" t="str">
        <f>IF(VLOOKUP(I789,RETENCIÓN!A:E,5,FALSE)="E","X","")</f>
        <v>X</v>
      </c>
      <c r="O789" s="28" t="str">
        <f>IF(VLOOKUP(I789,RETENCIÓN!A:E,5,FALSE)="MT","X","")</f>
        <v/>
      </c>
      <c r="P789" s="28" t="str">
        <f>IF(VLOOKUP(I789,RETENCIÓN!A:E,5,FALSE)="S","X","")</f>
        <v/>
      </c>
      <c r="Q789" s="26" t="s">
        <v>277</v>
      </c>
      <c r="R789" s="26"/>
      <c r="S789" s="25" t="s">
        <v>177</v>
      </c>
      <c r="T789" s="22" t="s">
        <v>178</v>
      </c>
      <c r="U789" s="22">
        <v>1</v>
      </c>
      <c r="V789" s="22">
        <v>63</v>
      </c>
      <c r="W789" s="22" t="s">
        <v>167</v>
      </c>
      <c r="X789" s="22"/>
      <c r="Y789" s="22">
        <v>3</v>
      </c>
      <c r="Z789" s="22" t="s">
        <v>278</v>
      </c>
    </row>
    <row r="790" spans="1:26" ht="24" x14ac:dyDescent="0.2">
      <c r="A790" s="22">
        <v>788</v>
      </c>
      <c r="B790" s="22" t="s">
        <v>168</v>
      </c>
      <c r="C790" s="23">
        <v>37768</v>
      </c>
      <c r="D790" s="23">
        <v>37768</v>
      </c>
      <c r="E790" s="22" t="s">
        <v>21</v>
      </c>
      <c r="F790" s="24" t="s">
        <v>281</v>
      </c>
      <c r="G790" s="4" t="s">
        <v>40</v>
      </c>
      <c r="H790" s="30" t="str">
        <f>VLOOKUP(G790,Hoja2!A:B,2,0)</f>
        <v>SERIE029</v>
      </c>
      <c r="I790" s="4" t="s">
        <v>40</v>
      </c>
      <c r="J790" s="31">
        <f>VLOOKUP(Eliminación!I66,RETENCIÓN!A:D,IF(Eliminación!E66="OPES",2,IF(Eliminación!E66="UPES",3,4)),FALSE)</f>
        <v>10</v>
      </c>
      <c r="K790" s="27">
        <f t="shared" si="12"/>
        <v>41418</v>
      </c>
      <c r="L790" s="28" t="str">
        <f>IF(VLOOKUP(I790,RETENCIÓN!A:E,5,FALSE)="E","X","")</f>
        <v>X</v>
      </c>
      <c r="M790" s="29" t="str">
        <f>IF(VLOOKUP(I790,RETENCIÓN!A:E,5,FALSE)="CT","X","")</f>
        <v/>
      </c>
      <c r="N790" s="28" t="str">
        <f>IF(VLOOKUP(I790,RETENCIÓN!A:E,5,FALSE)="E","X","")</f>
        <v>X</v>
      </c>
      <c r="O790" s="28" t="str">
        <f>IF(VLOOKUP(I790,RETENCIÓN!A:E,5,FALSE)="MT","X","")</f>
        <v/>
      </c>
      <c r="P790" s="28" t="str">
        <f>IF(VLOOKUP(I790,RETENCIÓN!A:E,5,FALSE)="S","X","")</f>
        <v/>
      </c>
      <c r="Q790" s="26" t="s">
        <v>277</v>
      </c>
      <c r="R790" s="26"/>
      <c r="S790" s="25" t="s">
        <v>177</v>
      </c>
      <c r="T790" s="22" t="s">
        <v>178</v>
      </c>
      <c r="U790" s="22">
        <v>1</v>
      </c>
      <c r="V790" s="22">
        <v>62</v>
      </c>
      <c r="W790" s="22" t="s">
        <v>167</v>
      </c>
      <c r="X790" s="22"/>
      <c r="Y790" s="22">
        <v>4</v>
      </c>
      <c r="Z790" s="22" t="s">
        <v>278</v>
      </c>
    </row>
    <row r="791" spans="1:26" ht="24" x14ac:dyDescent="0.2">
      <c r="A791" s="22">
        <v>789</v>
      </c>
      <c r="B791" s="22" t="s">
        <v>168</v>
      </c>
      <c r="C791" s="23">
        <v>37768</v>
      </c>
      <c r="D791" s="23">
        <v>37768</v>
      </c>
      <c r="E791" s="22" t="s">
        <v>21</v>
      </c>
      <c r="F791" s="24" t="s">
        <v>281</v>
      </c>
      <c r="G791" s="4" t="s">
        <v>40</v>
      </c>
      <c r="H791" s="30" t="str">
        <f>VLOOKUP(G791,Hoja2!A:B,2,0)</f>
        <v>SERIE029</v>
      </c>
      <c r="I791" s="4" t="s">
        <v>40</v>
      </c>
      <c r="J791" s="31">
        <f>VLOOKUP(Eliminación!I141,RETENCIÓN!A:D,IF(Eliminación!E141="OPES",2,IF(Eliminación!E141="UPES",3,4)),FALSE)</f>
        <v>10</v>
      </c>
      <c r="K791" s="27">
        <f t="shared" si="12"/>
        <v>41418</v>
      </c>
      <c r="L791" s="28" t="str">
        <f>IF(VLOOKUP(I791,RETENCIÓN!A:E,5,FALSE)="E","X","")</f>
        <v>X</v>
      </c>
      <c r="M791" s="29" t="str">
        <f>IF(VLOOKUP(I791,RETENCIÓN!A:E,5,FALSE)="CT","X","")</f>
        <v/>
      </c>
      <c r="N791" s="28" t="str">
        <f>IF(VLOOKUP(I791,RETENCIÓN!A:E,5,FALSE)="E","X","")</f>
        <v>X</v>
      </c>
      <c r="O791" s="28" t="str">
        <f>IF(VLOOKUP(I791,RETENCIÓN!A:E,5,FALSE)="MT","X","")</f>
        <v/>
      </c>
      <c r="P791" s="28" t="str">
        <f>IF(VLOOKUP(I791,RETENCIÓN!A:E,5,FALSE)="S","X","")</f>
        <v/>
      </c>
      <c r="Q791" s="26" t="s">
        <v>277</v>
      </c>
      <c r="R791" s="26"/>
      <c r="S791" s="25" t="s">
        <v>177</v>
      </c>
      <c r="T791" s="22" t="s">
        <v>178</v>
      </c>
      <c r="U791" s="22">
        <v>1</v>
      </c>
      <c r="V791" s="22">
        <v>62</v>
      </c>
      <c r="W791" s="22" t="s">
        <v>167</v>
      </c>
      <c r="X791" s="22"/>
      <c r="Y791" s="22">
        <v>4</v>
      </c>
      <c r="Z791" s="22" t="s">
        <v>278</v>
      </c>
    </row>
    <row r="792" spans="1:26" ht="24" x14ac:dyDescent="0.2">
      <c r="A792" s="22">
        <v>790</v>
      </c>
      <c r="B792" s="22" t="s">
        <v>168</v>
      </c>
      <c r="C792" s="23">
        <v>37768</v>
      </c>
      <c r="D792" s="23">
        <v>37768</v>
      </c>
      <c r="E792" s="22" t="s">
        <v>21</v>
      </c>
      <c r="F792" s="24" t="s">
        <v>282</v>
      </c>
      <c r="G792" s="4" t="s">
        <v>40</v>
      </c>
      <c r="H792" s="30" t="str">
        <f>VLOOKUP(G792,Hoja2!A:B,2,0)</f>
        <v>SERIE029</v>
      </c>
      <c r="I792" s="4" t="s">
        <v>40</v>
      </c>
      <c r="J792" s="31">
        <f>VLOOKUP(Eliminación!I67,RETENCIÓN!A:D,IF(Eliminación!E67="OPES",2,IF(Eliminación!E67="UPES",3,4)),FALSE)</f>
        <v>10</v>
      </c>
      <c r="K792" s="27">
        <f t="shared" si="12"/>
        <v>41418</v>
      </c>
      <c r="L792" s="28" t="str">
        <f>IF(VLOOKUP(I792,RETENCIÓN!A:E,5,FALSE)="E","X","")</f>
        <v>X</v>
      </c>
      <c r="M792" s="29" t="str">
        <f>IF(VLOOKUP(I792,RETENCIÓN!A:E,5,FALSE)="CT","X","")</f>
        <v/>
      </c>
      <c r="N792" s="28" t="str">
        <f>IF(VLOOKUP(I792,RETENCIÓN!A:E,5,FALSE)="E","X","")</f>
        <v>X</v>
      </c>
      <c r="O792" s="28" t="str">
        <f>IF(VLOOKUP(I792,RETENCIÓN!A:E,5,FALSE)="MT","X","")</f>
        <v/>
      </c>
      <c r="P792" s="28" t="str">
        <f>IF(VLOOKUP(I792,RETENCIÓN!A:E,5,FALSE)="S","X","")</f>
        <v/>
      </c>
      <c r="Q792" s="26" t="s">
        <v>277</v>
      </c>
      <c r="R792" s="26"/>
      <c r="S792" s="25" t="s">
        <v>177</v>
      </c>
      <c r="T792" s="22" t="s">
        <v>178</v>
      </c>
      <c r="U792" s="22">
        <v>1</v>
      </c>
      <c r="V792" s="22">
        <v>115</v>
      </c>
      <c r="W792" s="22" t="s">
        <v>167</v>
      </c>
      <c r="X792" s="22"/>
      <c r="Y792" s="22">
        <v>5</v>
      </c>
      <c r="Z792" s="22" t="s">
        <v>278</v>
      </c>
    </row>
    <row r="793" spans="1:26" ht="24" x14ac:dyDescent="0.2">
      <c r="A793" s="22">
        <v>791</v>
      </c>
      <c r="B793" s="22" t="s">
        <v>168</v>
      </c>
      <c r="C793" s="23">
        <v>37768</v>
      </c>
      <c r="D793" s="23">
        <v>37768</v>
      </c>
      <c r="E793" s="22" t="s">
        <v>21</v>
      </c>
      <c r="F793" s="24" t="s">
        <v>282</v>
      </c>
      <c r="G793" s="4" t="s">
        <v>40</v>
      </c>
      <c r="H793" s="30" t="str">
        <f>VLOOKUP(G793,Hoja2!A:B,2,0)</f>
        <v>SERIE029</v>
      </c>
      <c r="I793" s="4" t="s">
        <v>40</v>
      </c>
      <c r="J793" s="31">
        <f>VLOOKUP(Eliminación!I142,RETENCIÓN!A:D,IF(Eliminación!E142="OPES",2,IF(Eliminación!E142="UPES",3,4)),FALSE)</f>
        <v>10</v>
      </c>
      <c r="K793" s="27">
        <f t="shared" si="12"/>
        <v>41418</v>
      </c>
      <c r="L793" s="28" t="str">
        <f>IF(VLOOKUP(I793,RETENCIÓN!A:E,5,FALSE)="E","X","")</f>
        <v>X</v>
      </c>
      <c r="M793" s="29" t="str">
        <f>IF(VLOOKUP(I793,RETENCIÓN!A:E,5,FALSE)="CT","X","")</f>
        <v/>
      </c>
      <c r="N793" s="28" t="str">
        <f>IF(VLOOKUP(I793,RETENCIÓN!A:E,5,FALSE)="E","X","")</f>
        <v>X</v>
      </c>
      <c r="O793" s="28" t="str">
        <f>IF(VLOOKUP(I793,RETENCIÓN!A:E,5,FALSE)="MT","X","")</f>
        <v/>
      </c>
      <c r="P793" s="28" t="str">
        <f>IF(VLOOKUP(I793,RETENCIÓN!A:E,5,FALSE)="S","X","")</f>
        <v/>
      </c>
      <c r="Q793" s="26" t="s">
        <v>277</v>
      </c>
      <c r="R793" s="26"/>
      <c r="S793" s="25" t="s">
        <v>177</v>
      </c>
      <c r="T793" s="22" t="s">
        <v>178</v>
      </c>
      <c r="U793" s="22">
        <v>1</v>
      </c>
      <c r="V793" s="22">
        <v>115</v>
      </c>
      <c r="W793" s="22" t="s">
        <v>167</v>
      </c>
      <c r="X793" s="22"/>
      <c r="Y793" s="22">
        <v>5</v>
      </c>
      <c r="Z793" s="22" t="s">
        <v>278</v>
      </c>
    </row>
    <row r="794" spans="1:26" ht="24" x14ac:dyDescent="0.2">
      <c r="A794" s="22">
        <v>792</v>
      </c>
      <c r="B794" s="22" t="s">
        <v>168</v>
      </c>
      <c r="C794" s="23">
        <v>37768</v>
      </c>
      <c r="D794" s="23">
        <v>37768</v>
      </c>
      <c r="E794" s="22" t="s">
        <v>21</v>
      </c>
      <c r="F794" s="24" t="s">
        <v>283</v>
      </c>
      <c r="G794" s="4" t="s">
        <v>40</v>
      </c>
      <c r="H794" s="30" t="str">
        <f>VLOOKUP(G794,Hoja2!A:B,2,0)</f>
        <v>SERIE029</v>
      </c>
      <c r="I794" s="4" t="s">
        <v>40</v>
      </c>
      <c r="J794" s="31">
        <f>VLOOKUP(Eliminación!I68,RETENCIÓN!A:D,IF(Eliminación!E68="OPES",2,IF(Eliminación!E68="UPES",3,4)),FALSE)</f>
        <v>10</v>
      </c>
      <c r="K794" s="27">
        <f t="shared" si="12"/>
        <v>41418</v>
      </c>
      <c r="L794" s="28" t="str">
        <f>IF(VLOOKUP(I794,RETENCIÓN!A:E,5,FALSE)="E","X","")</f>
        <v>X</v>
      </c>
      <c r="M794" s="29" t="str">
        <f>IF(VLOOKUP(I794,RETENCIÓN!A:E,5,FALSE)="CT","X","")</f>
        <v/>
      </c>
      <c r="N794" s="28" t="str">
        <f>IF(VLOOKUP(I794,RETENCIÓN!A:E,5,FALSE)="E","X","")</f>
        <v>X</v>
      </c>
      <c r="O794" s="28" t="str">
        <f>IF(VLOOKUP(I794,RETENCIÓN!A:E,5,FALSE)="MT","X","")</f>
        <v/>
      </c>
      <c r="P794" s="28" t="str">
        <f>IF(VLOOKUP(I794,RETENCIÓN!A:E,5,FALSE)="S","X","")</f>
        <v/>
      </c>
      <c r="Q794" s="26" t="s">
        <v>284</v>
      </c>
      <c r="R794" s="26"/>
      <c r="S794" s="25" t="s">
        <v>177</v>
      </c>
      <c r="T794" s="22" t="s">
        <v>178</v>
      </c>
      <c r="U794" s="22">
        <v>1</v>
      </c>
      <c r="V794" s="22">
        <v>62</v>
      </c>
      <c r="W794" s="22" t="s">
        <v>167</v>
      </c>
      <c r="X794" s="22"/>
      <c r="Y794" s="22">
        <v>6</v>
      </c>
      <c r="Z794" s="22" t="s">
        <v>278</v>
      </c>
    </row>
    <row r="795" spans="1:26" ht="24" x14ac:dyDescent="0.2">
      <c r="A795" s="22">
        <v>793</v>
      </c>
      <c r="B795" s="22" t="s">
        <v>168</v>
      </c>
      <c r="C795" s="23">
        <v>37768</v>
      </c>
      <c r="D795" s="23">
        <v>37768</v>
      </c>
      <c r="E795" s="22" t="s">
        <v>21</v>
      </c>
      <c r="F795" s="24" t="s">
        <v>283</v>
      </c>
      <c r="G795" s="4" t="s">
        <v>40</v>
      </c>
      <c r="H795" s="30" t="str">
        <f>VLOOKUP(G795,Hoja2!A:B,2,0)</f>
        <v>SERIE029</v>
      </c>
      <c r="I795" s="4" t="s">
        <v>40</v>
      </c>
      <c r="J795" s="31">
        <f>VLOOKUP(Eliminación!I143,RETENCIÓN!A:D,IF(Eliminación!E143="OPES",2,IF(Eliminación!E143="UPES",3,4)),FALSE)</f>
        <v>10</v>
      </c>
      <c r="K795" s="27">
        <f t="shared" si="12"/>
        <v>41418</v>
      </c>
      <c r="L795" s="28" t="str">
        <f>IF(VLOOKUP(I795,RETENCIÓN!A:E,5,FALSE)="E","X","")</f>
        <v>X</v>
      </c>
      <c r="M795" s="29" t="str">
        <f>IF(VLOOKUP(I795,RETENCIÓN!A:E,5,FALSE)="CT","X","")</f>
        <v/>
      </c>
      <c r="N795" s="28" t="str">
        <f>IF(VLOOKUP(I795,RETENCIÓN!A:E,5,FALSE)="E","X","")</f>
        <v>X</v>
      </c>
      <c r="O795" s="28" t="str">
        <f>IF(VLOOKUP(I795,RETENCIÓN!A:E,5,FALSE)="MT","X","")</f>
        <v/>
      </c>
      <c r="P795" s="28" t="str">
        <f>IF(VLOOKUP(I795,RETENCIÓN!A:E,5,FALSE)="S","X","")</f>
        <v/>
      </c>
      <c r="Q795" s="26" t="s">
        <v>284</v>
      </c>
      <c r="R795" s="26"/>
      <c r="S795" s="25" t="s">
        <v>177</v>
      </c>
      <c r="T795" s="22" t="s">
        <v>178</v>
      </c>
      <c r="U795" s="22">
        <v>1</v>
      </c>
      <c r="V795" s="22">
        <v>62</v>
      </c>
      <c r="W795" s="22" t="s">
        <v>167</v>
      </c>
      <c r="X795" s="22"/>
      <c r="Y795" s="22">
        <v>6</v>
      </c>
      <c r="Z795" s="22" t="s">
        <v>278</v>
      </c>
    </row>
    <row r="796" spans="1:26" ht="24" x14ac:dyDescent="0.2">
      <c r="A796" s="22">
        <v>794</v>
      </c>
      <c r="B796" s="22" t="s">
        <v>168</v>
      </c>
      <c r="C796" s="23">
        <v>37768</v>
      </c>
      <c r="D796" s="23">
        <v>37768</v>
      </c>
      <c r="E796" s="22" t="s">
        <v>21</v>
      </c>
      <c r="F796" s="24" t="s">
        <v>285</v>
      </c>
      <c r="G796" s="4" t="s">
        <v>40</v>
      </c>
      <c r="H796" s="30" t="str">
        <f>VLOOKUP(G796,Hoja2!A:B,2,0)</f>
        <v>SERIE029</v>
      </c>
      <c r="I796" s="4" t="s">
        <v>40</v>
      </c>
      <c r="J796" s="31">
        <f>VLOOKUP(Eliminación!I69,RETENCIÓN!A:D,IF(Eliminación!E69="OPES",2,IF(Eliminación!E69="UPES",3,4)),FALSE)</f>
        <v>10</v>
      </c>
      <c r="K796" s="27">
        <f t="shared" si="12"/>
        <v>41418</v>
      </c>
      <c r="L796" s="28" t="str">
        <f>IF(VLOOKUP(I796,RETENCIÓN!A:E,5,FALSE)="E","X","")</f>
        <v>X</v>
      </c>
      <c r="M796" s="29" t="str">
        <f>IF(VLOOKUP(I796,RETENCIÓN!A:E,5,FALSE)="CT","X","")</f>
        <v/>
      </c>
      <c r="N796" s="28" t="str">
        <f>IF(VLOOKUP(I796,RETENCIÓN!A:E,5,FALSE)="E","X","")</f>
        <v>X</v>
      </c>
      <c r="O796" s="28" t="str">
        <f>IF(VLOOKUP(I796,RETENCIÓN!A:E,5,FALSE)="MT","X","")</f>
        <v/>
      </c>
      <c r="P796" s="28" t="str">
        <f>IF(VLOOKUP(I796,RETENCIÓN!A:E,5,FALSE)="S","X","")</f>
        <v/>
      </c>
      <c r="Q796" s="26" t="s">
        <v>284</v>
      </c>
      <c r="R796" s="26"/>
      <c r="S796" s="25" t="s">
        <v>177</v>
      </c>
      <c r="T796" s="22" t="s">
        <v>178</v>
      </c>
      <c r="U796" s="22">
        <v>1</v>
      </c>
      <c r="V796" s="22">
        <v>141</v>
      </c>
      <c r="W796" s="22" t="s">
        <v>167</v>
      </c>
      <c r="X796" s="22"/>
      <c r="Y796" s="22">
        <v>7</v>
      </c>
      <c r="Z796" s="22" t="s">
        <v>278</v>
      </c>
    </row>
    <row r="797" spans="1:26" ht="24" x14ac:dyDescent="0.2">
      <c r="A797" s="22">
        <v>795</v>
      </c>
      <c r="B797" s="22" t="s">
        <v>168</v>
      </c>
      <c r="C797" s="23">
        <v>37768</v>
      </c>
      <c r="D797" s="23">
        <v>37768</v>
      </c>
      <c r="E797" s="22" t="s">
        <v>21</v>
      </c>
      <c r="F797" s="24" t="s">
        <v>285</v>
      </c>
      <c r="G797" s="4" t="s">
        <v>40</v>
      </c>
      <c r="H797" s="30" t="str">
        <f>VLOOKUP(G797,Hoja2!A:B,2,0)</f>
        <v>SERIE029</v>
      </c>
      <c r="I797" s="4" t="s">
        <v>40</v>
      </c>
      <c r="J797" s="31">
        <f>VLOOKUP(Eliminación!I144,RETENCIÓN!A:D,IF(Eliminación!E144="OPES",2,IF(Eliminación!E144="UPES",3,4)),FALSE)</f>
        <v>10</v>
      </c>
      <c r="K797" s="27">
        <f t="shared" si="12"/>
        <v>41418</v>
      </c>
      <c r="L797" s="28" t="str">
        <f>IF(VLOOKUP(I797,RETENCIÓN!A:E,5,FALSE)="E","X","")</f>
        <v>X</v>
      </c>
      <c r="M797" s="29" t="str">
        <f>IF(VLOOKUP(I797,RETENCIÓN!A:E,5,FALSE)="CT","X","")</f>
        <v/>
      </c>
      <c r="N797" s="28" t="str">
        <f>IF(VLOOKUP(I797,RETENCIÓN!A:E,5,FALSE)="E","X","")</f>
        <v>X</v>
      </c>
      <c r="O797" s="28" t="str">
        <f>IF(VLOOKUP(I797,RETENCIÓN!A:E,5,FALSE)="MT","X","")</f>
        <v/>
      </c>
      <c r="P797" s="28" t="str">
        <f>IF(VLOOKUP(I797,RETENCIÓN!A:E,5,FALSE)="S","X","")</f>
        <v/>
      </c>
      <c r="Q797" s="26" t="s">
        <v>284</v>
      </c>
      <c r="R797" s="26"/>
      <c r="S797" s="25" t="s">
        <v>177</v>
      </c>
      <c r="T797" s="22" t="s">
        <v>178</v>
      </c>
      <c r="U797" s="22">
        <v>1</v>
      </c>
      <c r="V797" s="22">
        <v>141</v>
      </c>
      <c r="W797" s="22" t="s">
        <v>167</v>
      </c>
      <c r="X797" s="22"/>
      <c r="Y797" s="22">
        <v>7</v>
      </c>
      <c r="Z797" s="22" t="s">
        <v>278</v>
      </c>
    </row>
    <row r="798" spans="1:26" ht="24" x14ac:dyDescent="0.2">
      <c r="A798" s="22">
        <v>796</v>
      </c>
      <c r="B798" s="22" t="s">
        <v>168</v>
      </c>
      <c r="C798" s="23">
        <v>37768</v>
      </c>
      <c r="D798" s="23">
        <v>37768</v>
      </c>
      <c r="E798" s="22" t="s">
        <v>21</v>
      </c>
      <c r="F798" s="24" t="s">
        <v>286</v>
      </c>
      <c r="G798" s="4" t="s">
        <v>40</v>
      </c>
      <c r="H798" s="30" t="str">
        <f>VLOOKUP(G798,Hoja2!A:B,2,0)</f>
        <v>SERIE029</v>
      </c>
      <c r="I798" s="4" t="s">
        <v>40</v>
      </c>
      <c r="J798" s="31">
        <f>VLOOKUP(Eliminación!I70,RETENCIÓN!A:D,IF(Eliminación!E70="OPES",2,IF(Eliminación!E70="UPES",3,4)),FALSE)</f>
        <v>10</v>
      </c>
      <c r="K798" s="27">
        <f t="shared" si="12"/>
        <v>41418</v>
      </c>
      <c r="L798" s="28" t="str">
        <f>IF(VLOOKUP(I798,RETENCIÓN!A:E,5,FALSE)="E","X","")</f>
        <v>X</v>
      </c>
      <c r="M798" s="29" t="str">
        <f>IF(VLOOKUP(I798,RETENCIÓN!A:E,5,FALSE)="CT","X","")</f>
        <v/>
      </c>
      <c r="N798" s="28" t="str">
        <f>IF(VLOOKUP(I798,RETENCIÓN!A:E,5,FALSE)="E","X","")</f>
        <v>X</v>
      </c>
      <c r="O798" s="28" t="str">
        <f>IF(VLOOKUP(I798,RETENCIÓN!A:E,5,FALSE)="MT","X","")</f>
        <v/>
      </c>
      <c r="P798" s="28" t="str">
        <f>IF(VLOOKUP(I798,RETENCIÓN!A:E,5,FALSE)="S","X","")</f>
        <v/>
      </c>
      <c r="Q798" s="26" t="s">
        <v>284</v>
      </c>
      <c r="R798" s="26"/>
      <c r="S798" s="25" t="s">
        <v>177</v>
      </c>
      <c r="T798" s="22" t="s">
        <v>178</v>
      </c>
      <c r="U798" s="22">
        <v>1</v>
      </c>
      <c r="V798" s="22">
        <v>67</v>
      </c>
      <c r="W798" s="22" t="s">
        <v>167</v>
      </c>
      <c r="X798" s="22"/>
      <c r="Y798" s="22">
        <v>8</v>
      </c>
      <c r="Z798" s="22" t="s">
        <v>278</v>
      </c>
    </row>
    <row r="799" spans="1:26" ht="24" x14ac:dyDescent="0.2">
      <c r="A799" s="22">
        <v>797</v>
      </c>
      <c r="B799" s="22" t="s">
        <v>168</v>
      </c>
      <c r="C799" s="23">
        <v>37768</v>
      </c>
      <c r="D799" s="23">
        <v>37768</v>
      </c>
      <c r="E799" s="22" t="s">
        <v>21</v>
      </c>
      <c r="F799" s="24" t="s">
        <v>286</v>
      </c>
      <c r="G799" s="4" t="s">
        <v>40</v>
      </c>
      <c r="H799" s="30" t="str">
        <f>VLOOKUP(G799,Hoja2!A:B,2,0)</f>
        <v>SERIE029</v>
      </c>
      <c r="I799" s="4" t="s">
        <v>40</v>
      </c>
      <c r="J799" s="31">
        <f>VLOOKUP(Eliminación!I145,RETENCIÓN!A:D,IF(Eliminación!E145="OPES",2,IF(Eliminación!E145="UPES",3,4)),FALSE)</f>
        <v>10</v>
      </c>
      <c r="K799" s="27">
        <f t="shared" si="12"/>
        <v>41418</v>
      </c>
      <c r="L799" s="28" t="str">
        <f>IF(VLOOKUP(I799,RETENCIÓN!A:E,5,FALSE)="E","X","")</f>
        <v>X</v>
      </c>
      <c r="M799" s="29" t="str">
        <f>IF(VLOOKUP(I799,RETENCIÓN!A:E,5,FALSE)="CT","X","")</f>
        <v/>
      </c>
      <c r="N799" s="28" t="str">
        <f>IF(VLOOKUP(I799,RETENCIÓN!A:E,5,FALSE)="E","X","")</f>
        <v>X</v>
      </c>
      <c r="O799" s="28" t="str">
        <f>IF(VLOOKUP(I799,RETENCIÓN!A:E,5,FALSE)="MT","X","")</f>
        <v/>
      </c>
      <c r="P799" s="28" t="str">
        <f>IF(VLOOKUP(I799,RETENCIÓN!A:E,5,FALSE)="S","X","")</f>
        <v/>
      </c>
      <c r="Q799" s="26" t="s">
        <v>284</v>
      </c>
      <c r="R799" s="26"/>
      <c r="S799" s="25" t="s">
        <v>177</v>
      </c>
      <c r="T799" s="22" t="s">
        <v>178</v>
      </c>
      <c r="U799" s="22">
        <v>1</v>
      </c>
      <c r="V799" s="22">
        <v>67</v>
      </c>
      <c r="W799" s="22" t="s">
        <v>167</v>
      </c>
      <c r="X799" s="22"/>
      <c r="Y799" s="22">
        <v>8</v>
      </c>
      <c r="Z799" s="22" t="s">
        <v>278</v>
      </c>
    </row>
    <row r="800" spans="1:26" ht="24" x14ac:dyDescent="0.2">
      <c r="A800" s="22">
        <v>798</v>
      </c>
      <c r="B800" s="22" t="s">
        <v>168</v>
      </c>
      <c r="C800" s="23">
        <v>37768</v>
      </c>
      <c r="D800" s="23">
        <v>37768</v>
      </c>
      <c r="E800" s="22" t="s">
        <v>21</v>
      </c>
      <c r="F800" s="24" t="s">
        <v>255</v>
      </c>
      <c r="G800" s="4" t="s">
        <v>40</v>
      </c>
      <c r="H800" s="30" t="str">
        <f>VLOOKUP(G800,Hoja2!A:B,2,0)</f>
        <v>SERIE029</v>
      </c>
      <c r="I800" s="4" t="s">
        <v>40</v>
      </c>
      <c r="J800" s="31">
        <f>VLOOKUP(Eliminación!I71,RETENCIÓN!A:D,IF(Eliminación!E71="OPES",2,IF(Eliminación!E71="UPES",3,4)),FALSE)</f>
        <v>10</v>
      </c>
      <c r="K800" s="27">
        <f t="shared" si="12"/>
        <v>41418</v>
      </c>
      <c r="L800" s="28" t="str">
        <f>IF(VLOOKUP(I800,RETENCIÓN!A:E,5,FALSE)="E","X","")</f>
        <v>X</v>
      </c>
      <c r="M800" s="29" t="str">
        <f>IF(VLOOKUP(I800,RETENCIÓN!A:E,5,FALSE)="CT","X","")</f>
        <v/>
      </c>
      <c r="N800" s="28" t="str">
        <f>IF(VLOOKUP(I800,RETENCIÓN!A:E,5,FALSE)="E","X","")</f>
        <v>X</v>
      </c>
      <c r="O800" s="28" t="str">
        <f>IF(VLOOKUP(I800,RETENCIÓN!A:E,5,FALSE)="MT","X","")</f>
        <v/>
      </c>
      <c r="P800" s="28" t="str">
        <f>IF(VLOOKUP(I800,RETENCIÓN!A:E,5,FALSE)="S","X","")</f>
        <v/>
      </c>
      <c r="Q800" s="26" t="s">
        <v>284</v>
      </c>
      <c r="R800" s="26"/>
      <c r="S800" s="25" t="s">
        <v>177</v>
      </c>
      <c r="T800" s="22" t="s">
        <v>178</v>
      </c>
      <c r="U800" s="22">
        <v>1</v>
      </c>
      <c r="V800" s="22">
        <v>83</v>
      </c>
      <c r="W800" s="22" t="s">
        <v>167</v>
      </c>
      <c r="X800" s="22"/>
      <c r="Y800" s="22">
        <v>9</v>
      </c>
      <c r="Z800" s="22" t="s">
        <v>278</v>
      </c>
    </row>
    <row r="801" spans="1:26" ht="24" x14ac:dyDescent="0.2">
      <c r="A801" s="22">
        <v>799</v>
      </c>
      <c r="B801" s="22" t="s">
        <v>168</v>
      </c>
      <c r="C801" s="23">
        <v>37768</v>
      </c>
      <c r="D801" s="23">
        <v>37768</v>
      </c>
      <c r="E801" s="22" t="s">
        <v>21</v>
      </c>
      <c r="F801" s="24" t="s">
        <v>255</v>
      </c>
      <c r="G801" s="4" t="s">
        <v>40</v>
      </c>
      <c r="H801" s="30" t="str">
        <f>VLOOKUP(G801,Hoja2!A:B,2,0)</f>
        <v>SERIE029</v>
      </c>
      <c r="I801" s="4" t="s">
        <v>40</v>
      </c>
      <c r="J801" s="31">
        <f>VLOOKUP(Eliminación!I146,RETENCIÓN!A:D,IF(Eliminación!E146="OPES",2,IF(Eliminación!E146="UPES",3,4)),FALSE)</f>
        <v>10</v>
      </c>
      <c r="K801" s="27">
        <f t="shared" si="12"/>
        <v>41418</v>
      </c>
      <c r="L801" s="28" t="str">
        <f>IF(VLOOKUP(I801,RETENCIÓN!A:E,5,FALSE)="E","X","")</f>
        <v>X</v>
      </c>
      <c r="M801" s="29" t="str">
        <f>IF(VLOOKUP(I801,RETENCIÓN!A:E,5,FALSE)="CT","X","")</f>
        <v/>
      </c>
      <c r="N801" s="28" t="str">
        <f>IF(VLOOKUP(I801,RETENCIÓN!A:E,5,FALSE)="E","X","")</f>
        <v>X</v>
      </c>
      <c r="O801" s="28" t="str">
        <f>IF(VLOOKUP(I801,RETENCIÓN!A:E,5,FALSE)="MT","X","")</f>
        <v/>
      </c>
      <c r="P801" s="28" t="str">
        <f>IF(VLOOKUP(I801,RETENCIÓN!A:E,5,FALSE)="S","X","")</f>
        <v/>
      </c>
      <c r="Q801" s="26" t="s">
        <v>284</v>
      </c>
      <c r="R801" s="26"/>
      <c r="S801" s="25" t="s">
        <v>177</v>
      </c>
      <c r="T801" s="22" t="s">
        <v>178</v>
      </c>
      <c r="U801" s="22">
        <v>1</v>
      </c>
      <c r="V801" s="22">
        <v>83</v>
      </c>
      <c r="W801" s="22" t="s">
        <v>167</v>
      </c>
      <c r="X801" s="22"/>
      <c r="Y801" s="22">
        <v>9</v>
      </c>
      <c r="Z801" s="22" t="s">
        <v>278</v>
      </c>
    </row>
    <row r="802" spans="1:26" ht="24" x14ac:dyDescent="0.2">
      <c r="A802" s="22">
        <v>800</v>
      </c>
      <c r="B802" s="22" t="s">
        <v>168</v>
      </c>
      <c r="C802" s="23">
        <v>37768</v>
      </c>
      <c r="D802" s="23">
        <v>37768</v>
      </c>
      <c r="E802" s="22" t="s">
        <v>21</v>
      </c>
      <c r="F802" s="24" t="s">
        <v>287</v>
      </c>
      <c r="G802" s="4" t="s">
        <v>40</v>
      </c>
      <c r="H802" s="30" t="str">
        <f>VLOOKUP(G802,Hoja2!A:B,2,0)</f>
        <v>SERIE029</v>
      </c>
      <c r="I802" s="4" t="s">
        <v>40</v>
      </c>
      <c r="J802" s="31">
        <f>VLOOKUP(Eliminación!I72,RETENCIÓN!A:D,IF(Eliminación!E72="OPES",2,IF(Eliminación!E72="UPES",3,4)),FALSE)</f>
        <v>10</v>
      </c>
      <c r="K802" s="27">
        <f t="shared" si="12"/>
        <v>41418</v>
      </c>
      <c r="L802" s="28" t="str">
        <f>IF(VLOOKUP(I802,RETENCIÓN!A:E,5,FALSE)="E","X","")</f>
        <v>X</v>
      </c>
      <c r="M802" s="29" t="str">
        <f>IF(VLOOKUP(I802,RETENCIÓN!A:E,5,FALSE)="CT","X","")</f>
        <v/>
      </c>
      <c r="N802" s="28" t="str">
        <f>IF(VLOOKUP(I802,RETENCIÓN!A:E,5,FALSE)="E","X","")</f>
        <v>X</v>
      </c>
      <c r="O802" s="28" t="str">
        <f>IF(VLOOKUP(I802,RETENCIÓN!A:E,5,FALSE)="MT","X","")</f>
        <v/>
      </c>
      <c r="P802" s="28" t="str">
        <f>IF(VLOOKUP(I802,RETENCIÓN!A:E,5,FALSE)="S","X","")</f>
        <v/>
      </c>
      <c r="Q802" s="26" t="s">
        <v>284</v>
      </c>
      <c r="R802" s="26"/>
      <c r="S802" s="25" t="s">
        <v>177</v>
      </c>
      <c r="T802" s="22" t="s">
        <v>178</v>
      </c>
      <c r="U802" s="22">
        <v>1</v>
      </c>
      <c r="V802" s="22">
        <v>31</v>
      </c>
      <c r="W802" s="22" t="s">
        <v>167</v>
      </c>
      <c r="X802" s="22"/>
      <c r="Y802" s="22">
        <v>10</v>
      </c>
      <c r="Z802" s="22" t="s">
        <v>278</v>
      </c>
    </row>
    <row r="803" spans="1:26" ht="24" x14ac:dyDescent="0.2">
      <c r="A803" s="22">
        <v>801</v>
      </c>
      <c r="B803" s="22" t="s">
        <v>168</v>
      </c>
      <c r="C803" s="23">
        <v>37768</v>
      </c>
      <c r="D803" s="23">
        <v>37768</v>
      </c>
      <c r="E803" s="22" t="s">
        <v>21</v>
      </c>
      <c r="F803" s="24" t="s">
        <v>287</v>
      </c>
      <c r="G803" s="4" t="s">
        <v>40</v>
      </c>
      <c r="H803" s="30" t="str">
        <f>VLOOKUP(G803,Hoja2!A:B,2,0)</f>
        <v>SERIE029</v>
      </c>
      <c r="I803" s="4" t="s">
        <v>40</v>
      </c>
      <c r="J803" s="31">
        <f>VLOOKUP(Eliminación!I147,RETENCIÓN!A:D,IF(Eliminación!E147="OPES",2,IF(Eliminación!E147="UPES",3,4)),FALSE)</f>
        <v>10</v>
      </c>
      <c r="K803" s="27">
        <f t="shared" si="12"/>
        <v>41418</v>
      </c>
      <c r="L803" s="28" t="str">
        <f>IF(VLOOKUP(I803,RETENCIÓN!A:E,5,FALSE)="E","X","")</f>
        <v>X</v>
      </c>
      <c r="M803" s="29" t="str">
        <f>IF(VLOOKUP(I803,RETENCIÓN!A:E,5,FALSE)="CT","X","")</f>
        <v/>
      </c>
      <c r="N803" s="28" t="str">
        <f>IF(VLOOKUP(I803,RETENCIÓN!A:E,5,FALSE)="E","X","")</f>
        <v>X</v>
      </c>
      <c r="O803" s="28" t="str">
        <f>IF(VLOOKUP(I803,RETENCIÓN!A:E,5,FALSE)="MT","X","")</f>
        <v/>
      </c>
      <c r="P803" s="28" t="str">
        <f>IF(VLOOKUP(I803,RETENCIÓN!A:E,5,FALSE)="S","X","")</f>
        <v/>
      </c>
      <c r="Q803" s="26" t="s">
        <v>284</v>
      </c>
      <c r="R803" s="26"/>
      <c r="S803" s="25" t="s">
        <v>177</v>
      </c>
      <c r="T803" s="22" t="s">
        <v>178</v>
      </c>
      <c r="U803" s="22">
        <v>1</v>
      </c>
      <c r="V803" s="22">
        <v>31</v>
      </c>
      <c r="W803" s="22" t="s">
        <v>167</v>
      </c>
      <c r="X803" s="22"/>
      <c r="Y803" s="22">
        <v>10</v>
      </c>
      <c r="Z803" s="22" t="s">
        <v>278</v>
      </c>
    </row>
    <row r="804" spans="1:26" ht="24" x14ac:dyDescent="0.2">
      <c r="A804" s="22">
        <v>802</v>
      </c>
      <c r="B804" s="22" t="s">
        <v>168</v>
      </c>
      <c r="C804" s="23">
        <v>37768</v>
      </c>
      <c r="D804" s="23">
        <v>37768</v>
      </c>
      <c r="E804" s="22" t="s">
        <v>21</v>
      </c>
      <c r="F804" s="24" t="s">
        <v>237</v>
      </c>
      <c r="G804" s="4" t="s">
        <v>40</v>
      </c>
      <c r="H804" s="30" t="str">
        <f>VLOOKUP(G804,Hoja2!A:B,2,0)</f>
        <v>SERIE029</v>
      </c>
      <c r="I804" s="4" t="s">
        <v>40</v>
      </c>
      <c r="J804" s="31">
        <f>VLOOKUP(Eliminación!I73,RETENCIÓN!A:D,IF(Eliminación!E73="OPES",2,IF(Eliminación!E73="UPES",3,4)),FALSE)</f>
        <v>10</v>
      </c>
      <c r="K804" s="27">
        <f t="shared" si="12"/>
        <v>41418</v>
      </c>
      <c r="L804" s="28" t="str">
        <f>IF(VLOOKUP(I804,RETENCIÓN!A:E,5,FALSE)="E","X","")</f>
        <v>X</v>
      </c>
      <c r="M804" s="29" t="str">
        <f>IF(VLOOKUP(I804,RETENCIÓN!A:E,5,FALSE)="CT","X","")</f>
        <v/>
      </c>
      <c r="N804" s="28" t="str">
        <f>IF(VLOOKUP(I804,RETENCIÓN!A:E,5,FALSE)="E","X","")</f>
        <v>X</v>
      </c>
      <c r="O804" s="28" t="str">
        <f>IF(VLOOKUP(I804,RETENCIÓN!A:E,5,FALSE)="MT","X","")</f>
        <v/>
      </c>
      <c r="P804" s="28" t="str">
        <f>IF(VLOOKUP(I804,RETENCIÓN!A:E,5,FALSE)="S","X","")</f>
        <v/>
      </c>
      <c r="Q804" s="26" t="s">
        <v>284</v>
      </c>
      <c r="R804" s="26"/>
      <c r="S804" s="25" t="s">
        <v>177</v>
      </c>
      <c r="T804" s="22" t="s">
        <v>178</v>
      </c>
      <c r="U804" s="22">
        <v>1</v>
      </c>
      <c r="V804" s="22">
        <v>91</v>
      </c>
      <c r="W804" s="22" t="s">
        <v>167</v>
      </c>
      <c r="X804" s="22"/>
      <c r="Y804" s="22">
        <v>11</v>
      </c>
      <c r="Z804" s="22" t="s">
        <v>278</v>
      </c>
    </row>
    <row r="805" spans="1:26" ht="24" x14ac:dyDescent="0.2">
      <c r="A805" s="22">
        <v>803</v>
      </c>
      <c r="B805" s="22" t="s">
        <v>168</v>
      </c>
      <c r="C805" s="23">
        <v>37768</v>
      </c>
      <c r="D805" s="23">
        <v>37768</v>
      </c>
      <c r="E805" s="22" t="s">
        <v>21</v>
      </c>
      <c r="F805" s="24" t="s">
        <v>237</v>
      </c>
      <c r="G805" s="4" t="s">
        <v>40</v>
      </c>
      <c r="H805" s="30" t="str">
        <f>VLOOKUP(G805,Hoja2!A:B,2,0)</f>
        <v>SERIE029</v>
      </c>
      <c r="I805" s="4" t="s">
        <v>40</v>
      </c>
      <c r="J805" s="31">
        <f>VLOOKUP(Eliminación!I148,RETENCIÓN!A:D,IF(Eliminación!E148="OPES",2,IF(Eliminación!E148="UPES",3,4)),FALSE)</f>
        <v>10</v>
      </c>
      <c r="K805" s="27">
        <f t="shared" si="12"/>
        <v>41418</v>
      </c>
      <c r="L805" s="28" t="str">
        <f>IF(VLOOKUP(I805,RETENCIÓN!A:E,5,FALSE)="E","X","")</f>
        <v>X</v>
      </c>
      <c r="M805" s="29" t="str">
        <f>IF(VLOOKUP(I805,RETENCIÓN!A:E,5,FALSE)="CT","X","")</f>
        <v/>
      </c>
      <c r="N805" s="28" t="str">
        <f>IF(VLOOKUP(I805,RETENCIÓN!A:E,5,FALSE)="E","X","")</f>
        <v>X</v>
      </c>
      <c r="O805" s="28" t="str">
        <f>IF(VLOOKUP(I805,RETENCIÓN!A:E,5,FALSE)="MT","X","")</f>
        <v/>
      </c>
      <c r="P805" s="28" t="str">
        <f>IF(VLOOKUP(I805,RETENCIÓN!A:E,5,FALSE)="S","X","")</f>
        <v/>
      </c>
      <c r="Q805" s="26" t="s">
        <v>284</v>
      </c>
      <c r="R805" s="26"/>
      <c r="S805" s="25" t="s">
        <v>177</v>
      </c>
      <c r="T805" s="22" t="s">
        <v>178</v>
      </c>
      <c r="U805" s="22">
        <v>1</v>
      </c>
      <c r="V805" s="22">
        <v>91</v>
      </c>
      <c r="W805" s="22" t="s">
        <v>167</v>
      </c>
      <c r="X805" s="22"/>
      <c r="Y805" s="22">
        <v>11</v>
      </c>
      <c r="Z805" s="22" t="s">
        <v>278</v>
      </c>
    </row>
    <row r="806" spans="1:26" ht="24" x14ac:dyDescent="0.2">
      <c r="A806" s="22">
        <v>804</v>
      </c>
      <c r="B806" s="22" t="s">
        <v>168</v>
      </c>
      <c r="C806" s="23">
        <v>37768</v>
      </c>
      <c r="D806" s="23">
        <v>37768</v>
      </c>
      <c r="E806" s="22" t="s">
        <v>21</v>
      </c>
      <c r="F806" s="24" t="s">
        <v>288</v>
      </c>
      <c r="G806" s="4" t="s">
        <v>40</v>
      </c>
      <c r="H806" s="30" t="str">
        <f>VLOOKUP(G806,Hoja2!A:B,2,0)</f>
        <v>SERIE029</v>
      </c>
      <c r="I806" s="4" t="s">
        <v>40</v>
      </c>
      <c r="J806" s="31">
        <f>VLOOKUP(Eliminación!I74,RETENCIÓN!A:D,IF(Eliminación!E74="OPES",2,IF(Eliminación!E74="UPES",3,4)),FALSE)</f>
        <v>10</v>
      </c>
      <c r="K806" s="27">
        <f t="shared" si="12"/>
        <v>41418</v>
      </c>
      <c r="L806" s="28" t="str">
        <f>IF(VLOOKUP(I806,RETENCIÓN!A:E,5,FALSE)="E","X","")</f>
        <v>X</v>
      </c>
      <c r="M806" s="29" t="str">
        <f>IF(VLOOKUP(I806,RETENCIÓN!A:E,5,FALSE)="CT","X","")</f>
        <v/>
      </c>
      <c r="N806" s="28" t="str">
        <f>IF(VLOOKUP(I806,RETENCIÓN!A:E,5,FALSE)="E","X","")</f>
        <v>X</v>
      </c>
      <c r="O806" s="28" t="str">
        <f>IF(VLOOKUP(I806,RETENCIÓN!A:E,5,FALSE)="MT","X","")</f>
        <v/>
      </c>
      <c r="P806" s="28" t="str">
        <f>IF(VLOOKUP(I806,RETENCIÓN!A:E,5,FALSE)="S","X","")</f>
        <v/>
      </c>
      <c r="Q806" s="26" t="s">
        <v>284</v>
      </c>
      <c r="R806" s="26"/>
      <c r="S806" s="25" t="s">
        <v>177</v>
      </c>
      <c r="T806" s="22" t="s">
        <v>178</v>
      </c>
      <c r="U806" s="22">
        <v>1</v>
      </c>
      <c r="V806" s="22">
        <v>65</v>
      </c>
      <c r="W806" s="22" t="s">
        <v>167</v>
      </c>
      <c r="X806" s="22"/>
      <c r="Y806" s="22">
        <v>12</v>
      </c>
      <c r="Z806" s="22" t="s">
        <v>278</v>
      </c>
    </row>
    <row r="807" spans="1:26" ht="24" x14ac:dyDescent="0.2">
      <c r="A807" s="22">
        <v>805</v>
      </c>
      <c r="B807" s="22" t="s">
        <v>168</v>
      </c>
      <c r="C807" s="23">
        <v>37768</v>
      </c>
      <c r="D807" s="23">
        <v>37768</v>
      </c>
      <c r="E807" s="22" t="s">
        <v>21</v>
      </c>
      <c r="F807" s="24" t="s">
        <v>288</v>
      </c>
      <c r="G807" s="4" t="s">
        <v>40</v>
      </c>
      <c r="H807" s="30" t="str">
        <f>VLOOKUP(G807,Hoja2!A:B,2,0)</f>
        <v>SERIE029</v>
      </c>
      <c r="I807" s="4" t="s">
        <v>40</v>
      </c>
      <c r="J807" s="31">
        <f>VLOOKUP(Eliminación!I149,RETENCIÓN!A:D,IF(Eliminación!E149="OPES",2,IF(Eliminación!E149="UPES",3,4)),FALSE)</f>
        <v>10</v>
      </c>
      <c r="K807" s="27">
        <f t="shared" si="12"/>
        <v>41418</v>
      </c>
      <c r="L807" s="28" t="str">
        <f>IF(VLOOKUP(I807,RETENCIÓN!A:E,5,FALSE)="E","X","")</f>
        <v>X</v>
      </c>
      <c r="M807" s="29" t="str">
        <f>IF(VLOOKUP(I807,RETENCIÓN!A:E,5,FALSE)="CT","X","")</f>
        <v/>
      </c>
      <c r="N807" s="28" t="str">
        <f>IF(VLOOKUP(I807,RETENCIÓN!A:E,5,FALSE)="E","X","")</f>
        <v>X</v>
      </c>
      <c r="O807" s="28" t="str">
        <f>IF(VLOOKUP(I807,RETENCIÓN!A:E,5,FALSE)="MT","X","")</f>
        <v/>
      </c>
      <c r="P807" s="28" t="str">
        <f>IF(VLOOKUP(I807,RETENCIÓN!A:E,5,FALSE)="S","X","")</f>
        <v/>
      </c>
      <c r="Q807" s="26" t="s">
        <v>284</v>
      </c>
      <c r="R807" s="26"/>
      <c r="S807" s="25" t="s">
        <v>177</v>
      </c>
      <c r="T807" s="22" t="s">
        <v>178</v>
      </c>
      <c r="U807" s="22">
        <v>1</v>
      </c>
      <c r="V807" s="22">
        <v>65</v>
      </c>
      <c r="W807" s="22" t="s">
        <v>167</v>
      </c>
      <c r="X807" s="22"/>
      <c r="Y807" s="22">
        <v>12</v>
      </c>
      <c r="Z807" s="22" t="s">
        <v>278</v>
      </c>
    </row>
    <row r="808" spans="1:26" ht="24" x14ac:dyDescent="0.2">
      <c r="A808" s="22">
        <v>806</v>
      </c>
      <c r="B808" s="22" t="s">
        <v>168</v>
      </c>
      <c r="C808" s="23">
        <v>37768</v>
      </c>
      <c r="D808" s="23">
        <v>37768</v>
      </c>
      <c r="E808" s="22" t="s">
        <v>21</v>
      </c>
      <c r="F808" s="24" t="s">
        <v>289</v>
      </c>
      <c r="G808" s="4" t="s">
        <v>40</v>
      </c>
      <c r="H808" s="30" t="str">
        <f>VLOOKUP(G808,Hoja2!A:B,2,0)</f>
        <v>SERIE029</v>
      </c>
      <c r="I808" s="4" t="s">
        <v>40</v>
      </c>
      <c r="J808" s="31">
        <f>VLOOKUP(Eliminación!I75,RETENCIÓN!A:D,IF(Eliminación!E75="OPES",2,IF(Eliminación!E75="UPES",3,4)),FALSE)</f>
        <v>10</v>
      </c>
      <c r="K808" s="27">
        <f t="shared" si="12"/>
        <v>41418</v>
      </c>
      <c r="L808" s="28" t="str">
        <f>IF(VLOOKUP(I808,RETENCIÓN!A:E,5,FALSE)="E","X","")</f>
        <v>X</v>
      </c>
      <c r="M808" s="29" t="str">
        <f>IF(VLOOKUP(I808,RETENCIÓN!A:E,5,FALSE)="CT","X","")</f>
        <v/>
      </c>
      <c r="N808" s="28" t="str">
        <f>IF(VLOOKUP(I808,RETENCIÓN!A:E,5,FALSE)="E","X","")</f>
        <v>X</v>
      </c>
      <c r="O808" s="28" t="str">
        <f>IF(VLOOKUP(I808,RETENCIÓN!A:E,5,FALSE)="MT","X","")</f>
        <v/>
      </c>
      <c r="P808" s="28" t="str">
        <f>IF(VLOOKUP(I808,RETENCIÓN!A:E,5,FALSE)="S","X","")</f>
        <v/>
      </c>
      <c r="Q808" s="26" t="s">
        <v>284</v>
      </c>
      <c r="R808" s="26"/>
      <c r="S808" s="25" t="s">
        <v>177</v>
      </c>
      <c r="T808" s="22" t="s">
        <v>178</v>
      </c>
      <c r="U808" s="22">
        <v>1</v>
      </c>
      <c r="V808" s="22">
        <v>92</v>
      </c>
      <c r="W808" s="22" t="s">
        <v>167</v>
      </c>
      <c r="X808" s="22"/>
      <c r="Y808" s="22">
        <v>13</v>
      </c>
      <c r="Z808" s="22" t="s">
        <v>278</v>
      </c>
    </row>
    <row r="809" spans="1:26" ht="24" x14ac:dyDescent="0.2">
      <c r="A809" s="22">
        <v>807</v>
      </c>
      <c r="B809" s="22" t="s">
        <v>168</v>
      </c>
      <c r="C809" s="23">
        <v>37768</v>
      </c>
      <c r="D809" s="23">
        <v>37768</v>
      </c>
      <c r="E809" s="22" t="s">
        <v>21</v>
      </c>
      <c r="F809" s="24" t="s">
        <v>289</v>
      </c>
      <c r="G809" s="4" t="s">
        <v>40</v>
      </c>
      <c r="H809" s="30" t="str">
        <f>VLOOKUP(G809,Hoja2!A:B,2,0)</f>
        <v>SERIE029</v>
      </c>
      <c r="I809" s="4" t="s">
        <v>40</v>
      </c>
      <c r="J809" s="31">
        <f>VLOOKUP(Eliminación!I150,RETENCIÓN!A:D,IF(Eliminación!E150="OPES",2,IF(Eliminación!E150="UPES",3,4)),FALSE)</f>
        <v>10</v>
      </c>
      <c r="K809" s="27">
        <f t="shared" si="12"/>
        <v>41418</v>
      </c>
      <c r="L809" s="28" t="str">
        <f>IF(VLOOKUP(I809,RETENCIÓN!A:E,5,FALSE)="E","X","")</f>
        <v>X</v>
      </c>
      <c r="M809" s="29" t="str">
        <f>IF(VLOOKUP(I809,RETENCIÓN!A:E,5,FALSE)="CT","X","")</f>
        <v/>
      </c>
      <c r="N809" s="28" t="str">
        <f>IF(VLOOKUP(I809,RETENCIÓN!A:E,5,FALSE)="E","X","")</f>
        <v>X</v>
      </c>
      <c r="O809" s="28" t="str">
        <f>IF(VLOOKUP(I809,RETENCIÓN!A:E,5,FALSE)="MT","X","")</f>
        <v/>
      </c>
      <c r="P809" s="28" t="str">
        <f>IF(VLOOKUP(I809,RETENCIÓN!A:E,5,FALSE)="S","X","")</f>
        <v/>
      </c>
      <c r="Q809" s="26" t="s">
        <v>284</v>
      </c>
      <c r="R809" s="26"/>
      <c r="S809" s="25" t="s">
        <v>177</v>
      </c>
      <c r="T809" s="22" t="s">
        <v>178</v>
      </c>
      <c r="U809" s="22">
        <v>1</v>
      </c>
      <c r="V809" s="22">
        <v>92</v>
      </c>
      <c r="W809" s="22" t="s">
        <v>167</v>
      </c>
      <c r="X809" s="22"/>
      <c r="Y809" s="22">
        <v>13</v>
      </c>
      <c r="Z809" s="22" t="s">
        <v>278</v>
      </c>
    </row>
    <row r="810" spans="1:26" ht="24" x14ac:dyDescent="0.2">
      <c r="A810" s="22">
        <v>808</v>
      </c>
      <c r="B810" s="22" t="s">
        <v>168</v>
      </c>
      <c r="C810" s="23">
        <v>37768</v>
      </c>
      <c r="D810" s="23">
        <v>37768</v>
      </c>
      <c r="E810" s="22" t="s">
        <v>21</v>
      </c>
      <c r="F810" s="24" t="s">
        <v>290</v>
      </c>
      <c r="G810" s="4" t="s">
        <v>40</v>
      </c>
      <c r="H810" s="30" t="str">
        <f>VLOOKUP(G810,Hoja2!A:B,2,0)</f>
        <v>SERIE029</v>
      </c>
      <c r="I810" s="4" t="s">
        <v>40</v>
      </c>
      <c r="J810" s="31">
        <f>VLOOKUP(Eliminación!I76,RETENCIÓN!A:D,IF(Eliminación!E76="OPES",2,IF(Eliminación!E76="UPES",3,4)),FALSE)</f>
        <v>10</v>
      </c>
      <c r="K810" s="27">
        <f t="shared" si="12"/>
        <v>41418</v>
      </c>
      <c r="L810" s="28" t="str">
        <f>IF(VLOOKUP(I810,RETENCIÓN!A:E,5,FALSE)="E","X","")</f>
        <v>X</v>
      </c>
      <c r="M810" s="29" t="str">
        <f>IF(VLOOKUP(I810,RETENCIÓN!A:E,5,FALSE)="CT","X","")</f>
        <v/>
      </c>
      <c r="N810" s="28" t="str">
        <f>IF(VLOOKUP(I810,RETENCIÓN!A:E,5,FALSE)="E","X","")</f>
        <v>X</v>
      </c>
      <c r="O810" s="28" t="str">
        <f>IF(VLOOKUP(I810,RETENCIÓN!A:E,5,FALSE)="MT","X","")</f>
        <v/>
      </c>
      <c r="P810" s="28" t="str">
        <f>IF(VLOOKUP(I810,RETENCIÓN!A:E,5,FALSE)="S","X","")</f>
        <v/>
      </c>
      <c r="Q810" s="26" t="s">
        <v>284</v>
      </c>
      <c r="R810" s="26"/>
      <c r="S810" s="25" t="s">
        <v>177</v>
      </c>
      <c r="T810" s="22" t="s">
        <v>178</v>
      </c>
      <c r="U810" s="22">
        <v>1</v>
      </c>
      <c r="V810" s="22">
        <v>99</v>
      </c>
      <c r="W810" s="22" t="s">
        <v>167</v>
      </c>
      <c r="X810" s="22"/>
      <c r="Y810" s="22">
        <v>14</v>
      </c>
      <c r="Z810" s="22" t="s">
        <v>278</v>
      </c>
    </row>
    <row r="811" spans="1:26" ht="24" x14ac:dyDescent="0.2">
      <c r="A811" s="22">
        <v>809</v>
      </c>
      <c r="B811" s="22" t="s">
        <v>168</v>
      </c>
      <c r="C811" s="23">
        <v>37768</v>
      </c>
      <c r="D811" s="23">
        <v>37768</v>
      </c>
      <c r="E811" s="22" t="s">
        <v>21</v>
      </c>
      <c r="F811" s="24" t="s">
        <v>290</v>
      </c>
      <c r="G811" s="4" t="s">
        <v>40</v>
      </c>
      <c r="H811" s="30" t="str">
        <f>VLOOKUP(G811,Hoja2!A:B,2,0)</f>
        <v>SERIE029</v>
      </c>
      <c r="I811" s="4" t="s">
        <v>40</v>
      </c>
      <c r="J811" s="31">
        <f>VLOOKUP(Eliminación!I151,RETENCIÓN!A:D,IF(Eliminación!E151="OPES",2,IF(Eliminación!E151="UPES",3,4)),FALSE)</f>
        <v>10</v>
      </c>
      <c r="K811" s="27">
        <f t="shared" si="12"/>
        <v>41418</v>
      </c>
      <c r="L811" s="28" t="str">
        <f>IF(VLOOKUP(I811,RETENCIÓN!A:E,5,FALSE)="E","X","")</f>
        <v>X</v>
      </c>
      <c r="M811" s="29" t="str">
        <f>IF(VLOOKUP(I811,RETENCIÓN!A:E,5,FALSE)="CT","X","")</f>
        <v/>
      </c>
      <c r="N811" s="28" t="str">
        <f>IF(VLOOKUP(I811,RETENCIÓN!A:E,5,FALSE)="E","X","")</f>
        <v>X</v>
      </c>
      <c r="O811" s="28" t="str">
        <f>IF(VLOOKUP(I811,RETENCIÓN!A:E,5,FALSE)="MT","X","")</f>
        <v/>
      </c>
      <c r="P811" s="28" t="str">
        <f>IF(VLOOKUP(I811,RETENCIÓN!A:E,5,FALSE)="S","X","")</f>
        <v/>
      </c>
      <c r="Q811" s="26" t="s">
        <v>284</v>
      </c>
      <c r="R811" s="26"/>
      <c r="S811" s="25" t="s">
        <v>177</v>
      </c>
      <c r="T811" s="22" t="s">
        <v>178</v>
      </c>
      <c r="U811" s="22">
        <v>1</v>
      </c>
      <c r="V811" s="22">
        <v>99</v>
      </c>
      <c r="W811" s="22" t="s">
        <v>167</v>
      </c>
      <c r="X811" s="22"/>
      <c r="Y811" s="22">
        <v>14</v>
      </c>
      <c r="Z811" s="22" t="s">
        <v>278</v>
      </c>
    </row>
    <row r="812" spans="1:26" ht="24" x14ac:dyDescent="0.2">
      <c r="A812" s="22">
        <v>810</v>
      </c>
      <c r="B812" s="22" t="s">
        <v>168</v>
      </c>
      <c r="C812" s="23">
        <v>37768</v>
      </c>
      <c r="D812" s="23">
        <v>37768</v>
      </c>
      <c r="E812" s="22" t="s">
        <v>21</v>
      </c>
      <c r="F812" s="24" t="s">
        <v>255</v>
      </c>
      <c r="G812" s="4" t="s">
        <v>40</v>
      </c>
      <c r="H812" s="30" t="str">
        <f>VLOOKUP(G812,Hoja2!A:B,2,0)</f>
        <v>SERIE029</v>
      </c>
      <c r="I812" s="4" t="s">
        <v>40</v>
      </c>
      <c r="J812" s="31">
        <f>VLOOKUP(Eliminación!I77,RETENCIÓN!A:D,IF(Eliminación!E77="OPES",2,IF(Eliminación!E77="UPES",3,4)),FALSE)</f>
        <v>10</v>
      </c>
      <c r="K812" s="27">
        <f t="shared" si="12"/>
        <v>41418</v>
      </c>
      <c r="L812" s="28" t="str">
        <f>IF(VLOOKUP(I812,RETENCIÓN!A:E,5,FALSE)="E","X","")</f>
        <v>X</v>
      </c>
      <c r="M812" s="29" t="str">
        <f>IF(VLOOKUP(I812,RETENCIÓN!A:E,5,FALSE)="CT","X","")</f>
        <v/>
      </c>
      <c r="N812" s="28" t="str">
        <f>IF(VLOOKUP(I812,RETENCIÓN!A:E,5,FALSE)="E","X","")</f>
        <v>X</v>
      </c>
      <c r="O812" s="28" t="str">
        <f>IF(VLOOKUP(I812,RETENCIÓN!A:E,5,FALSE)="MT","X","")</f>
        <v/>
      </c>
      <c r="P812" s="28" t="str">
        <f>IF(VLOOKUP(I812,RETENCIÓN!A:E,5,FALSE)="S","X","")</f>
        <v/>
      </c>
      <c r="Q812" s="26" t="s">
        <v>291</v>
      </c>
      <c r="R812" s="26"/>
      <c r="S812" s="25" t="s">
        <v>182</v>
      </c>
      <c r="T812" s="22" t="s">
        <v>178</v>
      </c>
      <c r="U812" s="22">
        <v>1</v>
      </c>
      <c r="V812" s="22">
        <v>81</v>
      </c>
      <c r="W812" s="22" t="s">
        <v>167</v>
      </c>
      <c r="X812" s="22"/>
      <c r="Y812" s="22">
        <v>15</v>
      </c>
      <c r="Z812" s="22" t="s">
        <v>278</v>
      </c>
    </row>
    <row r="813" spans="1:26" ht="24" x14ac:dyDescent="0.2">
      <c r="A813" s="22">
        <v>811</v>
      </c>
      <c r="B813" s="22" t="s">
        <v>168</v>
      </c>
      <c r="C813" s="23">
        <v>37768</v>
      </c>
      <c r="D813" s="23">
        <v>37768</v>
      </c>
      <c r="E813" s="22" t="s">
        <v>21</v>
      </c>
      <c r="F813" s="24" t="s">
        <v>255</v>
      </c>
      <c r="G813" s="4" t="s">
        <v>40</v>
      </c>
      <c r="H813" s="30" t="str">
        <f>VLOOKUP(G813,Hoja2!A:B,2,0)</f>
        <v>SERIE029</v>
      </c>
      <c r="I813" s="4" t="s">
        <v>40</v>
      </c>
      <c r="J813" s="31">
        <f>VLOOKUP(Eliminación!I152,RETENCIÓN!A:D,IF(Eliminación!E152="OPES",2,IF(Eliminación!E152="UPES",3,4)),FALSE)</f>
        <v>10</v>
      </c>
      <c r="K813" s="27">
        <f t="shared" si="12"/>
        <v>41418</v>
      </c>
      <c r="L813" s="28" t="str">
        <f>IF(VLOOKUP(I813,RETENCIÓN!A:E,5,FALSE)="E","X","")</f>
        <v>X</v>
      </c>
      <c r="M813" s="29" t="str">
        <f>IF(VLOOKUP(I813,RETENCIÓN!A:E,5,FALSE)="CT","X","")</f>
        <v/>
      </c>
      <c r="N813" s="28" t="str">
        <f>IF(VLOOKUP(I813,RETENCIÓN!A:E,5,FALSE)="E","X","")</f>
        <v>X</v>
      </c>
      <c r="O813" s="28" t="str">
        <f>IF(VLOOKUP(I813,RETENCIÓN!A:E,5,FALSE)="MT","X","")</f>
        <v/>
      </c>
      <c r="P813" s="28" t="str">
        <f>IF(VLOOKUP(I813,RETENCIÓN!A:E,5,FALSE)="S","X","")</f>
        <v/>
      </c>
      <c r="Q813" s="26" t="s">
        <v>291</v>
      </c>
      <c r="R813" s="26"/>
      <c r="S813" s="25" t="s">
        <v>182</v>
      </c>
      <c r="T813" s="22" t="s">
        <v>178</v>
      </c>
      <c r="U813" s="22">
        <v>1</v>
      </c>
      <c r="V813" s="22">
        <v>81</v>
      </c>
      <c r="W813" s="22" t="s">
        <v>167</v>
      </c>
      <c r="X813" s="22"/>
      <c r="Y813" s="22">
        <v>15</v>
      </c>
      <c r="Z813" s="22" t="s">
        <v>278</v>
      </c>
    </row>
    <row r="814" spans="1:26" ht="24" x14ac:dyDescent="0.2">
      <c r="A814" s="22">
        <v>812</v>
      </c>
      <c r="B814" s="22" t="s">
        <v>221</v>
      </c>
      <c r="C814" s="23">
        <v>36510</v>
      </c>
      <c r="D814" s="23">
        <v>36510</v>
      </c>
      <c r="E814" s="22" t="s">
        <v>21</v>
      </c>
      <c r="F814" s="24" t="s">
        <v>292</v>
      </c>
      <c r="G814" s="4" t="s">
        <v>40</v>
      </c>
      <c r="H814" s="30" t="str">
        <f>VLOOKUP(G814,Hoja2!A:B,2,0)</f>
        <v>SERIE029</v>
      </c>
      <c r="I814" s="4" t="s">
        <v>40</v>
      </c>
      <c r="J814" s="31">
        <f>VLOOKUP(Eliminación!I153,RETENCIÓN!A:D,IF(Eliminación!E153="OPES",2,IF(Eliminación!E153="UPES",3,4)),FALSE)</f>
        <v>10</v>
      </c>
      <c r="K814" s="27">
        <f t="shared" si="12"/>
        <v>40160</v>
      </c>
      <c r="L814" s="28" t="str">
        <f>IF(VLOOKUP(I814,RETENCIÓN!A:E,5,FALSE)="E","X","")</f>
        <v>X</v>
      </c>
      <c r="M814" s="29" t="str">
        <f>IF(VLOOKUP(I814,RETENCIÓN!A:E,5,FALSE)="CT","X","")</f>
        <v/>
      </c>
      <c r="N814" s="28" t="str">
        <f>IF(VLOOKUP(I814,RETENCIÓN!A:E,5,FALSE)="E","X","")</f>
        <v>X</v>
      </c>
      <c r="O814" s="28" t="str">
        <f>IF(VLOOKUP(I814,RETENCIÓN!A:E,5,FALSE)="MT","X","")</f>
        <v/>
      </c>
      <c r="P814" s="28" t="str">
        <f>IF(VLOOKUP(I814,RETENCIÓN!A:E,5,FALSE)="S","X","")</f>
        <v/>
      </c>
      <c r="Q814" s="26" t="s">
        <v>293</v>
      </c>
      <c r="R814" s="26"/>
      <c r="S814" s="25" t="s">
        <v>177</v>
      </c>
      <c r="T814" s="22" t="s">
        <v>178</v>
      </c>
      <c r="U814" s="22">
        <v>1</v>
      </c>
      <c r="V814" s="22">
        <v>33</v>
      </c>
      <c r="W814" s="22" t="s">
        <v>167</v>
      </c>
      <c r="X814" s="22"/>
      <c r="Y814" s="22">
        <v>1</v>
      </c>
      <c r="Z814" s="22" t="s">
        <v>294</v>
      </c>
    </row>
    <row r="815" spans="1:26" ht="24" x14ac:dyDescent="0.2">
      <c r="A815" s="22">
        <v>813</v>
      </c>
      <c r="B815" s="22" t="s">
        <v>168</v>
      </c>
      <c r="C815" s="23">
        <v>36509</v>
      </c>
      <c r="D815" s="23">
        <v>36509</v>
      </c>
      <c r="E815" s="22" t="s">
        <v>21</v>
      </c>
      <c r="F815" s="24" t="s">
        <v>295</v>
      </c>
      <c r="G815" s="4" t="s">
        <v>40</v>
      </c>
      <c r="H815" s="30" t="str">
        <f>VLOOKUP(G815,Hoja2!A:B,2,0)</f>
        <v>SERIE029</v>
      </c>
      <c r="I815" s="4" t="s">
        <v>40</v>
      </c>
      <c r="J815" s="31">
        <f>VLOOKUP(Eliminación!I154,RETENCIÓN!A:D,IF(Eliminación!E154="OPES",2,IF(Eliminación!E154="UPES",3,4)),FALSE)</f>
        <v>10</v>
      </c>
      <c r="K815" s="27">
        <f t="shared" si="12"/>
        <v>40159</v>
      </c>
      <c r="L815" s="28" t="str">
        <f>IF(VLOOKUP(I815,RETENCIÓN!A:E,5,FALSE)="E","X","")</f>
        <v>X</v>
      </c>
      <c r="M815" s="29" t="str">
        <f>IF(VLOOKUP(I815,RETENCIÓN!A:E,5,FALSE)="CT","X","")</f>
        <v/>
      </c>
      <c r="N815" s="28" t="str">
        <f>IF(VLOOKUP(I815,RETENCIÓN!A:E,5,FALSE)="E","X","")</f>
        <v>X</v>
      </c>
      <c r="O815" s="28" t="str">
        <f>IF(VLOOKUP(I815,RETENCIÓN!A:E,5,FALSE)="MT","X","")</f>
        <v/>
      </c>
      <c r="P815" s="28" t="str">
        <f>IF(VLOOKUP(I815,RETENCIÓN!A:E,5,FALSE)="S","X","")</f>
        <v/>
      </c>
      <c r="Q815" s="26" t="s">
        <v>296</v>
      </c>
      <c r="R815" s="26"/>
      <c r="S815" s="25" t="s">
        <v>177</v>
      </c>
      <c r="T815" s="22" t="s">
        <v>178</v>
      </c>
      <c r="U815" s="22">
        <v>1</v>
      </c>
      <c r="V815" s="22">
        <v>58</v>
      </c>
      <c r="W815" s="22" t="s">
        <v>167</v>
      </c>
      <c r="X815" s="22"/>
      <c r="Y815" s="22">
        <v>2</v>
      </c>
      <c r="Z815" s="22" t="s">
        <v>294</v>
      </c>
    </row>
    <row r="816" spans="1:26" ht="24" x14ac:dyDescent="0.2">
      <c r="A816" s="22">
        <v>814</v>
      </c>
      <c r="B816" s="22" t="s">
        <v>221</v>
      </c>
      <c r="C816" s="23">
        <v>36510</v>
      </c>
      <c r="D816" s="23">
        <v>36510</v>
      </c>
      <c r="E816" s="22" t="s">
        <v>21</v>
      </c>
      <c r="F816" s="24" t="s">
        <v>208</v>
      </c>
      <c r="G816" s="4" t="s">
        <v>40</v>
      </c>
      <c r="H816" s="30" t="str">
        <f>VLOOKUP(G816,Hoja2!A:B,2,0)</f>
        <v>SERIE029</v>
      </c>
      <c r="I816" s="4" t="s">
        <v>40</v>
      </c>
      <c r="J816" s="31">
        <f>VLOOKUP(Eliminación!I155,RETENCIÓN!A:D,IF(Eliminación!E155="OPES",2,IF(Eliminación!E155="UPES",3,4)),FALSE)</f>
        <v>10</v>
      </c>
      <c r="K816" s="27">
        <f t="shared" si="12"/>
        <v>40160</v>
      </c>
      <c r="L816" s="28" t="str">
        <f>IF(VLOOKUP(I816,RETENCIÓN!A:E,5,FALSE)="E","X","")</f>
        <v>X</v>
      </c>
      <c r="M816" s="29" t="str">
        <f>IF(VLOOKUP(I816,RETENCIÓN!A:E,5,FALSE)="CT","X","")</f>
        <v/>
      </c>
      <c r="N816" s="28" t="str">
        <f>IF(VLOOKUP(I816,RETENCIÓN!A:E,5,FALSE)="E","X","")</f>
        <v>X</v>
      </c>
      <c r="O816" s="28" t="str">
        <f>IF(VLOOKUP(I816,RETENCIÓN!A:E,5,FALSE)="MT","X","")</f>
        <v/>
      </c>
      <c r="P816" s="28" t="str">
        <f>IF(VLOOKUP(I816,RETENCIÓN!A:E,5,FALSE)="S","X","")</f>
        <v/>
      </c>
      <c r="Q816" s="26" t="s">
        <v>296</v>
      </c>
      <c r="R816" s="26"/>
      <c r="S816" s="25" t="s">
        <v>177</v>
      </c>
      <c r="T816" s="22" t="s">
        <v>178</v>
      </c>
      <c r="U816" s="22">
        <v>1</v>
      </c>
      <c r="V816" s="22">
        <v>55</v>
      </c>
      <c r="W816" s="22" t="s">
        <v>167</v>
      </c>
      <c r="X816" s="22"/>
      <c r="Y816" s="22">
        <v>3</v>
      </c>
      <c r="Z816" s="22" t="s">
        <v>294</v>
      </c>
    </row>
    <row r="817" spans="1:26" ht="24" x14ac:dyDescent="0.2">
      <c r="A817" s="22">
        <v>815</v>
      </c>
      <c r="B817" s="22" t="s">
        <v>221</v>
      </c>
      <c r="C817" s="23">
        <v>36510</v>
      </c>
      <c r="D817" s="23">
        <v>36510</v>
      </c>
      <c r="E817" s="22" t="s">
        <v>21</v>
      </c>
      <c r="F817" s="24" t="s">
        <v>297</v>
      </c>
      <c r="G817" s="4" t="s">
        <v>40</v>
      </c>
      <c r="H817" s="30" t="str">
        <f>VLOOKUP(G817,Hoja2!A:B,2,0)</f>
        <v>SERIE029</v>
      </c>
      <c r="I817" s="4" t="s">
        <v>40</v>
      </c>
      <c r="J817" s="31">
        <f>VLOOKUP(Eliminación!I156,RETENCIÓN!A:D,IF(Eliminación!E156="OPES",2,IF(Eliminación!E156="UPES",3,4)),FALSE)</f>
        <v>10</v>
      </c>
      <c r="K817" s="27">
        <f t="shared" si="12"/>
        <v>40160</v>
      </c>
      <c r="L817" s="28" t="str">
        <f>IF(VLOOKUP(I817,RETENCIÓN!A:E,5,FALSE)="E","X","")</f>
        <v>X</v>
      </c>
      <c r="M817" s="29" t="str">
        <f>IF(VLOOKUP(I817,RETENCIÓN!A:E,5,FALSE)="CT","X","")</f>
        <v/>
      </c>
      <c r="N817" s="28" t="str">
        <f>IF(VLOOKUP(I817,RETENCIÓN!A:E,5,FALSE)="E","X","")</f>
        <v>X</v>
      </c>
      <c r="O817" s="28" t="str">
        <f>IF(VLOOKUP(I817,RETENCIÓN!A:E,5,FALSE)="MT","X","")</f>
        <v/>
      </c>
      <c r="P817" s="28" t="str">
        <f>IF(VLOOKUP(I817,RETENCIÓN!A:E,5,FALSE)="S","X","")</f>
        <v/>
      </c>
      <c r="Q817" s="26" t="s">
        <v>296</v>
      </c>
      <c r="R817" s="26"/>
      <c r="S817" s="25" t="s">
        <v>177</v>
      </c>
      <c r="T817" s="22" t="s">
        <v>178</v>
      </c>
      <c r="U817" s="22">
        <v>1</v>
      </c>
      <c r="V817" s="22">
        <v>65</v>
      </c>
      <c r="W817" s="22" t="s">
        <v>167</v>
      </c>
      <c r="X817" s="22"/>
      <c r="Y817" s="22">
        <v>4</v>
      </c>
      <c r="Z817" s="22" t="s">
        <v>294</v>
      </c>
    </row>
    <row r="818" spans="1:26" ht="24" x14ac:dyDescent="0.2">
      <c r="A818" s="22">
        <v>816</v>
      </c>
      <c r="B818" s="22" t="s">
        <v>168</v>
      </c>
      <c r="C818" s="23">
        <v>36510</v>
      </c>
      <c r="D818" s="23">
        <v>36510</v>
      </c>
      <c r="E818" s="22" t="s">
        <v>21</v>
      </c>
      <c r="F818" s="24" t="s">
        <v>298</v>
      </c>
      <c r="G818" s="4" t="s">
        <v>40</v>
      </c>
      <c r="H818" s="30" t="str">
        <f>VLOOKUP(G818,Hoja2!A:B,2,0)</f>
        <v>SERIE029</v>
      </c>
      <c r="I818" s="4" t="s">
        <v>40</v>
      </c>
      <c r="J818" s="31">
        <f>VLOOKUP(Eliminación!I157,RETENCIÓN!A:D,IF(Eliminación!E157="OPES",2,IF(Eliminación!E157="UPES",3,4)),FALSE)</f>
        <v>10</v>
      </c>
      <c r="K818" s="27">
        <f t="shared" si="12"/>
        <v>40160</v>
      </c>
      <c r="L818" s="28" t="str">
        <f>IF(VLOOKUP(I818,RETENCIÓN!A:E,5,FALSE)="E","X","")</f>
        <v>X</v>
      </c>
      <c r="M818" s="29" t="str">
        <f>IF(VLOOKUP(I818,RETENCIÓN!A:E,5,FALSE)="CT","X","")</f>
        <v/>
      </c>
      <c r="N818" s="28" t="str">
        <f>IF(VLOOKUP(I818,RETENCIÓN!A:E,5,FALSE)="E","X","")</f>
        <v>X</v>
      </c>
      <c r="O818" s="28" t="str">
        <f>IF(VLOOKUP(I818,RETENCIÓN!A:E,5,FALSE)="MT","X","")</f>
        <v/>
      </c>
      <c r="P818" s="28" t="str">
        <f>IF(VLOOKUP(I818,RETENCIÓN!A:E,5,FALSE)="S","X","")</f>
        <v/>
      </c>
      <c r="Q818" s="26" t="s">
        <v>296</v>
      </c>
      <c r="R818" s="26"/>
      <c r="S818" s="25" t="s">
        <v>177</v>
      </c>
      <c r="T818" s="22" t="s">
        <v>178</v>
      </c>
      <c r="U818" s="22">
        <v>1</v>
      </c>
      <c r="V818" s="22">
        <v>28</v>
      </c>
      <c r="W818" s="22" t="s">
        <v>167</v>
      </c>
      <c r="X818" s="22"/>
      <c r="Y818" s="22">
        <v>5</v>
      </c>
      <c r="Z818" s="22" t="s">
        <v>294</v>
      </c>
    </row>
    <row r="819" spans="1:26" ht="24" x14ac:dyDescent="0.2">
      <c r="A819" s="22">
        <v>817</v>
      </c>
      <c r="B819" s="22" t="s">
        <v>168</v>
      </c>
      <c r="C819" s="23">
        <v>36510</v>
      </c>
      <c r="D819" s="23">
        <v>36510</v>
      </c>
      <c r="E819" s="22" t="s">
        <v>21</v>
      </c>
      <c r="F819" s="24" t="s">
        <v>299</v>
      </c>
      <c r="G819" s="4" t="s">
        <v>40</v>
      </c>
      <c r="H819" s="30" t="str">
        <f>VLOOKUP(G819,Hoja2!A:B,2,0)</f>
        <v>SERIE029</v>
      </c>
      <c r="I819" s="4" t="s">
        <v>40</v>
      </c>
      <c r="J819" s="31">
        <f>VLOOKUP(Eliminación!I158,RETENCIÓN!A:D,IF(Eliminación!E158="OPES",2,IF(Eliminación!E158="UPES",3,4)),FALSE)</f>
        <v>10</v>
      </c>
      <c r="K819" s="27">
        <f t="shared" si="12"/>
        <v>40160</v>
      </c>
      <c r="L819" s="28" t="str">
        <f>IF(VLOOKUP(I819,RETENCIÓN!A:E,5,FALSE)="E","X","")</f>
        <v>X</v>
      </c>
      <c r="M819" s="29" t="str">
        <f>IF(VLOOKUP(I819,RETENCIÓN!A:E,5,FALSE)="CT","X","")</f>
        <v/>
      </c>
      <c r="N819" s="28" t="str">
        <f>IF(VLOOKUP(I819,RETENCIÓN!A:E,5,FALSE)="E","X","")</f>
        <v>X</v>
      </c>
      <c r="O819" s="28" t="str">
        <f>IF(VLOOKUP(I819,RETENCIÓN!A:E,5,FALSE)="MT","X","")</f>
        <v/>
      </c>
      <c r="P819" s="28" t="str">
        <f>IF(VLOOKUP(I819,RETENCIÓN!A:E,5,FALSE)="S","X","")</f>
        <v/>
      </c>
      <c r="Q819" s="26" t="s">
        <v>296</v>
      </c>
      <c r="R819" s="26"/>
      <c r="S819" s="25" t="s">
        <v>177</v>
      </c>
      <c r="T819" s="22" t="s">
        <v>178</v>
      </c>
      <c r="U819" s="22">
        <v>1</v>
      </c>
      <c r="V819" s="22">
        <v>100</v>
      </c>
      <c r="W819" s="22" t="s">
        <v>167</v>
      </c>
      <c r="X819" s="22"/>
      <c r="Y819" s="22">
        <v>6</v>
      </c>
      <c r="Z819" s="22" t="s">
        <v>294</v>
      </c>
    </row>
    <row r="820" spans="1:26" ht="24" x14ac:dyDescent="0.2">
      <c r="A820" s="22">
        <v>818</v>
      </c>
      <c r="B820" s="22" t="s">
        <v>168</v>
      </c>
      <c r="C820" s="23">
        <v>36510</v>
      </c>
      <c r="D820" s="23">
        <v>36510</v>
      </c>
      <c r="E820" s="22" t="s">
        <v>21</v>
      </c>
      <c r="F820" s="24" t="s">
        <v>300</v>
      </c>
      <c r="G820" s="4" t="s">
        <v>40</v>
      </c>
      <c r="H820" s="30" t="str">
        <f>VLOOKUP(G820,Hoja2!A:B,2,0)</f>
        <v>SERIE029</v>
      </c>
      <c r="I820" s="4" t="s">
        <v>40</v>
      </c>
      <c r="J820" s="31">
        <f>VLOOKUP(Eliminación!I159,RETENCIÓN!A:D,IF(Eliminación!E159="OPES",2,IF(Eliminación!E159="UPES",3,4)),FALSE)</f>
        <v>10</v>
      </c>
      <c r="K820" s="27">
        <f t="shared" si="12"/>
        <v>40160</v>
      </c>
      <c r="L820" s="28" t="str">
        <f>IF(VLOOKUP(I820,RETENCIÓN!A:E,5,FALSE)="E","X","")</f>
        <v>X</v>
      </c>
      <c r="M820" s="29" t="str">
        <f>IF(VLOOKUP(I820,RETENCIÓN!A:E,5,FALSE)="CT","X","")</f>
        <v/>
      </c>
      <c r="N820" s="28" t="str">
        <f>IF(VLOOKUP(I820,RETENCIÓN!A:E,5,FALSE)="E","X","")</f>
        <v>X</v>
      </c>
      <c r="O820" s="28" t="str">
        <f>IF(VLOOKUP(I820,RETENCIÓN!A:E,5,FALSE)="MT","X","")</f>
        <v/>
      </c>
      <c r="P820" s="28" t="str">
        <f>IF(VLOOKUP(I820,RETENCIÓN!A:E,5,FALSE)="S","X","")</f>
        <v/>
      </c>
      <c r="Q820" s="26" t="s">
        <v>296</v>
      </c>
      <c r="R820" s="26"/>
      <c r="S820" s="25" t="s">
        <v>177</v>
      </c>
      <c r="T820" s="22" t="s">
        <v>178</v>
      </c>
      <c r="U820" s="22">
        <v>1</v>
      </c>
      <c r="V820" s="22">
        <v>46</v>
      </c>
      <c r="W820" s="22" t="s">
        <v>167</v>
      </c>
      <c r="X820" s="22"/>
      <c r="Y820" s="22">
        <v>7</v>
      </c>
      <c r="Z820" s="22" t="s">
        <v>294</v>
      </c>
    </row>
    <row r="821" spans="1:26" ht="24" x14ac:dyDescent="0.2">
      <c r="A821" s="22">
        <v>819</v>
      </c>
      <c r="B821" s="22" t="s">
        <v>221</v>
      </c>
      <c r="C821" s="23">
        <v>36510</v>
      </c>
      <c r="D821" s="23">
        <v>36510</v>
      </c>
      <c r="E821" s="22" t="s">
        <v>21</v>
      </c>
      <c r="F821" s="24" t="s">
        <v>301</v>
      </c>
      <c r="G821" s="4" t="s">
        <v>40</v>
      </c>
      <c r="H821" s="30" t="str">
        <f>VLOOKUP(G821,Hoja2!A:B,2,0)</f>
        <v>SERIE029</v>
      </c>
      <c r="I821" s="4" t="s">
        <v>40</v>
      </c>
      <c r="J821" s="31">
        <f>VLOOKUP(Eliminación!I160,RETENCIÓN!A:D,IF(Eliminación!E160="OPES",2,IF(Eliminación!E160="UPES",3,4)),FALSE)</f>
        <v>10</v>
      </c>
      <c r="K821" s="27">
        <f t="shared" si="12"/>
        <v>40160</v>
      </c>
      <c r="L821" s="28" t="str">
        <f>IF(VLOOKUP(I821,RETENCIÓN!A:E,5,FALSE)="E","X","")</f>
        <v>X</v>
      </c>
      <c r="M821" s="29" t="str">
        <f>IF(VLOOKUP(I821,RETENCIÓN!A:E,5,FALSE)="CT","X","")</f>
        <v/>
      </c>
      <c r="N821" s="28" t="str">
        <f>IF(VLOOKUP(I821,RETENCIÓN!A:E,5,FALSE)="E","X","")</f>
        <v>X</v>
      </c>
      <c r="O821" s="28" t="str">
        <f>IF(VLOOKUP(I821,RETENCIÓN!A:E,5,FALSE)="MT","X","")</f>
        <v/>
      </c>
      <c r="P821" s="28" t="str">
        <f>IF(VLOOKUP(I821,RETENCIÓN!A:E,5,FALSE)="S","X","")</f>
        <v/>
      </c>
      <c r="Q821" s="26" t="s">
        <v>296</v>
      </c>
      <c r="R821" s="26"/>
      <c r="S821" s="25" t="s">
        <v>177</v>
      </c>
      <c r="T821" s="22" t="s">
        <v>178</v>
      </c>
      <c r="U821" s="22">
        <v>1</v>
      </c>
      <c r="V821" s="22">
        <v>60</v>
      </c>
      <c r="W821" s="22" t="s">
        <v>167</v>
      </c>
      <c r="X821" s="22"/>
      <c r="Y821" s="22">
        <v>8</v>
      </c>
      <c r="Z821" s="22" t="s">
        <v>294</v>
      </c>
    </row>
    <row r="822" spans="1:26" ht="24" x14ac:dyDescent="0.2">
      <c r="A822" s="22">
        <v>820</v>
      </c>
      <c r="B822" s="22" t="s">
        <v>214</v>
      </c>
      <c r="C822" s="23">
        <v>36510</v>
      </c>
      <c r="D822" s="23">
        <v>36510</v>
      </c>
      <c r="E822" s="22" t="s">
        <v>21</v>
      </c>
      <c r="F822" s="24" t="s">
        <v>302</v>
      </c>
      <c r="G822" s="4" t="s">
        <v>40</v>
      </c>
      <c r="H822" s="30" t="str">
        <f>VLOOKUP(G822,Hoja2!A:B,2,0)</f>
        <v>SERIE029</v>
      </c>
      <c r="I822" s="4" t="s">
        <v>40</v>
      </c>
      <c r="J822" s="31">
        <f>VLOOKUP(Eliminación!I161,RETENCIÓN!A:D,IF(Eliminación!E161="OPES",2,IF(Eliminación!E161="UPES",3,4)),FALSE)</f>
        <v>10</v>
      </c>
      <c r="K822" s="27">
        <f t="shared" si="12"/>
        <v>40160</v>
      </c>
      <c r="L822" s="28" t="str">
        <f>IF(VLOOKUP(I822,RETENCIÓN!A:E,5,FALSE)="E","X","")</f>
        <v>X</v>
      </c>
      <c r="M822" s="29" t="str">
        <f>IF(VLOOKUP(I822,RETENCIÓN!A:E,5,FALSE)="CT","X","")</f>
        <v/>
      </c>
      <c r="N822" s="28" t="str">
        <f>IF(VLOOKUP(I822,RETENCIÓN!A:E,5,FALSE)="E","X","")</f>
        <v>X</v>
      </c>
      <c r="O822" s="28" t="str">
        <f>IF(VLOOKUP(I822,RETENCIÓN!A:E,5,FALSE)="MT","X","")</f>
        <v/>
      </c>
      <c r="P822" s="28" t="str">
        <f>IF(VLOOKUP(I822,RETENCIÓN!A:E,5,FALSE)="S","X","")</f>
        <v/>
      </c>
      <c r="Q822" s="26" t="s">
        <v>296</v>
      </c>
      <c r="R822" s="26"/>
      <c r="S822" s="25" t="s">
        <v>177</v>
      </c>
      <c r="T822" s="22" t="s">
        <v>178</v>
      </c>
      <c r="U822" s="22">
        <v>1</v>
      </c>
      <c r="V822" s="22">
        <v>70</v>
      </c>
      <c r="W822" s="22" t="s">
        <v>167</v>
      </c>
      <c r="X822" s="22"/>
      <c r="Y822" s="22">
        <v>9</v>
      </c>
      <c r="Z822" s="22" t="s">
        <v>294</v>
      </c>
    </row>
    <row r="823" spans="1:26" ht="24" x14ac:dyDescent="0.2">
      <c r="A823" s="22">
        <v>821</v>
      </c>
      <c r="B823" s="22" t="s">
        <v>303</v>
      </c>
      <c r="C823" s="23">
        <v>36510</v>
      </c>
      <c r="D823" s="23">
        <v>36510</v>
      </c>
      <c r="E823" s="22" t="s">
        <v>21</v>
      </c>
      <c r="F823" s="24" t="s">
        <v>283</v>
      </c>
      <c r="G823" s="4" t="s">
        <v>40</v>
      </c>
      <c r="H823" s="30" t="str">
        <f>VLOOKUP(G823,Hoja2!A:B,2,0)</f>
        <v>SERIE029</v>
      </c>
      <c r="I823" s="4" t="s">
        <v>40</v>
      </c>
      <c r="J823" s="31">
        <f>VLOOKUP(Eliminación!I162,RETENCIÓN!A:D,IF(Eliminación!E162="OPES",2,IF(Eliminación!E162="UPES",3,4)),FALSE)</f>
        <v>10</v>
      </c>
      <c r="K823" s="27">
        <f t="shared" si="12"/>
        <v>40160</v>
      </c>
      <c r="L823" s="28" t="str">
        <f>IF(VLOOKUP(I823,RETENCIÓN!A:E,5,FALSE)="E","X","")</f>
        <v>X</v>
      </c>
      <c r="M823" s="29" t="str">
        <f>IF(VLOOKUP(I823,RETENCIÓN!A:E,5,FALSE)="CT","X","")</f>
        <v/>
      </c>
      <c r="N823" s="28" t="str">
        <f>IF(VLOOKUP(I823,RETENCIÓN!A:E,5,FALSE)="E","X","")</f>
        <v>X</v>
      </c>
      <c r="O823" s="28" t="str">
        <f>IF(VLOOKUP(I823,RETENCIÓN!A:E,5,FALSE)="MT","X","")</f>
        <v/>
      </c>
      <c r="P823" s="28" t="str">
        <f>IF(VLOOKUP(I823,RETENCIÓN!A:E,5,FALSE)="S","X","")</f>
        <v/>
      </c>
      <c r="Q823" s="26" t="s">
        <v>296</v>
      </c>
      <c r="R823" s="26"/>
      <c r="S823" s="25" t="s">
        <v>177</v>
      </c>
      <c r="T823" s="22" t="s">
        <v>178</v>
      </c>
      <c r="U823" s="22">
        <v>1</v>
      </c>
      <c r="V823" s="22">
        <v>50</v>
      </c>
      <c r="W823" s="22" t="s">
        <v>167</v>
      </c>
      <c r="X823" s="22"/>
      <c r="Y823" s="22">
        <v>10</v>
      </c>
      <c r="Z823" s="22" t="s">
        <v>294</v>
      </c>
    </row>
    <row r="824" spans="1:26" ht="24" x14ac:dyDescent="0.2">
      <c r="A824" s="22">
        <v>822</v>
      </c>
      <c r="B824" s="22" t="s">
        <v>221</v>
      </c>
      <c r="C824" s="23">
        <v>36511</v>
      </c>
      <c r="D824" s="23">
        <v>36511</v>
      </c>
      <c r="E824" s="22" t="s">
        <v>21</v>
      </c>
      <c r="F824" s="24" t="s">
        <v>304</v>
      </c>
      <c r="G824" s="4" t="s">
        <v>40</v>
      </c>
      <c r="H824" s="30" t="str">
        <f>VLOOKUP(G824,Hoja2!A:B,2,0)</f>
        <v>SERIE029</v>
      </c>
      <c r="I824" s="4" t="s">
        <v>40</v>
      </c>
      <c r="J824" s="31">
        <f>VLOOKUP(Eliminación!I163,RETENCIÓN!A:D,IF(Eliminación!E163="OPES",2,IF(Eliminación!E163="UPES",3,4)),FALSE)</f>
        <v>10</v>
      </c>
      <c r="K824" s="27">
        <f t="shared" si="12"/>
        <v>40161</v>
      </c>
      <c r="L824" s="28" t="str">
        <f>IF(VLOOKUP(I824,RETENCIÓN!A:E,5,FALSE)="E","X","")</f>
        <v>X</v>
      </c>
      <c r="M824" s="29" t="str">
        <f>IF(VLOOKUP(I824,RETENCIÓN!A:E,5,FALSE)="CT","X","")</f>
        <v/>
      </c>
      <c r="N824" s="28" t="str">
        <f>IF(VLOOKUP(I824,RETENCIÓN!A:E,5,FALSE)="E","X","")</f>
        <v>X</v>
      </c>
      <c r="O824" s="28" t="str">
        <f>IF(VLOOKUP(I824,RETENCIÓN!A:E,5,FALSE)="MT","X","")</f>
        <v/>
      </c>
      <c r="P824" s="28" t="str">
        <f>IF(VLOOKUP(I824,RETENCIÓN!A:E,5,FALSE)="S","X","")</f>
        <v/>
      </c>
      <c r="Q824" s="26" t="s">
        <v>305</v>
      </c>
      <c r="R824" s="26"/>
      <c r="S824" s="25" t="s">
        <v>177</v>
      </c>
      <c r="T824" s="22" t="s">
        <v>178</v>
      </c>
      <c r="U824" s="22">
        <v>1</v>
      </c>
      <c r="V824" s="22">
        <v>63</v>
      </c>
      <c r="W824" s="22" t="s">
        <v>167</v>
      </c>
      <c r="X824" s="22"/>
      <c r="Y824" s="22">
        <v>11</v>
      </c>
      <c r="Z824" s="22" t="s">
        <v>294</v>
      </c>
    </row>
    <row r="825" spans="1:26" ht="24" x14ac:dyDescent="0.2">
      <c r="A825" s="22">
        <v>823</v>
      </c>
      <c r="B825" s="22" t="s">
        <v>221</v>
      </c>
      <c r="C825" s="23">
        <v>36510</v>
      </c>
      <c r="D825" s="23">
        <v>36510</v>
      </c>
      <c r="E825" s="22" t="s">
        <v>21</v>
      </c>
      <c r="F825" s="24" t="s">
        <v>306</v>
      </c>
      <c r="G825" s="4" t="s">
        <v>40</v>
      </c>
      <c r="H825" s="30" t="str">
        <f>VLOOKUP(G825,Hoja2!A:B,2,0)</f>
        <v>SERIE029</v>
      </c>
      <c r="I825" s="4" t="s">
        <v>40</v>
      </c>
      <c r="J825" s="31">
        <f>VLOOKUP(Eliminación!I164,RETENCIÓN!A:D,IF(Eliminación!E164="OPES",2,IF(Eliminación!E164="UPES",3,4)),FALSE)</f>
        <v>10</v>
      </c>
      <c r="K825" s="27">
        <f t="shared" si="12"/>
        <v>40160</v>
      </c>
      <c r="L825" s="28" t="str">
        <f>IF(VLOOKUP(I825,RETENCIÓN!A:E,5,FALSE)="E","X","")</f>
        <v>X</v>
      </c>
      <c r="M825" s="29" t="str">
        <f>IF(VLOOKUP(I825,RETENCIÓN!A:E,5,FALSE)="CT","X","")</f>
        <v/>
      </c>
      <c r="N825" s="28" t="str">
        <f>IF(VLOOKUP(I825,RETENCIÓN!A:E,5,FALSE)="E","X","")</f>
        <v>X</v>
      </c>
      <c r="O825" s="28" t="str">
        <f>IF(VLOOKUP(I825,RETENCIÓN!A:E,5,FALSE)="MT","X","")</f>
        <v/>
      </c>
      <c r="P825" s="28" t="str">
        <f>IF(VLOOKUP(I825,RETENCIÓN!A:E,5,FALSE)="S","X","")</f>
        <v/>
      </c>
      <c r="Q825" s="26" t="s">
        <v>307</v>
      </c>
      <c r="R825" s="26"/>
      <c r="S825" s="25" t="s">
        <v>177</v>
      </c>
      <c r="T825" s="22" t="s">
        <v>178</v>
      </c>
      <c r="U825" s="22">
        <v>1</v>
      </c>
      <c r="V825" s="22">
        <v>20</v>
      </c>
      <c r="W825" s="22" t="s">
        <v>167</v>
      </c>
      <c r="X825" s="22"/>
      <c r="Y825" s="22">
        <v>12</v>
      </c>
      <c r="Z825" s="22" t="s">
        <v>294</v>
      </c>
    </row>
    <row r="826" spans="1:26" ht="24" x14ac:dyDescent="0.2">
      <c r="A826" s="22">
        <v>824</v>
      </c>
      <c r="B826" s="22" t="s">
        <v>303</v>
      </c>
      <c r="C826" s="23">
        <v>36514</v>
      </c>
      <c r="D826" s="23">
        <v>36514</v>
      </c>
      <c r="E826" s="22" t="s">
        <v>21</v>
      </c>
      <c r="F826" s="24" t="s">
        <v>308</v>
      </c>
      <c r="G826" s="4" t="s">
        <v>40</v>
      </c>
      <c r="H826" s="30" t="str">
        <f>VLOOKUP(G826,Hoja2!A:B,2,0)</f>
        <v>SERIE029</v>
      </c>
      <c r="I826" s="4" t="s">
        <v>40</v>
      </c>
      <c r="J826" s="31">
        <f>VLOOKUP(Eliminación!I165,RETENCIÓN!A:D,IF(Eliminación!E165="OPES",2,IF(Eliminación!E165="UPES",3,4)),FALSE)</f>
        <v>10</v>
      </c>
      <c r="K826" s="27">
        <f t="shared" si="12"/>
        <v>40164</v>
      </c>
      <c r="L826" s="28" t="str">
        <f>IF(VLOOKUP(I826,RETENCIÓN!A:E,5,FALSE)="E","X","")</f>
        <v>X</v>
      </c>
      <c r="M826" s="29" t="str">
        <f>IF(VLOOKUP(I826,RETENCIÓN!A:E,5,FALSE)="CT","X","")</f>
        <v/>
      </c>
      <c r="N826" s="28" t="str">
        <f>IF(VLOOKUP(I826,RETENCIÓN!A:E,5,FALSE)="E","X","")</f>
        <v>X</v>
      </c>
      <c r="O826" s="28" t="str">
        <f>IF(VLOOKUP(I826,RETENCIÓN!A:E,5,FALSE)="MT","X","")</f>
        <v/>
      </c>
      <c r="P826" s="28" t="str">
        <f>IF(VLOOKUP(I826,RETENCIÓN!A:E,5,FALSE)="S","X","")</f>
        <v/>
      </c>
      <c r="Q826" s="26" t="s">
        <v>309</v>
      </c>
      <c r="R826" s="26"/>
      <c r="S826" s="25" t="s">
        <v>177</v>
      </c>
      <c r="T826" s="22" t="s">
        <v>178</v>
      </c>
      <c r="U826" s="22">
        <v>1</v>
      </c>
      <c r="V826" s="22">
        <v>15</v>
      </c>
      <c r="W826" s="22" t="s">
        <v>167</v>
      </c>
      <c r="X826" s="22"/>
      <c r="Y826" s="22">
        <v>13</v>
      </c>
      <c r="Z826" s="22" t="s">
        <v>294</v>
      </c>
    </row>
    <row r="827" spans="1:26" ht="24" x14ac:dyDescent="0.2">
      <c r="A827" s="22">
        <v>825</v>
      </c>
      <c r="B827" s="22" t="s">
        <v>214</v>
      </c>
      <c r="C827" s="23">
        <v>36514</v>
      </c>
      <c r="D827" s="23">
        <v>36514</v>
      </c>
      <c r="E827" s="22" t="s">
        <v>21</v>
      </c>
      <c r="F827" s="24" t="s">
        <v>310</v>
      </c>
      <c r="G827" s="4" t="s">
        <v>40</v>
      </c>
      <c r="H827" s="30" t="str">
        <f>VLOOKUP(G827,Hoja2!A:B,2,0)</f>
        <v>SERIE029</v>
      </c>
      <c r="I827" s="4" t="s">
        <v>40</v>
      </c>
      <c r="J827" s="31">
        <f>VLOOKUP(Eliminación!I166,RETENCIÓN!A:D,IF(Eliminación!E166="OPES",2,IF(Eliminación!E166="UPES",3,4)),FALSE)</f>
        <v>10</v>
      </c>
      <c r="K827" s="27">
        <f t="shared" si="12"/>
        <v>40164</v>
      </c>
      <c r="L827" s="28" t="str">
        <f>IF(VLOOKUP(I827,RETENCIÓN!A:E,5,FALSE)="E","X","")</f>
        <v>X</v>
      </c>
      <c r="M827" s="29" t="str">
        <f>IF(VLOOKUP(I827,RETENCIÓN!A:E,5,FALSE)="CT","X","")</f>
        <v/>
      </c>
      <c r="N827" s="28" t="str">
        <f>IF(VLOOKUP(I827,RETENCIÓN!A:E,5,FALSE)="E","X","")</f>
        <v>X</v>
      </c>
      <c r="O827" s="28" t="str">
        <f>IF(VLOOKUP(I827,RETENCIÓN!A:E,5,FALSE)="MT","X","")</f>
        <v/>
      </c>
      <c r="P827" s="28" t="str">
        <f>IF(VLOOKUP(I827,RETENCIÓN!A:E,5,FALSE)="S","X","")</f>
        <v/>
      </c>
      <c r="Q827" s="26" t="s">
        <v>311</v>
      </c>
      <c r="R827" s="26"/>
      <c r="S827" s="25" t="s">
        <v>177</v>
      </c>
      <c r="T827" s="22" t="s">
        <v>178</v>
      </c>
      <c r="U827" s="22">
        <v>1</v>
      </c>
      <c r="V827" s="22">
        <v>20</v>
      </c>
      <c r="W827" s="22" t="s">
        <v>167</v>
      </c>
      <c r="X827" s="22"/>
      <c r="Y827" s="22">
        <v>14</v>
      </c>
      <c r="Z827" s="22" t="s">
        <v>294</v>
      </c>
    </row>
    <row r="828" spans="1:26" ht="24" x14ac:dyDescent="0.2">
      <c r="A828" s="22">
        <v>826</v>
      </c>
      <c r="B828" s="22" t="s">
        <v>168</v>
      </c>
      <c r="C828" s="23">
        <v>36510</v>
      </c>
      <c r="D828" s="23">
        <v>36510</v>
      </c>
      <c r="E828" s="22" t="s">
        <v>21</v>
      </c>
      <c r="F828" s="24" t="s">
        <v>312</v>
      </c>
      <c r="G828" s="4" t="s">
        <v>40</v>
      </c>
      <c r="H828" s="30" t="str">
        <f>VLOOKUP(G828,Hoja2!A:B,2,0)</f>
        <v>SERIE029</v>
      </c>
      <c r="I828" s="4" t="s">
        <v>40</v>
      </c>
      <c r="J828" s="31">
        <f>VLOOKUP(Eliminación!I167,RETENCIÓN!A:D,IF(Eliminación!E167="OPES",2,IF(Eliminación!E167="UPES",3,4)),FALSE)</f>
        <v>10</v>
      </c>
      <c r="K828" s="27">
        <f t="shared" si="12"/>
        <v>40160</v>
      </c>
      <c r="L828" s="28" t="str">
        <f>IF(VLOOKUP(I828,RETENCIÓN!A:E,5,FALSE)="E","X","")</f>
        <v>X</v>
      </c>
      <c r="M828" s="29" t="str">
        <f>IF(VLOOKUP(I828,RETENCIÓN!A:E,5,FALSE)="CT","X","")</f>
        <v/>
      </c>
      <c r="N828" s="28" t="str">
        <f>IF(VLOOKUP(I828,RETENCIÓN!A:E,5,FALSE)="E","X","")</f>
        <v>X</v>
      </c>
      <c r="O828" s="28" t="str">
        <f>IF(VLOOKUP(I828,RETENCIÓN!A:E,5,FALSE)="MT","X","")</f>
        <v/>
      </c>
      <c r="P828" s="28" t="str">
        <f>IF(VLOOKUP(I828,RETENCIÓN!A:E,5,FALSE)="S","X","")</f>
        <v/>
      </c>
      <c r="Q828" s="26" t="s">
        <v>296</v>
      </c>
      <c r="R828" s="26"/>
      <c r="S828" s="25" t="s">
        <v>177</v>
      </c>
      <c r="T828" s="22" t="s">
        <v>178</v>
      </c>
      <c r="U828" s="22">
        <v>1</v>
      </c>
      <c r="V828" s="22">
        <v>50</v>
      </c>
      <c r="W828" s="22" t="s">
        <v>167</v>
      </c>
      <c r="X828" s="22"/>
      <c r="Y828" s="22">
        <v>15</v>
      </c>
      <c r="Z828" s="22" t="s">
        <v>294</v>
      </c>
    </row>
    <row r="829" spans="1:26" ht="24" x14ac:dyDescent="0.2">
      <c r="A829" s="22">
        <v>827</v>
      </c>
      <c r="B829" s="22" t="s">
        <v>214</v>
      </c>
      <c r="C829" s="23">
        <v>36504</v>
      </c>
      <c r="D829" s="23">
        <v>36504</v>
      </c>
      <c r="E829" s="22" t="s">
        <v>21</v>
      </c>
      <c r="F829" s="24" t="s">
        <v>313</v>
      </c>
      <c r="G829" s="4" t="s">
        <v>40</v>
      </c>
      <c r="H829" s="30" t="str">
        <f>VLOOKUP(G829,Hoja2!A:B,2,0)</f>
        <v>SERIE029</v>
      </c>
      <c r="I829" s="4" t="s">
        <v>40</v>
      </c>
      <c r="J829" s="31">
        <f>VLOOKUP(Eliminación!I168,RETENCIÓN!A:D,IF(Eliminación!E168="OPES",2,IF(Eliminación!E168="UPES",3,4)),FALSE)</f>
        <v>10</v>
      </c>
      <c r="K829" s="27">
        <f t="shared" si="12"/>
        <v>40154</v>
      </c>
      <c r="L829" s="28" t="str">
        <f>IF(VLOOKUP(I829,RETENCIÓN!A:E,5,FALSE)="E","X","")</f>
        <v>X</v>
      </c>
      <c r="M829" s="29" t="str">
        <f>IF(VLOOKUP(I829,RETENCIÓN!A:E,5,FALSE)="CT","X","")</f>
        <v/>
      </c>
      <c r="N829" s="28" t="str">
        <f>IF(VLOOKUP(I829,RETENCIÓN!A:E,5,FALSE)="E","X","")</f>
        <v>X</v>
      </c>
      <c r="O829" s="28" t="str">
        <f>IF(VLOOKUP(I829,RETENCIÓN!A:E,5,FALSE)="MT","X","")</f>
        <v/>
      </c>
      <c r="P829" s="28" t="str">
        <f>IF(VLOOKUP(I829,RETENCIÓN!A:E,5,FALSE)="S","X","")</f>
        <v/>
      </c>
      <c r="Q829" s="26" t="s">
        <v>314</v>
      </c>
      <c r="R829" s="26"/>
      <c r="S829" s="25" t="s">
        <v>177</v>
      </c>
      <c r="T829" s="22" t="s">
        <v>178</v>
      </c>
      <c r="U829" s="22">
        <v>1</v>
      </c>
      <c r="V829" s="22">
        <v>171</v>
      </c>
      <c r="W829" s="22" t="s">
        <v>167</v>
      </c>
      <c r="X829" s="22"/>
      <c r="Y829" s="22">
        <v>16</v>
      </c>
      <c r="Z829" s="22" t="s">
        <v>294</v>
      </c>
    </row>
    <row r="830" spans="1:26" ht="24" x14ac:dyDescent="0.2">
      <c r="A830" s="22">
        <v>828</v>
      </c>
      <c r="B830" s="22" t="s">
        <v>214</v>
      </c>
      <c r="C830" s="23">
        <v>36504</v>
      </c>
      <c r="D830" s="23">
        <v>36504</v>
      </c>
      <c r="E830" s="22" t="s">
        <v>21</v>
      </c>
      <c r="F830" s="24" t="s">
        <v>313</v>
      </c>
      <c r="G830" s="4" t="s">
        <v>40</v>
      </c>
      <c r="H830" s="30" t="str">
        <f>VLOOKUP(G830,Hoja2!A:B,2,0)</f>
        <v>SERIE029</v>
      </c>
      <c r="I830" s="4" t="s">
        <v>40</v>
      </c>
      <c r="J830" s="31">
        <f>VLOOKUP(Eliminación!I169,RETENCIÓN!A:D,IF(Eliminación!E169="OPES",2,IF(Eliminación!E169="UPES",3,4)),FALSE)</f>
        <v>10</v>
      </c>
      <c r="K830" s="27">
        <f t="shared" si="12"/>
        <v>40154</v>
      </c>
      <c r="L830" s="28" t="str">
        <f>IF(VLOOKUP(I830,RETENCIÓN!A:E,5,FALSE)="E","X","")</f>
        <v>X</v>
      </c>
      <c r="M830" s="29" t="str">
        <f>IF(VLOOKUP(I830,RETENCIÓN!A:E,5,FALSE)="CT","X","")</f>
        <v/>
      </c>
      <c r="N830" s="28" t="str">
        <f>IF(VLOOKUP(I830,RETENCIÓN!A:E,5,FALSE)="E","X","")</f>
        <v>X</v>
      </c>
      <c r="O830" s="28" t="str">
        <f>IF(VLOOKUP(I830,RETENCIÓN!A:E,5,FALSE)="MT","X","")</f>
        <v/>
      </c>
      <c r="P830" s="28" t="str">
        <f>IF(VLOOKUP(I830,RETENCIÓN!A:E,5,FALSE)="S","X","")</f>
        <v/>
      </c>
      <c r="Q830" s="26" t="s">
        <v>315</v>
      </c>
      <c r="R830" s="26"/>
      <c r="S830" s="25" t="s">
        <v>177</v>
      </c>
      <c r="T830" s="22" t="s">
        <v>178</v>
      </c>
      <c r="U830" s="22">
        <v>1</v>
      </c>
      <c r="V830" s="22">
        <v>171</v>
      </c>
      <c r="W830" s="22" t="s">
        <v>167</v>
      </c>
      <c r="X830" s="22"/>
      <c r="Y830" s="22">
        <v>17</v>
      </c>
      <c r="Z830" s="22" t="s">
        <v>294</v>
      </c>
    </row>
    <row r="831" spans="1:26" ht="24" x14ac:dyDescent="0.2">
      <c r="A831" s="22">
        <v>829</v>
      </c>
      <c r="B831" s="22" t="s">
        <v>221</v>
      </c>
      <c r="C831" s="23">
        <v>36510</v>
      </c>
      <c r="D831" s="23">
        <v>36510</v>
      </c>
      <c r="E831" s="22" t="s">
        <v>21</v>
      </c>
      <c r="F831" s="24" t="s">
        <v>316</v>
      </c>
      <c r="G831" s="4" t="s">
        <v>40</v>
      </c>
      <c r="H831" s="30" t="str">
        <f>VLOOKUP(G831,Hoja2!A:B,2,0)</f>
        <v>SERIE029</v>
      </c>
      <c r="I831" s="4" t="s">
        <v>40</v>
      </c>
      <c r="J831" s="31">
        <f>VLOOKUP(Eliminación!I170,RETENCIÓN!A:D,IF(Eliminación!E170="OPES",2,IF(Eliminación!E170="UPES",3,4)),FALSE)</f>
        <v>10</v>
      </c>
      <c r="K831" s="27">
        <f t="shared" si="12"/>
        <v>40160</v>
      </c>
      <c r="L831" s="28" t="str">
        <f>IF(VLOOKUP(I831,RETENCIÓN!A:E,5,FALSE)="E","X","")</f>
        <v>X</v>
      </c>
      <c r="M831" s="29" t="str">
        <f>IF(VLOOKUP(I831,RETENCIÓN!A:E,5,FALSE)="CT","X","")</f>
        <v/>
      </c>
      <c r="N831" s="28" t="str">
        <f>IF(VLOOKUP(I831,RETENCIÓN!A:E,5,FALSE)="E","X","")</f>
        <v>X</v>
      </c>
      <c r="O831" s="28" t="str">
        <f>IF(VLOOKUP(I831,RETENCIÓN!A:E,5,FALSE)="MT","X","")</f>
        <v/>
      </c>
      <c r="P831" s="28" t="str">
        <f>IF(VLOOKUP(I831,RETENCIÓN!A:E,5,FALSE)="S","X","")</f>
        <v/>
      </c>
      <c r="Q831" s="26" t="s">
        <v>296</v>
      </c>
      <c r="R831" s="26"/>
      <c r="S831" s="25" t="s">
        <v>177</v>
      </c>
      <c r="T831" s="22" t="s">
        <v>178</v>
      </c>
      <c r="U831" s="22">
        <v>1</v>
      </c>
      <c r="V831" s="22">
        <v>51</v>
      </c>
      <c r="W831" s="22" t="s">
        <v>167</v>
      </c>
      <c r="X831" s="22"/>
      <c r="Y831" s="22">
        <v>18</v>
      </c>
      <c r="Z831" s="22" t="s">
        <v>294</v>
      </c>
    </row>
    <row r="832" spans="1:26" ht="36" x14ac:dyDescent="0.2">
      <c r="A832" s="22">
        <v>830</v>
      </c>
      <c r="B832" s="22" t="s">
        <v>303</v>
      </c>
      <c r="C832" s="23">
        <v>36503</v>
      </c>
      <c r="D832" s="23">
        <v>36503</v>
      </c>
      <c r="E832" s="22" t="s">
        <v>21</v>
      </c>
      <c r="F832" s="24" t="s">
        <v>317</v>
      </c>
      <c r="G832" s="4" t="s">
        <v>40</v>
      </c>
      <c r="H832" s="30" t="str">
        <f>VLOOKUP(G832,Hoja2!A:B,2,0)</f>
        <v>SERIE029</v>
      </c>
      <c r="I832" s="4" t="s">
        <v>40</v>
      </c>
      <c r="J832" s="31">
        <f>VLOOKUP(Eliminación!I171,RETENCIÓN!A:D,IF(Eliminación!E171="OPES",2,IF(Eliminación!E171="UPES",3,4)),FALSE)</f>
        <v>10</v>
      </c>
      <c r="K832" s="27">
        <f t="shared" si="12"/>
        <v>40153</v>
      </c>
      <c r="L832" s="28" t="str">
        <f>IF(VLOOKUP(I832,RETENCIÓN!A:E,5,FALSE)="E","X","")</f>
        <v>X</v>
      </c>
      <c r="M832" s="29" t="str">
        <f>IF(VLOOKUP(I832,RETENCIÓN!A:E,5,FALSE)="CT","X","")</f>
        <v/>
      </c>
      <c r="N832" s="28" t="str">
        <f>IF(VLOOKUP(I832,RETENCIÓN!A:E,5,FALSE)="E","X","")</f>
        <v>X</v>
      </c>
      <c r="O832" s="28" t="str">
        <f>IF(VLOOKUP(I832,RETENCIÓN!A:E,5,FALSE)="MT","X","")</f>
        <v/>
      </c>
      <c r="P832" s="28" t="str">
        <f>IF(VLOOKUP(I832,RETENCIÓN!A:E,5,FALSE)="S","X","")</f>
        <v/>
      </c>
      <c r="Q832" s="26" t="s">
        <v>318</v>
      </c>
      <c r="R832" s="26"/>
      <c r="S832" s="25" t="s">
        <v>177</v>
      </c>
      <c r="T832" s="22" t="s">
        <v>178</v>
      </c>
      <c r="U832" s="22">
        <v>1</v>
      </c>
      <c r="V832" s="22">
        <v>66</v>
      </c>
      <c r="W832" s="22" t="s">
        <v>167</v>
      </c>
      <c r="X832" s="22"/>
      <c r="Y832" s="22">
        <v>1</v>
      </c>
      <c r="Z832" s="22" t="s">
        <v>319</v>
      </c>
    </row>
    <row r="833" spans="1:26" ht="36" x14ac:dyDescent="0.2">
      <c r="A833" s="22">
        <v>831</v>
      </c>
      <c r="B833" s="22" t="s">
        <v>221</v>
      </c>
      <c r="C833" s="23">
        <v>36503</v>
      </c>
      <c r="D833" s="23">
        <v>36503</v>
      </c>
      <c r="E833" s="22" t="s">
        <v>21</v>
      </c>
      <c r="F833" s="24" t="s">
        <v>320</v>
      </c>
      <c r="G833" s="4" t="s">
        <v>40</v>
      </c>
      <c r="H833" s="30" t="str">
        <f>VLOOKUP(G833,Hoja2!A:B,2,0)</f>
        <v>SERIE029</v>
      </c>
      <c r="I833" s="4" t="s">
        <v>40</v>
      </c>
      <c r="J833" s="31">
        <f>VLOOKUP(Eliminación!I172,RETENCIÓN!A:D,IF(Eliminación!E172="OPES",2,IF(Eliminación!E172="UPES",3,4)),FALSE)</f>
        <v>10</v>
      </c>
      <c r="K833" s="27">
        <f t="shared" si="12"/>
        <v>40153</v>
      </c>
      <c r="L833" s="28" t="str">
        <f>IF(VLOOKUP(I833,RETENCIÓN!A:E,5,FALSE)="E","X","")</f>
        <v>X</v>
      </c>
      <c r="M833" s="29" t="str">
        <f>IF(VLOOKUP(I833,RETENCIÓN!A:E,5,FALSE)="CT","X","")</f>
        <v/>
      </c>
      <c r="N833" s="28" t="str">
        <f>IF(VLOOKUP(I833,RETENCIÓN!A:E,5,FALSE)="E","X","")</f>
        <v>X</v>
      </c>
      <c r="O833" s="28" t="str">
        <f>IF(VLOOKUP(I833,RETENCIÓN!A:E,5,FALSE)="MT","X","")</f>
        <v/>
      </c>
      <c r="P833" s="28" t="str">
        <f>IF(VLOOKUP(I833,RETENCIÓN!A:E,5,FALSE)="S","X","")</f>
        <v/>
      </c>
      <c r="Q833" s="26" t="s">
        <v>318</v>
      </c>
      <c r="R833" s="26"/>
      <c r="S833" s="25" t="s">
        <v>177</v>
      </c>
      <c r="T833" s="22" t="s">
        <v>178</v>
      </c>
      <c r="U833" s="22">
        <v>1</v>
      </c>
      <c r="V833" s="22">
        <v>43</v>
      </c>
      <c r="W833" s="22" t="s">
        <v>167</v>
      </c>
      <c r="X833" s="22"/>
      <c r="Y833" s="22">
        <v>2</v>
      </c>
      <c r="Z833" s="22" t="s">
        <v>319</v>
      </c>
    </row>
    <row r="834" spans="1:26" ht="36" x14ac:dyDescent="0.2">
      <c r="A834" s="22">
        <v>832</v>
      </c>
      <c r="B834" s="22" t="s">
        <v>221</v>
      </c>
      <c r="C834" s="23">
        <v>36503</v>
      </c>
      <c r="D834" s="23">
        <v>36503</v>
      </c>
      <c r="E834" s="22" t="s">
        <v>21</v>
      </c>
      <c r="F834" s="24" t="s">
        <v>321</v>
      </c>
      <c r="G834" s="4" t="s">
        <v>40</v>
      </c>
      <c r="H834" s="30" t="str">
        <f>VLOOKUP(G834,Hoja2!A:B,2,0)</f>
        <v>SERIE029</v>
      </c>
      <c r="I834" s="4" t="s">
        <v>40</v>
      </c>
      <c r="J834" s="31">
        <f>VLOOKUP(Eliminación!I173,RETENCIÓN!A:D,IF(Eliminación!E173="OPES",2,IF(Eliminación!E173="UPES",3,4)),FALSE)</f>
        <v>10</v>
      </c>
      <c r="K834" s="27">
        <f t="shared" si="12"/>
        <v>40153</v>
      </c>
      <c r="L834" s="28" t="str">
        <f>IF(VLOOKUP(I834,RETENCIÓN!A:E,5,FALSE)="E","X","")</f>
        <v>X</v>
      </c>
      <c r="M834" s="29" t="str">
        <f>IF(VLOOKUP(I834,RETENCIÓN!A:E,5,FALSE)="CT","X","")</f>
        <v/>
      </c>
      <c r="N834" s="28" t="str">
        <f>IF(VLOOKUP(I834,RETENCIÓN!A:E,5,FALSE)="E","X","")</f>
        <v>X</v>
      </c>
      <c r="O834" s="28" t="str">
        <f>IF(VLOOKUP(I834,RETENCIÓN!A:E,5,FALSE)="MT","X","")</f>
        <v/>
      </c>
      <c r="P834" s="28" t="str">
        <f>IF(VLOOKUP(I834,RETENCIÓN!A:E,5,FALSE)="S","X","")</f>
        <v/>
      </c>
      <c r="Q834" s="26" t="s">
        <v>318</v>
      </c>
      <c r="R834" s="26"/>
      <c r="S834" s="25" t="s">
        <v>177</v>
      </c>
      <c r="T834" s="22" t="s">
        <v>178</v>
      </c>
      <c r="U834" s="22">
        <v>1</v>
      </c>
      <c r="V834" s="22">
        <v>85</v>
      </c>
      <c r="W834" s="22" t="s">
        <v>167</v>
      </c>
      <c r="X834" s="22"/>
      <c r="Y834" s="22">
        <v>3</v>
      </c>
      <c r="Z834" s="22" t="s">
        <v>319</v>
      </c>
    </row>
    <row r="835" spans="1:26" ht="36" x14ac:dyDescent="0.2">
      <c r="A835" s="22">
        <v>833</v>
      </c>
      <c r="B835" s="22" t="s">
        <v>303</v>
      </c>
      <c r="C835" s="23">
        <v>36503</v>
      </c>
      <c r="D835" s="23">
        <v>36503</v>
      </c>
      <c r="E835" s="22" t="s">
        <v>21</v>
      </c>
      <c r="F835" s="24" t="s">
        <v>283</v>
      </c>
      <c r="G835" s="4" t="s">
        <v>40</v>
      </c>
      <c r="H835" s="30" t="str">
        <f>VLOOKUP(G835,Hoja2!A:B,2,0)</f>
        <v>SERIE029</v>
      </c>
      <c r="I835" s="4" t="s">
        <v>40</v>
      </c>
      <c r="J835" s="31">
        <f>VLOOKUP(Eliminación!I174,RETENCIÓN!A:D,IF(Eliminación!E174="OPES",2,IF(Eliminación!E174="UPES",3,4)),FALSE)</f>
        <v>10</v>
      </c>
      <c r="K835" s="27">
        <f t="shared" ref="K835:K898" si="13">D835+(J835*365)</f>
        <v>40153</v>
      </c>
      <c r="L835" s="28" t="str">
        <f>IF(VLOOKUP(I835,RETENCIÓN!A:E,5,FALSE)="E","X","")</f>
        <v>X</v>
      </c>
      <c r="M835" s="29" t="str">
        <f>IF(VLOOKUP(I835,RETENCIÓN!A:E,5,FALSE)="CT","X","")</f>
        <v/>
      </c>
      <c r="N835" s="28" t="str">
        <f>IF(VLOOKUP(I835,RETENCIÓN!A:E,5,FALSE)="E","X","")</f>
        <v>X</v>
      </c>
      <c r="O835" s="28" t="str">
        <f>IF(VLOOKUP(I835,RETENCIÓN!A:E,5,FALSE)="MT","X","")</f>
        <v/>
      </c>
      <c r="P835" s="28" t="str">
        <f>IF(VLOOKUP(I835,RETENCIÓN!A:E,5,FALSE)="S","X","")</f>
        <v/>
      </c>
      <c r="Q835" s="26" t="s">
        <v>318</v>
      </c>
      <c r="R835" s="26"/>
      <c r="S835" s="25" t="s">
        <v>177</v>
      </c>
      <c r="T835" s="22" t="s">
        <v>178</v>
      </c>
      <c r="U835" s="22">
        <v>1</v>
      </c>
      <c r="V835" s="22">
        <v>60</v>
      </c>
      <c r="W835" s="22" t="s">
        <v>167</v>
      </c>
      <c r="X835" s="22"/>
      <c r="Y835" s="22">
        <v>4</v>
      </c>
      <c r="Z835" s="22" t="s">
        <v>319</v>
      </c>
    </row>
    <row r="836" spans="1:26" ht="36" x14ac:dyDescent="0.2">
      <c r="A836" s="22">
        <v>834</v>
      </c>
      <c r="B836" s="22" t="s">
        <v>221</v>
      </c>
      <c r="C836" s="23">
        <v>36503</v>
      </c>
      <c r="D836" s="23">
        <v>36503</v>
      </c>
      <c r="E836" s="22" t="s">
        <v>21</v>
      </c>
      <c r="F836" s="24" t="s">
        <v>316</v>
      </c>
      <c r="G836" s="4" t="s">
        <v>40</v>
      </c>
      <c r="H836" s="30" t="str">
        <f>VLOOKUP(G836,Hoja2!A:B,2,0)</f>
        <v>SERIE029</v>
      </c>
      <c r="I836" s="4" t="s">
        <v>40</v>
      </c>
      <c r="J836" s="31">
        <f>VLOOKUP(Eliminación!I175,RETENCIÓN!A:D,IF(Eliminación!E175="OPES",2,IF(Eliminación!E175="UPES",3,4)),FALSE)</f>
        <v>10</v>
      </c>
      <c r="K836" s="27">
        <f t="shared" si="13"/>
        <v>40153</v>
      </c>
      <c r="L836" s="28" t="str">
        <f>IF(VLOOKUP(I836,RETENCIÓN!A:E,5,FALSE)="E","X","")</f>
        <v>X</v>
      </c>
      <c r="M836" s="29" t="str">
        <f>IF(VLOOKUP(I836,RETENCIÓN!A:E,5,FALSE)="CT","X","")</f>
        <v/>
      </c>
      <c r="N836" s="28" t="str">
        <f>IF(VLOOKUP(I836,RETENCIÓN!A:E,5,FALSE)="E","X","")</f>
        <v>X</v>
      </c>
      <c r="O836" s="28" t="str">
        <f>IF(VLOOKUP(I836,RETENCIÓN!A:E,5,FALSE)="MT","X","")</f>
        <v/>
      </c>
      <c r="P836" s="28" t="str">
        <f>IF(VLOOKUP(I836,RETENCIÓN!A:E,5,FALSE)="S","X","")</f>
        <v/>
      </c>
      <c r="Q836" s="26" t="s">
        <v>318</v>
      </c>
      <c r="R836" s="26"/>
      <c r="S836" s="25" t="s">
        <v>177</v>
      </c>
      <c r="T836" s="22" t="s">
        <v>178</v>
      </c>
      <c r="U836" s="22">
        <v>1</v>
      </c>
      <c r="V836" s="22">
        <v>51</v>
      </c>
      <c r="W836" s="22" t="s">
        <v>167</v>
      </c>
      <c r="X836" s="22"/>
      <c r="Y836" s="22">
        <v>5</v>
      </c>
      <c r="Z836" s="22" t="s">
        <v>319</v>
      </c>
    </row>
    <row r="837" spans="1:26" ht="36" x14ac:dyDescent="0.2">
      <c r="A837" s="22">
        <v>835</v>
      </c>
      <c r="B837" s="22" t="s">
        <v>168</v>
      </c>
      <c r="C837" s="23">
        <v>36504</v>
      </c>
      <c r="D837" s="23">
        <v>36504</v>
      </c>
      <c r="E837" s="22" t="s">
        <v>21</v>
      </c>
      <c r="F837" s="24" t="s">
        <v>321</v>
      </c>
      <c r="G837" s="4" t="s">
        <v>40</v>
      </c>
      <c r="H837" s="30" t="str">
        <f>VLOOKUP(G837,Hoja2!A:B,2,0)</f>
        <v>SERIE029</v>
      </c>
      <c r="I837" s="4" t="s">
        <v>40</v>
      </c>
      <c r="J837" s="31">
        <f>VLOOKUP(Eliminación!I176,RETENCIÓN!A:D,IF(Eliminación!E176="OPES",2,IF(Eliminación!E176="UPES",3,4)),FALSE)</f>
        <v>10</v>
      </c>
      <c r="K837" s="27">
        <f t="shared" si="13"/>
        <v>40154</v>
      </c>
      <c r="L837" s="28" t="str">
        <f>IF(VLOOKUP(I837,RETENCIÓN!A:E,5,FALSE)="E","X","")</f>
        <v>X</v>
      </c>
      <c r="M837" s="29" t="str">
        <f>IF(VLOOKUP(I837,RETENCIÓN!A:E,5,FALSE)="CT","X","")</f>
        <v/>
      </c>
      <c r="N837" s="28" t="str">
        <f>IF(VLOOKUP(I837,RETENCIÓN!A:E,5,FALSE)="E","X","")</f>
        <v>X</v>
      </c>
      <c r="O837" s="28" t="str">
        <f>IF(VLOOKUP(I837,RETENCIÓN!A:E,5,FALSE)="MT","X","")</f>
        <v/>
      </c>
      <c r="P837" s="28" t="str">
        <f>IF(VLOOKUP(I837,RETENCIÓN!A:E,5,FALSE)="S","X","")</f>
        <v/>
      </c>
      <c r="Q837" s="26" t="s">
        <v>322</v>
      </c>
      <c r="R837" s="26"/>
      <c r="S837" s="25" t="s">
        <v>177</v>
      </c>
      <c r="T837" s="22" t="s">
        <v>178</v>
      </c>
      <c r="U837" s="22">
        <v>1</v>
      </c>
      <c r="V837" s="22">
        <v>97</v>
      </c>
      <c r="W837" s="22" t="s">
        <v>167</v>
      </c>
      <c r="X837" s="22"/>
      <c r="Y837" s="22">
        <v>6</v>
      </c>
      <c r="Z837" s="22" t="s">
        <v>319</v>
      </c>
    </row>
    <row r="838" spans="1:26" ht="36" x14ac:dyDescent="0.2">
      <c r="A838" s="22">
        <v>836</v>
      </c>
      <c r="B838" s="22" t="s">
        <v>168</v>
      </c>
      <c r="C838" s="23">
        <v>36504</v>
      </c>
      <c r="D838" s="23">
        <v>36504</v>
      </c>
      <c r="E838" s="22" t="s">
        <v>21</v>
      </c>
      <c r="F838" s="24" t="s">
        <v>312</v>
      </c>
      <c r="G838" s="4" t="s">
        <v>40</v>
      </c>
      <c r="H838" s="30" t="str">
        <f>VLOOKUP(G838,Hoja2!A:B,2,0)</f>
        <v>SERIE029</v>
      </c>
      <c r="I838" s="4" t="s">
        <v>40</v>
      </c>
      <c r="J838" s="31">
        <f>VLOOKUP(Eliminación!I177,RETENCIÓN!A:D,IF(Eliminación!E177="OPES",2,IF(Eliminación!E177="UPES",3,4)),FALSE)</f>
        <v>10</v>
      </c>
      <c r="K838" s="27">
        <f t="shared" si="13"/>
        <v>40154</v>
      </c>
      <c r="L838" s="28" t="str">
        <f>IF(VLOOKUP(I838,RETENCIÓN!A:E,5,FALSE)="E","X","")</f>
        <v>X</v>
      </c>
      <c r="M838" s="29" t="str">
        <f>IF(VLOOKUP(I838,RETENCIÓN!A:E,5,FALSE)="CT","X","")</f>
        <v/>
      </c>
      <c r="N838" s="28" t="str">
        <f>IF(VLOOKUP(I838,RETENCIÓN!A:E,5,FALSE)="E","X","")</f>
        <v>X</v>
      </c>
      <c r="O838" s="28" t="str">
        <f>IF(VLOOKUP(I838,RETENCIÓN!A:E,5,FALSE)="MT","X","")</f>
        <v/>
      </c>
      <c r="P838" s="28" t="str">
        <f>IF(VLOOKUP(I838,RETENCIÓN!A:E,5,FALSE)="S","X","")</f>
        <v/>
      </c>
      <c r="Q838" s="26" t="s">
        <v>322</v>
      </c>
      <c r="R838" s="26"/>
      <c r="S838" s="25" t="s">
        <v>177</v>
      </c>
      <c r="T838" s="22" t="s">
        <v>178</v>
      </c>
      <c r="U838" s="22">
        <v>1</v>
      </c>
      <c r="V838" s="22">
        <v>73</v>
      </c>
      <c r="W838" s="22" t="s">
        <v>167</v>
      </c>
      <c r="X838" s="22"/>
      <c r="Y838" s="22">
        <v>7</v>
      </c>
      <c r="Z838" s="22" t="s">
        <v>319</v>
      </c>
    </row>
    <row r="839" spans="1:26" ht="36" x14ac:dyDescent="0.2">
      <c r="A839" s="22">
        <v>837</v>
      </c>
      <c r="B839" s="22" t="s">
        <v>168</v>
      </c>
      <c r="C839" s="23">
        <v>36504</v>
      </c>
      <c r="D839" s="23">
        <v>36504</v>
      </c>
      <c r="E839" s="22" t="s">
        <v>21</v>
      </c>
      <c r="F839" s="24" t="s">
        <v>289</v>
      </c>
      <c r="G839" s="4" t="s">
        <v>40</v>
      </c>
      <c r="H839" s="30" t="str">
        <f>VLOOKUP(G839,Hoja2!A:B,2,0)</f>
        <v>SERIE029</v>
      </c>
      <c r="I839" s="4" t="s">
        <v>40</v>
      </c>
      <c r="J839" s="31">
        <f>VLOOKUP(Eliminación!I178,RETENCIÓN!A:D,IF(Eliminación!E178="OPES",2,IF(Eliminación!E178="UPES",3,4)),FALSE)</f>
        <v>10</v>
      </c>
      <c r="K839" s="27">
        <f t="shared" si="13"/>
        <v>40154</v>
      </c>
      <c r="L839" s="28" t="str">
        <f>IF(VLOOKUP(I839,RETENCIÓN!A:E,5,FALSE)="E","X","")</f>
        <v>X</v>
      </c>
      <c r="M839" s="29" t="str">
        <f>IF(VLOOKUP(I839,RETENCIÓN!A:E,5,FALSE)="CT","X","")</f>
        <v/>
      </c>
      <c r="N839" s="28" t="str">
        <f>IF(VLOOKUP(I839,RETENCIÓN!A:E,5,FALSE)="E","X","")</f>
        <v>X</v>
      </c>
      <c r="O839" s="28" t="str">
        <f>IF(VLOOKUP(I839,RETENCIÓN!A:E,5,FALSE)="MT","X","")</f>
        <v/>
      </c>
      <c r="P839" s="28" t="str">
        <f>IF(VLOOKUP(I839,RETENCIÓN!A:E,5,FALSE)="S","X","")</f>
        <v/>
      </c>
      <c r="Q839" s="26" t="s">
        <v>322</v>
      </c>
      <c r="R839" s="26"/>
      <c r="S839" s="25" t="s">
        <v>177</v>
      </c>
      <c r="T839" s="22" t="s">
        <v>178</v>
      </c>
      <c r="U839" s="22">
        <v>1</v>
      </c>
      <c r="V839" s="22">
        <v>45</v>
      </c>
      <c r="W839" s="22" t="s">
        <v>167</v>
      </c>
      <c r="X839" s="22"/>
      <c r="Y839" s="22">
        <v>8</v>
      </c>
      <c r="Z839" s="22" t="s">
        <v>319</v>
      </c>
    </row>
    <row r="840" spans="1:26" ht="36" x14ac:dyDescent="0.2">
      <c r="A840" s="22">
        <v>838</v>
      </c>
      <c r="B840" s="22" t="s">
        <v>168</v>
      </c>
      <c r="C840" s="23">
        <v>36503</v>
      </c>
      <c r="D840" s="23">
        <v>36503</v>
      </c>
      <c r="E840" s="22" t="s">
        <v>21</v>
      </c>
      <c r="F840" s="24" t="s">
        <v>323</v>
      </c>
      <c r="G840" s="4" t="s">
        <v>40</v>
      </c>
      <c r="H840" s="30" t="str">
        <f>VLOOKUP(G840,Hoja2!A:B,2,0)</f>
        <v>SERIE029</v>
      </c>
      <c r="I840" s="4" t="s">
        <v>40</v>
      </c>
      <c r="J840" s="31">
        <f>VLOOKUP(Eliminación!I179,RETENCIÓN!A:D,IF(Eliminación!E179="OPES",2,IF(Eliminación!E179="UPES",3,4)),FALSE)</f>
        <v>10</v>
      </c>
      <c r="K840" s="27">
        <f t="shared" si="13"/>
        <v>40153</v>
      </c>
      <c r="L840" s="28" t="str">
        <f>IF(VLOOKUP(I840,RETENCIÓN!A:E,5,FALSE)="E","X","")</f>
        <v>X</v>
      </c>
      <c r="M840" s="29" t="str">
        <f>IF(VLOOKUP(I840,RETENCIÓN!A:E,5,FALSE)="CT","X","")</f>
        <v/>
      </c>
      <c r="N840" s="28" t="str">
        <f>IF(VLOOKUP(I840,RETENCIÓN!A:E,5,FALSE)="E","X","")</f>
        <v>X</v>
      </c>
      <c r="O840" s="28" t="str">
        <f>IF(VLOOKUP(I840,RETENCIÓN!A:E,5,FALSE)="MT","X","")</f>
        <v/>
      </c>
      <c r="P840" s="28" t="str">
        <f>IF(VLOOKUP(I840,RETENCIÓN!A:E,5,FALSE)="S","X","")</f>
        <v/>
      </c>
      <c r="Q840" s="26" t="s">
        <v>318</v>
      </c>
      <c r="R840" s="26"/>
      <c r="S840" s="25" t="s">
        <v>177</v>
      </c>
      <c r="T840" s="22" t="s">
        <v>178</v>
      </c>
      <c r="U840" s="22">
        <v>1</v>
      </c>
      <c r="V840" s="22">
        <v>99</v>
      </c>
      <c r="W840" s="22" t="s">
        <v>167</v>
      </c>
      <c r="X840" s="22"/>
      <c r="Y840" s="22">
        <v>9</v>
      </c>
      <c r="Z840" s="22" t="s">
        <v>319</v>
      </c>
    </row>
    <row r="841" spans="1:26" ht="36" x14ac:dyDescent="0.2">
      <c r="A841" s="22">
        <v>839</v>
      </c>
      <c r="B841" s="22" t="s">
        <v>168</v>
      </c>
      <c r="C841" s="23">
        <v>36503</v>
      </c>
      <c r="D841" s="23">
        <v>36503</v>
      </c>
      <c r="E841" s="22" t="s">
        <v>21</v>
      </c>
      <c r="F841" s="24" t="s">
        <v>300</v>
      </c>
      <c r="G841" s="4" t="s">
        <v>40</v>
      </c>
      <c r="H841" s="30" t="str">
        <f>VLOOKUP(G841,Hoja2!A:B,2,0)</f>
        <v>SERIE029</v>
      </c>
      <c r="I841" s="4" t="s">
        <v>40</v>
      </c>
      <c r="J841" s="31">
        <f>VLOOKUP(Eliminación!I180,RETENCIÓN!A:D,IF(Eliminación!E180="OPES",2,IF(Eliminación!E180="UPES",3,4)),FALSE)</f>
        <v>10</v>
      </c>
      <c r="K841" s="27">
        <f t="shared" si="13"/>
        <v>40153</v>
      </c>
      <c r="L841" s="28" t="str">
        <f>IF(VLOOKUP(I841,RETENCIÓN!A:E,5,FALSE)="E","X","")</f>
        <v>X</v>
      </c>
      <c r="M841" s="29" t="str">
        <f>IF(VLOOKUP(I841,RETENCIÓN!A:E,5,FALSE)="CT","X","")</f>
        <v/>
      </c>
      <c r="N841" s="28" t="str">
        <f>IF(VLOOKUP(I841,RETENCIÓN!A:E,5,FALSE)="E","X","")</f>
        <v>X</v>
      </c>
      <c r="O841" s="28" t="str">
        <f>IF(VLOOKUP(I841,RETENCIÓN!A:E,5,FALSE)="MT","X","")</f>
        <v/>
      </c>
      <c r="P841" s="28" t="str">
        <f>IF(VLOOKUP(I841,RETENCIÓN!A:E,5,FALSE)="S","X","")</f>
        <v/>
      </c>
      <c r="Q841" s="26" t="s">
        <v>318</v>
      </c>
      <c r="R841" s="26"/>
      <c r="S841" s="25" t="s">
        <v>177</v>
      </c>
      <c r="T841" s="22" t="s">
        <v>178</v>
      </c>
      <c r="U841" s="22">
        <v>1</v>
      </c>
      <c r="V841" s="22">
        <v>35</v>
      </c>
      <c r="W841" s="22" t="s">
        <v>167</v>
      </c>
      <c r="X841" s="22"/>
      <c r="Y841" s="22">
        <v>10</v>
      </c>
      <c r="Z841" s="22" t="s">
        <v>319</v>
      </c>
    </row>
    <row r="842" spans="1:26" x14ac:dyDescent="0.2">
      <c r="A842" s="22">
        <v>840</v>
      </c>
      <c r="B842" s="22" t="s">
        <v>214</v>
      </c>
      <c r="C842" s="23">
        <v>36504</v>
      </c>
      <c r="D842" s="23">
        <v>36504</v>
      </c>
      <c r="E842" s="22" t="s">
        <v>21</v>
      </c>
      <c r="F842" s="24" t="s">
        <v>324</v>
      </c>
      <c r="G842" s="4" t="s">
        <v>40</v>
      </c>
      <c r="H842" s="30" t="str">
        <f>VLOOKUP(G842,Hoja2!A:B,2,0)</f>
        <v>SERIE029</v>
      </c>
      <c r="I842" s="4" t="s">
        <v>40</v>
      </c>
      <c r="J842" s="31">
        <f>VLOOKUP(Eliminación!I181,RETENCIÓN!A:D,IF(Eliminación!E181="OPES",2,IF(Eliminación!E181="UPES",3,4)),FALSE)</f>
        <v>10</v>
      </c>
      <c r="K842" s="27">
        <f t="shared" si="13"/>
        <v>40154</v>
      </c>
      <c r="L842" s="28" t="str">
        <f>IF(VLOOKUP(I842,RETENCIÓN!A:E,5,FALSE)="E","X","")</f>
        <v>X</v>
      </c>
      <c r="M842" s="29" t="str">
        <f>IF(VLOOKUP(I842,RETENCIÓN!A:E,5,FALSE)="CT","X","")</f>
        <v/>
      </c>
      <c r="N842" s="28" t="str">
        <f>IF(VLOOKUP(I842,RETENCIÓN!A:E,5,FALSE)="E","X","")</f>
        <v>X</v>
      </c>
      <c r="O842" s="28" t="str">
        <f>IF(VLOOKUP(I842,RETENCIÓN!A:E,5,FALSE)="MT","X","")</f>
        <v/>
      </c>
      <c r="P842" s="28" t="str">
        <f>IF(VLOOKUP(I842,RETENCIÓN!A:E,5,FALSE)="S","X","")</f>
        <v/>
      </c>
      <c r="Q842" s="26" t="s">
        <v>325</v>
      </c>
      <c r="R842" s="26" t="s">
        <v>326</v>
      </c>
      <c r="S842" s="25" t="s">
        <v>177</v>
      </c>
      <c r="T842" s="22" t="s">
        <v>178</v>
      </c>
      <c r="U842" s="22">
        <v>1</v>
      </c>
      <c r="V842" s="22">
        <v>115</v>
      </c>
      <c r="W842" s="22" t="s">
        <v>167</v>
      </c>
      <c r="X842" s="22"/>
      <c r="Y842" s="22">
        <v>11</v>
      </c>
      <c r="Z842" s="22" t="s">
        <v>319</v>
      </c>
    </row>
    <row r="843" spans="1:26" ht="36" x14ac:dyDescent="0.2">
      <c r="A843" s="22">
        <v>841</v>
      </c>
      <c r="B843" s="22" t="s">
        <v>214</v>
      </c>
      <c r="C843" s="23">
        <v>36504</v>
      </c>
      <c r="D843" s="23">
        <v>36504</v>
      </c>
      <c r="E843" s="22" t="s">
        <v>21</v>
      </c>
      <c r="F843" s="24" t="s">
        <v>298</v>
      </c>
      <c r="G843" s="4" t="s">
        <v>40</v>
      </c>
      <c r="H843" s="30" t="str">
        <f>VLOOKUP(G843,Hoja2!A:B,2,0)</f>
        <v>SERIE029</v>
      </c>
      <c r="I843" s="4" t="s">
        <v>40</v>
      </c>
      <c r="J843" s="31">
        <f>VLOOKUP(Eliminación!I182,RETENCIÓN!A:D,IF(Eliminación!E182="OPES",2,IF(Eliminación!E182="UPES",3,4)),FALSE)</f>
        <v>10</v>
      </c>
      <c r="K843" s="27">
        <f t="shared" si="13"/>
        <v>40154</v>
      </c>
      <c r="L843" s="28" t="str">
        <f>IF(VLOOKUP(I843,RETENCIÓN!A:E,5,FALSE)="E","X","")</f>
        <v>X</v>
      </c>
      <c r="M843" s="29" t="str">
        <f>IF(VLOOKUP(I843,RETENCIÓN!A:E,5,FALSE)="CT","X","")</f>
        <v/>
      </c>
      <c r="N843" s="28" t="str">
        <f>IF(VLOOKUP(I843,RETENCIÓN!A:E,5,FALSE)="E","X","")</f>
        <v>X</v>
      </c>
      <c r="O843" s="28" t="str">
        <f>IF(VLOOKUP(I843,RETENCIÓN!A:E,5,FALSE)="MT","X","")</f>
        <v/>
      </c>
      <c r="P843" s="28" t="str">
        <f>IF(VLOOKUP(I843,RETENCIÓN!A:E,5,FALSE)="S","X","")</f>
        <v/>
      </c>
      <c r="Q843" s="26" t="s">
        <v>322</v>
      </c>
      <c r="R843" s="26"/>
      <c r="S843" s="25" t="s">
        <v>177</v>
      </c>
      <c r="T843" s="22" t="s">
        <v>178</v>
      </c>
      <c r="U843" s="22">
        <v>1</v>
      </c>
      <c r="V843" s="22">
        <v>20</v>
      </c>
      <c r="W843" s="22" t="s">
        <v>167</v>
      </c>
      <c r="X843" s="22"/>
      <c r="Y843" s="22">
        <v>12</v>
      </c>
      <c r="Z843" s="22" t="s">
        <v>319</v>
      </c>
    </row>
    <row r="844" spans="1:26" ht="36" x14ac:dyDescent="0.2">
      <c r="A844" s="22">
        <v>842</v>
      </c>
      <c r="B844" s="22" t="s">
        <v>221</v>
      </c>
      <c r="C844" s="23">
        <v>36504</v>
      </c>
      <c r="D844" s="23">
        <v>36504</v>
      </c>
      <c r="E844" s="22" t="s">
        <v>21</v>
      </c>
      <c r="F844" s="24" t="s">
        <v>327</v>
      </c>
      <c r="G844" s="4" t="s">
        <v>40</v>
      </c>
      <c r="H844" s="30" t="str">
        <f>VLOOKUP(G844,Hoja2!A:B,2,0)</f>
        <v>SERIE029</v>
      </c>
      <c r="I844" s="4" t="s">
        <v>40</v>
      </c>
      <c r="J844" s="31">
        <f>VLOOKUP(Eliminación!I183,RETENCIÓN!A:D,IF(Eliminación!E183="OPES",2,IF(Eliminación!E183="UPES",3,4)),FALSE)</f>
        <v>10</v>
      </c>
      <c r="K844" s="27">
        <f t="shared" si="13"/>
        <v>40154</v>
      </c>
      <c r="L844" s="28" t="str">
        <f>IF(VLOOKUP(I844,RETENCIÓN!A:E,5,FALSE)="E","X","")</f>
        <v>X</v>
      </c>
      <c r="M844" s="29" t="str">
        <f>IF(VLOOKUP(I844,RETENCIÓN!A:E,5,FALSE)="CT","X","")</f>
        <v/>
      </c>
      <c r="N844" s="28" t="str">
        <f>IF(VLOOKUP(I844,RETENCIÓN!A:E,5,FALSE)="E","X","")</f>
        <v>X</v>
      </c>
      <c r="O844" s="28" t="str">
        <f>IF(VLOOKUP(I844,RETENCIÓN!A:E,5,FALSE)="MT","X","")</f>
        <v/>
      </c>
      <c r="P844" s="28" t="str">
        <f>IF(VLOOKUP(I844,RETENCIÓN!A:E,5,FALSE)="S","X","")</f>
        <v/>
      </c>
      <c r="Q844" s="26" t="s">
        <v>322</v>
      </c>
      <c r="R844" s="26"/>
      <c r="S844" s="25" t="s">
        <v>177</v>
      </c>
      <c r="T844" s="22" t="s">
        <v>178</v>
      </c>
      <c r="U844" s="22">
        <v>1</v>
      </c>
      <c r="V844" s="22">
        <v>66</v>
      </c>
      <c r="W844" s="22" t="s">
        <v>167</v>
      </c>
      <c r="X844" s="22"/>
      <c r="Y844" s="22">
        <v>13</v>
      </c>
      <c r="Z844" s="22" t="s">
        <v>319</v>
      </c>
    </row>
    <row r="845" spans="1:26" ht="36" x14ac:dyDescent="0.2">
      <c r="A845" s="22">
        <v>843</v>
      </c>
      <c r="B845" s="22" t="s">
        <v>168</v>
      </c>
      <c r="C845" s="23">
        <v>36504</v>
      </c>
      <c r="D845" s="23">
        <v>36504</v>
      </c>
      <c r="E845" s="22" t="s">
        <v>21</v>
      </c>
      <c r="F845" s="24" t="s">
        <v>295</v>
      </c>
      <c r="G845" s="4" t="s">
        <v>40</v>
      </c>
      <c r="H845" s="30" t="str">
        <f>VLOOKUP(G845,Hoja2!A:B,2,0)</f>
        <v>SERIE029</v>
      </c>
      <c r="I845" s="4" t="s">
        <v>40</v>
      </c>
      <c r="J845" s="31">
        <f>VLOOKUP(Eliminación!I184,RETENCIÓN!A:D,IF(Eliminación!E184="OPES",2,IF(Eliminación!E184="UPES",3,4)),FALSE)</f>
        <v>10</v>
      </c>
      <c r="K845" s="27">
        <f t="shared" si="13"/>
        <v>40154</v>
      </c>
      <c r="L845" s="28" t="str">
        <f>IF(VLOOKUP(I845,RETENCIÓN!A:E,5,FALSE)="E","X","")</f>
        <v>X</v>
      </c>
      <c r="M845" s="29" t="str">
        <f>IF(VLOOKUP(I845,RETENCIÓN!A:E,5,FALSE)="CT","X","")</f>
        <v/>
      </c>
      <c r="N845" s="28" t="str">
        <f>IF(VLOOKUP(I845,RETENCIÓN!A:E,5,FALSE)="E","X","")</f>
        <v>X</v>
      </c>
      <c r="O845" s="28" t="str">
        <f>IF(VLOOKUP(I845,RETENCIÓN!A:E,5,FALSE)="MT","X","")</f>
        <v/>
      </c>
      <c r="P845" s="28" t="str">
        <f>IF(VLOOKUP(I845,RETENCIÓN!A:E,5,FALSE)="S","X","")</f>
        <v/>
      </c>
      <c r="Q845" s="26" t="s">
        <v>322</v>
      </c>
      <c r="R845" s="26"/>
      <c r="S845" s="25" t="s">
        <v>177</v>
      </c>
      <c r="T845" s="22" t="s">
        <v>178</v>
      </c>
      <c r="U845" s="22">
        <v>1</v>
      </c>
      <c r="V845" s="22">
        <v>58</v>
      </c>
      <c r="W845" s="22" t="s">
        <v>167</v>
      </c>
      <c r="X845" s="22"/>
      <c r="Y845" s="22">
        <v>14</v>
      </c>
      <c r="Z845" s="22" t="s">
        <v>319</v>
      </c>
    </row>
    <row r="846" spans="1:26" ht="36" x14ac:dyDescent="0.2">
      <c r="A846" s="22">
        <v>844</v>
      </c>
      <c r="B846" s="22" t="s">
        <v>168</v>
      </c>
      <c r="C846" s="23">
        <v>36503</v>
      </c>
      <c r="D846" s="23">
        <v>36503</v>
      </c>
      <c r="E846" s="22" t="s">
        <v>21</v>
      </c>
      <c r="F846" s="24" t="s">
        <v>312</v>
      </c>
      <c r="G846" s="4" t="s">
        <v>40</v>
      </c>
      <c r="H846" s="30" t="str">
        <f>VLOOKUP(G846,Hoja2!A:B,2,0)</f>
        <v>SERIE029</v>
      </c>
      <c r="I846" s="4" t="s">
        <v>40</v>
      </c>
      <c r="J846" s="31">
        <f>VLOOKUP(Eliminación!I185,RETENCIÓN!A:D,IF(Eliminación!E185="OPES",2,IF(Eliminación!E185="UPES",3,4)),FALSE)</f>
        <v>10</v>
      </c>
      <c r="K846" s="27">
        <f t="shared" si="13"/>
        <v>40153</v>
      </c>
      <c r="L846" s="28" t="str">
        <f>IF(VLOOKUP(I846,RETENCIÓN!A:E,5,FALSE)="E","X","")</f>
        <v>X</v>
      </c>
      <c r="M846" s="29" t="str">
        <f>IF(VLOOKUP(I846,RETENCIÓN!A:E,5,FALSE)="CT","X","")</f>
        <v/>
      </c>
      <c r="N846" s="28" t="str">
        <f>IF(VLOOKUP(I846,RETENCIÓN!A:E,5,FALSE)="E","X","")</f>
        <v>X</v>
      </c>
      <c r="O846" s="28" t="str">
        <f>IF(VLOOKUP(I846,RETENCIÓN!A:E,5,FALSE)="MT","X","")</f>
        <v/>
      </c>
      <c r="P846" s="28" t="str">
        <f>IF(VLOOKUP(I846,RETENCIÓN!A:E,5,FALSE)="S","X","")</f>
        <v/>
      </c>
      <c r="Q846" s="26" t="s">
        <v>318</v>
      </c>
      <c r="R846" s="26"/>
      <c r="S846" s="25" t="s">
        <v>177</v>
      </c>
      <c r="T846" s="22" t="s">
        <v>178</v>
      </c>
      <c r="U846" s="22">
        <v>1</v>
      </c>
      <c r="V846" s="22">
        <v>72</v>
      </c>
      <c r="W846" s="22" t="s">
        <v>167</v>
      </c>
      <c r="X846" s="22"/>
      <c r="Y846" s="22">
        <v>15</v>
      </c>
      <c r="Z846" s="22" t="s">
        <v>319</v>
      </c>
    </row>
    <row r="847" spans="1:26" ht="36" x14ac:dyDescent="0.2">
      <c r="A847" s="22">
        <v>845</v>
      </c>
      <c r="B847" s="22" t="s">
        <v>303</v>
      </c>
      <c r="C847" s="23">
        <v>36503</v>
      </c>
      <c r="D847" s="23">
        <v>36503</v>
      </c>
      <c r="E847" s="22" t="s">
        <v>21</v>
      </c>
      <c r="F847" s="24" t="s">
        <v>301</v>
      </c>
      <c r="G847" s="4" t="s">
        <v>40</v>
      </c>
      <c r="H847" s="30" t="str">
        <f>VLOOKUP(G847,Hoja2!A:B,2,0)</f>
        <v>SERIE029</v>
      </c>
      <c r="I847" s="4" t="s">
        <v>40</v>
      </c>
      <c r="J847" s="31">
        <f>VLOOKUP(Eliminación!I186,RETENCIÓN!A:D,IF(Eliminación!E186="OPES",2,IF(Eliminación!E186="UPES",3,4)),FALSE)</f>
        <v>10</v>
      </c>
      <c r="K847" s="27">
        <f t="shared" si="13"/>
        <v>40153</v>
      </c>
      <c r="L847" s="28" t="str">
        <f>IF(VLOOKUP(I847,RETENCIÓN!A:E,5,FALSE)="E","X","")</f>
        <v>X</v>
      </c>
      <c r="M847" s="29" t="str">
        <f>IF(VLOOKUP(I847,RETENCIÓN!A:E,5,FALSE)="CT","X","")</f>
        <v/>
      </c>
      <c r="N847" s="28" t="str">
        <f>IF(VLOOKUP(I847,RETENCIÓN!A:E,5,FALSE)="E","X","")</f>
        <v>X</v>
      </c>
      <c r="O847" s="28" t="str">
        <f>IF(VLOOKUP(I847,RETENCIÓN!A:E,5,FALSE)="MT","X","")</f>
        <v/>
      </c>
      <c r="P847" s="28" t="str">
        <f>IF(VLOOKUP(I847,RETENCIÓN!A:E,5,FALSE)="S","X","")</f>
        <v/>
      </c>
      <c r="Q847" s="26" t="s">
        <v>318</v>
      </c>
      <c r="R847" s="26"/>
      <c r="S847" s="25" t="s">
        <v>177</v>
      </c>
      <c r="T847" s="22" t="s">
        <v>178</v>
      </c>
      <c r="U847" s="22">
        <v>1</v>
      </c>
      <c r="V847" s="22">
        <v>45</v>
      </c>
      <c r="W847" s="22" t="s">
        <v>167</v>
      </c>
      <c r="X847" s="22"/>
      <c r="Y847" s="22">
        <v>16</v>
      </c>
      <c r="Z847" s="22" t="s">
        <v>319</v>
      </c>
    </row>
    <row r="848" spans="1:26" x14ac:dyDescent="0.2">
      <c r="A848" s="22">
        <v>846</v>
      </c>
      <c r="B848" s="22" t="s">
        <v>303</v>
      </c>
      <c r="C848" s="23">
        <v>36504</v>
      </c>
      <c r="D848" s="23">
        <v>36504</v>
      </c>
      <c r="E848" s="22" t="s">
        <v>21</v>
      </c>
      <c r="F848" s="24" t="s">
        <v>310</v>
      </c>
      <c r="G848" s="4" t="s">
        <v>40</v>
      </c>
      <c r="H848" s="30" t="str">
        <f>VLOOKUP(G848,Hoja2!A:B,2,0)</f>
        <v>SERIE029</v>
      </c>
      <c r="I848" s="4" t="s">
        <v>40</v>
      </c>
      <c r="J848" s="31">
        <f>VLOOKUP(Eliminación!I187,RETENCIÓN!A:D,IF(Eliminación!E187="OPES",2,IF(Eliminación!E187="UPES",3,4)),FALSE)</f>
        <v>10</v>
      </c>
      <c r="K848" s="27">
        <f t="shared" si="13"/>
        <v>40154</v>
      </c>
      <c r="L848" s="28" t="str">
        <f>IF(VLOOKUP(I848,RETENCIÓN!A:E,5,FALSE)="E","X","")</f>
        <v>X</v>
      </c>
      <c r="M848" s="29" t="str">
        <f>IF(VLOOKUP(I848,RETENCIÓN!A:E,5,FALSE)="CT","X","")</f>
        <v/>
      </c>
      <c r="N848" s="28" t="str">
        <f>IF(VLOOKUP(I848,RETENCIÓN!A:E,5,FALSE)="E","X","")</f>
        <v>X</v>
      </c>
      <c r="O848" s="28" t="str">
        <f>IF(VLOOKUP(I848,RETENCIÓN!A:E,5,FALSE)="MT","X","")</f>
        <v/>
      </c>
      <c r="P848" s="28" t="str">
        <f>IF(VLOOKUP(I848,RETENCIÓN!A:E,5,FALSE)="S","X","")</f>
        <v/>
      </c>
      <c r="Q848" s="26" t="s">
        <v>325</v>
      </c>
      <c r="R848" s="26"/>
      <c r="S848" s="25" t="s">
        <v>177</v>
      </c>
      <c r="T848" s="22" t="s">
        <v>178</v>
      </c>
      <c r="U848" s="22">
        <v>1</v>
      </c>
      <c r="V848" s="22">
        <v>67</v>
      </c>
      <c r="W848" s="22" t="s">
        <v>167</v>
      </c>
      <c r="X848" s="22"/>
      <c r="Y848" s="22">
        <v>17</v>
      </c>
      <c r="Z848" s="22" t="s">
        <v>319</v>
      </c>
    </row>
    <row r="849" spans="1:26" ht="24" x14ac:dyDescent="0.2">
      <c r="A849" s="22">
        <v>847</v>
      </c>
      <c r="B849" s="22" t="s">
        <v>214</v>
      </c>
      <c r="C849" s="23">
        <v>36504</v>
      </c>
      <c r="D849" s="23">
        <v>36504</v>
      </c>
      <c r="E849" s="22" t="s">
        <v>21</v>
      </c>
      <c r="F849" s="24" t="s">
        <v>328</v>
      </c>
      <c r="G849" s="4" t="s">
        <v>40</v>
      </c>
      <c r="H849" s="30" t="str">
        <f>VLOOKUP(G849,Hoja2!A:B,2,0)</f>
        <v>SERIE029</v>
      </c>
      <c r="I849" s="4" t="s">
        <v>40</v>
      </c>
      <c r="J849" s="31">
        <f>VLOOKUP(Eliminación!I188,RETENCIÓN!A:D,IF(Eliminación!E188="OPES",2,IF(Eliminación!E188="UPES",3,4)),FALSE)</f>
        <v>10</v>
      </c>
      <c r="K849" s="27">
        <f t="shared" si="13"/>
        <v>40154</v>
      </c>
      <c r="L849" s="28" t="str">
        <f>IF(VLOOKUP(I849,RETENCIÓN!A:E,5,FALSE)="E","X","")</f>
        <v>X</v>
      </c>
      <c r="M849" s="29" t="str">
        <f>IF(VLOOKUP(I849,RETENCIÓN!A:E,5,FALSE)="CT","X","")</f>
        <v/>
      </c>
      <c r="N849" s="28" t="str">
        <f>IF(VLOOKUP(I849,RETENCIÓN!A:E,5,FALSE)="E","X","")</f>
        <v>X</v>
      </c>
      <c r="O849" s="28" t="str">
        <f>IF(VLOOKUP(I849,RETENCIÓN!A:E,5,FALSE)="MT","X","")</f>
        <v/>
      </c>
      <c r="P849" s="28" t="str">
        <f>IF(VLOOKUP(I849,RETENCIÓN!A:E,5,FALSE)="S","X","")</f>
        <v/>
      </c>
      <c r="Q849" s="26" t="s">
        <v>325</v>
      </c>
      <c r="R849" s="26"/>
      <c r="S849" s="25" t="s">
        <v>177</v>
      </c>
      <c r="T849" s="22" t="s">
        <v>178</v>
      </c>
      <c r="U849" s="22">
        <v>1</v>
      </c>
      <c r="V849" s="22">
        <v>142</v>
      </c>
      <c r="W849" s="22" t="s">
        <v>167</v>
      </c>
      <c r="X849" s="22"/>
      <c r="Y849" s="22">
        <v>18</v>
      </c>
      <c r="Z849" s="22" t="s">
        <v>319</v>
      </c>
    </row>
    <row r="850" spans="1:26" x14ac:dyDescent="0.2">
      <c r="A850" s="22">
        <v>848</v>
      </c>
      <c r="B850" s="22" t="s">
        <v>214</v>
      </c>
      <c r="C850" s="23">
        <v>36504</v>
      </c>
      <c r="D850" s="23">
        <v>36504</v>
      </c>
      <c r="E850" s="22" t="s">
        <v>21</v>
      </c>
      <c r="F850" s="24" t="s">
        <v>329</v>
      </c>
      <c r="G850" s="4" t="s">
        <v>40</v>
      </c>
      <c r="H850" s="30" t="str">
        <f>VLOOKUP(G850,Hoja2!A:B,2,0)</f>
        <v>SERIE029</v>
      </c>
      <c r="I850" s="4" t="s">
        <v>40</v>
      </c>
      <c r="J850" s="31">
        <f>VLOOKUP(Eliminación!I189,RETENCIÓN!A:D,IF(Eliminación!E189="OPES",2,IF(Eliminación!E189="UPES",3,4)),FALSE)</f>
        <v>10</v>
      </c>
      <c r="K850" s="27">
        <f t="shared" si="13"/>
        <v>40154</v>
      </c>
      <c r="L850" s="28" t="str">
        <f>IF(VLOOKUP(I850,RETENCIÓN!A:E,5,FALSE)="E","X","")</f>
        <v>X</v>
      </c>
      <c r="M850" s="29" t="str">
        <f>IF(VLOOKUP(I850,RETENCIÓN!A:E,5,FALSE)="CT","X","")</f>
        <v/>
      </c>
      <c r="N850" s="28" t="str">
        <f>IF(VLOOKUP(I850,RETENCIÓN!A:E,5,FALSE)="E","X","")</f>
        <v>X</v>
      </c>
      <c r="O850" s="28" t="str">
        <f>IF(VLOOKUP(I850,RETENCIÓN!A:E,5,FALSE)="MT","X","")</f>
        <v/>
      </c>
      <c r="P850" s="28" t="str">
        <f>IF(VLOOKUP(I850,RETENCIÓN!A:E,5,FALSE)="S","X","")</f>
        <v/>
      </c>
      <c r="Q850" s="26" t="s">
        <v>325</v>
      </c>
      <c r="R850" s="26"/>
      <c r="S850" s="25" t="s">
        <v>182</v>
      </c>
      <c r="T850" s="22" t="s">
        <v>178</v>
      </c>
      <c r="U850" s="22">
        <v>1</v>
      </c>
      <c r="V850" s="22">
        <v>165</v>
      </c>
      <c r="W850" s="22" t="s">
        <v>167</v>
      </c>
      <c r="X850" s="22"/>
      <c r="Y850" s="22">
        <v>19</v>
      </c>
      <c r="Z850" s="22" t="s">
        <v>319</v>
      </c>
    </row>
    <row r="851" spans="1:26" ht="24" x14ac:dyDescent="0.2">
      <c r="A851" s="22">
        <v>849</v>
      </c>
      <c r="B851" s="22" t="s">
        <v>221</v>
      </c>
      <c r="C851" s="23">
        <v>36452</v>
      </c>
      <c r="D851" s="23">
        <v>36452</v>
      </c>
      <c r="E851" s="22" t="s">
        <v>21</v>
      </c>
      <c r="F851" s="24" t="s">
        <v>330</v>
      </c>
      <c r="G851" s="4" t="s">
        <v>40</v>
      </c>
      <c r="H851" s="30" t="str">
        <f>VLOOKUP(G851,Hoja2!A:B,2,0)</f>
        <v>SERIE029</v>
      </c>
      <c r="I851" s="4" t="s">
        <v>40</v>
      </c>
      <c r="J851" s="31">
        <f>VLOOKUP(Eliminación!I190,RETENCIÓN!A:D,IF(Eliminación!E190="OPES",2,IF(Eliminación!E190="UPES",3,4)),FALSE)</f>
        <v>10</v>
      </c>
      <c r="K851" s="27">
        <f t="shared" si="13"/>
        <v>40102</v>
      </c>
      <c r="L851" s="28" t="str">
        <f>IF(VLOOKUP(I851,RETENCIÓN!A:E,5,FALSE)="E","X","")</f>
        <v>X</v>
      </c>
      <c r="M851" s="29" t="str">
        <f>IF(VLOOKUP(I851,RETENCIÓN!A:E,5,FALSE)="CT","X","")</f>
        <v/>
      </c>
      <c r="N851" s="28" t="str">
        <f>IF(VLOOKUP(I851,RETENCIÓN!A:E,5,FALSE)="E","X","")</f>
        <v>X</v>
      </c>
      <c r="O851" s="28" t="str">
        <f>IF(VLOOKUP(I851,RETENCIÓN!A:E,5,FALSE)="MT","X","")</f>
        <v/>
      </c>
      <c r="P851" s="28" t="str">
        <f>IF(VLOOKUP(I851,RETENCIÓN!A:E,5,FALSE)="S","X","")</f>
        <v/>
      </c>
      <c r="Q851" s="26" t="s">
        <v>331</v>
      </c>
      <c r="R851" s="26"/>
      <c r="S851" s="25" t="s">
        <v>177</v>
      </c>
      <c r="T851" s="22" t="s">
        <v>178</v>
      </c>
      <c r="U851" s="22">
        <v>1</v>
      </c>
      <c r="V851" s="22">
        <v>117</v>
      </c>
      <c r="W851" s="22" t="s">
        <v>167</v>
      </c>
      <c r="X851" s="22"/>
      <c r="Y851" s="22">
        <v>1</v>
      </c>
      <c r="Z851" s="22" t="s">
        <v>332</v>
      </c>
    </row>
    <row r="852" spans="1:26" x14ac:dyDescent="0.2">
      <c r="A852" s="22">
        <v>850</v>
      </c>
      <c r="B852" s="22" t="s">
        <v>214</v>
      </c>
      <c r="C852" s="23">
        <v>36452</v>
      </c>
      <c r="D852" s="23">
        <v>36452</v>
      </c>
      <c r="E852" s="22" t="s">
        <v>21</v>
      </c>
      <c r="F852" s="24" t="s">
        <v>259</v>
      </c>
      <c r="G852" s="4" t="s">
        <v>40</v>
      </c>
      <c r="H852" s="30" t="str">
        <f>VLOOKUP(G852,Hoja2!A:B,2,0)</f>
        <v>SERIE029</v>
      </c>
      <c r="I852" s="4" t="s">
        <v>40</v>
      </c>
      <c r="J852" s="31">
        <f>VLOOKUP(Eliminación!I191,RETENCIÓN!A:D,IF(Eliminación!E191="OPES",2,IF(Eliminación!E191="UPES",3,4)),FALSE)</f>
        <v>10</v>
      </c>
      <c r="K852" s="27">
        <f t="shared" si="13"/>
        <v>40102</v>
      </c>
      <c r="L852" s="28" t="str">
        <f>IF(VLOOKUP(I852,RETENCIÓN!A:E,5,FALSE)="E","X","")</f>
        <v>X</v>
      </c>
      <c r="M852" s="29" t="str">
        <f>IF(VLOOKUP(I852,RETENCIÓN!A:E,5,FALSE)="CT","X","")</f>
        <v/>
      </c>
      <c r="N852" s="28" t="str">
        <f>IF(VLOOKUP(I852,RETENCIÓN!A:E,5,FALSE)="E","X","")</f>
        <v>X</v>
      </c>
      <c r="O852" s="28" t="str">
        <f>IF(VLOOKUP(I852,RETENCIÓN!A:E,5,FALSE)="MT","X","")</f>
        <v/>
      </c>
      <c r="P852" s="28" t="str">
        <f>IF(VLOOKUP(I852,RETENCIÓN!A:E,5,FALSE)="S","X","")</f>
        <v/>
      </c>
      <c r="Q852" s="26" t="s">
        <v>331</v>
      </c>
      <c r="R852" s="26"/>
      <c r="S852" s="25" t="s">
        <v>177</v>
      </c>
      <c r="T852" s="22" t="s">
        <v>178</v>
      </c>
      <c r="U852" s="22">
        <v>1</v>
      </c>
      <c r="V852" s="22">
        <v>165</v>
      </c>
      <c r="W852" s="22" t="s">
        <v>167</v>
      </c>
      <c r="X852" s="22"/>
      <c r="Y852" s="22">
        <v>2</v>
      </c>
      <c r="Z852" s="22" t="s">
        <v>332</v>
      </c>
    </row>
    <row r="853" spans="1:26" x14ac:dyDescent="0.2">
      <c r="A853" s="22">
        <v>851</v>
      </c>
      <c r="B853" s="22" t="s">
        <v>168</v>
      </c>
      <c r="C853" s="23">
        <v>36452</v>
      </c>
      <c r="D853" s="23">
        <v>36452</v>
      </c>
      <c r="E853" s="22" t="s">
        <v>21</v>
      </c>
      <c r="F853" s="24" t="s">
        <v>333</v>
      </c>
      <c r="G853" s="4" t="s">
        <v>40</v>
      </c>
      <c r="H853" s="30" t="str">
        <f>VLOOKUP(G853,Hoja2!A:B,2,0)</f>
        <v>SERIE029</v>
      </c>
      <c r="I853" s="4" t="s">
        <v>40</v>
      </c>
      <c r="J853" s="31">
        <f>VLOOKUP(Eliminación!I192,RETENCIÓN!A:D,IF(Eliminación!E192="OPES",2,IF(Eliminación!E192="UPES",3,4)),FALSE)</f>
        <v>10</v>
      </c>
      <c r="K853" s="27">
        <f t="shared" si="13"/>
        <v>40102</v>
      </c>
      <c r="L853" s="28" t="str">
        <f>IF(VLOOKUP(I853,RETENCIÓN!A:E,5,FALSE)="E","X","")</f>
        <v>X</v>
      </c>
      <c r="M853" s="29" t="str">
        <f>IF(VLOOKUP(I853,RETENCIÓN!A:E,5,FALSE)="CT","X","")</f>
        <v/>
      </c>
      <c r="N853" s="28" t="str">
        <f>IF(VLOOKUP(I853,RETENCIÓN!A:E,5,FALSE)="E","X","")</f>
        <v>X</v>
      </c>
      <c r="O853" s="28" t="str">
        <f>IF(VLOOKUP(I853,RETENCIÓN!A:E,5,FALSE)="MT","X","")</f>
        <v/>
      </c>
      <c r="P853" s="28" t="str">
        <f>IF(VLOOKUP(I853,RETENCIÓN!A:E,5,FALSE)="S","X","")</f>
        <v/>
      </c>
      <c r="Q853" s="26" t="s">
        <v>331</v>
      </c>
      <c r="R853" s="26"/>
      <c r="S853" s="25" t="s">
        <v>177</v>
      </c>
      <c r="T853" s="22" t="s">
        <v>178</v>
      </c>
      <c r="U853" s="22">
        <v>1</v>
      </c>
      <c r="V853" s="22">
        <v>91</v>
      </c>
      <c r="W853" s="22" t="s">
        <v>167</v>
      </c>
      <c r="X853" s="22"/>
      <c r="Y853" s="22">
        <v>3</v>
      </c>
      <c r="Z853" s="22" t="s">
        <v>332</v>
      </c>
    </row>
    <row r="854" spans="1:26" x14ac:dyDescent="0.2">
      <c r="A854" s="22">
        <v>852</v>
      </c>
      <c r="B854" s="22" t="s">
        <v>221</v>
      </c>
      <c r="C854" s="23">
        <v>36453</v>
      </c>
      <c r="D854" s="23">
        <v>36453</v>
      </c>
      <c r="E854" s="22" t="s">
        <v>21</v>
      </c>
      <c r="F854" s="24" t="s">
        <v>334</v>
      </c>
      <c r="G854" s="4" t="s">
        <v>40</v>
      </c>
      <c r="H854" s="30" t="str">
        <f>VLOOKUP(G854,Hoja2!A:B,2,0)</f>
        <v>SERIE029</v>
      </c>
      <c r="I854" s="4" t="s">
        <v>40</v>
      </c>
      <c r="J854" s="31">
        <f>VLOOKUP(Eliminación!I193,RETENCIÓN!A:D,IF(Eliminación!E193="OPES",2,IF(Eliminación!E193="UPES",3,4)),FALSE)</f>
        <v>10</v>
      </c>
      <c r="K854" s="27">
        <f t="shared" si="13"/>
        <v>40103</v>
      </c>
      <c r="L854" s="28" t="str">
        <f>IF(VLOOKUP(I854,RETENCIÓN!A:E,5,FALSE)="E","X","")</f>
        <v>X</v>
      </c>
      <c r="M854" s="29" t="str">
        <f>IF(VLOOKUP(I854,RETENCIÓN!A:E,5,FALSE)="CT","X","")</f>
        <v/>
      </c>
      <c r="N854" s="28" t="str">
        <f>IF(VLOOKUP(I854,RETENCIÓN!A:E,5,FALSE)="E","X","")</f>
        <v>X</v>
      </c>
      <c r="O854" s="28" t="str">
        <f>IF(VLOOKUP(I854,RETENCIÓN!A:E,5,FALSE)="MT","X","")</f>
        <v/>
      </c>
      <c r="P854" s="28" t="str">
        <f>IF(VLOOKUP(I854,RETENCIÓN!A:E,5,FALSE)="S","X","")</f>
        <v/>
      </c>
      <c r="Q854" s="26" t="s">
        <v>335</v>
      </c>
      <c r="R854" s="26"/>
      <c r="S854" s="25" t="s">
        <v>177</v>
      </c>
      <c r="T854" s="22" t="s">
        <v>178</v>
      </c>
      <c r="U854" s="22">
        <v>1</v>
      </c>
      <c r="V854" s="22">
        <v>69</v>
      </c>
      <c r="W854" s="22" t="s">
        <v>167</v>
      </c>
      <c r="X854" s="22"/>
      <c r="Y854" s="22">
        <v>4</v>
      </c>
      <c r="Z854" s="22" t="s">
        <v>332</v>
      </c>
    </row>
    <row r="855" spans="1:26" x14ac:dyDescent="0.2">
      <c r="A855" s="22">
        <v>853</v>
      </c>
      <c r="B855" s="22" t="s">
        <v>221</v>
      </c>
      <c r="C855" s="23">
        <v>36453</v>
      </c>
      <c r="D855" s="23">
        <v>36453</v>
      </c>
      <c r="E855" s="22" t="s">
        <v>21</v>
      </c>
      <c r="F855" s="24" t="s">
        <v>336</v>
      </c>
      <c r="G855" s="4" t="s">
        <v>40</v>
      </c>
      <c r="H855" s="30" t="str">
        <f>VLOOKUP(G855,Hoja2!A:B,2,0)</f>
        <v>SERIE029</v>
      </c>
      <c r="I855" s="4" t="s">
        <v>40</v>
      </c>
      <c r="J855" s="31">
        <f>VLOOKUP(Eliminación!I194,RETENCIÓN!A:D,IF(Eliminación!E194="OPES",2,IF(Eliminación!E194="UPES",3,4)),FALSE)</f>
        <v>10</v>
      </c>
      <c r="K855" s="27">
        <f t="shared" si="13"/>
        <v>40103</v>
      </c>
      <c r="L855" s="28" t="str">
        <f>IF(VLOOKUP(I855,RETENCIÓN!A:E,5,FALSE)="E","X","")</f>
        <v>X</v>
      </c>
      <c r="M855" s="29" t="str">
        <f>IF(VLOOKUP(I855,RETENCIÓN!A:E,5,FALSE)="CT","X","")</f>
        <v/>
      </c>
      <c r="N855" s="28" t="str">
        <f>IF(VLOOKUP(I855,RETENCIÓN!A:E,5,FALSE)="E","X","")</f>
        <v>X</v>
      </c>
      <c r="O855" s="28" t="str">
        <f>IF(VLOOKUP(I855,RETENCIÓN!A:E,5,FALSE)="MT","X","")</f>
        <v/>
      </c>
      <c r="P855" s="28" t="str">
        <f>IF(VLOOKUP(I855,RETENCIÓN!A:E,5,FALSE)="S","X","")</f>
        <v/>
      </c>
      <c r="Q855" s="26" t="s">
        <v>335</v>
      </c>
      <c r="R855" s="26"/>
      <c r="S855" s="25" t="s">
        <v>177</v>
      </c>
      <c r="T855" s="22" t="s">
        <v>178</v>
      </c>
      <c r="U855" s="22">
        <v>1</v>
      </c>
      <c r="V855" s="22">
        <v>138</v>
      </c>
      <c r="W855" s="22" t="s">
        <v>167</v>
      </c>
      <c r="X855" s="22"/>
      <c r="Y855" s="22">
        <v>5</v>
      </c>
      <c r="Z855" s="22" t="s">
        <v>332</v>
      </c>
    </row>
    <row r="856" spans="1:26" x14ac:dyDescent="0.2">
      <c r="A856" s="22">
        <v>854</v>
      </c>
      <c r="B856" s="22" t="s">
        <v>221</v>
      </c>
      <c r="C856" s="23">
        <v>36453</v>
      </c>
      <c r="D856" s="23">
        <v>36453</v>
      </c>
      <c r="E856" s="22" t="s">
        <v>21</v>
      </c>
      <c r="F856" s="24" t="s">
        <v>337</v>
      </c>
      <c r="G856" s="4" t="s">
        <v>40</v>
      </c>
      <c r="H856" s="30" t="str">
        <f>VLOOKUP(G856,Hoja2!A:B,2,0)</f>
        <v>SERIE029</v>
      </c>
      <c r="I856" s="4" t="s">
        <v>40</v>
      </c>
      <c r="J856" s="31">
        <f>VLOOKUP(Eliminación!I195,RETENCIÓN!A:D,IF(Eliminación!E195="OPES",2,IF(Eliminación!E195="UPES",3,4)),FALSE)</f>
        <v>10</v>
      </c>
      <c r="K856" s="27">
        <f t="shared" si="13"/>
        <v>40103</v>
      </c>
      <c r="L856" s="28" t="str">
        <f>IF(VLOOKUP(I856,RETENCIÓN!A:E,5,FALSE)="E","X","")</f>
        <v>X</v>
      </c>
      <c r="M856" s="29" t="str">
        <f>IF(VLOOKUP(I856,RETENCIÓN!A:E,5,FALSE)="CT","X","")</f>
        <v/>
      </c>
      <c r="N856" s="28" t="str">
        <f>IF(VLOOKUP(I856,RETENCIÓN!A:E,5,FALSE)="E","X","")</f>
        <v>X</v>
      </c>
      <c r="O856" s="28" t="str">
        <f>IF(VLOOKUP(I856,RETENCIÓN!A:E,5,FALSE)="MT","X","")</f>
        <v/>
      </c>
      <c r="P856" s="28" t="str">
        <f>IF(VLOOKUP(I856,RETENCIÓN!A:E,5,FALSE)="S","X","")</f>
        <v/>
      </c>
      <c r="Q856" s="26" t="s">
        <v>335</v>
      </c>
      <c r="R856" s="26"/>
      <c r="S856" s="25" t="s">
        <v>177</v>
      </c>
      <c r="T856" s="22" t="s">
        <v>178</v>
      </c>
      <c r="U856" s="22">
        <v>1</v>
      </c>
      <c r="V856" s="22">
        <v>149</v>
      </c>
      <c r="W856" s="22" t="s">
        <v>167</v>
      </c>
      <c r="X856" s="22"/>
      <c r="Y856" s="22">
        <v>6</v>
      </c>
      <c r="Z856" s="22" t="s">
        <v>332</v>
      </c>
    </row>
    <row r="857" spans="1:26" ht="24" x14ac:dyDescent="0.2">
      <c r="A857" s="22">
        <v>855</v>
      </c>
      <c r="B857" s="22" t="s">
        <v>221</v>
      </c>
      <c r="C857" s="23">
        <v>36453</v>
      </c>
      <c r="D857" s="23">
        <v>36453</v>
      </c>
      <c r="E857" s="22" t="s">
        <v>21</v>
      </c>
      <c r="F857" s="24" t="s">
        <v>338</v>
      </c>
      <c r="G857" s="4" t="s">
        <v>40</v>
      </c>
      <c r="H857" s="30" t="str">
        <f>VLOOKUP(G857,Hoja2!A:B,2,0)</f>
        <v>SERIE029</v>
      </c>
      <c r="I857" s="4" t="s">
        <v>40</v>
      </c>
      <c r="J857" s="31">
        <f>VLOOKUP(Eliminación!I196,RETENCIÓN!A:D,IF(Eliminación!E196="OPES",2,IF(Eliminación!E196="UPES",3,4)),FALSE)</f>
        <v>10</v>
      </c>
      <c r="K857" s="27">
        <f t="shared" si="13"/>
        <v>40103</v>
      </c>
      <c r="L857" s="28" t="str">
        <f>IF(VLOOKUP(I857,RETENCIÓN!A:E,5,FALSE)="E","X","")</f>
        <v>X</v>
      </c>
      <c r="M857" s="29" t="str">
        <f>IF(VLOOKUP(I857,RETENCIÓN!A:E,5,FALSE)="CT","X","")</f>
        <v/>
      </c>
      <c r="N857" s="28" t="str">
        <f>IF(VLOOKUP(I857,RETENCIÓN!A:E,5,FALSE)="E","X","")</f>
        <v>X</v>
      </c>
      <c r="O857" s="28" t="str">
        <f>IF(VLOOKUP(I857,RETENCIÓN!A:E,5,FALSE)="MT","X","")</f>
        <v/>
      </c>
      <c r="P857" s="28" t="str">
        <f>IF(VLOOKUP(I857,RETENCIÓN!A:E,5,FALSE)="S","X","")</f>
        <v/>
      </c>
      <c r="Q857" s="26" t="s">
        <v>335</v>
      </c>
      <c r="R857" s="26"/>
      <c r="S857" s="25" t="s">
        <v>177</v>
      </c>
      <c r="T857" s="22" t="s">
        <v>178</v>
      </c>
      <c r="U857" s="22">
        <v>1</v>
      </c>
      <c r="V857" s="22">
        <v>97</v>
      </c>
      <c r="W857" s="22" t="s">
        <v>167</v>
      </c>
      <c r="X857" s="22"/>
      <c r="Y857" s="22">
        <v>7</v>
      </c>
      <c r="Z857" s="22" t="s">
        <v>332</v>
      </c>
    </row>
    <row r="858" spans="1:26" ht="24" x14ac:dyDescent="0.2">
      <c r="A858" s="22">
        <v>856</v>
      </c>
      <c r="B858" s="22" t="s">
        <v>221</v>
      </c>
      <c r="C858" s="23">
        <v>36453</v>
      </c>
      <c r="D858" s="23">
        <v>36453</v>
      </c>
      <c r="E858" s="22" t="s">
        <v>21</v>
      </c>
      <c r="F858" s="24" t="s">
        <v>339</v>
      </c>
      <c r="G858" s="4" t="s">
        <v>40</v>
      </c>
      <c r="H858" s="30" t="str">
        <f>VLOOKUP(G858,Hoja2!A:B,2,0)</f>
        <v>SERIE029</v>
      </c>
      <c r="I858" s="4" t="s">
        <v>40</v>
      </c>
      <c r="J858" s="31">
        <f>VLOOKUP(Eliminación!I197,RETENCIÓN!A:D,IF(Eliminación!E197="OPES",2,IF(Eliminación!E197="UPES",3,4)),FALSE)</f>
        <v>10</v>
      </c>
      <c r="K858" s="27">
        <f t="shared" si="13"/>
        <v>40103</v>
      </c>
      <c r="L858" s="28" t="str">
        <f>IF(VLOOKUP(I858,RETENCIÓN!A:E,5,FALSE)="E","X","")</f>
        <v>X</v>
      </c>
      <c r="M858" s="29" t="str">
        <f>IF(VLOOKUP(I858,RETENCIÓN!A:E,5,FALSE)="CT","X","")</f>
        <v/>
      </c>
      <c r="N858" s="28" t="str">
        <f>IF(VLOOKUP(I858,RETENCIÓN!A:E,5,FALSE)="E","X","")</f>
        <v>X</v>
      </c>
      <c r="O858" s="28" t="str">
        <f>IF(VLOOKUP(I858,RETENCIÓN!A:E,5,FALSE)="MT","X","")</f>
        <v/>
      </c>
      <c r="P858" s="28" t="str">
        <f>IF(VLOOKUP(I858,RETENCIÓN!A:E,5,FALSE)="S","X","")</f>
        <v/>
      </c>
      <c r="Q858" s="26" t="s">
        <v>335</v>
      </c>
      <c r="R858" s="26"/>
      <c r="S858" s="25" t="s">
        <v>177</v>
      </c>
      <c r="T858" s="22" t="s">
        <v>178</v>
      </c>
      <c r="U858" s="22">
        <v>1</v>
      </c>
      <c r="V858" s="22">
        <v>83</v>
      </c>
      <c r="W858" s="22" t="s">
        <v>167</v>
      </c>
      <c r="X858" s="22"/>
      <c r="Y858" s="22">
        <v>8</v>
      </c>
      <c r="Z858" s="22" t="s">
        <v>332</v>
      </c>
    </row>
    <row r="859" spans="1:26" x14ac:dyDescent="0.2">
      <c r="A859" s="22">
        <v>857</v>
      </c>
      <c r="B859" s="22" t="s">
        <v>214</v>
      </c>
      <c r="C859" s="23">
        <v>36453</v>
      </c>
      <c r="D859" s="23">
        <v>36453</v>
      </c>
      <c r="E859" s="22" t="s">
        <v>21</v>
      </c>
      <c r="F859" s="24" t="s">
        <v>340</v>
      </c>
      <c r="G859" s="4" t="s">
        <v>40</v>
      </c>
      <c r="H859" s="30" t="str">
        <f>VLOOKUP(G859,Hoja2!A:B,2,0)</f>
        <v>SERIE029</v>
      </c>
      <c r="I859" s="4" t="s">
        <v>40</v>
      </c>
      <c r="J859" s="31">
        <f>VLOOKUP(Eliminación!I198,RETENCIÓN!A:D,IF(Eliminación!E198="OPES",2,IF(Eliminación!E198="UPES",3,4)),FALSE)</f>
        <v>10</v>
      </c>
      <c r="K859" s="27">
        <f t="shared" si="13"/>
        <v>40103</v>
      </c>
      <c r="L859" s="28" t="str">
        <f>IF(VLOOKUP(I859,RETENCIÓN!A:E,5,FALSE)="E","X","")</f>
        <v>X</v>
      </c>
      <c r="M859" s="29" t="str">
        <f>IF(VLOOKUP(I859,RETENCIÓN!A:E,5,FALSE)="CT","X","")</f>
        <v/>
      </c>
      <c r="N859" s="28" t="str">
        <f>IF(VLOOKUP(I859,RETENCIÓN!A:E,5,FALSE)="E","X","")</f>
        <v>X</v>
      </c>
      <c r="O859" s="28" t="str">
        <f>IF(VLOOKUP(I859,RETENCIÓN!A:E,5,FALSE)="MT","X","")</f>
        <v/>
      </c>
      <c r="P859" s="28" t="str">
        <f>IF(VLOOKUP(I859,RETENCIÓN!A:E,5,FALSE)="S","X","")</f>
        <v/>
      </c>
      <c r="Q859" s="26" t="s">
        <v>335</v>
      </c>
      <c r="R859" s="26" t="s">
        <v>341</v>
      </c>
      <c r="S859" s="25" t="s">
        <v>177</v>
      </c>
      <c r="T859" s="22" t="s">
        <v>178</v>
      </c>
      <c r="U859" s="22">
        <v>1</v>
      </c>
      <c r="V859" s="22">
        <v>73</v>
      </c>
      <c r="W859" s="22" t="s">
        <v>167</v>
      </c>
      <c r="X859" s="22"/>
      <c r="Y859" s="22">
        <v>9</v>
      </c>
      <c r="Z859" s="22" t="s">
        <v>332</v>
      </c>
    </row>
    <row r="860" spans="1:26" ht="24" x14ac:dyDescent="0.2">
      <c r="A860" s="22">
        <v>858</v>
      </c>
      <c r="B860" s="22" t="s">
        <v>303</v>
      </c>
      <c r="C860" s="23">
        <v>36453</v>
      </c>
      <c r="D860" s="23">
        <v>36453</v>
      </c>
      <c r="E860" s="22" t="s">
        <v>21</v>
      </c>
      <c r="F860" s="24" t="s">
        <v>342</v>
      </c>
      <c r="G860" s="4" t="s">
        <v>40</v>
      </c>
      <c r="H860" s="30" t="str">
        <f>VLOOKUP(G860,Hoja2!A:B,2,0)</f>
        <v>SERIE029</v>
      </c>
      <c r="I860" s="4" t="s">
        <v>40</v>
      </c>
      <c r="J860" s="31">
        <f>VLOOKUP(Eliminación!I199,RETENCIÓN!A:D,IF(Eliminación!E199="OPES",2,IF(Eliminación!E199="UPES",3,4)),FALSE)</f>
        <v>10</v>
      </c>
      <c r="K860" s="27">
        <f t="shared" si="13"/>
        <v>40103</v>
      </c>
      <c r="L860" s="28" t="str">
        <f>IF(VLOOKUP(I860,RETENCIÓN!A:E,5,FALSE)="E","X","")</f>
        <v>X</v>
      </c>
      <c r="M860" s="29" t="str">
        <f>IF(VLOOKUP(I860,RETENCIÓN!A:E,5,FALSE)="CT","X","")</f>
        <v/>
      </c>
      <c r="N860" s="28" t="str">
        <f>IF(VLOOKUP(I860,RETENCIÓN!A:E,5,FALSE)="E","X","")</f>
        <v>X</v>
      </c>
      <c r="O860" s="28" t="str">
        <f>IF(VLOOKUP(I860,RETENCIÓN!A:E,5,FALSE)="MT","X","")</f>
        <v/>
      </c>
      <c r="P860" s="28" t="str">
        <f>IF(VLOOKUP(I860,RETENCIÓN!A:E,5,FALSE)="S","X","")</f>
        <v/>
      </c>
      <c r="Q860" s="26" t="s">
        <v>335</v>
      </c>
      <c r="R860" s="26"/>
      <c r="S860" s="25" t="s">
        <v>177</v>
      </c>
      <c r="T860" s="22" t="s">
        <v>178</v>
      </c>
      <c r="U860" s="22">
        <v>1</v>
      </c>
      <c r="V860" s="22">
        <v>73</v>
      </c>
      <c r="W860" s="22" t="s">
        <v>167</v>
      </c>
      <c r="X860" s="22"/>
      <c r="Y860" s="22">
        <v>10</v>
      </c>
      <c r="Z860" s="22" t="s">
        <v>332</v>
      </c>
    </row>
    <row r="861" spans="1:26" x14ac:dyDescent="0.2">
      <c r="A861" s="22">
        <v>859</v>
      </c>
      <c r="B861" s="22" t="s">
        <v>221</v>
      </c>
      <c r="C861" s="23">
        <v>36453</v>
      </c>
      <c r="D861" s="23">
        <v>36453</v>
      </c>
      <c r="E861" s="22" t="s">
        <v>21</v>
      </c>
      <c r="F861" s="24" t="s">
        <v>343</v>
      </c>
      <c r="G861" s="4" t="s">
        <v>40</v>
      </c>
      <c r="H861" s="30" t="str">
        <f>VLOOKUP(G861,Hoja2!A:B,2,0)</f>
        <v>SERIE029</v>
      </c>
      <c r="I861" s="4" t="s">
        <v>40</v>
      </c>
      <c r="J861" s="31">
        <f>VLOOKUP(Eliminación!I200,RETENCIÓN!A:D,IF(Eliminación!E200="OPES",2,IF(Eliminación!E200="UPES",3,4)),FALSE)</f>
        <v>10</v>
      </c>
      <c r="K861" s="27">
        <f t="shared" si="13"/>
        <v>40103</v>
      </c>
      <c r="L861" s="28" t="str">
        <f>IF(VLOOKUP(I861,RETENCIÓN!A:E,5,FALSE)="E","X","")</f>
        <v>X</v>
      </c>
      <c r="M861" s="29" t="str">
        <f>IF(VLOOKUP(I861,RETENCIÓN!A:E,5,FALSE)="CT","X","")</f>
        <v/>
      </c>
      <c r="N861" s="28" t="str">
        <f>IF(VLOOKUP(I861,RETENCIÓN!A:E,5,FALSE)="E","X","")</f>
        <v>X</v>
      </c>
      <c r="O861" s="28" t="str">
        <f>IF(VLOOKUP(I861,RETENCIÓN!A:E,5,FALSE)="MT","X","")</f>
        <v/>
      </c>
      <c r="P861" s="28" t="str">
        <f>IF(VLOOKUP(I861,RETENCIÓN!A:E,5,FALSE)="S","X","")</f>
        <v/>
      </c>
      <c r="Q861" s="26" t="s">
        <v>335</v>
      </c>
      <c r="R861" s="26" t="s">
        <v>344</v>
      </c>
      <c r="S861" s="25" t="s">
        <v>177</v>
      </c>
      <c r="T861" s="22" t="s">
        <v>178</v>
      </c>
      <c r="U861" s="22">
        <v>1</v>
      </c>
      <c r="V861" s="22">
        <v>75</v>
      </c>
      <c r="W861" s="22" t="s">
        <v>167</v>
      </c>
      <c r="X861" s="22"/>
      <c r="Y861" s="22">
        <v>11</v>
      </c>
      <c r="Z861" s="22" t="s">
        <v>332</v>
      </c>
    </row>
    <row r="862" spans="1:26" ht="24" x14ac:dyDescent="0.2">
      <c r="A862" s="22">
        <v>860</v>
      </c>
      <c r="B862" s="22" t="s">
        <v>303</v>
      </c>
      <c r="C862" s="23">
        <v>36453</v>
      </c>
      <c r="D862" s="23">
        <v>36453</v>
      </c>
      <c r="E862" s="22" t="s">
        <v>21</v>
      </c>
      <c r="F862" s="24" t="s">
        <v>225</v>
      </c>
      <c r="G862" s="4" t="s">
        <v>40</v>
      </c>
      <c r="H862" s="30" t="str">
        <f>VLOOKUP(G862,Hoja2!A:B,2,0)</f>
        <v>SERIE029</v>
      </c>
      <c r="I862" s="4" t="s">
        <v>40</v>
      </c>
      <c r="J862" s="31">
        <f>VLOOKUP(Eliminación!I201,RETENCIÓN!A:D,IF(Eliminación!E201="OPES",2,IF(Eliminación!E201="UPES",3,4)),FALSE)</f>
        <v>10</v>
      </c>
      <c r="K862" s="27">
        <f t="shared" si="13"/>
        <v>40103</v>
      </c>
      <c r="L862" s="28" t="str">
        <f>IF(VLOOKUP(I862,RETENCIÓN!A:E,5,FALSE)="E","X","")</f>
        <v>X</v>
      </c>
      <c r="M862" s="29" t="str">
        <f>IF(VLOOKUP(I862,RETENCIÓN!A:E,5,FALSE)="CT","X","")</f>
        <v/>
      </c>
      <c r="N862" s="28" t="str">
        <f>IF(VLOOKUP(I862,RETENCIÓN!A:E,5,FALSE)="E","X","")</f>
        <v>X</v>
      </c>
      <c r="O862" s="28" t="str">
        <f>IF(VLOOKUP(I862,RETENCIÓN!A:E,5,FALSE)="MT","X","")</f>
        <v/>
      </c>
      <c r="P862" s="28" t="str">
        <f>IF(VLOOKUP(I862,RETENCIÓN!A:E,5,FALSE)="S","X","")</f>
        <v/>
      </c>
      <c r="Q862" s="26" t="s">
        <v>335</v>
      </c>
      <c r="R862" s="26"/>
      <c r="S862" s="25" t="s">
        <v>177</v>
      </c>
      <c r="T862" s="22" t="s">
        <v>178</v>
      </c>
      <c r="U862" s="22">
        <v>1</v>
      </c>
      <c r="V862" s="22">
        <v>80</v>
      </c>
      <c r="W862" s="22" t="s">
        <v>167</v>
      </c>
      <c r="X862" s="22"/>
      <c r="Y862" s="22">
        <v>12</v>
      </c>
      <c r="Z862" s="22" t="s">
        <v>332</v>
      </c>
    </row>
    <row r="863" spans="1:26" ht="24" x14ac:dyDescent="0.2">
      <c r="A863" s="22">
        <v>861</v>
      </c>
      <c r="B863" s="22" t="s">
        <v>303</v>
      </c>
      <c r="C863" s="23">
        <v>36453</v>
      </c>
      <c r="D863" s="23">
        <v>36453</v>
      </c>
      <c r="E863" s="22" t="s">
        <v>21</v>
      </c>
      <c r="F863" s="24" t="s">
        <v>345</v>
      </c>
      <c r="G863" s="4" t="s">
        <v>40</v>
      </c>
      <c r="H863" s="30" t="str">
        <f>VLOOKUP(G863,Hoja2!A:B,2,0)</f>
        <v>SERIE029</v>
      </c>
      <c r="I863" s="4" t="s">
        <v>40</v>
      </c>
      <c r="J863" s="31">
        <f>VLOOKUP(Eliminación!I202,RETENCIÓN!A:D,IF(Eliminación!E202="OPES",2,IF(Eliminación!E202="UPES",3,4)),FALSE)</f>
        <v>10</v>
      </c>
      <c r="K863" s="27">
        <f t="shared" si="13"/>
        <v>40103</v>
      </c>
      <c r="L863" s="28" t="str">
        <f>IF(VLOOKUP(I863,RETENCIÓN!A:E,5,FALSE)="E","X","")</f>
        <v>X</v>
      </c>
      <c r="M863" s="29" t="str">
        <f>IF(VLOOKUP(I863,RETENCIÓN!A:E,5,FALSE)="CT","X","")</f>
        <v/>
      </c>
      <c r="N863" s="28" t="str">
        <f>IF(VLOOKUP(I863,RETENCIÓN!A:E,5,FALSE)="E","X","")</f>
        <v>X</v>
      </c>
      <c r="O863" s="28" t="str">
        <f>IF(VLOOKUP(I863,RETENCIÓN!A:E,5,FALSE)="MT","X","")</f>
        <v/>
      </c>
      <c r="P863" s="28" t="str">
        <f>IF(VLOOKUP(I863,RETENCIÓN!A:E,5,FALSE)="S","X","")</f>
        <v/>
      </c>
      <c r="Q863" s="26" t="s">
        <v>335</v>
      </c>
      <c r="R863" s="26"/>
      <c r="S863" s="25" t="s">
        <v>177</v>
      </c>
      <c r="T863" s="22" t="s">
        <v>178</v>
      </c>
      <c r="U863" s="22">
        <v>1</v>
      </c>
      <c r="V863" s="22">
        <v>101</v>
      </c>
      <c r="W863" s="22" t="s">
        <v>167</v>
      </c>
      <c r="X863" s="22"/>
      <c r="Y863" s="22">
        <v>13</v>
      </c>
      <c r="Z863" s="22" t="s">
        <v>332</v>
      </c>
    </row>
    <row r="864" spans="1:26" ht="24" x14ac:dyDescent="0.2">
      <c r="A864" s="22">
        <v>862</v>
      </c>
      <c r="B864" s="22" t="s">
        <v>214</v>
      </c>
      <c r="C864" s="23">
        <v>36087</v>
      </c>
      <c r="D864" s="23">
        <v>36087</v>
      </c>
      <c r="E864" s="22" t="s">
        <v>20</v>
      </c>
      <c r="F864" s="24" t="s">
        <v>346</v>
      </c>
      <c r="G864" s="4" t="s">
        <v>40</v>
      </c>
      <c r="H864" s="30" t="str">
        <f>VLOOKUP(G864,Hoja2!A:B,2,0)</f>
        <v>SERIE029</v>
      </c>
      <c r="I864" s="4" t="s">
        <v>40</v>
      </c>
      <c r="J864" s="31">
        <f>VLOOKUP(Eliminación!I203,RETENCIÓN!A:D,IF(Eliminación!E203="OPES",2,IF(Eliminación!E203="UPES",3,4)),FALSE)</f>
        <v>10</v>
      </c>
      <c r="K864" s="27">
        <f t="shared" si="13"/>
        <v>39737</v>
      </c>
      <c r="L864" s="28" t="str">
        <f>IF(VLOOKUP(I864,RETENCIÓN!A:E,5,FALSE)="E","X","")</f>
        <v>X</v>
      </c>
      <c r="M864" s="29" t="str">
        <f>IF(VLOOKUP(I864,RETENCIÓN!A:E,5,FALSE)="CT","X","")</f>
        <v/>
      </c>
      <c r="N864" s="28" t="str">
        <f>IF(VLOOKUP(I864,RETENCIÓN!A:E,5,FALSE)="E","X","")</f>
        <v>X</v>
      </c>
      <c r="O864" s="28" t="str">
        <f>IF(VLOOKUP(I864,RETENCIÓN!A:E,5,FALSE)="MT","X","")</f>
        <v/>
      </c>
      <c r="P864" s="28" t="str">
        <f>IF(VLOOKUP(I864,RETENCIÓN!A:E,5,FALSE)="S","X","")</f>
        <v/>
      </c>
      <c r="Q864" s="26" t="s">
        <v>347</v>
      </c>
      <c r="R864" s="26"/>
      <c r="S864" s="25" t="s">
        <v>177</v>
      </c>
      <c r="T864" s="22" t="s">
        <v>178</v>
      </c>
      <c r="U864" s="22">
        <v>1</v>
      </c>
      <c r="V864" s="22">
        <v>190</v>
      </c>
      <c r="W864" s="22" t="s">
        <v>167</v>
      </c>
      <c r="X864" s="22" t="s">
        <v>348</v>
      </c>
      <c r="Y864" s="22">
        <v>1</v>
      </c>
      <c r="Z864" s="22" t="s">
        <v>349</v>
      </c>
    </row>
    <row r="865" spans="1:26" ht="24" x14ac:dyDescent="0.2">
      <c r="A865" s="22">
        <v>863</v>
      </c>
      <c r="B865" s="22" t="s">
        <v>350</v>
      </c>
      <c r="C865" s="23">
        <v>36087</v>
      </c>
      <c r="D865" s="23">
        <v>36087</v>
      </c>
      <c r="E865" s="22" t="s">
        <v>20</v>
      </c>
      <c r="F865" s="24" t="s">
        <v>346</v>
      </c>
      <c r="G865" s="4" t="s">
        <v>40</v>
      </c>
      <c r="H865" s="30" t="str">
        <f>VLOOKUP(G865,Hoja2!A:B,2,0)</f>
        <v>SERIE029</v>
      </c>
      <c r="I865" s="4" t="s">
        <v>40</v>
      </c>
      <c r="J865" s="31">
        <f>VLOOKUP(Eliminación!I204,RETENCIÓN!A:D,IF(Eliminación!E204="OPES",2,IF(Eliminación!E204="UPES",3,4)),FALSE)</f>
        <v>10</v>
      </c>
      <c r="K865" s="27">
        <f t="shared" si="13"/>
        <v>39737</v>
      </c>
      <c r="L865" s="28" t="str">
        <f>IF(VLOOKUP(I865,RETENCIÓN!A:E,5,FALSE)="E","X","")</f>
        <v>X</v>
      </c>
      <c r="M865" s="29" t="str">
        <f>IF(VLOOKUP(I865,RETENCIÓN!A:E,5,FALSE)="CT","X","")</f>
        <v/>
      </c>
      <c r="N865" s="28" t="str">
        <f>IF(VLOOKUP(I865,RETENCIÓN!A:E,5,FALSE)="E","X","")</f>
        <v>X</v>
      </c>
      <c r="O865" s="28" t="str">
        <f>IF(VLOOKUP(I865,RETENCIÓN!A:E,5,FALSE)="MT","X","")</f>
        <v/>
      </c>
      <c r="P865" s="28" t="str">
        <f>IF(VLOOKUP(I865,RETENCIÓN!A:E,5,FALSE)="S","X","")</f>
        <v/>
      </c>
      <c r="Q865" s="26" t="s">
        <v>347</v>
      </c>
      <c r="R865" s="26" t="s">
        <v>351</v>
      </c>
      <c r="S865" s="25" t="s">
        <v>177</v>
      </c>
      <c r="T865" s="22" t="s">
        <v>178</v>
      </c>
      <c r="U865" s="22">
        <v>191</v>
      </c>
      <c r="V865" s="22">
        <v>437</v>
      </c>
      <c r="W865" s="22" t="s">
        <v>167</v>
      </c>
      <c r="X865" s="22" t="s">
        <v>352</v>
      </c>
      <c r="Y865" s="22">
        <v>2</v>
      </c>
      <c r="Z865" s="22" t="s">
        <v>349</v>
      </c>
    </row>
    <row r="866" spans="1:26" ht="24" x14ac:dyDescent="0.2">
      <c r="A866" s="22">
        <v>864</v>
      </c>
      <c r="B866" s="22" t="s">
        <v>350</v>
      </c>
      <c r="C866" s="23">
        <v>36087</v>
      </c>
      <c r="D866" s="23">
        <v>36087</v>
      </c>
      <c r="E866" s="22" t="s">
        <v>20</v>
      </c>
      <c r="F866" s="24" t="s">
        <v>346</v>
      </c>
      <c r="G866" s="4" t="s">
        <v>40</v>
      </c>
      <c r="H866" s="30" t="str">
        <f>VLOOKUP(G866,Hoja2!A:B,2,0)</f>
        <v>SERIE029</v>
      </c>
      <c r="I866" s="4" t="s">
        <v>40</v>
      </c>
      <c r="J866" s="31">
        <f>VLOOKUP(Eliminación!I205,RETENCIÓN!A:D,IF(Eliminación!E205="OPES",2,IF(Eliminación!E205="UPES",3,4)),FALSE)</f>
        <v>10</v>
      </c>
      <c r="K866" s="27">
        <f t="shared" si="13"/>
        <v>39737</v>
      </c>
      <c r="L866" s="28" t="str">
        <f>IF(VLOOKUP(I866,RETENCIÓN!A:E,5,FALSE)="E","X","")</f>
        <v>X</v>
      </c>
      <c r="M866" s="29" t="str">
        <f>IF(VLOOKUP(I866,RETENCIÓN!A:E,5,FALSE)="CT","X","")</f>
        <v/>
      </c>
      <c r="N866" s="28" t="str">
        <f>IF(VLOOKUP(I866,RETENCIÓN!A:E,5,FALSE)="E","X","")</f>
        <v>X</v>
      </c>
      <c r="O866" s="28" t="str">
        <f>IF(VLOOKUP(I866,RETENCIÓN!A:E,5,FALSE)="MT","X","")</f>
        <v/>
      </c>
      <c r="P866" s="28" t="str">
        <f>IF(VLOOKUP(I866,RETENCIÓN!A:E,5,FALSE)="S","X","")</f>
        <v/>
      </c>
      <c r="Q866" s="26" t="s">
        <v>347</v>
      </c>
      <c r="R866" s="26" t="s">
        <v>351</v>
      </c>
      <c r="S866" s="25" t="s">
        <v>177</v>
      </c>
      <c r="T866" s="22" t="s">
        <v>178</v>
      </c>
      <c r="U866" s="22">
        <v>438</v>
      </c>
      <c r="V866" s="22">
        <v>529</v>
      </c>
      <c r="W866" s="22" t="s">
        <v>167</v>
      </c>
      <c r="X866" s="22" t="s">
        <v>353</v>
      </c>
      <c r="Y866" s="22">
        <v>3</v>
      </c>
      <c r="Z866" s="22" t="s">
        <v>349</v>
      </c>
    </row>
    <row r="867" spans="1:26" ht="24" x14ac:dyDescent="0.2">
      <c r="A867" s="22">
        <v>865</v>
      </c>
      <c r="B867" s="22" t="s">
        <v>214</v>
      </c>
      <c r="C867" s="23">
        <v>35733</v>
      </c>
      <c r="D867" s="23">
        <v>35733</v>
      </c>
      <c r="E867" s="22" t="s">
        <v>20</v>
      </c>
      <c r="F867" s="24" t="s">
        <v>354</v>
      </c>
      <c r="G867" s="4" t="s">
        <v>40</v>
      </c>
      <c r="H867" s="30" t="str">
        <f>VLOOKUP(G867,Hoja2!A:B,2,0)</f>
        <v>SERIE029</v>
      </c>
      <c r="I867" s="4" t="s">
        <v>40</v>
      </c>
      <c r="J867" s="31">
        <f>VLOOKUP(Eliminación!I206,RETENCIÓN!A:D,IF(Eliminación!E206="OPES",2,IF(Eliminación!E206="UPES",3,4)),FALSE)</f>
        <v>10</v>
      </c>
      <c r="K867" s="27">
        <f t="shared" si="13"/>
        <v>39383</v>
      </c>
      <c r="L867" s="28" t="str">
        <f>IF(VLOOKUP(I867,RETENCIÓN!A:E,5,FALSE)="E","X","")</f>
        <v>X</v>
      </c>
      <c r="M867" s="29" t="str">
        <f>IF(VLOOKUP(I867,RETENCIÓN!A:E,5,FALSE)="CT","X","")</f>
        <v/>
      </c>
      <c r="N867" s="28" t="str">
        <f>IF(VLOOKUP(I867,RETENCIÓN!A:E,5,FALSE)="E","X","")</f>
        <v>X</v>
      </c>
      <c r="O867" s="28" t="str">
        <f>IF(VLOOKUP(I867,RETENCIÓN!A:E,5,FALSE)="MT","X","")</f>
        <v/>
      </c>
      <c r="P867" s="28" t="str">
        <f>IF(VLOOKUP(I867,RETENCIÓN!A:E,5,FALSE)="S","X","")</f>
        <v/>
      </c>
      <c r="Q867" s="26" t="s">
        <v>355</v>
      </c>
      <c r="R867" s="26"/>
      <c r="S867" s="25" t="s">
        <v>177</v>
      </c>
      <c r="T867" s="22" t="s">
        <v>178</v>
      </c>
      <c r="U867" s="22">
        <v>1</v>
      </c>
      <c r="V867" s="22">
        <v>157</v>
      </c>
      <c r="W867" s="22" t="s">
        <v>167</v>
      </c>
      <c r="X867" s="22"/>
      <c r="Y867" s="22">
        <v>4</v>
      </c>
      <c r="Z867" s="22" t="s">
        <v>349</v>
      </c>
    </row>
    <row r="868" spans="1:26" ht="24" x14ac:dyDescent="0.2">
      <c r="A868" s="22">
        <v>866</v>
      </c>
      <c r="B868" s="22" t="s">
        <v>168</v>
      </c>
      <c r="C868" s="23">
        <v>35594</v>
      </c>
      <c r="D868" s="23">
        <v>35594</v>
      </c>
      <c r="E868" s="22" t="s">
        <v>20</v>
      </c>
      <c r="F868" s="24" t="s">
        <v>356</v>
      </c>
      <c r="G868" s="4" t="s">
        <v>40</v>
      </c>
      <c r="H868" s="30" t="str">
        <f>VLOOKUP(G868,Hoja2!A:B,2,0)</f>
        <v>SERIE029</v>
      </c>
      <c r="I868" s="4" t="s">
        <v>40</v>
      </c>
      <c r="J868" s="31">
        <f>VLOOKUP(Eliminación!I207,RETENCIÓN!A:D,IF(Eliminación!E207="OPES",2,IF(Eliminación!E207="UPES",3,4)),FALSE)</f>
        <v>10</v>
      </c>
      <c r="K868" s="27">
        <f t="shared" si="13"/>
        <v>39244</v>
      </c>
      <c r="L868" s="28" t="str">
        <f>IF(VLOOKUP(I868,RETENCIÓN!A:E,5,FALSE)="E","X","")</f>
        <v>X</v>
      </c>
      <c r="M868" s="29" t="str">
        <f>IF(VLOOKUP(I868,RETENCIÓN!A:E,5,FALSE)="CT","X","")</f>
        <v/>
      </c>
      <c r="N868" s="28" t="str">
        <f>IF(VLOOKUP(I868,RETENCIÓN!A:E,5,FALSE)="E","X","")</f>
        <v>X</v>
      </c>
      <c r="O868" s="28" t="str">
        <f>IF(VLOOKUP(I868,RETENCIÓN!A:E,5,FALSE)="MT","X","")</f>
        <v/>
      </c>
      <c r="P868" s="28" t="str">
        <f>IF(VLOOKUP(I868,RETENCIÓN!A:E,5,FALSE)="S","X","")</f>
        <v/>
      </c>
      <c r="Q868" s="26" t="s">
        <v>357</v>
      </c>
      <c r="R868" s="26" t="s">
        <v>358</v>
      </c>
      <c r="S868" s="25" t="s">
        <v>177</v>
      </c>
      <c r="T868" s="22" t="s">
        <v>178</v>
      </c>
      <c r="U868" s="22">
        <v>1</v>
      </c>
      <c r="V868" s="22">
        <v>40</v>
      </c>
      <c r="W868" s="22" t="s">
        <v>167</v>
      </c>
      <c r="X868" s="22" t="s">
        <v>359</v>
      </c>
      <c r="Y868" s="22">
        <v>5</v>
      </c>
      <c r="Z868" s="22" t="s">
        <v>349</v>
      </c>
    </row>
    <row r="869" spans="1:26" ht="24" x14ac:dyDescent="0.2">
      <c r="A869" s="22">
        <v>867</v>
      </c>
      <c r="B869" s="22" t="s">
        <v>168</v>
      </c>
      <c r="C869" s="23">
        <v>35607</v>
      </c>
      <c r="D869" s="23">
        <v>35607</v>
      </c>
      <c r="E869" s="22" t="s">
        <v>20</v>
      </c>
      <c r="F869" s="24" t="s">
        <v>356</v>
      </c>
      <c r="G869" s="4" t="s">
        <v>40</v>
      </c>
      <c r="H869" s="30" t="str">
        <f>VLOOKUP(G869,Hoja2!A:B,2,0)</f>
        <v>SERIE029</v>
      </c>
      <c r="I869" s="4" t="s">
        <v>40</v>
      </c>
      <c r="J869" s="31">
        <f>VLOOKUP(Eliminación!I208,RETENCIÓN!A:D,IF(Eliminación!E208="OPES",2,IF(Eliminación!E208="UPES",3,4)),FALSE)</f>
        <v>10</v>
      </c>
      <c r="K869" s="27">
        <f t="shared" si="13"/>
        <v>39257</v>
      </c>
      <c r="L869" s="28" t="str">
        <f>IF(VLOOKUP(I869,RETENCIÓN!A:E,5,FALSE)="E","X","")</f>
        <v>X</v>
      </c>
      <c r="M869" s="29" t="str">
        <f>IF(VLOOKUP(I869,RETENCIÓN!A:E,5,FALSE)="CT","X","")</f>
        <v/>
      </c>
      <c r="N869" s="28" t="str">
        <f>IF(VLOOKUP(I869,RETENCIÓN!A:E,5,FALSE)="E","X","")</f>
        <v>X</v>
      </c>
      <c r="O869" s="28" t="str">
        <f>IF(VLOOKUP(I869,RETENCIÓN!A:E,5,FALSE)="MT","X","")</f>
        <v/>
      </c>
      <c r="P869" s="28" t="str">
        <f>IF(VLOOKUP(I869,RETENCIÓN!A:E,5,FALSE)="S","X","")</f>
        <v/>
      </c>
      <c r="Q869" s="26" t="s">
        <v>357</v>
      </c>
      <c r="R869" s="26" t="s">
        <v>360</v>
      </c>
      <c r="S869" s="25" t="s">
        <v>177</v>
      </c>
      <c r="T869" s="22" t="s">
        <v>178</v>
      </c>
      <c r="U869" s="22">
        <v>1</v>
      </c>
      <c r="V869" s="22">
        <v>20</v>
      </c>
      <c r="W869" s="22" t="s">
        <v>167</v>
      </c>
      <c r="X869" s="22" t="s">
        <v>361</v>
      </c>
      <c r="Y869" s="22">
        <v>6</v>
      </c>
      <c r="Z869" s="22" t="s">
        <v>349</v>
      </c>
    </row>
    <row r="870" spans="1:26" ht="24" x14ac:dyDescent="0.2">
      <c r="A870" s="22">
        <v>868</v>
      </c>
      <c r="B870" s="22" t="s">
        <v>168</v>
      </c>
      <c r="C870" s="23">
        <v>35598</v>
      </c>
      <c r="D870" s="23">
        <v>35598</v>
      </c>
      <c r="E870" s="22" t="s">
        <v>20</v>
      </c>
      <c r="F870" s="24" t="s">
        <v>362</v>
      </c>
      <c r="G870" s="4" t="s">
        <v>40</v>
      </c>
      <c r="H870" s="30" t="str">
        <f>VLOOKUP(G870,Hoja2!A:B,2,0)</f>
        <v>SERIE029</v>
      </c>
      <c r="I870" s="4" t="s">
        <v>40</v>
      </c>
      <c r="J870" s="31">
        <f>VLOOKUP(Eliminación!I209,RETENCIÓN!A:D,IF(Eliminación!E209="OPES",2,IF(Eliminación!E209="UPES",3,4)),FALSE)</f>
        <v>10</v>
      </c>
      <c r="K870" s="27">
        <f t="shared" si="13"/>
        <v>39248</v>
      </c>
      <c r="L870" s="28" t="str">
        <f>IF(VLOOKUP(I870,RETENCIÓN!A:E,5,FALSE)="E","X","")</f>
        <v>X</v>
      </c>
      <c r="M870" s="29" t="str">
        <f>IF(VLOOKUP(I870,RETENCIÓN!A:E,5,FALSE)="CT","X","")</f>
        <v/>
      </c>
      <c r="N870" s="28" t="str">
        <f>IF(VLOOKUP(I870,RETENCIÓN!A:E,5,FALSE)="E","X","")</f>
        <v>X</v>
      </c>
      <c r="O870" s="28" t="str">
        <f>IF(VLOOKUP(I870,RETENCIÓN!A:E,5,FALSE)="MT","X","")</f>
        <v/>
      </c>
      <c r="P870" s="28" t="str">
        <f>IF(VLOOKUP(I870,RETENCIÓN!A:E,5,FALSE)="S","X","")</f>
        <v/>
      </c>
      <c r="Q870" s="26" t="s">
        <v>357</v>
      </c>
      <c r="R870" s="26" t="s">
        <v>363</v>
      </c>
      <c r="S870" s="25" t="s">
        <v>177</v>
      </c>
      <c r="T870" s="22" t="s">
        <v>178</v>
      </c>
      <c r="U870" s="22">
        <v>1</v>
      </c>
      <c r="V870" s="22">
        <v>2</v>
      </c>
      <c r="W870" s="22" t="s">
        <v>167</v>
      </c>
      <c r="X870" s="22" t="s">
        <v>364</v>
      </c>
      <c r="Y870" s="22">
        <v>7</v>
      </c>
      <c r="Z870" s="22" t="s">
        <v>349</v>
      </c>
    </row>
    <row r="871" spans="1:26" ht="24" x14ac:dyDescent="0.2">
      <c r="A871" s="22">
        <v>869</v>
      </c>
      <c r="B871" s="22" t="s">
        <v>168</v>
      </c>
      <c r="C871" s="23">
        <v>35605</v>
      </c>
      <c r="D871" s="23">
        <v>35605</v>
      </c>
      <c r="E871" s="22" t="s">
        <v>20</v>
      </c>
      <c r="F871" s="24" t="s">
        <v>362</v>
      </c>
      <c r="G871" s="4" t="s">
        <v>40</v>
      </c>
      <c r="H871" s="30" t="str">
        <f>VLOOKUP(G871,Hoja2!A:B,2,0)</f>
        <v>SERIE029</v>
      </c>
      <c r="I871" s="4" t="s">
        <v>40</v>
      </c>
      <c r="J871" s="31">
        <f>VLOOKUP(Eliminación!I210,RETENCIÓN!A:D,IF(Eliminación!E210="OPES",2,IF(Eliminación!E210="UPES",3,4)),FALSE)</f>
        <v>10</v>
      </c>
      <c r="K871" s="27">
        <f t="shared" si="13"/>
        <v>39255</v>
      </c>
      <c r="L871" s="28" t="str">
        <f>IF(VLOOKUP(I871,RETENCIÓN!A:E,5,FALSE)="E","X","")</f>
        <v>X</v>
      </c>
      <c r="M871" s="29" t="str">
        <f>IF(VLOOKUP(I871,RETENCIÓN!A:E,5,FALSE)="CT","X","")</f>
        <v/>
      </c>
      <c r="N871" s="28" t="str">
        <f>IF(VLOOKUP(I871,RETENCIÓN!A:E,5,FALSE)="E","X","")</f>
        <v>X</v>
      </c>
      <c r="O871" s="28" t="str">
        <f>IF(VLOOKUP(I871,RETENCIÓN!A:E,5,FALSE)="MT","X","")</f>
        <v/>
      </c>
      <c r="P871" s="28" t="str">
        <f>IF(VLOOKUP(I871,RETENCIÓN!A:E,5,FALSE)="S","X","")</f>
        <v/>
      </c>
      <c r="Q871" s="26" t="s">
        <v>357</v>
      </c>
      <c r="R871" s="26" t="s">
        <v>365</v>
      </c>
      <c r="S871" s="25" t="s">
        <v>177</v>
      </c>
      <c r="T871" s="22" t="s">
        <v>178</v>
      </c>
      <c r="U871" s="22">
        <v>1</v>
      </c>
      <c r="V871" s="22">
        <v>6</v>
      </c>
      <c r="W871" s="22" t="s">
        <v>167</v>
      </c>
      <c r="X871" s="22" t="s">
        <v>366</v>
      </c>
      <c r="Y871" s="22">
        <v>8</v>
      </c>
      <c r="Z871" s="22" t="s">
        <v>349</v>
      </c>
    </row>
    <row r="872" spans="1:26" ht="24" x14ac:dyDescent="0.2">
      <c r="A872" s="22">
        <v>870</v>
      </c>
      <c r="B872" s="22" t="s">
        <v>168</v>
      </c>
      <c r="C872" s="23">
        <v>35594</v>
      </c>
      <c r="D872" s="23">
        <v>35594</v>
      </c>
      <c r="E872" s="22" t="s">
        <v>20</v>
      </c>
      <c r="F872" s="24" t="s">
        <v>362</v>
      </c>
      <c r="G872" s="4" t="s">
        <v>40</v>
      </c>
      <c r="H872" s="30" t="str">
        <f>VLOOKUP(G872,Hoja2!A:B,2,0)</f>
        <v>SERIE029</v>
      </c>
      <c r="I872" s="4" t="s">
        <v>40</v>
      </c>
      <c r="J872" s="31">
        <f>VLOOKUP(Eliminación!I211,RETENCIÓN!A:D,IF(Eliminación!E211="OPES",2,IF(Eliminación!E211="UPES",3,4)),FALSE)</f>
        <v>10</v>
      </c>
      <c r="K872" s="27">
        <f t="shared" si="13"/>
        <v>39244</v>
      </c>
      <c r="L872" s="28" t="str">
        <f>IF(VLOOKUP(I872,RETENCIÓN!A:E,5,FALSE)="E","X","")</f>
        <v>X</v>
      </c>
      <c r="M872" s="29" t="str">
        <f>IF(VLOOKUP(I872,RETENCIÓN!A:E,5,FALSE)="CT","X","")</f>
        <v/>
      </c>
      <c r="N872" s="28" t="str">
        <f>IF(VLOOKUP(I872,RETENCIÓN!A:E,5,FALSE)="E","X","")</f>
        <v>X</v>
      </c>
      <c r="O872" s="28" t="str">
        <f>IF(VLOOKUP(I872,RETENCIÓN!A:E,5,FALSE)="MT","X","")</f>
        <v/>
      </c>
      <c r="P872" s="28" t="str">
        <f>IF(VLOOKUP(I872,RETENCIÓN!A:E,5,FALSE)="S","X","")</f>
        <v/>
      </c>
      <c r="Q872" s="26" t="s">
        <v>357</v>
      </c>
      <c r="R872" s="26" t="s">
        <v>367</v>
      </c>
      <c r="S872" s="25" t="s">
        <v>177</v>
      </c>
      <c r="T872" s="22" t="s">
        <v>178</v>
      </c>
      <c r="U872" s="22">
        <v>1</v>
      </c>
      <c r="V872" s="22">
        <v>30</v>
      </c>
      <c r="W872" s="22" t="s">
        <v>167</v>
      </c>
      <c r="X872" s="22" t="s">
        <v>368</v>
      </c>
      <c r="Y872" s="22">
        <v>9</v>
      </c>
      <c r="Z872" s="22" t="s">
        <v>349</v>
      </c>
    </row>
    <row r="873" spans="1:26" ht="24" x14ac:dyDescent="0.2">
      <c r="A873" s="22">
        <v>871</v>
      </c>
      <c r="B873" s="22" t="s">
        <v>168</v>
      </c>
      <c r="C873" s="23">
        <v>35744</v>
      </c>
      <c r="D873" s="23">
        <v>35744</v>
      </c>
      <c r="E873" s="22" t="s">
        <v>20</v>
      </c>
      <c r="F873" s="24" t="s">
        <v>369</v>
      </c>
      <c r="G873" s="4" t="s">
        <v>40</v>
      </c>
      <c r="H873" s="30" t="str">
        <f>VLOOKUP(G873,Hoja2!A:B,2,0)</f>
        <v>SERIE029</v>
      </c>
      <c r="I873" s="4" t="s">
        <v>40</v>
      </c>
      <c r="J873" s="31">
        <f>VLOOKUP(Eliminación!I212,RETENCIÓN!A:D,IF(Eliminación!E212="OPES",2,IF(Eliminación!E212="UPES",3,4)),FALSE)</f>
        <v>10</v>
      </c>
      <c r="K873" s="27">
        <f t="shared" si="13"/>
        <v>39394</v>
      </c>
      <c r="L873" s="28" t="str">
        <f>IF(VLOOKUP(I873,RETENCIÓN!A:E,5,FALSE)="E","X","")</f>
        <v>X</v>
      </c>
      <c r="M873" s="29" t="str">
        <f>IF(VLOOKUP(I873,RETENCIÓN!A:E,5,FALSE)="CT","X","")</f>
        <v/>
      </c>
      <c r="N873" s="28" t="str">
        <f>IF(VLOOKUP(I873,RETENCIÓN!A:E,5,FALSE)="E","X","")</f>
        <v>X</v>
      </c>
      <c r="O873" s="28" t="str">
        <f>IF(VLOOKUP(I873,RETENCIÓN!A:E,5,FALSE)="MT","X","")</f>
        <v/>
      </c>
      <c r="P873" s="28" t="str">
        <f>IF(VLOOKUP(I873,RETENCIÓN!A:E,5,FALSE)="S","X","")</f>
        <v/>
      </c>
      <c r="Q873" s="26" t="s">
        <v>370</v>
      </c>
      <c r="R873" s="26"/>
      <c r="S873" s="25" t="s">
        <v>177</v>
      </c>
      <c r="T873" s="22" t="s">
        <v>178</v>
      </c>
      <c r="U873" s="22">
        <v>1</v>
      </c>
      <c r="V873" s="22">
        <v>250</v>
      </c>
      <c r="W873" s="22" t="s">
        <v>167</v>
      </c>
      <c r="X873" s="22" t="s">
        <v>371</v>
      </c>
      <c r="Y873" s="22">
        <v>10</v>
      </c>
      <c r="Z873" s="22" t="s">
        <v>349</v>
      </c>
    </row>
    <row r="874" spans="1:26" ht="24" x14ac:dyDescent="0.2">
      <c r="A874" s="22">
        <v>872</v>
      </c>
      <c r="B874" s="22" t="s">
        <v>168</v>
      </c>
      <c r="C874" s="23">
        <v>35727</v>
      </c>
      <c r="D874" s="23">
        <v>35727</v>
      </c>
      <c r="E874" s="22" t="s">
        <v>20</v>
      </c>
      <c r="F874" s="24" t="s">
        <v>369</v>
      </c>
      <c r="G874" s="4" t="s">
        <v>40</v>
      </c>
      <c r="H874" s="30" t="str">
        <f>VLOOKUP(G874,Hoja2!A:B,2,0)</f>
        <v>SERIE029</v>
      </c>
      <c r="I874" s="4" t="s">
        <v>40</v>
      </c>
      <c r="J874" s="31">
        <f>VLOOKUP(Eliminación!I213,RETENCIÓN!A:D,IF(Eliminación!E213="OPES",2,IF(Eliminación!E213="UPES",3,4)),FALSE)</f>
        <v>10</v>
      </c>
      <c r="K874" s="27">
        <f t="shared" si="13"/>
        <v>39377</v>
      </c>
      <c r="L874" s="28" t="str">
        <f>IF(VLOOKUP(I874,RETENCIÓN!A:E,5,FALSE)="E","X","")</f>
        <v>X</v>
      </c>
      <c r="M874" s="29" t="str">
        <f>IF(VLOOKUP(I874,RETENCIÓN!A:E,5,FALSE)="CT","X","")</f>
        <v/>
      </c>
      <c r="N874" s="28" t="str">
        <f>IF(VLOOKUP(I874,RETENCIÓN!A:E,5,FALSE)="E","X","")</f>
        <v>X</v>
      </c>
      <c r="O874" s="28" t="str">
        <f>IF(VLOOKUP(I874,RETENCIÓN!A:E,5,FALSE)="MT","X","")</f>
        <v/>
      </c>
      <c r="P874" s="28" t="str">
        <f>IF(VLOOKUP(I874,RETENCIÓN!A:E,5,FALSE)="S","X","")</f>
        <v/>
      </c>
      <c r="Q874" s="26" t="s">
        <v>370</v>
      </c>
      <c r="R874" s="26" t="s">
        <v>372</v>
      </c>
      <c r="S874" s="25" t="s">
        <v>177</v>
      </c>
      <c r="T874" s="22" t="s">
        <v>178</v>
      </c>
      <c r="U874" s="22">
        <v>251</v>
      </c>
      <c r="V874" s="22">
        <v>301</v>
      </c>
      <c r="W874" s="22" t="s">
        <v>167</v>
      </c>
      <c r="X874" s="22" t="s">
        <v>373</v>
      </c>
      <c r="Y874" s="22">
        <v>11</v>
      </c>
      <c r="Z874" s="22" t="s">
        <v>349</v>
      </c>
    </row>
    <row r="875" spans="1:26" ht="24" x14ac:dyDescent="0.2">
      <c r="A875" s="22">
        <v>873</v>
      </c>
      <c r="B875" s="22" t="s">
        <v>168</v>
      </c>
      <c r="C875" s="23">
        <v>35730</v>
      </c>
      <c r="D875" s="23">
        <v>35730</v>
      </c>
      <c r="E875" s="22" t="s">
        <v>20</v>
      </c>
      <c r="F875" s="24" t="s">
        <v>369</v>
      </c>
      <c r="G875" s="4" t="s">
        <v>40</v>
      </c>
      <c r="H875" s="30" t="str">
        <f>VLOOKUP(G875,Hoja2!A:B,2,0)</f>
        <v>SERIE029</v>
      </c>
      <c r="I875" s="4" t="s">
        <v>40</v>
      </c>
      <c r="J875" s="31">
        <f>VLOOKUP(Eliminación!I214,RETENCIÓN!A:D,IF(Eliminación!E214="OPES",2,IF(Eliminación!E214="UPES",3,4)),FALSE)</f>
        <v>10</v>
      </c>
      <c r="K875" s="27">
        <f t="shared" si="13"/>
        <v>39380</v>
      </c>
      <c r="L875" s="28" t="str">
        <f>IF(VLOOKUP(I875,RETENCIÓN!A:E,5,FALSE)="E","X","")</f>
        <v>X</v>
      </c>
      <c r="M875" s="29" t="str">
        <f>IF(VLOOKUP(I875,RETENCIÓN!A:E,5,FALSE)="CT","X","")</f>
        <v/>
      </c>
      <c r="N875" s="28" t="str">
        <f>IF(VLOOKUP(I875,RETENCIÓN!A:E,5,FALSE)="E","X","")</f>
        <v>X</v>
      </c>
      <c r="O875" s="28" t="str">
        <f>IF(VLOOKUP(I875,RETENCIÓN!A:E,5,FALSE)="MT","X","")</f>
        <v/>
      </c>
      <c r="P875" s="28" t="str">
        <f>IF(VLOOKUP(I875,RETENCIÓN!A:E,5,FALSE)="S","X","")</f>
        <v/>
      </c>
      <c r="Q875" s="26" t="s">
        <v>370</v>
      </c>
      <c r="R875" s="26" t="s">
        <v>374</v>
      </c>
      <c r="S875" s="25" t="s">
        <v>177</v>
      </c>
      <c r="T875" s="22" t="s">
        <v>178</v>
      </c>
      <c r="U875" s="22">
        <v>302</v>
      </c>
      <c r="V875" s="22">
        <v>351</v>
      </c>
      <c r="W875" s="22" t="s">
        <v>167</v>
      </c>
      <c r="X875" s="22" t="s">
        <v>375</v>
      </c>
      <c r="Y875" s="22">
        <v>12</v>
      </c>
      <c r="Z875" s="22" t="s">
        <v>349</v>
      </c>
    </row>
    <row r="876" spans="1:26" ht="24" x14ac:dyDescent="0.2">
      <c r="A876" s="22">
        <v>874</v>
      </c>
      <c r="B876" s="22" t="s">
        <v>168</v>
      </c>
      <c r="C876" s="23">
        <v>35731</v>
      </c>
      <c r="D876" s="23">
        <v>35731</v>
      </c>
      <c r="E876" s="22" t="s">
        <v>20</v>
      </c>
      <c r="F876" s="24" t="s">
        <v>369</v>
      </c>
      <c r="G876" s="4" t="s">
        <v>40</v>
      </c>
      <c r="H876" s="30" t="str">
        <f>VLOOKUP(G876,Hoja2!A:B,2,0)</f>
        <v>SERIE029</v>
      </c>
      <c r="I876" s="4" t="s">
        <v>40</v>
      </c>
      <c r="J876" s="31">
        <f>VLOOKUP(Eliminación!I215,RETENCIÓN!A:D,IF(Eliminación!E215="OPES",2,IF(Eliminación!E215="UPES",3,4)),FALSE)</f>
        <v>10</v>
      </c>
      <c r="K876" s="27">
        <f t="shared" si="13"/>
        <v>39381</v>
      </c>
      <c r="L876" s="28" t="str">
        <f>IF(VLOOKUP(I876,RETENCIÓN!A:E,5,FALSE)="E","X","")</f>
        <v>X</v>
      </c>
      <c r="M876" s="29" t="str">
        <f>IF(VLOOKUP(I876,RETENCIÓN!A:E,5,FALSE)="CT","X","")</f>
        <v/>
      </c>
      <c r="N876" s="28" t="str">
        <f>IF(VLOOKUP(I876,RETENCIÓN!A:E,5,FALSE)="E","X","")</f>
        <v>X</v>
      </c>
      <c r="O876" s="28" t="str">
        <f>IF(VLOOKUP(I876,RETENCIÓN!A:E,5,FALSE)="MT","X","")</f>
        <v/>
      </c>
      <c r="P876" s="28" t="str">
        <f>IF(VLOOKUP(I876,RETENCIÓN!A:E,5,FALSE)="S","X","")</f>
        <v/>
      </c>
      <c r="Q876" s="26" t="s">
        <v>370</v>
      </c>
      <c r="R876" s="26" t="s">
        <v>376</v>
      </c>
      <c r="S876" s="25" t="s">
        <v>177</v>
      </c>
      <c r="T876" s="22" t="s">
        <v>178</v>
      </c>
      <c r="U876" s="22">
        <v>352</v>
      </c>
      <c r="V876" s="22">
        <v>400</v>
      </c>
      <c r="W876" s="22" t="s">
        <v>167</v>
      </c>
      <c r="X876" s="22" t="s">
        <v>377</v>
      </c>
      <c r="Y876" s="22">
        <v>13</v>
      </c>
      <c r="Z876" s="22" t="s">
        <v>349</v>
      </c>
    </row>
    <row r="877" spans="1:26" ht="24" x14ac:dyDescent="0.2">
      <c r="A877" s="22">
        <v>875</v>
      </c>
      <c r="B877" s="22" t="s">
        <v>168</v>
      </c>
      <c r="C877" s="23">
        <v>35824</v>
      </c>
      <c r="D877" s="23">
        <v>35824</v>
      </c>
      <c r="E877" s="22" t="s">
        <v>20</v>
      </c>
      <c r="F877" s="24" t="s">
        <v>378</v>
      </c>
      <c r="G877" s="4" t="s">
        <v>40</v>
      </c>
      <c r="H877" s="30" t="str">
        <f>VLOOKUP(G877,Hoja2!A:B,2,0)</f>
        <v>SERIE029</v>
      </c>
      <c r="I877" s="4" t="s">
        <v>40</v>
      </c>
      <c r="J877" s="31">
        <f>VLOOKUP(Eliminación!I216,RETENCIÓN!A:D,IF(Eliminación!E216="OPES",2,IF(Eliminación!E216="UPES",3,4)),FALSE)</f>
        <v>10</v>
      </c>
      <c r="K877" s="27">
        <f t="shared" si="13"/>
        <v>39474</v>
      </c>
      <c r="L877" s="28" t="str">
        <f>IF(VLOOKUP(I877,RETENCIÓN!A:E,5,FALSE)="E","X","")</f>
        <v>X</v>
      </c>
      <c r="M877" s="29" t="str">
        <f>IF(VLOOKUP(I877,RETENCIÓN!A:E,5,FALSE)="CT","X","")</f>
        <v/>
      </c>
      <c r="N877" s="28" t="str">
        <f>IF(VLOOKUP(I877,RETENCIÓN!A:E,5,FALSE)="E","X","")</f>
        <v>X</v>
      </c>
      <c r="O877" s="28" t="str">
        <f>IF(VLOOKUP(I877,RETENCIÓN!A:E,5,FALSE)="MT","X","")</f>
        <v/>
      </c>
      <c r="P877" s="28" t="str">
        <f>IF(VLOOKUP(I877,RETENCIÓN!A:E,5,FALSE)="S","X","")</f>
        <v/>
      </c>
      <c r="Q877" s="26" t="s">
        <v>379</v>
      </c>
      <c r="R877" s="26"/>
      <c r="S877" s="25" t="s">
        <v>177</v>
      </c>
      <c r="T877" s="22" t="s">
        <v>178</v>
      </c>
      <c r="U877" s="22">
        <v>1</v>
      </c>
      <c r="V877" s="22">
        <v>290</v>
      </c>
      <c r="W877" s="22" t="s">
        <v>167</v>
      </c>
      <c r="X877" s="22"/>
      <c r="Y877" s="22">
        <v>14</v>
      </c>
      <c r="Z877" s="22" t="s">
        <v>349</v>
      </c>
    </row>
    <row r="878" spans="1:26" ht="24" x14ac:dyDescent="0.2">
      <c r="A878" s="22">
        <v>876</v>
      </c>
      <c r="B878" s="22" t="s">
        <v>1973</v>
      </c>
      <c r="C878" s="23">
        <v>36299</v>
      </c>
      <c r="D878" s="23">
        <v>36299</v>
      </c>
      <c r="E878" s="22" t="s">
        <v>21</v>
      </c>
      <c r="F878" s="24" t="s">
        <v>324</v>
      </c>
      <c r="G878" s="4" t="s">
        <v>40</v>
      </c>
      <c r="H878" s="30" t="str">
        <f>VLOOKUP(G878,[2]Hoja2!A$1:B$65536,2,0)</f>
        <v>SERIE029</v>
      </c>
      <c r="I878" s="4" t="s">
        <v>40</v>
      </c>
      <c r="J878" s="31">
        <f>VLOOKUP(Eliminación!I1457,RETENCIÓN!A:D,IF(Eliminación!E1457="OPES",2,IF(Eliminación!E1457="UPES",3,4)),FALSE)</f>
        <v>10</v>
      </c>
      <c r="K878" s="27">
        <f t="shared" si="13"/>
        <v>39949</v>
      </c>
      <c r="L878" s="28" t="str">
        <f>IF(VLOOKUP(I878,RETENCIÓN!A:E,5,FALSE)="E","X","")</f>
        <v>X</v>
      </c>
      <c r="M878" s="29" t="str">
        <f>IF(VLOOKUP(I878,RETENCIÓN!A:E,5,FALSE)="CT","X","")</f>
        <v/>
      </c>
      <c r="N878" s="28" t="str">
        <f>IF(VLOOKUP(I878,RETENCIÓN!A:E,5,FALSE)="E","X","")</f>
        <v>X</v>
      </c>
      <c r="O878" s="28" t="str">
        <f>IF(VLOOKUP(I878,[3]RETENCIÓN!A:E,5,FALSE)="MT","X","")</f>
        <v/>
      </c>
      <c r="P878" s="28" t="str">
        <f>IF(VLOOKUP(I878,[3]RETENCIÓN!A:E,5,FALSE)="S","X","")</f>
        <v/>
      </c>
      <c r="Q878" s="26" t="s">
        <v>2034</v>
      </c>
      <c r="R878" s="26" t="s">
        <v>1455</v>
      </c>
      <c r="S878" s="25" t="s">
        <v>177</v>
      </c>
      <c r="T878" s="22" t="s">
        <v>178</v>
      </c>
      <c r="U878" s="22">
        <v>1</v>
      </c>
      <c r="V878" s="22">
        <v>155</v>
      </c>
      <c r="W878" s="22" t="s">
        <v>167</v>
      </c>
      <c r="X878" s="22"/>
      <c r="Y878" s="22">
        <v>1</v>
      </c>
      <c r="Z878" s="22" t="s">
        <v>2227</v>
      </c>
    </row>
    <row r="879" spans="1:26" ht="24" x14ac:dyDescent="0.2">
      <c r="A879" s="22">
        <v>877</v>
      </c>
      <c r="B879" s="22" t="s">
        <v>1973</v>
      </c>
      <c r="C879" s="23">
        <v>36299</v>
      </c>
      <c r="D879" s="23">
        <v>36299</v>
      </c>
      <c r="E879" s="22" t="s">
        <v>21</v>
      </c>
      <c r="F879" s="24" t="s">
        <v>1972</v>
      </c>
      <c r="G879" s="4" t="s">
        <v>40</v>
      </c>
      <c r="H879" s="30" t="str">
        <f>VLOOKUP(G879,[2]Hoja2!A$1:B$65536,2,0)</f>
        <v>SERIE029</v>
      </c>
      <c r="I879" s="4" t="s">
        <v>40</v>
      </c>
      <c r="J879" s="31">
        <f>VLOOKUP(Eliminación!I1458,RETENCIÓN!A:D,IF(Eliminación!E1458="OPES",2,IF(Eliminación!E1458="UPES",3,4)),FALSE)</f>
        <v>10</v>
      </c>
      <c r="K879" s="27">
        <f t="shared" si="13"/>
        <v>39949</v>
      </c>
      <c r="L879" s="28" t="str">
        <f>IF(VLOOKUP(I879,RETENCIÓN!A:E,5,FALSE)="E","X","")</f>
        <v>X</v>
      </c>
      <c r="M879" s="29" t="str">
        <f>IF(VLOOKUP(I879,RETENCIÓN!A:E,5,FALSE)="CT","X","")</f>
        <v/>
      </c>
      <c r="N879" s="28" t="str">
        <f>IF(VLOOKUP(I879,RETENCIÓN!A:E,5,FALSE)="E","X","")</f>
        <v>X</v>
      </c>
      <c r="O879" s="28" t="str">
        <f>IF(VLOOKUP(I879,[3]RETENCIÓN!A:E,5,FALSE)="MT","X","")</f>
        <v/>
      </c>
      <c r="P879" s="28" t="str">
        <f>IF(VLOOKUP(I879,[3]RETENCIÓN!A:E,5,FALSE)="S","X","")</f>
        <v/>
      </c>
      <c r="Q879" s="26" t="s">
        <v>2034</v>
      </c>
      <c r="R879" s="26"/>
      <c r="S879" s="25" t="s">
        <v>177</v>
      </c>
      <c r="T879" s="22" t="s">
        <v>178</v>
      </c>
      <c r="U879" s="22">
        <v>1</v>
      </c>
      <c r="V879" s="22">
        <v>200</v>
      </c>
      <c r="W879" s="22" t="s">
        <v>167</v>
      </c>
      <c r="X879" s="22" t="s">
        <v>2228</v>
      </c>
      <c r="Y879" s="22">
        <v>2</v>
      </c>
      <c r="Z879" s="22" t="s">
        <v>2227</v>
      </c>
    </row>
    <row r="880" spans="1:26" ht="24" x14ac:dyDescent="0.2">
      <c r="A880" s="22">
        <v>878</v>
      </c>
      <c r="B880" s="22" t="s">
        <v>1973</v>
      </c>
      <c r="C880" s="23">
        <v>36299</v>
      </c>
      <c r="D880" s="23">
        <v>36299</v>
      </c>
      <c r="E880" s="22" t="s">
        <v>21</v>
      </c>
      <c r="F880" s="24" t="s">
        <v>2229</v>
      </c>
      <c r="G880" s="4" t="s">
        <v>40</v>
      </c>
      <c r="H880" s="30" t="str">
        <f>VLOOKUP(G880,[2]Hoja2!A$1:B$65536,2,0)</f>
        <v>SERIE029</v>
      </c>
      <c r="I880" s="4" t="s">
        <v>40</v>
      </c>
      <c r="J880" s="31">
        <f>VLOOKUP(Eliminación!I1459,RETENCIÓN!A:D,IF(Eliminación!E1459="OPES",2,IF(Eliminación!E1459="UPES",3,4)),FALSE)</f>
        <v>10</v>
      </c>
      <c r="K880" s="27">
        <f t="shared" si="13"/>
        <v>39949</v>
      </c>
      <c r="L880" s="28" t="str">
        <f>IF(VLOOKUP(I880,RETENCIÓN!A:E,5,FALSE)="E","X","")</f>
        <v>X</v>
      </c>
      <c r="M880" s="29" t="str">
        <f>IF(VLOOKUP(I880,RETENCIÓN!A:E,5,FALSE)="CT","X","")</f>
        <v/>
      </c>
      <c r="N880" s="28" t="str">
        <f>IF(VLOOKUP(I880,RETENCIÓN!A:E,5,FALSE)="E","X","")</f>
        <v>X</v>
      </c>
      <c r="O880" s="28" t="str">
        <f>IF(VLOOKUP(I880,[3]RETENCIÓN!A:E,5,FALSE)="MT","X","")</f>
        <v/>
      </c>
      <c r="P880" s="28" t="str">
        <f>IF(VLOOKUP(I880,[3]RETENCIÓN!A:E,5,FALSE)="S","X","")</f>
        <v/>
      </c>
      <c r="Q880" s="26" t="s">
        <v>2034</v>
      </c>
      <c r="R880" s="26" t="s">
        <v>1487</v>
      </c>
      <c r="S880" s="25" t="s">
        <v>177</v>
      </c>
      <c r="T880" s="22" t="s">
        <v>178</v>
      </c>
      <c r="U880" s="22">
        <v>1</v>
      </c>
      <c r="V880" s="22">
        <v>188</v>
      </c>
      <c r="W880" s="22" t="s">
        <v>167</v>
      </c>
      <c r="X880" s="22"/>
      <c r="Y880" s="22">
        <v>3</v>
      </c>
      <c r="Z880" s="22" t="s">
        <v>2227</v>
      </c>
    </row>
    <row r="881" spans="1:26" ht="24" x14ac:dyDescent="0.2">
      <c r="A881" s="22">
        <v>879</v>
      </c>
      <c r="B881" s="22" t="s">
        <v>412</v>
      </c>
      <c r="C881" s="23">
        <v>36299</v>
      </c>
      <c r="D881" s="23">
        <v>36299</v>
      </c>
      <c r="E881" s="22" t="s">
        <v>21</v>
      </c>
      <c r="F881" s="24" t="s">
        <v>2230</v>
      </c>
      <c r="G881" s="4" t="s">
        <v>40</v>
      </c>
      <c r="H881" s="30" t="str">
        <f>VLOOKUP(G881,[2]Hoja2!A$1:B$65536,2,0)</f>
        <v>SERIE029</v>
      </c>
      <c r="I881" s="4" t="s">
        <v>40</v>
      </c>
      <c r="J881" s="31">
        <f>VLOOKUP(Eliminación!I1460,RETENCIÓN!A:D,IF(Eliminación!E1460="OPES",2,IF(Eliminación!E1460="UPES",3,4)),FALSE)</f>
        <v>10</v>
      </c>
      <c r="K881" s="27">
        <f t="shared" si="13"/>
        <v>39949</v>
      </c>
      <c r="L881" s="28" t="str">
        <f>IF(VLOOKUP(I881,RETENCIÓN!A:E,5,FALSE)="E","X","")</f>
        <v>X</v>
      </c>
      <c r="M881" s="29" t="str">
        <f>IF(VLOOKUP(I881,RETENCIÓN!A:E,5,FALSE)="CT","X","")</f>
        <v/>
      </c>
      <c r="N881" s="28" t="str">
        <f>IF(VLOOKUP(I881,RETENCIÓN!A:E,5,FALSE)="E","X","")</f>
        <v>X</v>
      </c>
      <c r="O881" s="28" t="str">
        <f>IF(VLOOKUP(I881,[3]RETENCIÓN!A:E,5,FALSE)="MT","X","")</f>
        <v/>
      </c>
      <c r="P881" s="28" t="str">
        <f>IF(VLOOKUP(I881,[3]RETENCIÓN!A:E,5,FALSE)="S","X","")</f>
        <v/>
      </c>
      <c r="Q881" s="26" t="s">
        <v>2034</v>
      </c>
      <c r="R881" s="26" t="s">
        <v>2231</v>
      </c>
      <c r="S881" s="25" t="s">
        <v>177</v>
      </c>
      <c r="T881" s="22" t="s">
        <v>178</v>
      </c>
      <c r="U881" s="22">
        <v>1</v>
      </c>
      <c r="V881" s="22">
        <v>150</v>
      </c>
      <c r="W881" s="22" t="s">
        <v>167</v>
      </c>
      <c r="X881" s="22" t="s">
        <v>351</v>
      </c>
      <c r="Y881" s="22">
        <v>4</v>
      </c>
      <c r="Z881" s="22" t="s">
        <v>2227</v>
      </c>
    </row>
    <row r="882" spans="1:26" ht="24" x14ac:dyDescent="0.2">
      <c r="A882" s="22">
        <v>880</v>
      </c>
      <c r="B882" s="22" t="s">
        <v>1973</v>
      </c>
      <c r="C882" s="23">
        <v>36299</v>
      </c>
      <c r="D882" s="23">
        <v>36299</v>
      </c>
      <c r="E882" s="22" t="s">
        <v>21</v>
      </c>
      <c r="F882" s="24" t="s">
        <v>333</v>
      </c>
      <c r="G882" s="4" t="s">
        <v>40</v>
      </c>
      <c r="H882" s="30" t="str">
        <f>VLOOKUP(G882,[2]Hoja2!A$1:B$65536,2,0)</f>
        <v>SERIE029</v>
      </c>
      <c r="I882" s="4" t="s">
        <v>40</v>
      </c>
      <c r="J882" s="31">
        <f>VLOOKUP(Eliminación!I1461,RETENCIÓN!A:D,IF(Eliminación!E1461="OPES",2,IF(Eliminación!E1461="UPES",3,4)),FALSE)</f>
        <v>10</v>
      </c>
      <c r="K882" s="27">
        <f t="shared" si="13"/>
        <v>39949</v>
      </c>
      <c r="L882" s="28" t="str">
        <f>IF(VLOOKUP(I882,RETENCIÓN!A:E,5,FALSE)="E","X","")</f>
        <v>X</v>
      </c>
      <c r="M882" s="29" t="str">
        <f>IF(VLOOKUP(I882,RETENCIÓN!A:E,5,FALSE)="CT","X","")</f>
        <v/>
      </c>
      <c r="N882" s="28" t="str">
        <f>IF(VLOOKUP(I882,RETENCIÓN!A:E,5,FALSE)="E","X","")</f>
        <v>X</v>
      </c>
      <c r="O882" s="28" t="str">
        <f>IF(VLOOKUP(I882,[3]RETENCIÓN!A:E,5,FALSE)="MT","X","")</f>
        <v/>
      </c>
      <c r="P882" s="28" t="str">
        <f>IF(VLOOKUP(I882,[3]RETENCIÓN!A:E,5,FALSE)="S","X","")</f>
        <v/>
      </c>
      <c r="Q882" s="26" t="s">
        <v>2034</v>
      </c>
      <c r="R882" s="26" t="s">
        <v>1063</v>
      </c>
      <c r="S882" s="25" t="s">
        <v>177</v>
      </c>
      <c r="T882" s="22" t="s">
        <v>178</v>
      </c>
      <c r="U882" s="22">
        <v>1</v>
      </c>
      <c r="V882" s="22">
        <v>137</v>
      </c>
      <c r="W882" s="22" t="s">
        <v>167</v>
      </c>
      <c r="X882" s="22"/>
      <c r="Y882" s="22">
        <v>5</v>
      </c>
      <c r="Z882" s="22" t="s">
        <v>2227</v>
      </c>
    </row>
    <row r="883" spans="1:26" ht="24" x14ac:dyDescent="0.2">
      <c r="A883" s="22">
        <v>881</v>
      </c>
      <c r="B883" s="22" t="s">
        <v>221</v>
      </c>
      <c r="C883" s="23">
        <v>36299</v>
      </c>
      <c r="D883" s="23">
        <v>36299</v>
      </c>
      <c r="E883" s="22" t="s">
        <v>21</v>
      </c>
      <c r="F883" s="24" t="s">
        <v>2232</v>
      </c>
      <c r="G883" s="4" t="s">
        <v>40</v>
      </c>
      <c r="H883" s="30" t="str">
        <f>VLOOKUP(G883,[2]Hoja2!A$1:B$65536,2,0)</f>
        <v>SERIE029</v>
      </c>
      <c r="I883" s="4" t="s">
        <v>40</v>
      </c>
      <c r="J883" s="31">
        <f>VLOOKUP(Eliminación!I1462,RETENCIÓN!A:D,IF(Eliminación!E1462="OPES",2,IF(Eliminación!E1462="UPES",3,4)),FALSE)</f>
        <v>10</v>
      </c>
      <c r="K883" s="27">
        <f t="shared" si="13"/>
        <v>39949</v>
      </c>
      <c r="L883" s="28" t="str">
        <f>IF(VLOOKUP(I883,RETENCIÓN!A:E,5,FALSE)="E","X","")</f>
        <v>X</v>
      </c>
      <c r="M883" s="29" t="str">
        <f>IF(VLOOKUP(I883,RETENCIÓN!A:E,5,FALSE)="CT","X","")</f>
        <v/>
      </c>
      <c r="N883" s="28" t="str">
        <f>IF(VLOOKUP(I883,RETENCIÓN!A:E,5,FALSE)="E","X","")</f>
        <v>X</v>
      </c>
      <c r="O883" s="28" t="str">
        <f>IF(VLOOKUP(I883,[3]RETENCIÓN!A:E,5,FALSE)="MT","X","")</f>
        <v/>
      </c>
      <c r="P883" s="28" t="str">
        <f>IF(VLOOKUP(I883,[3]RETENCIÓN!A:E,5,FALSE)="S","X","")</f>
        <v/>
      </c>
      <c r="Q883" s="26" t="s">
        <v>2034</v>
      </c>
      <c r="R883" s="26" t="s">
        <v>2233</v>
      </c>
      <c r="S883" s="25" t="s">
        <v>177</v>
      </c>
      <c r="T883" s="22" t="s">
        <v>178</v>
      </c>
      <c r="U883" s="22">
        <v>1</v>
      </c>
      <c r="V883" s="22">
        <v>133</v>
      </c>
      <c r="W883" s="22" t="s">
        <v>167</v>
      </c>
      <c r="X883" s="22"/>
      <c r="Y883" s="22">
        <v>6</v>
      </c>
      <c r="Z883" s="22" t="s">
        <v>2227</v>
      </c>
    </row>
    <row r="884" spans="1:26" ht="24" x14ac:dyDescent="0.2">
      <c r="A884" s="22">
        <v>882</v>
      </c>
      <c r="B884" s="22" t="s">
        <v>221</v>
      </c>
      <c r="C884" s="23">
        <v>36299</v>
      </c>
      <c r="D884" s="23">
        <v>36299</v>
      </c>
      <c r="E884" s="22" t="s">
        <v>21</v>
      </c>
      <c r="F884" s="24" t="s">
        <v>385</v>
      </c>
      <c r="G884" s="4" t="s">
        <v>40</v>
      </c>
      <c r="H884" s="30" t="str">
        <f>VLOOKUP(G884,[2]Hoja2!A$1:B$65536,2,0)</f>
        <v>SERIE029</v>
      </c>
      <c r="I884" s="4" t="s">
        <v>40</v>
      </c>
      <c r="J884" s="31">
        <f>VLOOKUP(Eliminación!I1463,RETENCIÓN!A:D,IF(Eliminación!E1463="OPES",2,IF(Eliminación!E1463="UPES",3,4)),FALSE)</f>
        <v>10</v>
      </c>
      <c r="K884" s="27">
        <f t="shared" si="13"/>
        <v>39949</v>
      </c>
      <c r="L884" s="28" t="str">
        <f>IF(VLOOKUP(I884,RETENCIÓN!A:E,5,FALSE)="E","X","")</f>
        <v>X</v>
      </c>
      <c r="M884" s="29" t="str">
        <f>IF(VLOOKUP(I884,RETENCIÓN!A:E,5,FALSE)="CT","X","")</f>
        <v/>
      </c>
      <c r="N884" s="28" t="str">
        <f>IF(VLOOKUP(I884,RETENCIÓN!A:E,5,FALSE)="E","X","")</f>
        <v>X</v>
      </c>
      <c r="O884" s="28" t="str">
        <f>IF(VLOOKUP(I884,[3]RETENCIÓN!A:E,5,FALSE)="MT","X","")</f>
        <v/>
      </c>
      <c r="P884" s="28" t="str">
        <f>IF(VLOOKUP(I884,[3]RETENCIÓN!A:E,5,FALSE)="S","X","")</f>
        <v/>
      </c>
      <c r="Q884" s="26" t="s">
        <v>2034</v>
      </c>
      <c r="R884" s="26" t="s">
        <v>2234</v>
      </c>
      <c r="S884" s="25" t="s">
        <v>177</v>
      </c>
      <c r="T884" s="22" t="s">
        <v>178</v>
      </c>
      <c r="U884" s="22">
        <v>1</v>
      </c>
      <c r="V884" s="22">
        <v>150</v>
      </c>
      <c r="W884" s="22" t="s">
        <v>167</v>
      </c>
      <c r="X884" s="22"/>
      <c r="Y884" s="22">
        <v>7</v>
      </c>
      <c r="Z884" s="22" t="s">
        <v>2227</v>
      </c>
    </row>
    <row r="885" spans="1:26" ht="36" x14ac:dyDescent="0.2">
      <c r="A885" s="22">
        <v>883</v>
      </c>
      <c r="B885" s="22" t="s">
        <v>221</v>
      </c>
      <c r="C885" s="23">
        <v>36292</v>
      </c>
      <c r="D885" s="23">
        <v>36292</v>
      </c>
      <c r="E885" s="22" t="s">
        <v>21</v>
      </c>
      <c r="F885" s="24" t="s">
        <v>415</v>
      </c>
      <c r="G885" s="4" t="s">
        <v>40</v>
      </c>
      <c r="H885" s="30" t="str">
        <f>VLOOKUP(G885,[2]Hoja2!A$1:B$65536,2,0)</f>
        <v>SERIE029</v>
      </c>
      <c r="I885" s="4" t="s">
        <v>40</v>
      </c>
      <c r="J885" s="31">
        <f>VLOOKUP(Eliminación!I1464,RETENCIÓN!A:D,IF(Eliminación!E1464="OPES",2,IF(Eliminación!E1464="UPES",3,4)),FALSE)</f>
        <v>10</v>
      </c>
      <c r="K885" s="27">
        <f t="shared" si="13"/>
        <v>39942</v>
      </c>
      <c r="L885" s="28" t="str">
        <f>IF(VLOOKUP(I885,RETENCIÓN!A:E,5,FALSE)="E","X","")</f>
        <v>X</v>
      </c>
      <c r="M885" s="29" t="str">
        <f>IF(VLOOKUP(I885,RETENCIÓN!A:E,5,FALSE)="CT","X","")</f>
        <v/>
      </c>
      <c r="N885" s="28" t="str">
        <f>IF(VLOOKUP(I885,RETENCIÓN!A:E,5,FALSE)="E","X","")</f>
        <v>X</v>
      </c>
      <c r="O885" s="28" t="str">
        <f>IF(VLOOKUP(I885,[3]RETENCIÓN!A:E,5,FALSE)="MT","X","")</f>
        <v/>
      </c>
      <c r="P885" s="28" t="str">
        <f>IF(VLOOKUP(I885,[3]RETENCIÓN!A:E,5,FALSE)="S","X","")</f>
        <v/>
      </c>
      <c r="Q885" s="26" t="s">
        <v>2235</v>
      </c>
      <c r="R885" s="26"/>
      <c r="S885" s="25" t="s">
        <v>177</v>
      </c>
      <c r="T885" s="22" t="s">
        <v>178</v>
      </c>
      <c r="U885" s="22">
        <v>1</v>
      </c>
      <c r="V885" s="22">
        <v>155</v>
      </c>
      <c r="W885" s="22" t="s">
        <v>167</v>
      </c>
      <c r="X885" s="22"/>
      <c r="Y885" s="22">
        <v>8</v>
      </c>
      <c r="Z885" s="22" t="s">
        <v>2227</v>
      </c>
    </row>
    <row r="886" spans="1:26" ht="36" x14ac:dyDescent="0.2">
      <c r="A886" s="22">
        <v>884</v>
      </c>
      <c r="B886" s="22" t="s">
        <v>221</v>
      </c>
      <c r="C886" s="23">
        <v>36292</v>
      </c>
      <c r="D886" s="23">
        <v>36292</v>
      </c>
      <c r="E886" s="22" t="s">
        <v>21</v>
      </c>
      <c r="F886" s="24" t="s">
        <v>2236</v>
      </c>
      <c r="G886" s="4" t="s">
        <v>40</v>
      </c>
      <c r="H886" s="30" t="str">
        <f>VLOOKUP(G886,[2]Hoja2!A$1:B$65536,2,0)</f>
        <v>SERIE029</v>
      </c>
      <c r="I886" s="4" t="s">
        <v>40</v>
      </c>
      <c r="J886" s="31">
        <f>VLOOKUP(Eliminación!I1465,RETENCIÓN!A:D,IF(Eliminación!E1465="OPES",2,IF(Eliminación!E1465="UPES",3,4)),FALSE)</f>
        <v>10</v>
      </c>
      <c r="K886" s="27">
        <f t="shared" si="13"/>
        <v>39942</v>
      </c>
      <c r="L886" s="28" t="str">
        <f>IF(VLOOKUP(I886,RETENCIÓN!A:E,5,FALSE)="E","X","")</f>
        <v>X</v>
      </c>
      <c r="M886" s="29" t="str">
        <f>IF(VLOOKUP(I886,RETENCIÓN!A:E,5,FALSE)="CT","X","")</f>
        <v/>
      </c>
      <c r="N886" s="28" t="str">
        <f>IF(VLOOKUP(I886,RETENCIÓN!A:E,5,FALSE)="E","X","")</f>
        <v>X</v>
      </c>
      <c r="O886" s="28" t="str">
        <f>IF(VLOOKUP(I886,[3]RETENCIÓN!A:E,5,FALSE)="MT","X","")</f>
        <v/>
      </c>
      <c r="P886" s="28" t="str">
        <f>IF(VLOOKUP(I886,[3]RETENCIÓN!A:E,5,FALSE)="S","X","")</f>
        <v/>
      </c>
      <c r="Q886" s="26" t="s">
        <v>2235</v>
      </c>
      <c r="R886" s="26" t="s">
        <v>2237</v>
      </c>
      <c r="S886" s="25" t="s">
        <v>177</v>
      </c>
      <c r="T886" s="22" t="s">
        <v>178</v>
      </c>
      <c r="U886" s="22">
        <v>1</v>
      </c>
      <c r="V886" s="22">
        <v>173</v>
      </c>
      <c r="W886" s="22" t="s">
        <v>167</v>
      </c>
      <c r="X886" s="22"/>
      <c r="Y886" s="22">
        <v>9</v>
      </c>
      <c r="Z886" s="22" t="s">
        <v>2227</v>
      </c>
    </row>
    <row r="887" spans="1:26" ht="36" x14ac:dyDescent="0.2">
      <c r="A887" s="22">
        <v>885</v>
      </c>
      <c r="B887" s="22" t="s">
        <v>303</v>
      </c>
      <c r="C887" s="23">
        <v>36292</v>
      </c>
      <c r="D887" s="23">
        <v>36292</v>
      </c>
      <c r="E887" s="22" t="s">
        <v>21</v>
      </c>
      <c r="F887" s="24" t="s">
        <v>2238</v>
      </c>
      <c r="G887" s="4" t="s">
        <v>40</v>
      </c>
      <c r="H887" s="30" t="str">
        <f>VLOOKUP(G887,[2]Hoja2!A$1:B$65536,2,0)</f>
        <v>SERIE029</v>
      </c>
      <c r="I887" s="4" t="s">
        <v>40</v>
      </c>
      <c r="J887" s="31">
        <f>VLOOKUP(Eliminación!I1466,RETENCIÓN!A:D,IF(Eliminación!E1466="OPES",2,IF(Eliminación!E1466="UPES",3,4)),FALSE)</f>
        <v>10</v>
      </c>
      <c r="K887" s="27">
        <f t="shared" si="13"/>
        <v>39942</v>
      </c>
      <c r="L887" s="28" t="str">
        <f>IF(VLOOKUP(I887,RETENCIÓN!A:E,5,FALSE)="E","X","")</f>
        <v>X</v>
      </c>
      <c r="M887" s="29" t="str">
        <f>IF(VLOOKUP(I887,RETENCIÓN!A:E,5,FALSE)="CT","X","")</f>
        <v/>
      </c>
      <c r="N887" s="28" t="str">
        <f>IF(VLOOKUP(I887,RETENCIÓN!A:E,5,FALSE)="E","X","")</f>
        <v>X</v>
      </c>
      <c r="O887" s="28" t="str">
        <f>IF(VLOOKUP(I887,[3]RETENCIÓN!A:E,5,FALSE)="MT","X","")</f>
        <v/>
      </c>
      <c r="P887" s="28" t="str">
        <f>IF(VLOOKUP(I887,[3]RETENCIÓN!A:E,5,FALSE)="S","X","")</f>
        <v/>
      </c>
      <c r="Q887" s="26" t="s">
        <v>2235</v>
      </c>
      <c r="R887" s="26" t="s">
        <v>312</v>
      </c>
      <c r="S887" s="25" t="s">
        <v>177</v>
      </c>
      <c r="T887" s="22" t="s">
        <v>178</v>
      </c>
      <c r="U887" s="22">
        <v>1</v>
      </c>
      <c r="V887" s="22">
        <v>105</v>
      </c>
      <c r="W887" s="22" t="s">
        <v>167</v>
      </c>
      <c r="X887" s="22"/>
      <c r="Y887" s="22">
        <v>10</v>
      </c>
      <c r="Z887" s="22" t="s">
        <v>2227</v>
      </c>
    </row>
    <row r="888" spans="1:26" ht="36" x14ac:dyDescent="0.2">
      <c r="A888" s="22">
        <v>886</v>
      </c>
      <c r="B888" s="22" t="s">
        <v>168</v>
      </c>
      <c r="C888" s="23">
        <v>38117</v>
      </c>
      <c r="D888" s="23">
        <v>38117</v>
      </c>
      <c r="E888" s="22" t="s">
        <v>21</v>
      </c>
      <c r="F888" s="24" t="s">
        <v>426</v>
      </c>
      <c r="G888" s="4" t="s">
        <v>40</v>
      </c>
      <c r="H888" s="30" t="str">
        <f>VLOOKUP(G888,[2]Hoja2!A$1:B$65536,2,0)</f>
        <v>SERIE029</v>
      </c>
      <c r="I888" s="4" t="s">
        <v>40</v>
      </c>
      <c r="J888" s="31">
        <f>VLOOKUP(Eliminación!I1467,RETENCIÓN!A:D,IF(Eliminación!E1467="OPES",2,IF(Eliminación!E1467="UPES",3,4)),FALSE)</f>
        <v>10</v>
      </c>
      <c r="K888" s="27">
        <f t="shared" si="13"/>
        <v>41767</v>
      </c>
      <c r="L888" s="28" t="str">
        <f>IF(VLOOKUP(I888,RETENCIÓN!A:E,5,FALSE)="E","X","")</f>
        <v>X</v>
      </c>
      <c r="M888" s="29" t="str">
        <f>IF(VLOOKUP(I888,RETENCIÓN!A:E,5,FALSE)="CT","X","")</f>
        <v/>
      </c>
      <c r="N888" s="28" t="str">
        <f>IF(VLOOKUP(I888,RETENCIÓN!A:E,5,FALSE)="E","X","")</f>
        <v>X</v>
      </c>
      <c r="O888" s="28" t="str">
        <f>IF(VLOOKUP(I888,[3]RETENCIÓN!A:E,5,FALSE)="MT","X","")</f>
        <v/>
      </c>
      <c r="P888" s="28" t="str">
        <f>IF(VLOOKUP(I888,[3]RETENCIÓN!A:E,5,FALSE)="S","X","")</f>
        <v/>
      </c>
      <c r="Q888" s="26" t="s">
        <v>2239</v>
      </c>
      <c r="R888" s="26" t="s">
        <v>236</v>
      </c>
      <c r="S888" s="25" t="s">
        <v>177</v>
      </c>
      <c r="T888" s="22" t="s">
        <v>178</v>
      </c>
      <c r="U888" s="22">
        <v>1</v>
      </c>
      <c r="V888" s="22">
        <v>104</v>
      </c>
      <c r="W888" s="22" t="s">
        <v>167</v>
      </c>
      <c r="X888" s="22"/>
      <c r="Y888" s="22">
        <v>1</v>
      </c>
      <c r="Z888" s="22" t="s">
        <v>2240</v>
      </c>
    </row>
    <row r="889" spans="1:26" ht="36" x14ac:dyDescent="0.2">
      <c r="A889" s="22">
        <v>887</v>
      </c>
      <c r="B889" s="22" t="s">
        <v>168</v>
      </c>
      <c r="C889" s="23">
        <v>38117</v>
      </c>
      <c r="D889" s="23">
        <v>38117</v>
      </c>
      <c r="E889" s="22" t="s">
        <v>21</v>
      </c>
      <c r="F889" s="24" t="s">
        <v>2241</v>
      </c>
      <c r="G889" s="4" t="s">
        <v>40</v>
      </c>
      <c r="H889" s="30" t="str">
        <f>VLOOKUP(G889,[2]Hoja2!A$1:B$65536,2,0)</f>
        <v>SERIE029</v>
      </c>
      <c r="I889" s="4" t="s">
        <v>40</v>
      </c>
      <c r="J889" s="31">
        <f>VLOOKUP(Eliminación!I1468,RETENCIÓN!A:D,IF(Eliminación!E1468="OPES",2,IF(Eliminación!E1468="UPES",3,4)),FALSE)</f>
        <v>10</v>
      </c>
      <c r="K889" s="27">
        <f t="shared" si="13"/>
        <v>41767</v>
      </c>
      <c r="L889" s="28" t="str">
        <f>IF(VLOOKUP(I889,RETENCIÓN!A:E,5,FALSE)="E","X","")</f>
        <v>X</v>
      </c>
      <c r="M889" s="29" t="str">
        <f>IF(VLOOKUP(I889,RETENCIÓN!A:E,5,FALSE)="CT","X","")</f>
        <v/>
      </c>
      <c r="N889" s="28" t="str">
        <f>IF(VLOOKUP(I889,RETENCIÓN!A:E,5,FALSE)="E","X","")</f>
        <v>X</v>
      </c>
      <c r="O889" s="28" t="str">
        <f>IF(VLOOKUP(I889,[3]RETENCIÓN!A:E,5,FALSE)="MT","X","")</f>
        <v/>
      </c>
      <c r="P889" s="28" t="str">
        <f>IF(VLOOKUP(I889,[3]RETENCIÓN!A:E,5,FALSE)="S","X","")</f>
        <v/>
      </c>
      <c r="Q889" s="26" t="s">
        <v>2239</v>
      </c>
      <c r="R889" s="26"/>
      <c r="S889" s="25" t="s">
        <v>177</v>
      </c>
      <c r="T889" s="22" t="s">
        <v>178</v>
      </c>
      <c r="U889" s="22">
        <v>1</v>
      </c>
      <c r="V889" s="22">
        <v>119</v>
      </c>
      <c r="W889" s="22" t="s">
        <v>167</v>
      </c>
      <c r="X889" s="22"/>
      <c r="Y889" s="22">
        <v>2</v>
      </c>
      <c r="Z889" s="22" t="s">
        <v>2240</v>
      </c>
    </row>
    <row r="890" spans="1:26" ht="36" x14ac:dyDescent="0.2">
      <c r="A890" s="22">
        <v>888</v>
      </c>
      <c r="B890" s="22" t="s">
        <v>168</v>
      </c>
      <c r="C890" s="23">
        <v>38117</v>
      </c>
      <c r="D890" s="23">
        <v>38117</v>
      </c>
      <c r="E890" s="22" t="s">
        <v>21</v>
      </c>
      <c r="F890" s="24" t="s">
        <v>2242</v>
      </c>
      <c r="G890" s="4" t="s">
        <v>40</v>
      </c>
      <c r="H890" s="30" t="str">
        <f>VLOOKUP(G890,[2]Hoja2!A$1:B$65536,2,0)</f>
        <v>SERIE029</v>
      </c>
      <c r="I890" s="4" t="s">
        <v>40</v>
      </c>
      <c r="J890" s="31">
        <f>VLOOKUP(Eliminación!I1469,RETENCIÓN!A:D,IF(Eliminación!E1469="OPES",2,IF(Eliminación!E1469="UPES",3,4)),FALSE)</f>
        <v>10</v>
      </c>
      <c r="K890" s="27">
        <f t="shared" si="13"/>
        <v>41767</v>
      </c>
      <c r="L890" s="28" t="str">
        <f>IF(VLOOKUP(I890,RETENCIÓN!A:E,5,FALSE)="E","X","")</f>
        <v>X</v>
      </c>
      <c r="M890" s="29" t="str">
        <f>IF(VLOOKUP(I890,RETENCIÓN!A:E,5,FALSE)="CT","X","")</f>
        <v/>
      </c>
      <c r="N890" s="28" t="str">
        <f>IF(VLOOKUP(I890,RETENCIÓN!A:E,5,FALSE)="E","X","")</f>
        <v>X</v>
      </c>
      <c r="O890" s="28" t="str">
        <f>IF(VLOOKUP(I890,[3]RETENCIÓN!A:E,5,FALSE)="MT","X","")</f>
        <v/>
      </c>
      <c r="P890" s="28" t="str">
        <f>IF(VLOOKUP(I890,[3]RETENCIÓN!A:E,5,FALSE)="S","X","")</f>
        <v/>
      </c>
      <c r="Q890" s="26" t="s">
        <v>2239</v>
      </c>
      <c r="R890" s="26" t="s">
        <v>2243</v>
      </c>
      <c r="S890" s="25" t="s">
        <v>177</v>
      </c>
      <c r="T890" s="22" t="s">
        <v>178</v>
      </c>
      <c r="U890" s="22">
        <v>1</v>
      </c>
      <c r="V890" s="22">
        <v>102</v>
      </c>
      <c r="W890" s="22" t="s">
        <v>167</v>
      </c>
      <c r="X890" s="22"/>
      <c r="Y890" s="22">
        <v>3</v>
      </c>
      <c r="Z890" s="22" t="s">
        <v>2240</v>
      </c>
    </row>
    <row r="891" spans="1:26" ht="36" x14ac:dyDescent="0.2">
      <c r="A891" s="22">
        <v>889</v>
      </c>
      <c r="B891" s="22" t="s">
        <v>168</v>
      </c>
      <c r="C891" s="23">
        <v>38117</v>
      </c>
      <c r="D891" s="23">
        <v>38117</v>
      </c>
      <c r="E891" s="22" t="s">
        <v>21</v>
      </c>
      <c r="F891" s="24" t="s">
        <v>2244</v>
      </c>
      <c r="G891" s="4" t="s">
        <v>40</v>
      </c>
      <c r="H891" s="30" t="str">
        <f>VLOOKUP(G891,[2]Hoja2!A$1:B$65536,2,0)</f>
        <v>SERIE029</v>
      </c>
      <c r="I891" s="4" t="s">
        <v>40</v>
      </c>
      <c r="J891" s="31">
        <f>VLOOKUP(Eliminación!I1470,RETENCIÓN!A:D,IF(Eliminación!E1470="OPES",2,IF(Eliminación!E1470="UPES",3,4)),FALSE)</f>
        <v>10</v>
      </c>
      <c r="K891" s="27">
        <f t="shared" si="13"/>
        <v>41767</v>
      </c>
      <c r="L891" s="28" t="str">
        <f>IF(VLOOKUP(I891,RETENCIÓN!A:E,5,FALSE)="E","X","")</f>
        <v>X</v>
      </c>
      <c r="M891" s="29" t="str">
        <f>IF(VLOOKUP(I891,RETENCIÓN!A:E,5,FALSE)="CT","X","")</f>
        <v/>
      </c>
      <c r="N891" s="28" t="str">
        <f>IF(VLOOKUP(I891,RETENCIÓN!A:E,5,FALSE)="E","X","")</f>
        <v>X</v>
      </c>
      <c r="O891" s="28" t="str">
        <f>IF(VLOOKUP(I891,[3]RETENCIÓN!A:E,5,FALSE)="MT","X","")</f>
        <v/>
      </c>
      <c r="P891" s="28" t="str">
        <f>IF(VLOOKUP(I891,[3]RETENCIÓN!A:E,5,FALSE)="S","X","")</f>
        <v/>
      </c>
      <c r="Q891" s="26" t="s">
        <v>2239</v>
      </c>
      <c r="R891" s="26"/>
      <c r="S891" s="25" t="s">
        <v>177</v>
      </c>
      <c r="T891" s="22" t="s">
        <v>178</v>
      </c>
      <c r="U891" s="22">
        <v>1</v>
      </c>
      <c r="V891" s="22">
        <v>84</v>
      </c>
      <c r="W891" s="22" t="s">
        <v>167</v>
      </c>
      <c r="X891" s="22"/>
      <c r="Y891" s="22">
        <v>4</v>
      </c>
      <c r="Z891" s="22" t="s">
        <v>2240</v>
      </c>
    </row>
    <row r="892" spans="1:26" ht="36" x14ac:dyDescent="0.2">
      <c r="A892" s="22">
        <v>890</v>
      </c>
      <c r="B892" s="22" t="s">
        <v>168</v>
      </c>
      <c r="C892" s="23">
        <v>38117</v>
      </c>
      <c r="D892" s="23">
        <v>38117</v>
      </c>
      <c r="E892" s="22" t="s">
        <v>21</v>
      </c>
      <c r="F892" s="24" t="s">
        <v>1172</v>
      </c>
      <c r="G892" s="4" t="s">
        <v>40</v>
      </c>
      <c r="H892" s="30" t="str">
        <f>VLOOKUP(G892,[2]Hoja2!A$1:B$65536,2,0)</f>
        <v>SERIE029</v>
      </c>
      <c r="I892" s="4" t="s">
        <v>40</v>
      </c>
      <c r="J892" s="31">
        <f>VLOOKUP(Eliminación!I1471,RETENCIÓN!A:D,IF(Eliminación!E1471="OPES",2,IF(Eliminación!E1471="UPES",3,4)),FALSE)</f>
        <v>10</v>
      </c>
      <c r="K892" s="27">
        <f t="shared" si="13"/>
        <v>41767</v>
      </c>
      <c r="L892" s="28" t="str">
        <f>IF(VLOOKUP(I892,RETENCIÓN!A:E,5,FALSE)="E","X","")</f>
        <v>X</v>
      </c>
      <c r="M892" s="29" t="str">
        <f>IF(VLOOKUP(I892,RETENCIÓN!A:E,5,FALSE)="CT","X","")</f>
        <v/>
      </c>
      <c r="N892" s="28" t="str">
        <f>IF(VLOOKUP(I892,RETENCIÓN!A:E,5,FALSE)="E","X","")</f>
        <v>X</v>
      </c>
      <c r="O892" s="28" t="str">
        <f>IF(VLOOKUP(I892,[3]RETENCIÓN!A:E,5,FALSE)="MT","X","")</f>
        <v/>
      </c>
      <c r="P892" s="28" t="str">
        <f>IF(VLOOKUP(I892,[3]RETENCIÓN!A:E,5,FALSE)="S","X","")</f>
        <v/>
      </c>
      <c r="Q892" s="26" t="s">
        <v>2239</v>
      </c>
      <c r="R892" s="26" t="s">
        <v>1261</v>
      </c>
      <c r="S892" s="25" t="s">
        <v>177</v>
      </c>
      <c r="T892" s="22" t="s">
        <v>178</v>
      </c>
      <c r="U892" s="22">
        <v>1</v>
      </c>
      <c r="V892" s="22">
        <v>68</v>
      </c>
      <c r="W892" s="22" t="s">
        <v>167</v>
      </c>
      <c r="X892" s="22"/>
      <c r="Y892" s="22">
        <v>5</v>
      </c>
      <c r="Z892" s="22" t="s">
        <v>2240</v>
      </c>
    </row>
    <row r="893" spans="1:26" ht="24" x14ac:dyDescent="0.2">
      <c r="A893" s="22">
        <v>891</v>
      </c>
      <c r="B893" s="22" t="s">
        <v>168</v>
      </c>
      <c r="C893" s="23">
        <v>38126</v>
      </c>
      <c r="D893" s="23">
        <v>38126</v>
      </c>
      <c r="E893" s="22" t="s">
        <v>21</v>
      </c>
      <c r="F893" s="24" t="s">
        <v>2245</v>
      </c>
      <c r="G893" s="4" t="s">
        <v>40</v>
      </c>
      <c r="H893" s="30" t="str">
        <f>VLOOKUP(G893,[2]Hoja2!A$1:B$65536,2,0)</f>
        <v>SERIE029</v>
      </c>
      <c r="I893" s="4" t="s">
        <v>40</v>
      </c>
      <c r="J893" s="31">
        <f>VLOOKUP(Eliminación!I1472,RETENCIÓN!A:D,IF(Eliminación!E1472="OPES",2,IF(Eliminación!E1472="UPES",3,4)),FALSE)</f>
        <v>10</v>
      </c>
      <c r="K893" s="27">
        <f t="shared" si="13"/>
        <v>41776</v>
      </c>
      <c r="L893" s="28" t="str">
        <f>IF(VLOOKUP(I893,RETENCIÓN!A:E,5,FALSE)="E","X","")</f>
        <v>X</v>
      </c>
      <c r="M893" s="29" t="str">
        <f>IF(VLOOKUP(I893,RETENCIÓN!A:E,5,FALSE)="CT","X","")</f>
        <v/>
      </c>
      <c r="N893" s="28" t="str">
        <f>IF(VLOOKUP(I893,RETENCIÓN!A:E,5,FALSE)="E","X","")</f>
        <v>X</v>
      </c>
      <c r="O893" s="28" t="str">
        <f>IF(VLOOKUP(I893,[3]RETENCIÓN!A:E,5,FALSE)="MT","X","")</f>
        <v/>
      </c>
      <c r="P893" s="28" t="str">
        <f>IF(VLOOKUP(I893,[3]RETENCIÓN!A:E,5,FALSE)="S","X","")</f>
        <v/>
      </c>
      <c r="Q893" s="26" t="s">
        <v>2246</v>
      </c>
      <c r="R893" s="26" t="s">
        <v>2247</v>
      </c>
      <c r="S893" s="25" t="s">
        <v>177</v>
      </c>
      <c r="T893" s="22" t="s">
        <v>178</v>
      </c>
      <c r="U893" s="22">
        <v>1</v>
      </c>
      <c r="V893" s="22">
        <v>120</v>
      </c>
      <c r="W893" s="22" t="s">
        <v>167</v>
      </c>
      <c r="X893" s="22"/>
      <c r="Y893" s="22">
        <v>6</v>
      </c>
      <c r="Z893" s="22" t="s">
        <v>2240</v>
      </c>
    </row>
    <row r="894" spans="1:26" ht="36" x14ac:dyDescent="0.2">
      <c r="A894" s="22">
        <v>892</v>
      </c>
      <c r="B894" s="22" t="s">
        <v>168</v>
      </c>
      <c r="C894" s="23">
        <v>38126</v>
      </c>
      <c r="D894" s="23">
        <v>38126</v>
      </c>
      <c r="E894" s="22" t="s">
        <v>21</v>
      </c>
      <c r="F894" s="24" t="s">
        <v>381</v>
      </c>
      <c r="G894" s="4" t="s">
        <v>40</v>
      </c>
      <c r="H894" s="30" t="str">
        <f>VLOOKUP(G894,[2]Hoja2!A$1:B$65536,2,0)</f>
        <v>SERIE029</v>
      </c>
      <c r="I894" s="4" t="s">
        <v>40</v>
      </c>
      <c r="J894" s="31">
        <f>VLOOKUP(Eliminación!I1473,RETENCIÓN!A:D,IF(Eliminación!E1473="OPES",2,IF(Eliminación!E1473="UPES",3,4)),FALSE)</f>
        <v>10</v>
      </c>
      <c r="K894" s="27">
        <f t="shared" si="13"/>
        <v>41776</v>
      </c>
      <c r="L894" s="28" t="str">
        <f>IF(VLOOKUP(I894,RETENCIÓN!A:E,5,FALSE)="E","X","")</f>
        <v>X</v>
      </c>
      <c r="M894" s="29" t="str">
        <f>IF(VLOOKUP(I894,RETENCIÓN!A:E,5,FALSE)="CT","X","")</f>
        <v/>
      </c>
      <c r="N894" s="28" t="str">
        <f>IF(VLOOKUP(I894,RETENCIÓN!A:E,5,FALSE)="E","X","")</f>
        <v>X</v>
      </c>
      <c r="O894" s="28" t="str">
        <f>IF(VLOOKUP(I894,[3]RETENCIÓN!A:E,5,FALSE)="MT","X","")</f>
        <v/>
      </c>
      <c r="P894" s="28" t="str">
        <f>IF(VLOOKUP(I894,[3]RETENCIÓN!A:E,5,FALSE)="S","X","")</f>
        <v/>
      </c>
      <c r="Q894" s="26" t="s">
        <v>2248</v>
      </c>
      <c r="R894" s="26" t="s">
        <v>2249</v>
      </c>
      <c r="S894" s="25" t="s">
        <v>177</v>
      </c>
      <c r="T894" s="22" t="s">
        <v>178</v>
      </c>
      <c r="U894" s="22">
        <v>1</v>
      </c>
      <c r="V894" s="22">
        <v>100</v>
      </c>
      <c r="W894" s="22" t="s">
        <v>167</v>
      </c>
      <c r="X894" s="22"/>
      <c r="Y894" s="22">
        <v>7</v>
      </c>
      <c r="Z894" s="22" t="s">
        <v>2240</v>
      </c>
    </row>
    <row r="895" spans="1:26" ht="24" x14ac:dyDescent="0.2">
      <c r="A895" s="22">
        <v>893</v>
      </c>
      <c r="B895" s="22" t="s">
        <v>168</v>
      </c>
      <c r="C895" s="23">
        <v>38126</v>
      </c>
      <c r="D895" s="23">
        <v>38126</v>
      </c>
      <c r="E895" s="22" t="s">
        <v>21</v>
      </c>
      <c r="F895" s="24" t="s">
        <v>2250</v>
      </c>
      <c r="G895" s="4" t="s">
        <v>40</v>
      </c>
      <c r="H895" s="30" t="str">
        <f>VLOOKUP(G895,[2]Hoja2!A$1:B$65536,2,0)</f>
        <v>SERIE029</v>
      </c>
      <c r="I895" s="4" t="s">
        <v>40</v>
      </c>
      <c r="J895" s="31">
        <f>VLOOKUP(Eliminación!I1474,RETENCIÓN!A:D,IF(Eliminación!E1474="OPES",2,IF(Eliminación!E1474="UPES",3,4)),FALSE)</f>
        <v>10</v>
      </c>
      <c r="K895" s="27">
        <f t="shared" si="13"/>
        <v>41776</v>
      </c>
      <c r="L895" s="28" t="str">
        <f>IF(VLOOKUP(I895,RETENCIÓN!A:E,5,FALSE)="E","X","")</f>
        <v>X</v>
      </c>
      <c r="M895" s="29" t="str">
        <f>IF(VLOOKUP(I895,RETENCIÓN!A:E,5,FALSE)="CT","X","")</f>
        <v/>
      </c>
      <c r="N895" s="28" t="str">
        <f>IF(VLOOKUP(I895,RETENCIÓN!A:E,5,FALSE)="E","X","")</f>
        <v>X</v>
      </c>
      <c r="O895" s="28" t="str">
        <f>IF(VLOOKUP(I895,[3]RETENCIÓN!A:E,5,FALSE)="MT","X","")</f>
        <v/>
      </c>
      <c r="P895" s="28" t="str">
        <f>IF(VLOOKUP(I895,[3]RETENCIÓN!A:E,5,FALSE)="S","X","")</f>
        <v/>
      </c>
      <c r="Q895" s="26" t="s">
        <v>2251</v>
      </c>
      <c r="R895" s="26" t="s">
        <v>2252</v>
      </c>
      <c r="S895" s="25" t="s">
        <v>177</v>
      </c>
      <c r="T895" s="22" t="s">
        <v>178</v>
      </c>
      <c r="U895" s="22">
        <v>1</v>
      </c>
      <c r="V895" s="22">
        <v>136</v>
      </c>
      <c r="W895" s="22" t="s">
        <v>167</v>
      </c>
      <c r="X895" s="22"/>
      <c r="Y895" s="22">
        <v>8</v>
      </c>
      <c r="Z895" s="22" t="s">
        <v>2240</v>
      </c>
    </row>
    <row r="896" spans="1:26" ht="24" x14ac:dyDescent="0.2">
      <c r="A896" s="22">
        <v>894</v>
      </c>
      <c r="B896" s="22" t="s">
        <v>168</v>
      </c>
      <c r="C896" s="23">
        <v>38126</v>
      </c>
      <c r="D896" s="23">
        <v>38126</v>
      </c>
      <c r="E896" s="22" t="s">
        <v>21</v>
      </c>
      <c r="F896" s="24" t="s">
        <v>2253</v>
      </c>
      <c r="G896" s="4" t="s">
        <v>40</v>
      </c>
      <c r="H896" s="30" t="str">
        <f>VLOOKUP(G896,[2]Hoja2!A$1:B$65536,2,0)</f>
        <v>SERIE029</v>
      </c>
      <c r="I896" s="4" t="s">
        <v>40</v>
      </c>
      <c r="J896" s="31">
        <f>VLOOKUP(Eliminación!I1475,RETENCIÓN!A:D,IF(Eliminación!E1475="OPES",2,IF(Eliminación!E1475="UPES",3,4)),FALSE)</f>
        <v>10</v>
      </c>
      <c r="K896" s="27">
        <f t="shared" si="13"/>
        <v>41776</v>
      </c>
      <c r="L896" s="28" t="str">
        <f>IF(VLOOKUP(I896,RETENCIÓN!A:E,5,FALSE)="E","X","")</f>
        <v>X</v>
      </c>
      <c r="M896" s="29" t="str">
        <f>IF(VLOOKUP(I896,RETENCIÓN!A:E,5,FALSE)="CT","X","")</f>
        <v/>
      </c>
      <c r="N896" s="28" t="str">
        <f>IF(VLOOKUP(I896,RETENCIÓN!A:E,5,FALSE)="E","X","")</f>
        <v>X</v>
      </c>
      <c r="O896" s="28" t="str">
        <f>IF(VLOOKUP(I896,[3]RETENCIÓN!A:E,5,FALSE)="MT","X","")</f>
        <v/>
      </c>
      <c r="P896" s="28" t="str">
        <f>IF(VLOOKUP(I896,[3]RETENCIÓN!A:E,5,FALSE)="S","X","")</f>
        <v/>
      </c>
      <c r="Q896" s="26" t="s">
        <v>2251</v>
      </c>
      <c r="R896" s="26" t="s">
        <v>2254</v>
      </c>
      <c r="S896" s="25" t="s">
        <v>177</v>
      </c>
      <c r="T896" s="22" t="s">
        <v>178</v>
      </c>
      <c r="U896" s="22">
        <v>1</v>
      </c>
      <c r="V896" s="22">
        <v>166</v>
      </c>
      <c r="W896" s="22" t="s">
        <v>167</v>
      </c>
      <c r="X896" s="22"/>
      <c r="Y896" s="22">
        <v>9</v>
      </c>
      <c r="Z896" s="22" t="s">
        <v>2240</v>
      </c>
    </row>
    <row r="897" spans="1:26" ht="24" x14ac:dyDescent="0.2">
      <c r="A897" s="22">
        <v>895</v>
      </c>
      <c r="B897" s="22" t="s">
        <v>168</v>
      </c>
      <c r="C897" s="23">
        <v>38126</v>
      </c>
      <c r="D897" s="23">
        <v>38126</v>
      </c>
      <c r="E897" s="22" t="s">
        <v>21</v>
      </c>
      <c r="F897" s="24" t="s">
        <v>2255</v>
      </c>
      <c r="G897" s="4" t="s">
        <v>40</v>
      </c>
      <c r="H897" s="30" t="str">
        <f>VLOOKUP(G897,[2]Hoja2!A$1:B$65536,2,0)</f>
        <v>SERIE029</v>
      </c>
      <c r="I897" s="4" t="s">
        <v>40</v>
      </c>
      <c r="J897" s="31">
        <f>VLOOKUP(Eliminación!I1476,RETENCIÓN!A:D,IF(Eliminación!E1476="OPES",2,IF(Eliminación!E1476="UPES",3,4)),FALSE)</f>
        <v>10</v>
      </c>
      <c r="K897" s="27">
        <f t="shared" si="13"/>
        <v>41776</v>
      </c>
      <c r="L897" s="28" t="str">
        <f>IF(VLOOKUP(I897,RETENCIÓN!A:E,5,FALSE)="E","X","")</f>
        <v>X</v>
      </c>
      <c r="M897" s="29" t="str">
        <f>IF(VLOOKUP(I897,RETENCIÓN!A:E,5,FALSE)="CT","X","")</f>
        <v/>
      </c>
      <c r="N897" s="28" t="str">
        <f>IF(VLOOKUP(I897,RETENCIÓN!A:E,5,FALSE)="E","X","")</f>
        <v>X</v>
      </c>
      <c r="O897" s="28" t="str">
        <f>IF(VLOOKUP(I897,[3]RETENCIÓN!A:E,5,FALSE)="MT","X","")</f>
        <v/>
      </c>
      <c r="P897" s="28" t="str">
        <f>IF(VLOOKUP(I897,[3]RETENCIÓN!A:E,5,FALSE)="S","X","")</f>
        <v/>
      </c>
      <c r="Q897" s="26" t="s">
        <v>2256</v>
      </c>
      <c r="R897" s="26" t="s">
        <v>2257</v>
      </c>
      <c r="S897" s="25" t="s">
        <v>177</v>
      </c>
      <c r="T897" s="22" t="s">
        <v>178</v>
      </c>
      <c r="U897" s="22">
        <v>1</v>
      </c>
      <c r="V897" s="22">
        <v>110</v>
      </c>
      <c r="W897" s="22" t="s">
        <v>167</v>
      </c>
      <c r="X897" s="22"/>
      <c r="Y897" s="22">
        <v>10</v>
      </c>
      <c r="Z897" s="22" t="s">
        <v>2240</v>
      </c>
    </row>
    <row r="898" spans="1:26" x14ac:dyDescent="0.2">
      <c r="A898" s="22">
        <v>896</v>
      </c>
      <c r="B898" s="22" t="s">
        <v>168</v>
      </c>
      <c r="C898" s="23">
        <v>38117</v>
      </c>
      <c r="D898" s="23">
        <v>38117</v>
      </c>
      <c r="E898" s="22" t="s">
        <v>21</v>
      </c>
      <c r="F898" s="24" t="s">
        <v>2258</v>
      </c>
      <c r="G898" s="4" t="s">
        <v>40</v>
      </c>
      <c r="H898" s="30" t="str">
        <f>VLOOKUP(G898,[2]Hoja2!A$1:B$65536,2,0)</f>
        <v>SERIE029</v>
      </c>
      <c r="I898" s="4" t="s">
        <v>40</v>
      </c>
      <c r="J898" s="31">
        <f>VLOOKUP(Eliminación!I1477,RETENCIÓN!A:D,IF(Eliminación!E1477="OPES",2,IF(Eliminación!E1477="UPES",3,4)),FALSE)</f>
        <v>10</v>
      </c>
      <c r="K898" s="27">
        <f t="shared" si="13"/>
        <v>41767</v>
      </c>
      <c r="L898" s="28" t="str">
        <f>IF(VLOOKUP(I898,RETENCIÓN!A:E,5,FALSE)="E","X","")</f>
        <v>X</v>
      </c>
      <c r="M898" s="29" t="str">
        <f>IF(VLOOKUP(I898,RETENCIÓN!A:E,5,FALSE)="CT","X","")</f>
        <v/>
      </c>
      <c r="N898" s="28" t="str">
        <f>IF(VLOOKUP(I898,RETENCIÓN!A:E,5,FALSE)="E","X","")</f>
        <v>X</v>
      </c>
      <c r="O898" s="28" t="str">
        <f>IF(VLOOKUP(I898,[3]RETENCIÓN!A:E,5,FALSE)="MT","X","")</f>
        <v/>
      </c>
      <c r="P898" s="28" t="str">
        <f>IF(VLOOKUP(I898,[3]RETENCIÓN!A:E,5,FALSE)="S","X","")</f>
        <v/>
      </c>
      <c r="Q898" s="26" t="s">
        <v>2259</v>
      </c>
      <c r="R898" s="26"/>
      <c r="S898" s="25" t="s">
        <v>177</v>
      </c>
      <c r="T898" s="22" t="s">
        <v>178</v>
      </c>
      <c r="U898" s="22">
        <v>1</v>
      </c>
      <c r="V898" s="22">
        <v>86</v>
      </c>
      <c r="W898" s="22" t="s">
        <v>167</v>
      </c>
      <c r="X898" s="22"/>
      <c r="Y898" s="22">
        <v>11</v>
      </c>
      <c r="Z898" s="22" t="s">
        <v>2240</v>
      </c>
    </row>
    <row r="899" spans="1:26" ht="24" x14ac:dyDescent="0.2">
      <c r="A899" s="22">
        <v>897</v>
      </c>
      <c r="B899" s="22" t="s">
        <v>1973</v>
      </c>
      <c r="C899" s="23">
        <v>36214</v>
      </c>
      <c r="D899" s="23">
        <v>36214</v>
      </c>
      <c r="E899" s="22" t="s">
        <v>21</v>
      </c>
      <c r="F899" s="24" t="s">
        <v>2260</v>
      </c>
      <c r="G899" s="4" t="s">
        <v>40</v>
      </c>
      <c r="H899" s="30" t="str">
        <f>VLOOKUP(G899,[2]Hoja2!A$1:B$65536,2,0)</f>
        <v>SERIE029</v>
      </c>
      <c r="I899" s="4" t="s">
        <v>40</v>
      </c>
      <c r="J899" s="31">
        <f>VLOOKUP(Eliminación!I1490,RETENCIÓN!A:D,IF(Eliminación!E1490="OPES",2,IF(Eliminación!E1490="UPES",3,4)),FALSE)</f>
        <v>10</v>
      </c>
      <c r="K899" s="27">
        <f t="shared" ref="K899:K962" si="14">D899+(J899*365)</f>
        <v>39864</v>
      </c>
      <c r="L899" s="28" t="str">
        <f>IF(VLOOKUP(I899,RETENCIÓN!A:E,5,FALSE)="E","X","")</f>
        <v>X</v>
      </c>
      <c r="M899" s="29" t="str">
        <f>IF(VLOOKUP(I899,RETENCIÓN!A:E,5,FALSE)="CT","X","")</f>
        <v/>
      </c>
      <c r="N899" s="28" t="str">
        <f>IF(VLOOKUP(I899,RETENCIÓN!A:E,5,FALSE)="E","X","")</f>
        <v>X</v>
      </c>
      <c r="O899" s="28" t="str">
        <f>IF(VLOOKUP(I899,[3]RETENCIÓN!A:E,5,FALSE)="MT","X","")</f>
        <v/>
      </c>
      <c r="P899" s="28" t="str">
        <f>IF(VLOOKUP(I899,[3]RETENCIÓN!A:E,5,FALSE)="S","X","")</f>
        <v/>
      </c>
      <c r="Q899" s="26" t="s">
        <v>2261</v>
      </c>
      <c r="R899" s="26" t="s">
        <v>2262</v>
      </c>
      <c r="S899" s="25" t="s">
        <v>182</v>
      </c>
      <c r="T899" s="22" t="s">
        <v>178</v>
      </c>
      <c r="U899" s="22">
        <v>1</v>
      </c>
      <c r="V899" s="22">
        <v>108</v>
      </c>
      <c r="W899" s="22" t="s">
        <v>167</v>
      </c>
      <c r="X899" s="22" t="s">
        <v>183</v>
      </c>
      <c r="Y899" s="22">
        <v>1</v>
      </c>
      <c r="Z899" s="22" t="s">
        <v>2263</v>
      </c>
    </row>
    <row r="900" spans="1:26" ht="24" x14ac:dyDescent="0.2">
      <c r="A900" s="22">
        <v>898</v>
      </c>
      <c r="B900" s="22" t="s">
        <v>1973</v>
      </c>
      <c r="C900" s="23">
        <v>36214</v>
      </c>
      <c r="D900" s="23">
        <v>36214</v>
      </c>
      <c r="E900" s="22" t="s">
        <v>21</v>
      </c>
      <c r="F900" s="24" t="s">
        <v>2260</v>
      </c>
      <c r="G900" s="4" t="s">
        <v>40</v>
      </c>
      <c r="H900" s="30" t="str">
        <f>VLOOKUP(G900,[2]Hoja2!A$1:B$65536,2,0)</f>
        <v>SERIE029</v>
      </c>
      <c r="I900" s="4" t="s">
        <v>40</v>
      </c>
      <c r="J900" s="31">
        <f>VLOOKUP(Eliminación!I1491,RETENCIÓN!A:D,IF(Eliminación!E1491="OPES",2,IF(Eliminación!E1491="UPES",3,4)),FALSE)</f>
        <v>10</v>
      </c>
      <c r="K900" s="27">
        <f t="shared" si="14"/>
        <v>39864</v>
      </c>
      <c r="L900" s="28" t="str">
        <f>IF(VLOOKUP(I900,RETENCIÓN!A:E,5,FALSE)="E","X","")</f>
        <v>X</v>
      </c>
      <c r="M900" s="29" t="str">
        <f>IF(VLOOKUP(I900,RETENCIÓN!A:E,5,FALSE)="CT","X","")</f>
        <v/>
      </c>
      <c r="N900" s="28" t="str">
        <f>IF(VLOOKUP(I900,RETENCIÓN!A:E,5,FALSE)="E","X","")</f>
        <v>X</v>
      </c>
      <c r="O900" s="28" t="str">
        <f>IF(VLOOKUP(I900,[3]RETENCIÓN!A:E,5,FALSE)="MT","X","")</f>
        <v/>
      </c>
      <c r="P900" s="28" t="str">
        <f>IF(VLOOKUP(I900,[3]RETENCIÓN!A:E,5,FALSE)="S","X","")</f>
        <v/>
      </c>
      <c r="Q900" s="26" t="s">
        <v>2261</v>
      </c>
      <c r="R900" s="26" t="s">
        <v>2262</v>
      </c>
      <c r="S900" s="25" t="s">
        <v>182</v>
      </c>
      <c r="T900" s="22" t="s">
        <v>178</v>
      </c>
      <c r="U900" s="22">
        <v>109</v>
      </c>
      <c r="V900" s="22">
        <v>254</v>
      </c>
      <c r="W900" s="22" t="s">
        <v>167</v>
      </c>
      <c r="X900" s="22" t="s">
        <v>184</v>
      </c>
      <c r="Y900" s="22">
        <v>2</v>
      </c>
      <c r="Z900" s="22" t="s">
        <v>2263</v>
      </c>
    </row>
    <row r="901" spans="1:26" x14ac:dyDescent="0.2">
      <c r="A901" s="22">
        <v>899</v>
      </c>
      <c r="B901" s="22" t="s">
        <v>1973</v>
      </c>
      <c r="C901" s="23">
        <v>36214</v>
      </c>
      <c r="D901" s="23">
        <v>36214</v>
      </c>
      <c r="E901" s="22" t="s">
        <v>21</v>
      </c>
      <c r="F901" s="24" t="s">
        <v>2264</v>
      </c>
      <c r="G901" s="4" t="s">
        <v>40</v>
      </c>
      <c r="H901" s="30" t="str">
        <f>VLOOKUP(G901,[2]Hoja2!A$1:B$65536,2,0)</f>
        <v>SERIE029</v>
      </c>
      <c r="I901" s="4" t="s">
        <v>40</v>
      </c>
      <c r="J901" s="31">
        <f>VLOOKUP(Eliminación!I1492,RETENCIÓN!A:D,IF(Eliminación!E1492="OPES",2,IF(Eliminación!E1492="UPES",3,4)),FALSE)</f>
        <v>10</v>
      </c>
      <c r="K901" s="27">
        <f t="shared" si="14"/>
        <v>39864</v>
      </c>
      <c r="L901" s="28" t="str">
        <f>IF(VLOOKUP(I901,RETENCIÓN!A:E,5,FALSE)="E","X","")</f>
        <v>X</v>
      </c>
      <c r="M901" s="29" t="str">
        <f>IF(VLOOKUP(I901,RETENCIÓN!A:E,5,FALSE)="CT","X","")</f>
        <v/>
      </c>
      <c r="N901" s="28" t="str">
        <f>IF(VLOOKUP(I901,RETENCIÓN!A:E,5,FALSE)="E","X","")</f>
        <v>X</v>
      </c>
      <c r="O901" s="28" t="str">
        <f>IF(VLOOKUP(I901,[3]RETENCIÓN!A:E,5,FALSE)="MT","X","")</f>
        <v/>
      </c>
      <c r="P901" s="28" t="str">
        <f>IF(VLOOKUP(I901,[3]RETENCIÓN!A:E,5,FALSE)="S","X","")</f>
        <v/>
      </c>
      <c r="Q901" s="26" t="s">
        <v>2261</v>
      </c>
      <c r="R901" s="26" t="s">
        <v>2265</v>
      </c>
      <c r="S901" s="25" t="s">
        <v>177</v>
      </c>
      <c r="T901" s="22" t="s">
        <v>178</v>
      </c>
      <c r="U901" s="22">
        <v>1</v>
      </c>
      <c r="V901" s="22">
        <v>156</v>
      </c>
      <c r="W901" s="22" t="s">
        <v>167</v>
      </c>
      <c r="X901" s="22" t="s">
        <v>183</v>
      </c>
      <c r="Y901" s="22">
        <v>3</v>
      </c>
      <c r="Z901" s="22" t="s">
        <v>2263</v>
      </c>
    </row>
    <row r="902" spans="1:26" x14ac:dyDescent="0.2">
      <c r="A902" s="22">
        <v>900</v>
      </c>
      <c r="B902" s="22" t="s">
        <v>1973</v>
      </c>
      <c r="C902" s="23">
        <v>36214</v>
      </c>
      <c r="D902" s="23">
        <v>36214</v>
      </c>
      <c r="E902" s="22" t="s">
        <v>21</v>
      </c>
      <c r="F902" s="24" t="s">
        <v>2264</v>
      </c>
      <c r="G902" s="4" t="s">
        <v>40</v>
      </c>
      <c r="H902" s="30" t="str">
        <f>VLOOKUP(G902,[2]Hoja2!A$1:B$65536,2,0)</f>
        <v>SERIE029</v>
      </c>
      <c r="I902" s="4" t="s">
        <v>40</v>
      </c>
      <c r="J902" s="31">
        <f>VLOOKUP(Eliminación!I1493,RETENCIÓN!A:D,IF(Eliminación!E1493="OPES",2,IF(Eliminación!E1493="UPES",3,4)),FALSE)</f>
        <v>10</v>
      </c>
      <c r="K902" s="27">
        <f t="shared" si="14"/>
        <v>39864</v>
      </c>
      <c r="L902" s="28" t="str">
        <f>IF(VLOOKUP(I902,RETENCIÓN!A:E,5,FALSE)="E","X","")</f>
        <v>X</v>
      </c>
      <c r="M902" s="29" t="str">
        <f>IF(VLOOKUP(I902,RETENCIÓN!A:E,5,FALSE)="CT","X","")</f>
        <v/>
      </c>
      <c r="N902" s="28" t="str">
        <f>IF(VLOOKUP(I902,RETENCIÓN!A:E,5,FALSE)="E","X","")</f>
        <v>X</v>
      </c>
      <c r="O902" s="28" t="str">
        <f>IF(VLOOKUP(I902,[3]RETENCIÓN!A:E,5,FALSE)="MT","X","")</f>
        <v/>
      </c>
      <c r="P902" s="28" t="str">
        <f>IF(VLOOKUP(I902,[3]RETENCIÓN!A:E,5,FALSE)="S","X","")</f>
        <v/>
      </c>
      <c r="Q902" s="26" t="s">
        <v>2261</v>
      </c>
      <c r="R902" s="26" t="s">
        <v>2265</v>
      </c>
      <c r="S902" s="25" t="s">
        <v>177</v>
      </c>
      <c r="T902" s="22" t="s">
        <v>178</v>
      </c>
      <c r="U902" s="22">
        <v>157</v>
      </c>
      <c r="V902" s="22">
        <v>260</v>
      </c>
      <c r="W902" s="22" t="s">
        <v>167</v>
      </c>
      <c r="X902" s="22" t="s">
        <v>184</v>
      </c>
      <c r="Y902" s="22">
        <v>4</v>
      </c>
      <c r="Z902" s="22" t="s">
        <v>2263</v>
      </c>
    </row>
    <row r="903" spans="1:26" ht="36" x14ac:dyDescent="0.2">
      <c r="A903" s="22">
        <v>901</v>
      </c>
      <c r="B903" s="22" t="s">
        <v>221</v>
      </c>
      <c r="C903" s="23">
        <v>36214</v>
      </c>
      <c r="D903" s="23">
        <v>36214</v>
      </c>
      <c r="E903" s="22" t="s">
        <v>21</v>
      </c>
      <c r="F903" s="24" t="s">
        <v>2266</v>
      </c>
      <c r="G903" s="4" t="s">
        <v>40</v>
      </c>
      <c r="H903" s="30" t="str">
        <f>VLOOKUP(G903,[2]Hoja2!A$1:B$65536,2,0)</f>
        <v>SERIE029</v>
      </c>
      <c r="I903" s="4" t="s">
        <v>40</v>
      </c>
      <c r="J903" s="31">
        <f>VLOOKUP(Eliminación!I1494,RETENCIÓN!A:D,IF(Eliminación!E1494="OPES",2,IF(Eliminación!E1494="UPES",3,4)),FALSE)</f>
        <v>10</v>
      </c>
      <c r="K903" s="27">
        <f t="shared" si="14"/>
        <v>39864</v>
      </c>
      <c r="L903" s="28" t="str">
        <f>IF(VLOOKUP(I903,RETENCIÓN!A:E,5,FALSE)="E","X","")</f>
        <v>X</v>
      </c>
      <c r="M903" s="29" t="str">
        <f>IF(VLOOKUP(I903,RETENCIÓN!A:E,5,FALSE)="CT","X","")</f>
        <v/>
      </c>
      <c r="N903" s="28" t="str">
        <f>IF(VLOOKUP(I903,RETENCIÓN!A:E,5,FALSE)="E","X","")</f>
        <v>X</v>
      </c>
      <c r="O903" s="28" t="str">
        <f>IF(VLOOKUP(I903,[3]RETENCIÓN!A:E,5,FALSE)="MT","X","")</f>
        <v/>
      </c>
      <c r="P903" s="28" t="str">
        <f>IF(VLOOKUP(I903,[3]RETENCIÓN!A:E,5,FALSE)="S","X","")</f>
        <v/>
      </c>
      <c r="Q903" s="26" t="s">
        <v>2261</v>
      </c>
      <c r="R903" s="26" t="s">
        <v>2267</v>
      </c>
      <c r="S903" s="25" t="s">
        <v>177</v>
      </c>
      <c r="T903" s="22" t="s">
        <v>178</v>
      </c>
      <c r="U903" s="22">
        <v>1</v>
      </c>
      <c r="V903" s="22">
        <v>291</v>
      </c>
      <c r="W903" s="22" t="s">
        <v>167</v>
      </c>
      <c r="X903" s="22"/>
      <c r="Y903" s="22">
        <v>5</v>
      </c>
      <c r="Z903" s="22" t="s">
        <v>2263</v>
      </c>
    </row>
    <row r="904" spans="1:26" x14ac:dyDescent="0.2">
      <c r="A904" s="22">
        <v>902</v>
      </c>
      <c r="B904" s="22" t="s">
        <v>221</v>
      </c>
      <c r="C904" s="23">
        <v>36214</v>
      </c>
      <c r="D904" s="23">
        <v>36223</v>
      </c>
      <c r="E904" s="22" t="s">
        <v>21</v>
      </c>
      <c r="F904" s="24" t="s">
        <v>2268</v>
      </c>
      <c r="G904" s="4" t="s">
        <v>40</v>
      </c>
      <c r="H904" s="30" t="str">
        <f>VLOOKUP(G904,[2]Hoja2!A$1:B$65536,2,0)</f>
        <v>SERIE029</v>
      </c>
      <c r="I904" s="4" t="s">
        <v>40</v>
      </c>
      <c r="J904" s="31">
        <f>VLOOKUP(Eliminación!I1495,RETENCIÓN!A:D,IF(Eliminación!E1495="OPES",2,IF(Eliminación!E1495="UPES",3,4)),FALSE)</f>
        <v>10</v>
      </c>
      <c r="K904" s="27">
        <f t="shared" si="14"/>
        <v>39873</v>
      </c>
      <c r="L904" s="28" t="str">
        <f>IF(VLOOKUP(I904,RETENCIÓN!A:E,5,FALSE)="E","X","")</f>
        <v>X</v>
      </c>
      <c r="M904" s="29" t="str">
        <f>IF(VLOOKUP(I904,RETENCIÓN!A:E,5,FALSE)="CT","X","")</f>
        <v/>
      </c>
      <c r="N904" s="28" t="str">
        <f>IF(VLOOKUP(I904,RETENCIÓN!A:E,5,FALSE)="E","X","")</f>
        <v>X</v>
      </c>
      <c r="O904" s="28" t="str">
        <f>IF(VLOOKUP(I904,[3]RETENCIÓN!A:E,5,FALSE)="MT","X","")</f>
        <v/>
      </c>
      <c r="P904" s="28" t="str">
        <f>IF(VLOOKUP(I904,[3]RETENCIÓN!A:E,5,FALSE)="S","X","")</f>
        <v/>
      </c>
      <c r="Q904" s="26" t="s">
        <v>2261</v>
      </c>
      <c r="R904" s="26" t="s">
        <v>2269</v>
      </c>
      <c r="S904" s="25" t="s">
        <v>177</v>
      </c>
      <c r="T904" s="22" t="s">
        <v>178</v>
      </c>
      <c r="U904" s="22">
        <v>1</v>
      </c>
      <c r="V904" s="22">
        <v>167</v>
      </c>
      <c r="W904" s="22" t="s">
        <v>167</v>
      </c>
      <c r="X904" s="22" t="s">
        <v>183</v>
      </c>
      <c r="Y904" s="22">
        <v>6</v>
      </c>
      <c r="Z904" s="22" t="s">
        <v>2263</v>
      </c>
    </row>
    <row r="905" spans="1:26" x14ac:dyDescent="0.2">
      <c r="A905" s="22">
        <v>903</v>
      </c>
      <c r="B905" s="22" t="s">
        <v>221</v>
      </c>
      <c r="C905" s="23">
        <v>36214</v>
      </c>
      <c r="D905" s="23">
        <v>36214</v>
      </c>
      <c r="E905" s="22" t="s">
        <v>21</v>
      </c>
      <c r="F905" s="24" t="s">
        <v>2268</v>
      </c>
      <c r="G905" s="4" t="s">
        <v>40</v>
      </c>
      <c r="H905" s="30" t="str">
        <f>VLOOKUP(G905,[2]Hoja2!A$1:B$65536,2,0)</f>
        <v>SERIE029</v>
      </c>
      <c r="I905" s="4" t="s">
        <v>40</v>
      </c>
      <c r="J905" s="31">
        <f>VLOOKUP(Eliminación!I1496,RETENCIÓN!A:D,IF(Eliminación!E1496="OPES",2,IF(Eliminación!E1496="UPES",3,4)),FALSE)</f>
        <v>10</v>
      </c>
      <c r="K905" s="27">
        <f t="shared" si="14"/>
        <v>39864</v>
      </c>
      <c r="L905" s="28" t="str">
        <f>IF(VLOOKUP(I905,RETENCIÓN!A:E,5,FALSE)="E","X","")</f>
        <v>X</v>
      </c>
      <c r="M905" s="29" t="str">
        <f>IF(VLOOKUP(I905,RETENCIÓN!A:E,5,FALSE)="CT","X","")</f>
        <v/>
      </c>
      <c r="N905" s="28" t="str">
        <f>IF(VLOOKUP(I905,RETENCIÓN!A:E,5,FALSE)="E","X","")</f>
        <v>X</v>
      </c>
      <c r="O905" s="28" t="str">
        <f>IF(VLOOKUP(I905,[3]RETENCIÓN!A:E,5,FALSE)="MT","X","")</f>
        <v/>
      </c>
      <c r="P905" s="28" t="str">
        <f>IF(VLOOKUP(I905,[3]RETENCIÓN!A:E,5,FALSE)="S","X","")</f>
        <v/>
      </c>
      <c r="Q905" s="26" t="s">
        <v>2261</v>
      </c>
      <c r="R905" s="26" t="s">
        <v>2269</v>
      </c>
      <c r="S905" s="25" t="s">
        <v>177</v>
      </c>
      <c r="T905" s="22" t="s">
        <v>178</v>
      </c>
      <c r="U905" s="22">
        <v>168</v>
      </c>
      <c r="V905" s="22">
        <v>261</v>
      </c>
      <c r="W905" s="22" t="s">
        <v>167</v>
      </c>
      <c r="X905" s="22" t="s">
        <v>184</v>
      </c>
      <c r="Y905" s="22">
        <v>7</v>
      </c>
      <c r="Z905" s="22" t="s">
        <v>2263</v>
      </c>
    </row>
    <row r="906" spans="1:26" ht="24" x14ac:dyDescent="0.2">
      <c r="A906" s="22">
        <v>904</v>
      </c>
      <c r="B906" s="22" t="s">
        <v>1973</v>
      </c>
      <c r="C906" s="23">
        <v>36214</v>
      </c>
      <c r="D906" s="23">
        <v>36214</v>
      </c>
      <c r="E906" s="22" t="s">
        <v>21</v>
      </c>
      <c r="F906" s="24" t="s">
        <v>783</v>
      </c>
      <c r="G906" s="4" t="s">
        <v>40</v>
      </c>
      <c r="H906" s="30" t="str">
        <f>VLOOKUP(G906,[2]Hoja2!A$1:B$65536,2,0)</f>
        <v>SERIE029</v>
      </c>
      <c r="I906" s="4" t="s">
        <v>40</v>
      </c>
      <c r="J906" s="31">
        <f>VLOOKUP(Eliminación!I1497,RETENCIÓN!A:D,IF(Eliminación!E1497="OPES",2,IF(Eliminación!E1497="UPES",3,4)),FALSE)</f>
        <v>10</v>
      </c>
      <c r="K906" s="27">
        <f t="shared" si="14"/>
        <v>39864</v>
      </c>
      <c r="L906" s="28" t="str">
        <f>IF(VLOOKUP(I906,RETENCIÓN!A:E,5,FALSE)="E","X","")</f>
        <v>X</v>
      </c>
      <c r="M906" s="29" t="str">
        <f>IF(VLOOKUP(I906,RETENCIÓN!A:E,5,FALSE)="CT","X","")</f>
        <v/>
      </c>
      <c r="N906" s="28" t="str">
        <f>IF(VLOOKUP(I906,RETENCIÓN!A:E,5,FALSE)="E","X","")</f>
        <v>X</v>
      </c>
      <c r="O906" s="28" t="str">
        <f>IF(VLOOKUP(I906,[3]RETENCIÓN!A:E,5,FALSE)="MT","X","")</f>
        <v/>
      </c>
      <c r="P906" s="28" t="str">
        <f>IF(VLOOKUP(I906,[3]RETENCIÓN!A:E,5,FALSE)="S","X","")</f>
        <v/>
      </c>
      <c r="Q906" s="26" t="s">
        <v>2261</v>
      </c>
      <c r="R906" s="26" t="s">
        <v>2270</v>
      </c>
      <c r="S906" s="25" t="s">
        <v>177</v>
      </c>
      <c r="T906" s="22" t="s">
        <v>178</v>
      </c>
      <c r="U906" s="22">
        <v>1</v>
      </c>
      <c r="V906" s="22">
        <v>213</v>
      </c>
      <c r="W906" s="22" t="s">
        <v>167</v>
      </c>
      <c r="X906" s="22"/>
      <c r="Y906" s="22">
        <v>8</v>
      </c>
      <c r="Z906" s="22" t="s">
        <v>2263</v>
      </c>
    </row>
    <row r="907" spans="1:26" x14ac:dyDescent="0.2">
      <c r="A907" s="22">
        <v>905</v>
      </c>
      <c r="B907" s="22" t="s">
        <v>221</v>
      </c>
      <c r="C907" s="23">
        <v>36214</v>
      </c>
      <c r="D907" s="23">
        <v>36214</v>
      </c>
      <c r="E907" s="22" t="s">
        <v>21</v>
      </c>
      <c r="F907" s="24" t="s">
        <v>2271</v>
      </c>
      <c r="G907" s="4" t="s">
        <v>40</v>
      </c>
      <c r="H907" s="30" t="str">
        <f>VLOOKUP(G907,[2]Hoja2!A$1:B$65536,2,0)</f>
        <v>SERIE029</v>
      </c>
      <c r="I907" s="4" t="s">
        <v>40</v>
      </c>
      <c r="J907" s="31">
        <f>VLOOKUP(Eliminación!I1498,RETENCIÓN!A:D,IF(Eliminación!E1498="OPES",2,IF(Eliminación!E1498="UPES",3,4)),FALSE)</f>
        <v>10</v>
      </c>
      <c r="K907" s="27">
        <f t="shared" si="14"/>
        <v>39864</v>
      </c>
      <c r="L907" s="28" t="str">
        <f>IF(VLOOKUP(I907,RETENCIÓN!A:E,5,FALSE)="E","X","")</f>
        <v>X</v>
      </c>
      <c r="M907" s="29" t="str">
        <f>IF(VLOOKUP(I907,RETENCIÓN!A:E,5,FALSE)="CT","X","")</f>
        <v/>
      </c>
      <c r="N907" s="28" t="str">
        <f>IF(VLOOKUP(I907,RETENCIÓN!A:E,5,FALSE)="E","X","")</f>
        <v>X</v>
      </c>
      <c r="O907" s="28" t="str">
        <f>IF(VLOOKUP(I907,[3]RETENCIÓN!A:E,5,FALSE)="MT","X","")</f>
        <v/>
      </c>
      <c r="P907" s="28" t="str">
        <f>IF(VLOOKUP(I907,[3]RETENCIÓN!A:E,5,FALSE)="S","X","")</f>
        <v/>
      </c>
      <c r="Q907" s="26" t="s">
        <v>2261</v>
      </c>
      <c r="R907" s="26" t="s">
        <v>1640</v>
      </c>
      <c r="S907" s="25" t="s">
        <v>177</v>
      </c>
      <c r="T907" s="22" t="s">
        <v>178</v>
      </c>
      <c r="U907" s="22">
        <v>1</v>
      </c>
      <c r="V907" s="22">
        <v>96</v>
      </c>
      <c r="W907" s="22" t="s">
        <v>167</v>
      </c>
      <c r="X907" s="22"/>
      <c r="Y907" s="22">
        <v>9</v>
      </c>
      <c r="Z907" s="22" t="s">
        <v>2263</v>
      </c>
    </row>
    <row r="908" spans="1:26" ht="24" x14ac:dyDescent="0.2">
      <c r="A908" s="22">
        <v>906</v>
      </c>
      <c r="B908" s="22" t="s">
        <v>221</v>
      </c>
      <c r="C908" s="23">
        <v>36213</v>
      </c>
      <c r="D908" s="23">
        <v>36213</v>
      </c>
      <c r="E908" s="22" t="s">
        <v>21</v>
      </c>
      <c r="F908" s="24" t="s">
        <v>2272</v>
      </c>
      <c r="G908" s="4" t="s">
        <v>40</v>
      </c>
      <c r="H908" s="30" t="str">
        <f>VLOOKUP(G908,[2]Hoja2!A$1:B$65536,2,0)</f>
        <v>SERIE029</v>
      </c>
      <c r="I908" s="4" t="s">
        <v>40</v>
      </c>
      <c r="J908" s="31">
        <f>VLOOKUP(Eliminación!I1499,RETENCIÓN!A:D,IF(Eliminación!E1499="OPES",2,IF(Eliminación!E1499="UPES",3,4)),FALSE)</f>
        <v>10</v>
      </c>
      <c r="K908" s="27">
        <f t="shared" si="14"/>
        <v>39863</v>
      </c>
      <c r="L908" s="28" t="str">
        <f>IF(VLOOKUP(I908,RETENCIÓN!A:E,5,FALSE)="E","X","")</f>
        <v>X</v>
      </c>
      <c r="M908" s="29" t="str">
        <f>IF(VLOOKUP(I908,RETENCIÓN!A:E,5,FALSE)="CT","X","")</f>
        <v/>
      </c>
      <c r="N908" s="28" t="str">
        <f>IF(VLOOKUP(I908,RETENCIÓN!A:E,5,FALSE)="E","X","")</f>
        <v>X</v>
      </c>
      <c r="O908" s="28" t="str">
        <f>IF(VLOOKUP(I908,[3]RETENCIÓN!A:E,5,FALSE)="MT","X","")</f>
        <v/>
      </c>
      <c r="P908" s="28" t="str">
        <f>IF(VLOOKUP(I908,[3]RETENCIÓN!A:E,5,FALSE)="S","X","")</f>
        <v/>
      </c>
      <c r="Q908" s="26" t="s">
        <v>2261</v>
      </c>
      <c r="R908" s="26" t="s">
        <v>2273</v>
      </c>
      <c r="S908" s="25" t="s">
        <v>177</v>
      </c>
      <c r="T908" s="22" t="s">
        <v>178</v>
      </c>
      <c r="U908" s="22">
        <v>1</v>
      </c>
      <c r="V908" s="22">
        <v>174</v>
      </c>
      <c r="W908" s="22" t="s">
        <v>167</v>
      </c>
      <c r="X908" s="22"/>
      <c r="Y908" s="22">
        <v>10</v>
      </c>
      <c r="Z908" s="22" t="s">
        <v>2263</v>
      </c>
    </row>
    <row r="909" spans="1:26" x14ac:dyDescent="0.2">
      <c r="A909" s="22">
        <v>907</v>
      </c>
      <c r="B909" s="22" t="s">
        <v>1973</v>
      </c>
      <c r="C909" s="23">
        <v>36455</v>
      </c>
      <c r="D909" s="23">
        <v>36455</v>
      </c>
      <c r="E909" s="22" t="s">
        <v>21</v>
      </c>
      <c r="F909" s="24" t="s">
        <v>1220</v>
      </c>
      <c r="G909" s="4" t="s">
        <v>40</v>
      </c>
      <c r="H909" s="30" t="str">
        <f>VLOOKUP(G909,[2]Hoja2!A$1:B$65536,2,0)</f>
        <v>SERIE029</v>
      </c>
      <c r="I909" s="4" t="s">
        <v>40</v>
      </c>
      <c r="J909" s="31">
        <f>VLOOKUP(Eliminación!I1500,RETENCIÓN!A:D,IF(Eliminación!E1500="OPES",2,IF(Eliminación!E1500="UPES",3,4)),FALSE)</f>
        <v>10</v>
      </c>
      <c r="K909" s="27">
        <f t="shared" si="14"/>
        <v>40105</v>
      </c>
      <c r="L909" s="28" t="str">
        <f>IF(VLOOKUP(I909,RETENCIÓN!A:E,5,FALSE)="E","X","")</f>
        <v>X</v>
      </c>
      <c r="M909" s="29" t="str">
        <f>IF(VLOOKUP(I909,RETENCIÓN!A:E,5,FALSE)="CT","X","")</f>
        <v/>
      </c>
      <c r="N909" s="28" t="str">
        <f>IF(VLOOKUP(I909,RETENCIÓN!A:E,5,FALSE)="E","X","")</f>
        <v>X</v>
      </c>
      <c r="O909" s="28" t="str">
        <f>IF(VLOOKUP(I909,[3]RETENCIÓN!A:E,5,FALSE)="MT","X","")</f>
        <v/>
      </c>
      <c r="P909" s="28" t="str">
        <f>IF(VLOOKUP(I909,[3]RETENCIÓN!A:E,5,FALSE)="S","X","")</f>
        <v/>
      </c>
      <c r="Q909" s="26" t="s">
        <v>2274</v>
      </c>
      <c r="R909" s="26" t="s">
        <v>341</v>
      </c>
      <c r="S909" s="25" t="s">
        <v>177</v>
      </c>
      <c r="T909" s="22" t="s">
        <v>178</v>
      </c>
      <c r="U909" s="22">
        <v>1</v>
      </c>
      <c r="V909" s="22">
        <v>61</v>
      </c>
      <c r="W909" s="22" t="s">
        <v>167</v>
      </c>
      <c r="X909" s="22"/>
      <c r="Y909" s="22">
        <v>1</v>
      </c>
      <c r="Z909" s="22" t="s">
        <v>2275</v>
      </c>
    </row>
    <row r="910" spans="1:26" x14ac:dyDescent="0.2">
      <c r="A910" s="22">
        <v>908</v>
      </c>
      <c r="B910" s="22" t="s">
        <v>303</v>
      </c>
      <c r="C910" s="23">
        <v>36455</v>
      </c>
      <c r="D910" s="23">
        <v>36455</v>
      </c>
      <c r="E910" s="22" t="s">
        <v>21</v>
      </c>
      <c r="F910" s="24" t="s">
        <v>2276</v>
      </c>
      <c r="G910" s="4" t="s">
        <v>40</v>
      </c>
      <c r="H910" s="30" t="str">
        <f>VLOOKUP(G910,[2]Hoja2!A$1:B$65536,2,0)</f>
        <v>SERIE029</v>
      </c>
      <c r="I910" s="4" t="s">
        <v>40</v>
      </c>
      <c r="J910" s="31">
        <f>VLOOKUP(Eliminación!I1501,RETENCIÓN!A:D,IF(Eliminación!E1501="OPES",2,IF(Eliminación!E1501="UPES",3,4)),FALSE)</f>
        <v>10</v>
      </c>
      <c r="K910" s="27">
        <f t="shared" si="14"/>
        <v>40105</v>
      </c>
      <c r="L910" s="28" t="str">
        <f>IF(VLOOKUP(I910,RETENCIÓN!A:E,5,FALSE)="E","X","")</f>
        <v>X</v>
      </c>
      <c r="M910" s="29" t="str">
        <f>IF(VLOOKUP(I910,RETENCIÓN!A:E,5,FALSE)="CT","X","")</f>
        <v/>
      </c>
      <c r="N910" s="28" t="str">
        <f>IF(VLOOKUP(I910,RETENCIÓN!A:E,5,FALSE)="E","X","")</f>
        <v>X</v>
      </c>
      <c r="O910" s="28" t="str">
        <f>IF(VLOOKUP(I910,[3]RETENCIÓN!A:E,5,FALSE)="MT","X","")</f>
        <v/>
      </c>
      <c r="P910" s="28" t="str">
        <f>IF(VLOOKUP(I910,[3]RETENCIÓN!A:E,5,FALSE)="S","X","")</f>
        <v/>
      </c>
      <c r="Q910" s="26" t="s">
        <v>2274</v>
      </c>
      <c r="R910" s="26" t="s">
        <v>2277</v>
      </c>
      <c r="S910" s="25" t="s">
        <v>177</v>
      </c>
      <c r="T910" s="22" t="s">
        <v>178</v>
      </c>
      <c r="U910" s="22">
        <v>1</v>
      </c>
      <c r="V910" s="22">
        <v>110</v>
      </c>
      <c r="W910" s="22" t="s">
        <v>167</v>
      </c>
      <c r="X910" s="22"/>
      <c r="Y910" s="22">
        <v>2</v>
      </c>
      <c r="Z910" s="22" t="s">
        <v>2275</v>
      </c>
    </row>
    <row r="911" spans="1:26" x14ac:dyDescent="0.2">
      <c r="A911" s="22">
        <v>909</v>
      </c>
      <c r="B911" s="22" t="s">
        <v>221</v>
      </c>
      <c r="C911" s="23">
        <v>36455</v>
      </c>
      <c r="D911" s="23">
        <v>36455</v>
      </c>
      <c r="E911" s="22" t="s">
        <v>21</v>
      </c>
      <c r="F911" s="24" t="s">
        <v>699</v>
      </c>
      <c r="G911" s="4" t="s">
        <v>40</v>
      </c>
      <c r="H911" s="30" t="str">
        <f>VLOOKUP(G911,[2]Hoja2!A$1:B$65536,2,0)</f>
        <v>SERIE029</v>
      </c>
      <c r="I911" s="4" t="s">
        <v>40</v>
      </c>
      <c r="J911" s="31">
        <f>VLOOKUP(Eliminación!I1502,RETENCIÓN!A:D,IF(Eliminación!E1502="OPES",2,IF(Eliminación!E1502="UPES",3,4)),FALSE)</f>
        <v>10</v>
      </c>
      <c r="K911" s="27">
        <f t="shared" si="14"/>
        <v>40105</v>
      </c>
      <c r="L911" s="28" t="str">
        <f>IF(VLOOKUP(I911,RETENCIÓN!A:E,5,FALSE)="E","X","")</f>
        <v>X</v>
      </c>
      <c r="M911" s="29" t="str">
        <f>IF(VLOOKUP(I911,RETENCIÓN!A:E,5,FALSE)="CT","X","")</f>
        <v/>
      </c>
      <c r="N911" s="28" t="str">
        <f>IF(VLOOKUP(I911,RETENCIÓN!A:E,5,FALSE)="E","X","")</f>
        <v>X</v>
      </c>
      <c r="O911" s="28" t="str">
        <f>IF(VLOOKUP(I911,[3]RETENCIÓN!A:E,5,FALSE)="MT","X","")</f>
        <v/>
      </c>
      <c r="P911" s="28" t="str">
        <f>IF(VLOOKUP(I911,[3]RETENCIÓN!A:E,5,FALSE)="S","X","")</f>
        <v/>
      </c>
      <c r="Q911" s="26" t="s">
        <v>2274</v>
      </c>
      <c r="R911" s="26"/>
      <c r="S911" s="25" t="s">
        <v>177</v>
      </c>
      <c r="T911" s="22" t="s">
        <v>178</v>
      </c>
      <c r="U911" s="22">
        <v>1</v>
      </c>
      <c r="V911" s="22">
        <v>88</v>
      </c>
      <c r="W911" s="22" t="s">
        <v>167</v>
      </c>
      <c r="X911" s="22"/>
      <c r="Y911" s="22">
        <v>3</v>
      </c>
      <c r="Z911" s="22" t="s">
        <v>2275</v>
      </c>
    </row>
    <row r="912" spans="1:26" ht="24" x14ac:dyDescent="0.2">
      <c r="A912" s="22">
        <v>910</v>
      </c>
      <c r="B912" s="22" t="s">
        <v>221</v>
      </c>
      <c r="C912" s="23">
        <v>36455</v>
      </c>
      <c r="D912" s="23">
        <v>36455</v>
      </c>
      <c r="E912" s="22" t="s">
        <v>21</v>
      </c>
      <c r="F912" s="24" t="s">
        <v>2278</v>
      </c>
      <c r="G912" s="4" t="s">
        <v>40</v>
      </c>
      <c r="H912" s="30" t="str">
        <f>VLOOKUP(G912,[2]Hoja2!A$1:B$65536,2,0)</f>
        <v>SERIE029</v>
      </c>
      <c r="I912" s="4" t="s">
        <v>40</v>
      </c>
      <c r="J912" s="31">
        <f>VLOOKUP(Eliminación!I1503,RETENCIÓN!A:D,IF(Eliminación!E1503="OPES",2,IF(Eliminación!E1503="UPES",3,4)),FALSE)</f>
        <v>10</v>
      </c>
      <c r="K912" s="27">
        <f t="shared" si="14"/>
        <v>40105</v>
      </c>
      <c r="L912" s="28" t="str">
        <f>IF(VLOOKUP(I912,RETENCIÓN!A:E,5,FALSE)="E","X","")</f>
        <v>X</v>
      </c>
      <c r="M912" s="29" t="str">
        <f>IF(VLOOKUP(I912,RETENCIÓN!A:E,5,FALSE)="CT","X","")</f>
        <v/>
      </c>
      <c r="N912" s="28" t="str">
        <f>IF(VLOOKUP(I912,RETENCIÓN!A:E,5,FALSE)="E","X","")</f>
        <v>X</v>
      </c>
      <c r="O912" s="28" t="str">
        <f>IF(VLOOKUP(I912,[3]RETENCIÓN!A:E,5,FALSE)="MT","X","")</f>
        <v/>
      </c>
      <c r="P912" s="28" t="str">
        <f>IF(VLOOKUP(I912,[3]RETENCIÓN!A:E,5,FALSE)="S","X","")</f>
        <v/>
      </c>
      <c r="Q912" s="26" t="s">
        <v>2274</v>
      </c>
      <c r="R912" s="26" t="s">
        <v>1510</v>
      </c>
      <c r="S912" s="25" t="s">
        <v>177</v>
      </c>
      <c r="T912" s="22" t="s">
        <v>178</v>
      </c>
      <c r="U912" s="22">
        <v>1</v>
      </c>
      <c r="V912" s="22">
        <v>98</v>
      </c>
      <c r="W912" s="22" t="s">
        <v>167</v>
      </c>
      <c r="X912" s="22"/>
      <c r="Y912" s="22">
        <v>4</v>
      </c>
      <c r="Z912" s="22" t="s">
        <v>2275</v>
      </c>
    </row>
    <row r="913" spans="1:26" ht="36" x14ac:dyDescent="0.2">
      <c r="A913" s="22">
        <v>911</v>
      </c>
      <c r="B913" s="22" t="s">
        <v>221</v>
      </c>
      <c r="C913" s="23">
        <v>36455</v>
      </c>
      <c r="D913" s="23">
        <v>36455</v>
      </c>
      <c r="E913" s="22" t="s">
        <v>21</v>
      </c>
      <c r="F913" s="24" t="s">
        <v>2279</v>
      </c>
      <c r="G913" s="4" t="s">
        <v>40</v>
      </c>
      <c r="H913" s="30" t="str">
        <f>VLOOKUP(G913,[2]Hoja2!A$1:B$65536,2,0)</f>
        <v>SERIE029</v>
      </c>
      <c r="I913" s="4" t="s">
        <v>40</v>
      </c>
      <c r="J913" s="31">
        <f>VLOOKUP(Eliminación!I1504,RETENCIÓN!A:D,IF(Eliminación!E1504="OPES",2,IF(Eliminación!E1504="UPES",3,4)),FALSE)</f>
        <v>10</v>
      </c>
      <c r="K913" s="27">
        <f t="shared" si="14"/>
        <v>40105</v>
      </c>
      <c r="L913" s="28" t="str">
        <f>IF(VLOOKUP(I913,RETENCIÓN!A:E,5,FALSE)="E","X","")</f>
        <v>X</v>
      </c>
      <c r="M913" s="29" t="str">
        <f>IF(VLOOKUP(I913,RETENCIÓN!A:E,5,FALSE)="CT","X","")</f>
        <v/>
      </c>
      <c r="N913" s="28" t="str">
        <f>IF(VLOOKUP(I913,RETENCIÓN!A:E,5,FALSE)="E","X","")</f>
        <v>X</v>
      </c>
      <c r="O913" s="28" t="str">
        <f>IF(VLOOKUP(I913,[3]RETENCIÓN!A:E,5,FALSE)="MT","X","")</f>
        <v/>
      </c>
      <c r="P913" s="28" t="str">
        <f>IF(VLOOKUP(I913,[3]RETENCIÓN!A:E,5,FALSE)="S","X","")</f>
        <v/>
      </c>
      <c r="Q913" s="26" t="s">
        <v>2274</v>
      </c>
      <c r="R913" s="26" t="s">
        <v>1282</v>
      </c>
      <c r="S913" s="25" t="s">
        <v>177</v>
      </c>
      <c r="T913" s="22" t="s">
        <v>178</v>
      </c>
      <c r="U913" s="22">
        <v>1</v>
      </c>
      <c r="V913" s="22">
        <v>135</v>
      </c>
      <c r="W913" s="22" t="s">
        <v>167</v>
      </c>
      <c r="X913" s="22"/>
      <c r="Y913" s="22">
        <v>5</v>
      </c>
      <c r="Z913" s="22" t="s">
        <v>2275</v>
      </c>
    </row>
    <row r="914" spans="1:26" ht="24" x14ac:dyDescent="0.2">
      <c r="A914" s="22">
        <v>912</v>
      </c>
      <c r="B914" s="22" t="s">
        <v>221</v>
      </c>
      <c r="C914" s="23">
        <v>36454</v>
      </c>
      <c r="D914" s="23">
        <v>36454</v>
      </c>
      <c r="E914" s="22" t="s">
        <v>21</v>
      </c>
      <c r="F914" s="24" t="s">
        <v>2280</v>
      </c>
      <c r="G914" s="4" t="s">
        <v>40</v>
      </c>
      <c r="H914" s="30" t="str">
        <f>VLOOKUP(G914,[2]Hoja2!A$1:B$65536,2,0)</f>
        <v>SERIE029</v>
      </c>
      <c r="I914" s="4" t="s">
        <v>40</v>
      </c>
      <c r="J914" s="31">
        <f>VLOOKUP(Eliminación!I1505,RETENCIÓN!A:D,IF(Eliminación!E1505="OPES",2,IF(Eliminación!E1505="UPES",3,4)),FALSE)</f>
        <v>10</v>
      </c>
      <c r="K914" s="27">
        <f t="shared" si="14"/>
        <v>40104</v>
      </c>
      <c r="L914" s="28" t="str">
        <f>IF(VLOOKUP(I914,RETENCIÓN!A:E,5,FALSE)="E","X","")</f>
        <v>X</v>
      </c>
      <c r="M914" s="29" t="str">
        <f>IF(VLOOKUP(I914,RETENCIÓN!A:E,5,FALSE)="CT","X","")</f>
        <v/>
      </c>
      <c r="N914" s="28" t="str">
        <f>IF(VLOOKUP(I914,RETENCIÓN!A:E,5,FALSE)="E","X","")</f>
        <v>X</v>
      </c>
      <c r="O914" s="28" t="str">
        <f>IF(VLOOKUP(I914,[3]RETENCIÓN!A:E,5,FALSE)="MT","X","")</f>
        <v/>
      </c>
      <c r="P914" s="28" t="str">
        <f>IF(VLOOKUP(I914,[3]RETENCIÓN!A:E,5,FALSE)="S","X","")</f>
        <v/>
      </c>
      <c r="Q914" s="26" t="s">
        <v>2274</v>
      </c>
      <c r="R914" s="26" t="s">
        <v>2281</v>
      </c>
      <c r="S914" s="25" t="s">
        <v>177</v>
      </c>
      <c r="T914" s="22" t="s">
        <v>178</v>
      </c>
      <c r="U914" s="22">
        <v>1</v>
      </c>
      <c r="V914" s="22">
        <v>184</v>
      </c>
      <c r="W914" s="22" t="s">
        <v>167</v>
      </c>
      <c r="X914" s="22"/>
      <c r="Y914" s="22">
        <v>6</v>
      </c>
      <c r="Z914" s="22" t="s">
        <v>2275</v>
      </c>
    </row>
    <row r="915" spans="1:26" ht="24" x14ac:dyDescent="0.2">
      <c r="A915" s="22">
        <v>913</v>
      </c>
      <c r="B915" s="22" t="s">
        <v>221</v>
      </c>
      <c r="C915" s="23">
        <v>36453</v>
      </c>
      <c r="D915" s="23">
        <v>36453</v>
      </c>
      <c r="E915" s="22" t="s">
        <v>21</v>
      </c>
      <c r="F915" s="24" t="s">
        <v>2282</v>
      </c>
      <c r="G915" s="4" t="s">
        <v>40</v>
      </c>
      <c r="H915" s="30" t="str">
        <f>VLOOKUP(G915,[2]Hoja2!A$1:B$65536,2,0)</f>
        <v>SERIE029</v>
      </c>
      <c r="I915" s="4" t="s">
        <v>40</v>
      </c>
      <c r="J915" s="31">
        <f>VLOOKUP(Eliminación!I1506,RETENCIÓN!A:D,IF(Eliminación!E1506="OPES",2,IF(Eliminación!E1506="UPES",3,4)),FALSE)</f>
        <v>10</v>
      </c>
      <c r="K915" s="27">
        <f t="shared" si="14"/>
        <v>40103</v>
      </c>
      <c r="L915" s="28" t="str">
        <f>IF(VLOOKUP(I915,RETENCIÓN!A:E,5,FALSE)="E","X","")</f>
        <v>X</v>
      </c>
      <c r="M915" s="29" t="str">
        <f>IF(VLOOKUP(I915,RETENCIÓN!A:E,5,FALSE)="CT","X","")</f>
        <v/>
      </c>
      <c r="N915" s="28" t="str">
        <f>IF(VLOOKUP(I915,RETENCIÓN!A:E,5,FALSE)="E","X","")</f>
        <v>X</v>
      </c>
      <c r="O915" s="28" t="str">
        <f>IF(VLOOKUP(I915,[3]RETENCIÓN!A:E,5,FALSE)="MT","X","")</f>
        <v/>
      </c>
      <c r="P915" s="28" t="str">
        <f>IF(VLOOKUP(I915,[3]RETENCIÓN!A:E,5,FALSE)="S","X","")</f>
        <v/>
      </c>
      <c r="Q915" s="26" t="s">
        <v>2274</v>
      </c>
      <c r="R915" s="26" t="s">
        <v>2049</v>
      </c>
      <c r="S915" s="25" t="s">
        <v>177</v>
      </c>
      <c r="T915" s="22" t="s">
        <v>178</v>
      </c>
      <c r="U915" s="22">
        <v>1</v>
      </c>
      <c r="V915" s="22">
        <v>122</v>
      </c>
      <c r="W915" s="22" t="s">
        <v>167</v>
      </c>
      <c r="X915" s="22"/>
      <c r="Y915" s="22">
        <v>7</v>
      </c>
      <c r="Z915" s="22" t="s">
        <v>2275</v>
      </c>
    </row>
    <row r="916" spans="1:26" x14ac:dyDescent="0.2">
      <c r="A916" s="22">
        <v>914</v>
      </c>
      <c r="B916" s="22" t="s">
        <v>221</v>
      </c>
      <c r="C916" s="23">
        <v>36455</v>
      </c>
      <c r="D916" s="23">
        <v>36455</v>
      </c>
      <c r="E916" s="22" t="s">
        <v>21</v>
      </c>
      <c r="F916" s="24" t="s">
        <v>2283</v>
      </c>
      <c r="G916" s="4" t="s">
        <v>40</v>
      </c>
      <c r="H916" s="30" t="str">
        <f>VLOOKUP(G916,[2]Hoja2!A$1:B$65536,2,0)</f>
        <v>SERIE029</v>
      </c>
      <c r="I916" s="4" t="s">
        <v>40</v>
      </c>
      <c r="J916" s="31">
        <f>VLOOKUP(Eliminación!I1507,RETENCIÓN!A:D,IF(Eliminación!E1507="OPES",2,IF(Eliminación!E1507="UPES",3,4)),FALSE)</f>
        <v>10</v>
      </c>
      <c r="K916" s="27">
        <f t="shared" si="14"/>
        <v>40105</v>
      </c>
      <c r="L916" s="28" t="str">
        <f>IF(VLOOKUP(I916,RETENCIÓN!A:E,5,FALSE)="E","X","")</f>
        <v>X</v>
      </c>
      <c r="M916" s="29" t="str">
        <f>IF(VLOOKUP(I916,RETENCIÓN!A:E,5,FALSE)="CT","X","")</f>
        <v/>
      </c>
      <c r="N916" s="28" t="str">
        <f>IF(VLOOKUP(I916,RETENCIÓN!A:E,5,FALSE)="E","X","")</f>
        <v>X</v>
      </c>
      <c r="O916" s="28" t="str">
        <f>IF(VLOOKUP(I916,[3]RETENCIÓN!A:E,5,FALSE)="MT","X","")</f>
        <v/>
      </c>
      <c r="P916" s="28" t="str">
        <f>IF(VLOOKUP(I916,[3]RETENCIÓN!A:E,5,FALSE)="S","X","")</f>
        <v/>
      </c>
      <c r="Q916" s="26" t="s">
        <v>2274</v>
      </c>
      <c r="R916" s="26" t="s">
        <v>312</v>
      </c>
      <c r="S916" s="25" t="s">
        <v>177</v>
      </c>
      <c r="T916" s="22" t="s">
        <v>178</v>
      </c>
      <c r="U916" s="22">
        <v>1</v>
      </c>
      <c r="V916" s="22">
        <v>149</v>
      </c>
      <c r="W916" s="22" t="s">
        <v>167</v>
      </c>
      <c r="X916" s="22"/>
      <c r="Y916" s="22">
        <v>8</v>
      </c>
      <c r="Z916" s="22" t="s">
        <v>2275</v>
      </c>
    </row>
    <row r="917" spans="1:26" x14ac:dyDescent="0.2">
      <c r="A917" s="22">
        <v>915</v>
      </c>
      <c r="B917" s="22" t="s">
        <v>221</v>
      </c>
      <c r="C917" s="23">
        <v>36455</v>
      </c>
      <c r="D917" s="23">
        <v>36455</v>
      </c>
      <c r="E917" s="22" t="s">
        <v>21</v>
      </c>
      <c r="F917" s="24" t="s">
        <v>2284</v>
      </c>
      <c r="G917" s="4" t="s">
        <v>40</v>
      </c>
      <c r="H917" s="30" t="str">
        <f>VLOOKUP(G917,[2]Hoja2!A$1:B$65536,2,0)</f>
        <v>SERIE029</v>
      </c>
      <c r="I917" s="4" t="s">
        <v>40</v>
      </c>
      <c r="J917" s="31">
        <f>VLOOKUP(Eliminación!I1508,RETENCIÓN!A:D,IF(Eliminación!E1508="OPES",2,IF(Eliminación!E1508="UPES",3,4)),FALSE)</f>
        <v>10</v>
      </c>
      <c r="K917" s="27">
        <f t="shared" si="14"/>
        <v>40105</v>
      </c>
      <c r="L917" s="28" t="str">
        <f>IF(VLOOKUP(I917,RETENCIÓN!A:E,5,FALSE)="E","X","")</f>
        <v>X</v>
      </c>
      <c r="M917" s="29" t="str">
        <f>IF(VLOOKUP(I917,RETENCIÓN!A:E,5,FALSE)="CT","X","")</f>
        <v/>
      </c>
      <c r="N917" s="28" t="str">
        <f>IF(VLOOKUP(I917,RETENCIÓN!A:E,5,FALSE)="E","X","")</f>
        <v>X</v>
      </c>
      <c r="O917" s="28" t="str">
        <f>IF(VLOOKUP(I917,[3]RETENCIÓN!A:E,5,FALSE)="MT","X","")</f>
        <v/>
      </c>
      <c r="P917" s="28" t="str">
        <f>IF(VLOOKUP(I917,[3]RETENCIÓN!A:E,5,FALSE)="S","X","")</f>
        <v/>
      </c>
      <c r="Q917" s="26" t="s">
        <v>2274</v>
      </c>
      <c r="R917" s="26" t="s">
        <v>1374</v>
      </c>
      <c r="S917" s="25" t="s">
        <v>177</v>
      </c>
      <c r="T917" s="22" t="s">
        <v>178</v>
      </c>
      <c r="U917" s="22">
        <v>1</v>
      </c>
      <c r="V917" s="22">
        <v>133</v>
      </c>
      <c r="W917" s="22" t="s">
        <v>167</v>
      </c>
      <c r="X917" s="22"/>
      <c r="Y917" s="22">
        <v>9</v>
      </c>
      <c r="Z917" s="22" t="s">
        <v>2275</v>
      </c>
    </row>
    <row r="918" spans="1:26" x14ac:dyDescent="0.2">
      <c r="A918" s="22">
        <v>916</v>
      </c>
      <c r="B918" s="22" t="s">
        <v>221</v>
      </c>
      <c r="C918" s="23">
        <v>36455</v>
      </c>
      <c r="D918" s="23">
        <v>36455</v>
      </c>
      <c r="E918" s="22" t="s">
        <v>21</v>
      </c>
      <c r="F918" s="24" t="s">
        <v>2285</v>
      </c>
      <c r="G918" s="4" t="s">
        <v>40</v>
      </c>
      <c r="H918" s="30" t="str">
        <f>VLOOKUP(G918,[2]Hoja2!A$1:B$65536,2,0)</f>
        <v>SERIE029</v>
      </c>
      <c r="I918" s="4" t="s">
        <v>40</v>
      </c>
      <c r="J918" s="31">
        <f>VLOOKUP(Eliminación!I1509,RETENCIÓN!A:D,IF(Eliminación!E1509="OPES",2,IF(Eliminación!E1509="UPES",3,4)),FALSE)</f>
        <v>10</v>
      </c>
      <c r="K918" s="27">
        <f t="shared" si="14"/>
        <v>40105</v>
      </c>
      <c r="L918" s="28" t="str">
        <f>IF(VLOOKUP(I918,RETENCIÓN!A:E,5,FALSE)="E","X","")</f>
        <v>X</v>
      </c>
      <c r="M918" s="29" t="str">
        <f>IF(VLOOKUP(I918,RETENCIÓN!A:E,5,FALSE)="CT","X","")</f>
        <v/>
      </c>
      <c r="N918" s="28" t="str">
        <f>IF(VLOOKUP(I918,RETENCIÓN!A:E,5,FALSE)="E","X","")</f>
        <v>X</v>
      </c>
      <c r="O918" s="28" t="str">
        <f>IF(VLOOKUP(I918,[3]RETENCIÓN!A:E,5,FALSE)="MT","X","")</f>
        <v/>
      </c>
      <c r="P918" s="28" t="str">
        <f>IF(VLOOKUP(I918,[3]RETENCIÓN!A:E,5,FALSE)="S","X","")</f>
        <v/>
      </c>
      <c r="Q918" s="26" t="s">
        <v>2274</v>
      </c>
      <c r="R918" s="26" t="s">
        <v>1596</v>
      </c>
      <c r="S918" s="25" t="s">
        <v>177</v>
      </c>
      <c r="T918" s="22" t="s">
        <v>178</v>
      </c>
      <c r="U918" s="22">
        <v>1</v>
      </c>
      <c r="V918" s="22">
        <v>116</v>
      </c>
      <c r="W918" s="22" t="s">
        <v>167</v>
      </c>
      <c r="X918" s="22"/>
      <c r="Y918" s="22">
        <v>10</v>
      </c>
      <c r="Z918" s="22" t="s">
        <v>2275</v>
      </c>
    </row>
    <row r="919" spans="1:26" ht="36" x14ac:dyDescent="0.2">
      <c r="A919" s="22">
        <v>917</v>
      </c>
      <c r="B919" s="22" t="s">
        <v>1973</v>
      </c>
      <c r="C919" s="23">
        <v>36454</v>
      </c>
      <c r="D919" s="23">
        <v>36454</v>
      </c>
      <c r="E919" s="22" t="s">
        <v>21</v>
      </c>
      <c r="F919" s="24" t="s">
        <v>2286</v>
      </c>
      <c r="G919" s="4" t="s">
        <v>40</v>
      </c>
      <c r="H919" s="30" t="str">
        <f>VLOOKUP(G919,[2]Hoja2!A$1:B$65536,2,0)</f>
        <v>SERIE029</v>
      </c>
      <c r="I919" s="4" t="s">
        <v>40</v>
      </c>
      <c r="J919" s="31">
        <f>VLOOKUP(Eliminación!I1510,RETENCIÓN!A:D,IF(Eliminación!E1510="OPES",2,IF(Eliminación!E1510="UPES",3,4)),FALSE)</f>
        <v>10</v>
      </c>
      <c r="K919" s="27">
        <f t="shared" si="14"/>
        <v>40104</v>
      </c>
      <c r="L919" s="28" t="str">
        <f>IF(VLOOKUP(I919,RETENCIÓN!A:E,5,FALSE)="E","X","")</f>
        <v>X</v>
      </c>
      <c r="M919" s="29" t="str">
        <f>IF(VLOOKUP(I919,RETENCIÓN!A:E,5,FALSE)="CT","X","")</f>
        <v/>
      </c>
      <c r="N919" s="28" t="str">
        <f>IF(VLOOKUP(I919,RETENCIÓN!A:E,5,FALSE)="E","X","")</f>
        <v>X</v>
      </c>
      <c r="O919" s="28" t="str">
        <f>IF(VLOOKUP(I919,[3]RETENCIÓN!A:E,5,FALSE)="MT","X","")</f>
        <v/>
      </c>
      <c r="P919" s="28" t="str">
        <f>IF(VLOOKUP(I919,[3]RETENCIÓN!A:E,5,FALSE)="S","X","")</f>
        <v/>
      </c>
      <c r="Q919" s="26" t="s">
        <v>2287</v>
      </c>
      <c r="R919" s="26" t="s">
        <v>2288</v>
      </c>
      <c r="S919" s="25" t="s">
        <v>177</v>
      </c>
      <c r="T919" s="22" t="s">
        <v>178</v>
      </c>
      <c r="U919" s="22">
        <v>1</v>
      </c>
      <c r="V919" s="22">
        <v>111</v>
      </c>
      <c r="W919" s="22" t="s">
        <v>167</v>
      </c>
      <c r="X919" s="22"/>
      <c r="Y919" s="22">
        <v>1</v>
      </c>
      <c r="Z919" s="22" t="s">
        <v>2289</v>
      </c>
    </row>
    <row r="920" spans="1:26" ht="36" x14ac:dyDescent="0.2">
      <c r="A920" s="22">
        <v>918</v>
      </c>
      <c r="B920" s="22" t="s">
        <v>168</v>
      </c>
      <c r="C920" s="23">
        <v>36454</v>
      </c>
      <c r="D920" s="23">
        <v>36454</v>
      </c>
      <c r="E920" s="22" t="s">
        <v>21</v>
      </c>
      <c r="F920" s="24" t="s">
        <v>700</v>
      </c>
      <c r="G920" s="4" t="s">
        <v>40</v>
      </c>
      <c r="H920" s="30" t="str">
        <f>VLOOKUP(G920,[2]Hoja2!A$1:B$65536,2,0)</f>
        <v>SERIE029</v>
      </c>
      <c r="I920" s="4" t="s">
        <v>40</v>
      </c>
      <c r="J920" s="31">
        <f>VLOOKUP(Eliminación!I1511,RETENCIÓN!A:D,IF(Eliminación!E1511="OPES",2,IF(Eliminación!E1511="UPES",3,4)),FALSE)</f>
        <v>10</v>
      </c>
      <c r="K920" s="27">
        <f t="shared" si="14"/>
        <v>40104</v>
      </c>
      <c r="L920" s="28" t="str">
        <f>IF(VLOOKUP(I920,RETENCIÓN!A:E,5,FALSE)="E","X","")</f>
        <v>X</v>
      </c>
      <c r="M920" s="29" t="str">
        <f>IF(VLOOKUP(I920,RETENCIÓN!A:E,5,FALSE)="CT","X","")</f>
        <v/>
      </c>
      <c r="N920" s="28" t="str">
        <f>IF(VLOOKUP(I920,RETENCIÓN!A:E,5,FALSE)="E","X","")</f>
        <v>X</v>
      </c>
      <c r="O920" s="28" t="str">
        <f>IF(VLOOKUP(I920,[3]RETENCIÓN!A:E,5,FALSE)="MT","X","")</f>
        <v/>
      </c>
      <c r="P920" s="28" t="str">
        <f>IF(VLOOKUP(I920,[3]RETENCIÓN!A:E,5,FALSE)="S","X","")</f>
        <v/>
      </c>
      <c r="Q920" s="26" t="s">
        <v>2287</v>
      </c>
      <c r="R920" s="26" t="s">
        <v>2290</v>
      </c>
      <c r="S920" s="25" t="s">
        <v>177</v>
      </c>
      <c r="T920" s="22" t="s">
        <v>178</v>
      </c>
      <c r="U920" s="22">
        <v>1</v>
      </c>
      <c r="V920" s="22">
        <v>134</v>
      </c>
      <c r="W920" s="22" t="s">
        <v>167</v>
      </c>
      <c r="X920" s="22"/>
      <c r="Y920" s="22">
        <v>2</v>
      </c>
      <c r="Z920" s="22" t="s">
        <v>2289</v>
      </c>
    </row>
    <row r="921" spans="1:26" ht="36" x14ac:dyDescent="0.2">
      <c r="A921" s="22">
        <v>919</v>
      </c>
      <c r="B921" s="22" t="s">
        <v>221</v>
      </c>
      <c r="C921" s="23">
        <v>36454</v>
      </c>
      <c r="D921" s="23">
        <v>36454</v>
      </c>
      <c r="E921" s="22" t="s">
        <v>21</v>
      </c>
      <c r="F921" s="24" t="s">
        <v>2291</v>
      </c>
      <c r="G921" s="4" t="s">
        <v>40</v>
      </c>
      <c r="H921" s="30" t="str">
        <f>VLOOKUP(G921,[2]Hoja2!A$1:B$65536,2,0)</f>
        <v>SERIE029</v>
      </c>
      <c r="I921" s="4" t="s">
        <v>40</v>
      </c>
      <c r="J921" s="31">
        <f>VLOOKUP(Eliminación!I1512,RETENCIÓN!A:D,IF(Eliminación!E1512="OPES",2,IF(Eliminación!E1512="UPES",3,4)),FALSE)</f>
        <v>10</v>
      </c>
      <c r="K921" s="27">
        <f t="shared" si="14"/>
        <v>40104</v>
      </c>
      <c r="L921" s="28" t="str">
        <f>IF(VLOOKUP(I921,RETENCIÓN!A:E,5,FALSE)="E","X","")</f>
        <v>X</v>
      </c>
      <c r="M921" s="29" t="str">
        <f>IF(VLOOKUP(I921,RETENCIÓN!A:E,5,FALSE)="CT","X","")</f>
        <v/>
      </c>
      <c r="N921" s="28" t="str">
        <f>IF(VLOOKUP(I921,RETENCIÓN!A:E,5,FALSE)="E","X","")</f>
        <v>X</v>
      </c>
      <c r="O921" s="28" t="str">
        <f>IF(VLOOKUP(I921,[3]RETENCIÓN!A:E,5,FALSE)="MT","X","")</f>
        <v/>
      </c>
      <c r="P921" s="28" t="str">
        <f>IF(VLOOKUP(I921,[3]RETENCIÓN!A:E,5,FALSE)="S","X","")</f>
        <v/>
      </c>
      <c r="Q921" s="26" t="s">
        <v>2287</v>
      </c>
      <c r="R921" s="26" t="s">
        <v>2292</v>
      </c>
      <c r="S921" s="25" t="s">
        <v>177</v>
      </c>
      <c r="T921" s="22" t="s">
        <v>178</v>
      </c>
      <c r="U921" s="22">
        <v>1</v>
      </c>
      <c r="V921" s="22">
        <v>84</v>
      </c>
      <c r="W921" s="22" t="s">
        <v>167</v>
      </c>
      <c r="X921" s="22"/>
      <c r="Y921" s="22">
        <v>3</v>
      </c>
      <c r="Z921" s="22" t="s">
        <v>2289</v>
      </c>
    </row>
    <row r="922" spans="1:26" ht="36" x14ac:dyDescent="0.2">
      <c r="A922" s="22">
        <v>920</v>
      </c>
      <c r="B922" s="22" t="s">
        <v>221</v>
      </c>
      <c r="C922" s="23">
        <v>36454</v>
      </c>
      <c r="D922" s="23">
        <v>36454</v>
      </c>
      <c r="E922" s="22" t="s">
        <v>21</v>
      </c>
      <c r="F922" s="24" t="s">
        <v>2293</v>
      </c>
      <c r="G922" s="4" t="s">
        <v>40</v>
      </c>
      <c r="H922" s="30" t="str">
        <f>VLOOKUP(G922,[2]Hoja2!A$1:B$65536,2,0)</f>
        <v>SERIE029</v>
      </c>
      <c r="I922" s="4" t="s">
        <v>40</v>
      </c>
      <c r="J922" s="31">
        <f>VLOOKUP(Eliminación!I1513,RETENCIÓN!A:D,IF(Eliminación!E1513="OPES",2,IF(Eliminación!E1513="UPES",3,4)),FALSE)</f>
        <v>10</v>
      </c>
      <c r="K922" s="27">
        <f t="shared" si="14"/>
        <v>40104</v>
      </c>
      <c r="L922" s="28" t="str">
        <f>IF(VLOOKUP(I922,RETENCIÓN!A:E,5,FALSE)="E","X","")</f>
        <v>X</v>
      </c>
      <c r="M922" s="29" t="str">
        <f>IF(VLOOKUP(I922,RETENCIÓN!A:E,5,FALSE)="CT","X","")</f>
        <v/>
      </c>
      <c r="N922" s="28" t="str">
        <f>IF(VLOOKUP(I922,RETENCIÓN!A:E,5,FALSE)="E","X","")</f>
        <v>X</v>
      </c>
      <c r="O922" s="28" t="str">
        <f>IF(VLOOKUP(I922,[3]RETENCIÓN!A:E,5,FALSE)="MT","X","")</f>
        <v/>
      </c>
      <c r="P922" s="28" t="str">
        <f>IF(VLOOKUP(I922,[3]RETENCIÓN!A:E,5,FALSE)="S","X","")</f>
        <v/>
      </c>
      <c r="Q922" s="26" t="s">
        <v>2287</v>
      </c>
      <c r="R922" s="26" t="s">
        <v>2294</v>
      </c>
      <c r="S922" s="25" t="s">
        <v>177</v>
      </c>
      <c r="T922" s="22" t="s">
        <v>178</v>
      </c>
      <c r="U922" s="22">
        <v>1</v>
      </c>
      <c r="V922" s="22">
        <v>88</v>
      </c>
      <c r="W922" s="22" t="s">
        <v>167</v>
      </c>
      <c r="X922" s="22"/>
      <c r="Y922" s="22">
        <v>4</v>
      </c>
      <c r="Z922" s="22" t="s">
        <v>2289</v>
      </c>
    </row>
    <row r="923" spans="1:26" ht="36" x14ac:dyDescent="0.2">
      <c r="A923" s="22">
        <v>921</v>
      </c>
      <c r="B923" s="22" t="s">
        <v>1973</v>
      </c>
      <c r="C923" s="23">
        <v>36454</v>
      </c>
      <c r="D923" s="23">
        <v>36454</v>
      </c>
      <c r="E923" s="22" t="s">
        <v>21</v>
      </c>
      <c r="F923" s="24" t="s">
        <v>2295</v>
      </c>
      <c r="G923" s="4" t="s">
        <v>40</v>
      </c>
      <c r="H923" s="30" t="str">
        <f>VLOOKUP(G923,[2]Hoja2!A$1:B$65536,2,0)</f>
        <v>SERIE029</v>
      </c>
      <c r="I923" s="4" t="s">
        <v>40</v>
      </c>
      <c r="J923" s="31">
        <f>VLOOKUP(Eliminación!I1514,RETENCIÓN!A:D,IF(Eliminación!E1514="OPES",2,IF(Eliminación!E1514="UPES",3,4)),FALSE)</f>
        <v>10</v>
      </c>
      <c r="K923" s="27">
        <f t="shared" si="14"/>
        <v>40104</v>
      </c>
      <c r="L923" s="28" t="str">
        <f>IF(VLOOKUP(I923,RETENCIÓN!A:E,5,FALSE)="E","X","")</f>
        <v>X</v>
      </c>
      <c r="M923" s="29" t="str">
        <f>IF(VLOOKUP(I923,RETENCIÓN!A:E,5,FALSE)="CT","X","")</f>
        <v/>
      </c>
      <c r="N923" s="28" t="str">
        <f>IF(VLOOKUP(I923,RETENCIÓN!A:E,5,FALSE)="E","X","")</f>
        <v>X</v>
      </c>
      <c r="O923" s="28" t="str">
        <f>IF(VLOOKUP(I923,[3]RETENCIÓN!A:E,5,FALSE)="MT","X","")</f>
        <v/>
      </c>
      <c r="P923" s="28" t="str">
        <f>IF(VLOOKUP(I923,[3]RETENCIÓN!A:E,5,FALSE)="S","X","")</f>
        <v/>
      </c>
      <c r="Q923" s="26" t="s">
        <v>2287</v>
      </c>
      <c r="R923" s="26" t="s">
        <v>2296</v>
      </c>
      <c r="S923" s="25" t="s">
        <v>182</v>
      </c>
      <c r="T923" s="22" t="s">
        <v>178</v>
      </c>
      <c r="U923" s="22">
        <v>1</v>
      </c>
      <c r="V923" s="22">
        <v>118</v>
      </c>
      <c r="W923" s="22" t="s">
        <v>167</v>
      </c>
      <c r="X923" s="22"/>
      <c r="Y923" s="22">
        <v>5</v>
      </c>
      <c r="Z923" s="22" t="s">
        <v>2289</v>
      </c>
    </row>
    <row r="924" spans="1:26" x14ac:dyDescent="0.2">
      <c r="A924" s="22">
        <v>922</v>
      </c>
      <c r="B924" s="22" t="s">
        <v>221</v>
      </c>
      <c r="C924" s="23">
        <v>36455</v>
      </c>
      <c r="D924" s="23">
        <v>36455</v>
      </c>
      <c r="E924" s="22" t="s">
        <v>21</v>
      </c>
      <c r="F924" s="24" t="s">
        <v>2297</v>
      </c>
      <c r="G924" s="4" t="s">
        <v>40</v>
      </c>
      <c r="H924" s="30" t="str">
        <f>VLOOKUP(G924,[2]Hoja2!A$1:B$65536,2,0)</f>
        <v>SERIE029</v>
      </c>
      <c r="I924" s="4" t="s">
        <v>40</v>
      </c>
      <c r="J924" s="31">
        <f>VLOOKUP(Eliminación!I1515,RETENCIÓN!A:D,IF(Eliminación!E1515="OPES",2,IF(Eliminación!E1515="UPES",3,4)),FALSE)</f>
        <v>10</v>
      </c>
      <c r="K924" s="27">
        <f t="shared" si="14"/>
        <v>40105</v>
      </c>
      <c r="L924" s="28" t="str">
        <f>IF(VLOOKUP(I924,RETENCIÓN!A:E,5,FALSE)="E","X","")</f>
        <v>X</v>
      </c>
      <c r="M924" s="29" t="str">
        <f>IF(VLOOKUP(I924,RETENCIÓN!A:E,5,FALSE)="CT","X","")</f>
        <v/>
      </c>
      <c r="N924" s="28" t="str">
        <f>IF(VLOOKUP(I924,RETENCIÓN!A:E,5,FALSE)="E","X","")</f>
        <v>X</v>
      </c>
      <c r="O924" s="28" t="str">
        <f>IF(VLOOKUP(I924,[3]RETENCIÓN!A:E,5,FALSE)="MT","X","")</f>
        <v/>
      </c>
      <c r="P924" s="28" t="str">
        <f>IF(VLOOKUP(I924,[3]RETENCIÓN!A:E,5,FALSE)="S","X","")</f>
        <v/>
      </c>
      <c r="Q924" s="26" t="s">
        <v>2274</v>
      </c>
      <c r="R924" s="26" t="s">
        <v>2298</v>
      </c>
      <c r="S924" s="25" t="s">
        <v>177</v>
      </c>
      <c r="T924" s="22" t="s">
        <v>178</v>
      </c>
      <c r="U924" s="22">
        <v>1</v>
      </c>
      <c r="V924" s="22">
        <v>70</v>
      </c>
      <c r="W924" s="22" t="s">
        <v>167</v>
      </c>
      <c r="X924" s="22"/>
      <c r="Y924" s="22">
        <v>6</v>
      </c>
      <c r="Z924" s="22" t="s">
        <v>2289</v>
      </c>
    </row>
    <row r="925" spans="1:26" ht="24" x14ac:dyDescent="0.2">
      <c r="A925" s="22">
        <v>923</v>
      </c>
      <c r="B925" s="22" t="s">
        <v>221</v>
      </c>
      <c r="C925" s="23">
        <v>36455</v>
      </c>
      <c r="D925" s="23">
        <v>36455</v>
      </c>
      <c r="E925" s="22" t="s">
        <v>21</v>
      </c>
      <c r="F925" s="24" t="s">
        <v>2299</v>
      </c>
      <c r="G925" s="4" t="s">
        <v>40</v>
      </c>
      <c r="H925" s="30" t="str">
        <f>VLOOKUP(G925,[2]Hoja2!A$1:B$65536,2,0)</f>
        <v>SERIE029</v>
      </c>
      <c r="I925" s="4" t="s">
        <v>40</v>
      </c>
      <c r="J925" s="31">
        <f>VLOOKUP(Eliminación!I1516,RETENCIÓN!A:D,IF(Eliminación!E1516="OPES",2,IF(Eliminación!E1516="UPES",3,4)),FALSE)</f>
        <v>10</v>
      </c>
      <c r="K925" s="27">
        <f t="shared" si="14"/>
        <v>40105</v>
      </c>
      <c r="L925" s="28" t="str">
        <f>IF(VLOOKUP(I925,RETENCIÓN!A:E,5,FALSE)="E","X","")</f>
        <v>X</v>
      </c>
      <c r="M925" s="29" t="str">
        <f>IF(VLOOKUP(I925,RETENCIÓN!A:E,5,FALSE)="CT","X","")</f>
        <v/>
      </c>
      <c r="N925" s="28" t="str">
        <f>IF(VLOOKUP(I925,RETENCIÓN!A:E,5,FALSE)="E","X","")</f>
        <v>X</v>
      </c>
      <c r="O925" s="28" t="str">
        <f>IF(VLOOKUP(I925,[3]RETENCIÓN!A:E,5,FALSE)="MT","X","")</f>
        <v/>
      </c>
      <c r="P925" s="28" t="str">
        <f>IF(VLOOKUP(I925,[3]RETENCIÓN!A:E,5,FALSE)="S","X","")</f>
        <v/>
      </c>
      <c r="Q925" s="26" t="s">
        <v>2274</v>
      </c>
      <c r="R925" s="26" t="s">
        <v>316</v>
      </c>
      <c r="S925" s="25" t="s">
        <v>177</v>
      </c>
      <c r="T925" s="22" t="s">
        <v>178</v>
      </c>
      <c r="U925" s="22">
        <v>1</v>
      </c>
      <c r="V925" s="22">
        <v>89</v>
      </c>
      <c r="W925" s="22" t="s">
        <v>167</v>
      </c>
      <c r="X925" s="22"/>
      <c r="Y925" s="22">
        <v>7</v>
      </c>
      <c r="Z925" s="22" t="s">
        <v>2289</v>
      </c>
    </row>
    <row r="926" spans="1:26" x14ac:dyDescent="0.2">
      <c r="A926" s="22">
        <v>924</v>
      </c>
      <c r="B926" s="22" t="s">
        <v>1973</v>
      </c>
      <c r="C926" s="23">
        <v>36455</v>
      </c>
      <c r="D926" s="23">
        <v>36455</v>
      </c>
      <c r="E926" s="22" t="s">
        <v>21</v>
      </c>
      <c r="F926" s="24" t="s">
        <v>2300</v>
      </c>
      <c r="G926" s="4" t="s">
        <v>40</v>
      </c>
      <c r="H926" s="30" t="str">
        <f>VLOOKUP(G926,[2]Hoja2!A$1:B$65536,2,0)</f>
        <v>SERIE029</v>
      </c>
      <c r="I926" s="4" t="s">
        <v>40</v>
      </c>
      <c r="J926" s="31">
        <f>VLOOKUP(Eliminación!I1517,RETENCIÓN!A:D,IF(Eliminación!E1517="OPES",2,IF(Eliminación!E1517="UPES",3,4)),FALSE)</f>
        <v>10</v>
      </c>
      <c r="K926" s="27">
        <f t="shared" si="14"/>
        <v>40105</v>
      </c>
      <c r="L926" s="28" t="str">
        <f>IF(VLOOKUP(I926,RETENCIÓN!A:E,5,FALSE)="E","X","")</f>
        <v>X</v>
      </c>
      <c r="M926" s="29" t="str">
        <f>IF(VLOOKUP(I926,RETENCIÓN!A:E,5,FALSE)="CT","X","")</f>
        <v/>
      </c>
      <c r="N926" s="28" t="str">
        <f>IF(VLOOKUP(I926,RETENCIÓN!A:E,5,FALSE)="E","X","")</f>
        <v>X</v>
      </c>
      <c r="O926" s="28" t="str">
        <f>IF(VLOOKUP(I926,[3]RETENCIÓN!A:E,5,FALSE)="MT","X","")</f>
        <v/>
      </c>
      <c r="P926" s="28" t="str">
        <f>IF(VLOOKUP(I926,[3]RETENCIÓN!A:E,5,FALSE)="S","X","")</f>
        <v/>
      </c>
      <c r="Q926" s="26" t="s">
        <v>2274</v>
      </c>
      <c r="R926" s="26"/>
      <c r="S926" s="25" t="s">
        <v>177</v>
      </c>
      <c r="T926" s="22" t="s">
        <v>178</v>
      </c>
      <c r="U926" s="22">
        <v>1</v>
      </c>
      <c r="V926" s="22">
        <v>66</v>
      </c>
      <c r="W926" s="22" t="s">
        <v>167</v>
      </c>
      <c r="X926" s="22"/>
      <c r="Y926" s="22">
        <v>8</v>
      </c>
      <c r="Z926" s="22" t="s">
        <v>2289</v>
      </c>
    </row>
    <row r="927" spans="1:26" ht="24" x14ac:dyDescent="0.2">
      <c r="A927" s="22">
        <v>925</v>
      </c>
      <c r="B927" s="22" t="s">
        <v>221</v>
      </c>
      <c r="C927" s="23">
        <v>36455</v>
      </c>
      <c r="D927" s="23">
        <v>36455</v>
      </c>
      <c r="E927" s="22" t="s">
        <v>21</v>
      </c>
      <c r="F927" s="24" t="s">
        <v>2301</v>
      </c>
      <c r="G927" s="4" t="s">
        <v>40</v>
      </c>
      <c r="H927" s="30" t="str">
        <f>VLOOKUP(G927,[2]Hoja2!A$1:B$65536,2,0)</f>
        <v>SERIE029</v>
      </c>
      <c r="I927" s="4" t="s">
        <v>40</v>
      </c>
      <c r="J927" s="31">
        <f>VLOOKUP(Eliminación!I1518,RETENCIÓN!A:D,IF(Eliminación!E1518="OPES",2,IF(Eliminación!E1518="UPES",3,4)),FALSE)</f>
        <v>10</v>
      </c>
      <c r="K927" s="27">
        <f t="shared" si="14"/>
        <v>40105</v>
      </c>
      <c r="L927" s="28" t="str">
        <f>IF(VLOOKUP(I927,RETENCIÓN!A:E,5,FALSE)="E","X","")</f>
        <v>X</v>
      </c>
      <c r="M927" s="29" t="str">
        <f>IF(VLOOKUP(I927,RETENCIÓN!A:E,5,FALSE)="CT","X","")</f>
        <v/>
      </c>
      <c r="N927" s="28" t="str">
        <f>IF(VLOOKUP(I927,RETENCIÓN!A:E,5,FALSE)="E","X","")</f>
        <v>X</v>
      </c>
      <c r="O927" s="28" t="str">
        <f>IF(VLOOKUP(I927,[3]RETENCIÓN!A:E,5,FALSE)="MT","X","")</f>
        <v/>
      </c>
      <c r="P927" s="28" t="str">
        <f>IF(VLOOKUP(I927,[3]RETENCIÓN!A:E,5,FALSE)="S","X","")</f>
        <v/>
      </c>
      <c r="Q927" s="26" t="s">
        <v>2274</v>
      </c>
      <c r="R927" s="26" t="s">
        <v>1255</v>
      </c>
      <c r="S927" s="25" t="s">
        <v>177</v>
      </c>
      <c r="T927" s="22" t="s">
        <v>178</v>
      </c>
      <c r="U927" s="22">
        <v>1</v>
      </c>
      <c r="V927" s="22">
        <v>89</v>
      </c>
      <c r="W927" s="22" t="s">
        <v>167</v>
      </c>
      <c r="X927" s="22"/>
      <c r="Y927" s="22">
        <v>9</v>
      </c>
      <c r="Z927" s="22" t="s">
        <v>2289</v>
      </c>
    </row>
    <row r="928" spans="1:26" x14ac:dyDescent="0.2">
      <c r="A928" s="22">
        <v>926</v>
      </c>
      <c r="B928" s="22" t="s">
        <v>221</v>
      </c>
      <c r="C928" s="23">
        <v>36455</v>
      </c>
      <c r="D928" s="23">
        <v>36455</v>
      </c>
      <c r="E928" s="22" t="s">
        <v>21</v>
      </c>
      <c r="F928" s="24" t="s">
        <v>1969</v>
      </c>
      <c r="G928" s="4" t="s">
        <v>40</v>
      </c>
      <c r="H928" s="30" t="str">
        <f>VLOOKUP(G928,[2]Hoja2!A$1:B$65536,2,0)</f>
        <v>SERIE029</v>
      </c>
      <c r="I928" s="4" t="s">
        <v>40</v>
      </c>
      <c r="J928" s="31">
        <f>VLOOKUP(Eliminación!I1519,RETENCIÓN!A:D,IF(Eliminación!E1519="OPES",2,IF(Eliminación!E1519="UPES",3,4)),FALSE)</f>
        <v>10</v>
      </c>
      <c r="K928" s="27">
        <f t="shared" si="14"/>
        <v>40105</v>
      </c>
      <c r="L928" s="28" t="str">
        <f>IF(VLOOKUP(I928,RETENCIÓN!A:E,5,FALSE)="E","X","")</f>
        <v>X</v>
      </c>
      <c r="M928" s="29" t="str">
        <f>IF(VLOOKUP(I928,RETENCIÓN!A:E,5,FALSE)="CT","X","")</f>
        <v/>
      </c>
      <c r="N928" s="28" t="str">
        <f>IF(VLOOKUP(I928,RETENCIÓN!A:E,5,FALSE)="E","X","")</f>
        <v>X</v>
      </c>
      <c r="O928" s="28" t="str">
        <f>IF(VLOOKUP(I928,[3]RETENCIÓN!A:E,5,FALSE)="MT","X","")</f>
        <v/>
      </c>
      <c r="P928" s="28" t="str">
        <f>IF(VLOOKUP(I928,[3]RETENCIÓN!A:E,5,FALSE)="S","X","")</f>
        <v/>
      </c>
      <c r="Q928" s="26" t="s">
        <v>2274</v>
      </c>
      <c r="R928" s="26"/>
      <c r="S928" s="25" t="s">
        <v>177</v>
      </c>
      <c r="T928" s="22" t="s">
        <v>178</v>
      </c>
      <c r="U928" s="22">
        <v>1</v>
      </c>
      <c r="V928" s="22">
        <v>52</v>
      </c>
      <c r="W928" s="22" t="s">
        <v>167</v>
      </c>
      <c r="X928" s="22"/>
      <c r="Y928" s="22">
        <v>10</v>
      </c>
      <c r="Z928" s="22" t="s">
        <v>2289</v>
      </c>
    </row>
    <row r="929" spans="1:26" x14ac:dyDescent="0.2">
      <c r="A929" s="22">
        <v>927</v>
      </c>
      <c r="B929" s="22" t="s">
        <v>221</v>
      </c>
      <c r="C929" s="23">
        <v>36455</v>
      </c>
      <c r="D929" s="23">
        <v>36455</v>
      </c>
      <c r="E929" s="22" t="s">
        <v>21</v>
      </c>
      <c r="F929" s="24" t="s">
        <v>2302</v>
      </c>
      <c r="G929" s="4" t="s">
        <v>40</v>
      </c>
      <c r="H929" s="30" t="str">
        <f>VLOOKUP(G929,[2]Hoja2!A$1:B$65536,2,0)</f>
        <v>SERIE029</v>
      </c>
      <c r="I929" s="4" t="s">
        <v>40</v>
      </c>
      <c r="J929" s="31">
        <f>VLOOKUP(Eliminación!I1520,RETENCIÓN!A:D,IF(Eliminación!E1520="OPES",2,IF(Eliminación!E1520="UPES",3,4)),FALSE)</f>
        <v>10</v>
      </c>
      <c r="K929" s="27">
        <f t="shared" si="14"/>
        <v>40105</v>
      </c>
      <c r="L929" s="28" t="str">
        <f>IF(VLOOKUP(I929,RETENCIÓN!A:E,5,FALSE)="E","X","")</f>
        <v>X</v>
      </c>
      <c r="M929" s="29" t="str">
        <f>IF(VLOOKUP(I929,RETENCIÓN!A:E,5,FALSE)="CT","X","")</f>
        <v/>
      </c>
      <c r="N929" s="28" t="str">
        <f>IF(VLOOKUP(I929,RETENCIÓN!A:E,5,FALSE)="E","X","")</f>
        <v>X</v>
      </c>
      <c r="O929" s="28" t="str">
        <f>IF(VLOOKUP(I929,[3]RETENCIÓN!A:E,5,FALSE)="MT","X","")</f>
        <v/>
      </c>
      <c r="P929" s="28" t="str">
        <f>IF(VLOOKUP(I929,[3]RETENCIÓN!A:E,5,FALSE)="S","X","")</f>
        <v/>
      </c>
      <c r="Q929" s="26" t="s">
        <v>2274</v>
      </c>
      <c r="R929" s="26"/>
      <c r="S929" s="25" t="s">
        <v>177</v>
      </c>
      <c r="T929" s="22" t="s">
        <v>178</v>
      </c>
      <c r="U929" s="22">
        <v>1</v>
      </c>
      <c r="V929" s="22">
        <v>58</v>
      </c>
      <c r="W929" s="22" t="s">
        <v>167</v>
      </c>
      <c r="X929" s="22"/>
      <c r="Y929" s="22">
        <v>11</v>
      </c>
      <c r="Z929" s="22" t="s">
        <v>2289</v>
      </c>
    </row>
    <row r="930" spans="1:26" x14ac:dyDescent="0.2">
      <c r="A930" s="22">
        <v>928</v>
      </c>
      <c r="B930" s="22" t="s">
        <v>1973</v>
      </c>
      <c r="C930" s="23">
        <v>36455</v>
      </c>
      <c r="D930" s="23">
        <v>36455</v>
      </c>
      <c r="E930" s="22" t="s">
        <v>21</v>
      </c>
      <c r="F930" s="24" t="s">
        <v>2303</v>
      </c>
      <c r="G930" s="4" t="s">
        <v>40</v>
      </c>
      <c r="H930" s="30" t="str">
        <f>VLOOKUP(G930,[2]Hoja2!A$1:B$65536,2,0)</f>
        <v>SERIE029</v>
      </c>
      <c r="I930" s="4" t="s">
        <v>40</v>
      </c>
      <c r="J930" s="31">
        <f>VLOOKUP(Eliminación!I1521,RETENCIÓN!A:D,IF(Eliminación!E1521="OPES",2,IF(Eliminación!E1521="UPES",3,4)),FALSE)</f>
        <v>10</v>
      </c>
      <c r="K930" s="27">
        <f t="shared" si="14"/>
        <v>40105</v>
      </c>
      <c r="L930" s="28" t="str">
        <f>IF(VLOOKUP(I930,RETENCIÓN!A:E,5,FALSE)="E","X","")</f>
        <v>X</v>
      </c>
      <c r="M930" s="29" t="str">
        <f>IF(VLOOKUP(I930,RETENCIÓN!A:E,5,FALSE)="CT","X","")</f>
        <v/>
      </c>
      <c r="N930" s="28" t="str">
        <f>IF(VLOOKUP(I930,RETENCIÓN!A:E,5,FALSE)="E","X","")</f>
        <v>X</v>
      </c>
      <c r="O930" s="28" t="str">
        <f>IF(VLOOKUP(I930,[3]RETENCIÓN!A:E,5,FALSE)="MT","X","")</f>
        <v/>
      </c>
      <c r="P930" s="28" t="str">
        <f>IF(VLOOKUP(I930,[3]RETENCIÓN!A:E,5,FALSE)="S","X","")</f>
        <v/>
      </c>
      <c r="Q930" s="26" t="s">
        <v>2274</v>
      </c>
      <c r="R930" s="26" t="s">
        <v>2304</v>
      </c>
      <c r="S930" s="25" t="s">
        <v>177</v>
      </c>
      <c r="T930" s="22" t="s">
        <v>178</v>
      </c>
      <c r="U930" s="22">
        <v>1</v>
      </c>
      <c r="V930" s="22">
        <v>104</v>
      </c>
      <c r="W930" s="22" t="s">
        <v>167</v>
      </c>
      <c r="X930" s="22"/>
      <c r="Y930" s="22">
        <v>12</v>
      </c>
      <c r="Z930" s="22" t="s">
        <v>2289</v>
      </c>
    </row>
    <row r="931" spans="1:26" x14ac:dyDescent="0.2">
      <c r="A931" s="22">
        <v>929</v>
      </c>
      <c r="B931" s="22" t="s">
        <v>1973</v>
      </c>
      <c r="C931" s="23">
        <v>36454</v>
      </c>
      <c r="D931" s="23">
        <v>36454</v>
      </c>
      <c r="E931" s="22" t="s">
        <v>21</v>
      </c>
      <c r="F931" s="24" t="s">
        <v>2305</v>
      </c>
      <c r="G931" s="4" t="s">
        <v>40</v>
      </c>
      <c r="H931" s="30" t="str">
        <f>VLOOKUP(G931,[2]Hoja2!A$1:B$65536,2,0)</f>
        <v>SERIE029</v>
      </c>
      <c r="I931" s="4" t="s">
        <v>40</v>
      </c>
      <c r="J931" s="31">
        <f>VLOOKUP(Eliminación!I1522,RETENCIÓN!A:D,IF(Eliminación!E1522="OPES",2,IF(Eliminación!E1522="UPES",3,4)),FALSE)</f>
        <v>10</v>
      </c>
      <c r="K931" s="27">
        <f t="shared" si="14"/>
        <v>40104</v>
      </c>
      <c r="L931" s="28" t="str">
        <f>IF(VLOOKUP(I931,RETENCIÓN!A:E,5,FALSE)="E","X","")</f>
        <v>X</v>
      </c>
      <c r="M931" s="29" t="str">
        <f>IF(VLOOKUP(I931,RETENCIÓN!A:E,5,FALSE)="CT","X","")</f>
        <v/>
      </c>
      <c r="N931" s="28" t="str">
        <f>IF(VLOOKUP(I931,RETENCIÓN!A:E,5,FALSE)="E","X","")</f>
        <v>X</v>
      </c>
      <c r="O931" s="28" t="str">
        <f>IF(VLOOKUP(I931,[3]RETENCIÓN!A:E,5,FALSE)="MT","X","")</f>
        <v/>
      </c>
      <c r="P931" s="28" t="str">
        <f>IF(VLOOKUP(I931,[3]RETENCIÓN!A:E,5,FALSE)="S","X","")</f>
        <v/>
      </c>
      <c r="Q931" s="26" t="s">
        <v>2274</v>
      </c>
      <c r="R931" s="26" t="s">
        <v>2306</v>
      </c>
      <c r="S931" s="25" t="s">
        <v>177</v>
      </c>
      <c r="T931" s="22" t="s">
        <v>178</v>
      </c>
      <c r="U931" s="22">
        <v>1</v>
      </c>
      <c r="V931" s="22">
        <v>80</v>
      </c>
      <c r="W931" s="22" t="s">
        <v>167</v>
      </c>
      <c r="X931" s="22"/>
      <c r="Y931" s="22">
        <v>13</v>
      </c>
      <c r="Z931" s="22" t="s">
        <v>2289</v>
      </c>
    </row>
    <row r="932" spans="1:26" x14ac:dyDescent="0.2">
      <c r="A932" s="22">
        <v>930</v>
      </c>
      <c r="B932" s="22" t="s">
        <v>303</v>
      </c>
      <c r="C932" s="23">
        <v>36455</v>
      </c>
      <c r="D932" s="23">
        <v>36455</v>
      </c>
      <c r="E932" s="22" t="s">
        <v>21</v>
      </c>
      <c r="F932" s="24" t="s">
        <v>2307</v>
      </c>
      <c r="G932" s="4" t="s">
        <v>40</v>
      </c>
      <c r="H932" s="30" t="str">
        <f>VLOOKUP(G932,[2]Hoja2!A$1:B$65536,2,0)</f>
        <v>SERIE029</v>
      </c>
      <c r="I932" s="4" t="s">
        <v>40</v>
      </c>
      <c r="J932" s="31">
        <f>VLOOKUP(Eliminación!I1523,RETENCIÓN!A:D,IF(Eliminación!E1523="OPES",2,IF(Eliminación!E1523="UPES",3,4)),FALSE)</f>
        <v>10</v>
      </c>
      <c r="K932" s="27">
        <f t="shared" si="14"/>
        <v>40105</v>
      </c>
      <c r="L932" s="28" t="str">
        <f>IF(VLOOKUP(I932,RETENCIÓN!A:E,5,FALSE)="E","X","")</f>
        <v>X</v>
      </c>
      <c r="M932" s="29" t="str">
        <f>IF(VLOOKUP(I932,RETENCIÓN!A:E,5,FALSE)="CT","X","")</f>
        <v/>
      </c>
      <c r="N932" s="28" t="str">
        <f>IF(VLOOKUP(I932,RETENCIÓN!A:E,5,FALSE)="E","X","")</f>
        <v>X</v>
      </c>
      <c r="O932" s="28" t="str">
        <f>IF(VLOOKUP(I932,[3]RETENCIÓN!A:E,5,FALSE)="MT","X","")</f>
        <v/>
      </c>
      <c r="P932" s="28" t="str">
        <f>IF(VLOOKUP(I932,[3]RETENCIÓN!A:E,5,FALSE)="S","X","")</f>
        <v/>
      </c>
      <c r="Q932" s="26" t="s">
        <v>2274</v>
      </c>
      <c r="R932" s="26" t="s">
        <v>2308</v>
      </c>
      <c r="S932" s="25" t="s">
        <v>177</v>
      </c>
      <c r="T932" s="22" t="s">
        <v>178</v>
      </c>
      <c r="U932" s="22">
        <v>1</v>
      </c>
      <c r="V932" s="22">
        <v>99</v>
      </c>
      <c r="W932" s="22" t="s">
        <v>167</v>
      </c>
      <c r="X932" s="22"/>
      <c r="Y932" s="22">
        <v>14</v>
      </c>
      <c r="Z932" s="22" t="s">
        <v>2289</v>
      </c>
    </row>
    <row r="933" spans="1:26" x14ac:dyDescent="0.2">
      <c r="A933" s="22">
        <v>931</v>
      </c>
      <c r="B933" s="22" t="s">
        <v>168</v>
      </c>
      <c r="C933" s="23">
        <v>38200</v>
      </c>
      <c r="D933" s="23">
        <v>38230</v>
      </c>
      <c r="E933" s="22" t="s">
        <v>21</v>
      </c>
      <c r="F933" s="24" t="s">
        <v>2309</v>
      </c>
      <c r="G933" s="4" t="s">
        <v>40</v>
      </c>
      <c r="H933" s="30" t="str">
        <f>VLOOKUP(G933,[2]Hoja2!A$1:B$65536,2,0)</f>
        <v>SERIE029</v>
      </c>
      <c r="I933" s="4" t="s">
        <v>40</v>
      </c>
      <c r="J933" s="31">
        <f>VLOOKUP(Eliminación!I1524,RETENCIÓN!A:D,IF(Eliminación!E1524="OPES",2,IF(Eliminación!E1524="UPES",3,4)),FALSE)</f>
        <v>10</v>
      </c>
      <c r="K933" s="27">
        <f t="shared" si="14"/>
        <v>41880</v>
      </c>
      <c r="L933" s="28" t="str">
        <f>IF(VLOOKUP(I933,RETENCIÓN!A:E,5,FALSE)="E","X","")</f>
        <v>X</v>
      </c>
      <c r="M933" s="29" t="str">
        <f>IF(VLOOKUP(I933,RETENCIÓN!A:E,5,FALSE)="CT","X","")</f>
        <v/>
      </c>
      <c r="N933" s="28" t="str">
        <f>IF(VLOOKUP(I933,RETENCIÓN!A:E,5,FALSE)="E","X","")</f>
        <v>X</v>
      </c>
      <c r="O933" s="28" t="str">
        <f>IF(VLOOKUP(I933,[3]RETENCIÓN!A:E,5,FALSE)="MT","X","")</f>
        <v/>
      </c>
      <c r="P933" s="28" t="str">
        <f>IF(VLOOKUP(I933,[3]RETENCIÓN!A:E,5,FALSE)="S","X","")</f>
        <v/>
      </c>
      <c r="Q933" s="26" t="s">
        <v>2310</v>
      </c>
      <c r="R933" s="26"/>
      <c r="S933" s="25" t="s">
        <v>177</v>
      </c>
      <c r="T933" s="22" t="s">
        <v>178</v>
      </c>
      <c r="U933" s="22">
        <v>1</v>
      </c>
      <c r="V933" s="22">
        <v>183</v>
      </c>
      <c r="W933" s="22" t="s">
        <v>167</v>
      </c>
      <c r="X933" s="22" t="s">
        <v>2311</v>
      </c>
      <c r="Y933" s="22">
        <v>1</v>
      </c>
      <c r="Z933" s="22" t="s">
        <v>2312</v>
      </c>
    </row>
    <row r="934" spans="1:26" x14ac:dyDescent="0.2">
      <c r="A934" s="22">
        <v>932</v>
      </c>
      <c r="B934" s="22" t="s">
        <v>168</v>
      </c>
      <c r="C934" s="23">
        <v>38200</v>
      </c>
      <c r="D934" s="23">
        <v>38251</v>
      </c>
      <c r="E934" s="22" t="s">
        <v>21</v>
      </c>
      <c r="F934" s="24" t="s">
        <v>2309</v>
      </c>
      <c r="G934" s="4" t="s">
        <v>40</v>
      </c>
      <c r="H934" s="30" t="str">
        <f>VLOOKUP(G934,[2]Hoja2!A$1:B$65536,2,0)</f>
        <v>SERIE029</v>
      </c>
      <c r="I934" s="4" t="s">
        <v>40</v>
      </c>
      <c r="J934" s="31">
        <f>VLOOKUP(Eliminación!I1525,RETENCIÓN!A:D,IF(Eliminación!E1525="OPES",2,IF(Eliminación!E1525="UPES",3,4)),FALSE)</f>
        <v>10</v>
      </c>
      <c r="K934" s="27">
        <f t="shared" si="14"/>
        <v>41901</v>
      </c>
      <c r="L934" s="28" t="str">
        <f>IF(VLOOKUP(I934,RETENCIÓN!A:E,5,FALSE)="E","X","")</f>
        <v>X</v>
      </c>
      <c r="M934" s="29" t="str">
        <f>IF(VLOOKUP(I934,RETENCIÓN!A:E,5,FALSE)="CT","X","")</f>
        <v/>
      </c>
      <c r="N934" s="28" t="str">
        <f>IF(VLOOKUP(I934,RETENCIÓN!A:E,5,FALSE)="E","X","")</f>
        <v>X</v>
      </c>
      <c r="O934" s="28" t="str">
        <f>IF(VLOOKUP(I934,[3]RETENCIÓN!A:E,5,FALSE)="MT","X","")</f>
        <v/>
      </c>
      <c r="P934" s="28" t="str">
        <f>IF(VLOOKUP(I934,[3]RETENCIÓN!A:E,5,FALSE)="S","X","")</f>
        <v/>
      </c>
      <c r="Q934" s="26" t="s">
        <v>2310</v>
      </c>
      <c r="R934" s="26"/>
      <c r="S934" s="25" t="s">
        <v>177</v>
      </c>
      <c r="T934" s="22" t="s">
        <v>178</v>
      </c>
      <c r="U934" s="22">
        <v>184</v>
      </c>
      <c r="V934" s="22">
        <v>357</v>
      </c>
      <c r="W934" s="22" t="s">
        <v>167</v>
      </c>
      <c r="X934" s="22" t="s">
        <v>184</v>
      </c>
      <c r="Y934" s="22">
        <v>2</v>
      </c>
      <c r="Z934" s="22" t="s">
        <v>2312</v>
      </c>
    </row>
    <row r="935" spans="1:26" x14ac:dyDescent="0.2">
      <c r="A935" s="22">
        <v>933</v>
      </c>
      <c r="B935" s="22" t="s">
        <v>168</v>
      </c>
      <c r="C935" s="23">
        <v>38237</v>
      </c>
      <c r="D935" s="23">
        <v>38237</v>
      </c>
      <c r="E935" s="22" t="s">
        <v>21</v>
      </c>
      <c r="F935" s="24" t="s">
        <v>2313</v>
      </c>
      <c r="G935" s="4" t="s">
        <v>40</v>
      </c>
      <c r="H935" s="30" t="str">
        <f>VLOOKUP(G935,[2]Hoja2!A$1:B$65536,2,0)</f>
        <v>SERIE029</v>
      </c>
      <c r="I935" s="4" t="s">
        <v>40</v>
      </c>
      <c r="J935" s="31">
        <f>VLOOKUP(Eliminación!I1526,RETENCIÓN!A:D,IF(Eliminación!E1526="OPES",2,IF(Eliminación!E1526="UPES",3,4)),FALSE)</f>
        <v>10</v>
      </c>
      <c r="K935" s="27">
        <f t="shared" si="14"/>
        <v>41887</v>
      </c>
      <c r="L935" s="28" t="str">
        <f>IF(VLOOKUP(I935,RETENCIÓN!A:E,5,FALSE)="E","X","")</f>
        <v>X</v>
      </c>
      <c r="M935" s="29" t="str">
        <f>IF(VLOOKUP(I935,RETENCIÓN!A:E,5,FALSE)="CT","X","")</f>
        <v/>
      </c>
      <c r="N935" s="28" t="str">
        <f>IF(VLOOKUP(I935,RETENCIÓN!A:E,5,FALSE)="E","X","")</f>
        <v>X</v>
      </c>
      <c r="O935" s="28" t="str">
        <f>IF(VLOOKUP(I935,[3]RETENCIÓN!A:E,5,FALSE)="MT","X","")</f>
        <v/>
      </c>
      <c r="P935" s="28" t="str">
        <f>IF(VLOOKUP(I935,[3]RETENCIÓN!A:E,5,FALSE)="S","X","")</f>
        <v/>
      </c>
      <c r="Q935" s="26" t="s">
        <v>2310</v>
      </c>
      <c r="R935" s="26" t="s">
        <v>1190</v>
      </c>
      <c r="S935" s="25" t="s">
        <v>177</v>
      </c>
      <c r="T935" s="22" t="s">
        <v>178</v>
      </c>
      <c r="U935" s="22">
        <v>1</v>
      </c>
      <c r="V935" s="22">
        <v>159</v>
      </c>
      <c r="W935" s="22" t="s">
        <v>167</v>
      </c>
      <c r="X935" s="22"/>
      <c r="Y935" s="22">
        <v>3</v>
      </c>
      <c r="Z935" s="22" t="s">
        <v>2312</v>
      </c>
    </row>
    <row r="936" spans="1:26" ht="24" x14ac:dyDescent="0.2">
      <c r="A936" s="22">
        <v>934</v>
      </c>
      <c r="B936" s="22" t="s">
        <v>168</v>
      </c>
      <c r="C936" s="23">
        <v>38237</v>
      </c>
      <c r="D936" s="23">
        <v>38237</v>
      </c>
      <c r="E936" s="22" t="s">
        <v>21</v>
      </c>
      <c r="F936" s="24" t="s">
        <v>2314</v>
      </c>
      <c r="G936" s="4" t="s">
        <v>40</v>
      </c>
      <c r="H936" s="30" t="str">
        <f>VLOOKUP(G936,[2]Hoja2!A$1:B$65536,2,0)</f>
        <v>SERIE029</v>
      </c>
      <c r="I936" s="4" t="s">
        <v>40</v>
      </c>
      <c r="J936" s="31">
        <f>VLOOKUP(Eliminación!I1527,RETENCIÓN!A:D,IF(Eliminación!E1527="OPES",2,IF(Eliminación!E1527="UPES",3,4)),FALSE)</f>
        <v>10</v>
      </c>
      <c r="K936" s="27">
        <f t="shared" si="14"/>
        <v>41887</v>
      </c>
      <c r="L936" s="28" t="str">
        <f>IF(VLOOKUP(I936,RETENCIÓN!A:E,5,FALSE)="E","X","")</f>
        <v>X</v>
      </c>
      <c r="M936" s="29" t="str">
        <f>IF(VLOOKUP(I936,RETENCIÓN!A:E,5,FALSE)="CT","X","")</f>
        <v/>
      </c>
      <c r="N936" s="28" t="str">
        <f>IF(VLOOKUP(I936,RETENCIÓN!A:E,5,FALSE)="E","X","")</f>
        <v>X</v>
      </c>
      <c r="O936" s="28" t="str">
        <f>IF(VLOOKUP(I936,[3]RETENCIÓN!A:E,5,FALSE)="MT","X","")</f>
        <v/>
      </c>
      <c r="P936" s="28" t="str">
        <f>IF(VLOOKUP(I936,[3]RETENCIÓN!A:E,5,FALSE)="S","X","")</f>
        <v/>
      </c>
      <c r="Q936" s="26" t="s">
        <v>2310</v>
      </c>
      <c r="R936" s="26" t="s">
        <v>2315</v>
      </c>
      <c r="S936" s="25" t="s">
        <v>177</v>
      </c>
      <c r="T936" s="22" t="s">
        <v>178</v>
      </c>
      <c r="U936" s="22">
        <v>1</v>
      </c>
      <c r="V936" s="22">
        <v>174</v>
      </c>
      <c r="W936" s="22" t="s">
        <v>167</v>
      </c>
      <c r="X936" s="22"/>
      <c r="Y936" s="22">
        <v>4</v>
      </c>
      <c r="Z936" s="22" t="s">
        <v>2312</v>
      </c>
    </row>
    <row r="937" spans="1:26" x14ac:dyDescent="0.2">
      <c r="A937" s="22">
        <v>935</v>
      </c>
      <c r="B937" s="22" t="s">
        <v>168</v>
      </c>
      <c r="C937" s="23">
        <v>38237</v>
      </c>
      <c r="D937" s="23">
        <v>38237</v>
      </c>
      <c r="E937" s="22" t="s">
        <v>21</v>
      </c>
      <c r="F937" s="24" t="s">
        <v>1969</v>
      </c>
      <c r="G937" s="4" t="s">
        <v>40</v>
      </c>
      <c r="H937" s="30" t="str">
        <f>VLOOKUP(G937,[2]Hoja2!A$1:B$65536,2,0)</f>
        <v>SERIE029</v>
      </c>
      <c r="I937" s="4" t="s">
        <v>40</v>
      </c>
      <c r="J937" s="31">
        <f>VLOOKUP(Eliminación!I1528,RETENCIÓN!A:D,IF(Eliminación!E1528="OPES",2,IF(Eliminación!E1528="UPES",3,4)),FALSE)</f>
        <v>10</v>
      </c>
      <c r="K937" s="27">
        <f t="shared" si="14"/>
        <v>41887</v>
      </c>
      <c r="L937" s="28" t="str">
        <f>IF(VLOOKUP(I937,RETENCIÓN!A:E,5,FALSE)="E","X","")</f>
        <v>X</v>
      </c>
      <c r="M937" s="29" t="str">
        <f>IF(VLOOKUP(I937,RETENCIÓN!A:E,5,FALSE)="CT","X","")</f>
        <v/>
      </c>
      <c r="N937" s="28" t="str">
        <f>IF(VLOOKUP(I937,RETENCIÓN!A:E,5,FALSE)="E","X","")</f>
        <v>X</v>
      </c>
      <c r="O937" s="28" t="str">
        <f>IF(VLOOKUP(I937,[3]RETENCIÓN!A:E,5,FALSE)="MT","X","")</f>
        <v/>
      </c>
      <c r="P937" s="28" t="str">
        <f>IF(VLOOKUP(I937,[3]RETENCIÓN!A:E,5,FALSE)="S","X","")</f>
        <v/>
      </c>
      <c r="Q937" s="26" t="s">
        <v>2310</v>
      </c>
      <c r="R937" s="26"/>
      <c r="S937" s="25" t="s">
        <v>177</v>
      </c>
      <c r="T937" s="22" t="s">
        <v>178</v>
      </c>
      <c r="U937" s="22">
        <v>1</v>
      </c>
      <c r="V937" s="22">
        <v>75</v>
      </c>
      <c r="W937" s="22" t="s">
        <v>167</v>
      </c>
      <c r="X937" s="22"/>
      <c r="Y937" s="22">
        <v>5</v>
      </c>
      <c r="Z937" s="22" t="s">
        <v>2312</v>
      </c>
    </row>
    <row r="938" spans="1:26" x14ac:dyDescent="0.2">
      <c r="A938" s="22">
        <v>936</v>
      </c>
      <c r="B938" s="22" t="s">
        <v>168</v>
      </c>
      <c r="C938" s="23">
        <v>38237</v>
      </c>
      <c r="D938" s="23">
        <v>38237</v>
      </c>
      <c r="E938" s="22" t="s">
        <v>21</v>
      </c>
      <c r="F938" s="24" t="s">
        <v>2316</v>
      </c>
      <c r="G938" s="4" t="s">
        <v>40</v>
      </c>
      <c r="H938" s="30" t="str">
        <f>VLOOKUP(G938,[2]Hoja2!A$1:B$65536,2,0)</f>
        <v>SERIE029</v>
      </c>
      <c r="I938" s="4" t="s">
        <v>40</v>
      </c>
      <c r="J938" s="31">
        <f>VLOOKUP(Eliminación!I1529,RETENCIÓN!A:D,IF(Eliminación!E1529="OPES",2,IF(Eliminación!E1529="UPES",3,4)),FALSE)</f>
        <v>10</v>
      </c>
      <c r="K938" s="27">
        <f t="shared" si="14"/>
        <v>41887</v>
      </c>
      <c r="L938" s="28" t="str">
        <f>IF(VLOOKUP(I938,RETENCIÓN!A:E,5,FALSE)="E","X","")</f>
        <v>X</v>
      </c>
      <c r="M938" s="29" t="str">
        <f>IF(VLOOKUP(I938,RETENCIÓN!A:E,5,FALSE)="CT","X","")</f>
        <v/>
      </c>
      <c r="N938" s="28" t="str">
        <f>IF(VLOOKUP(I938,RETENCIÓN!A:E,5,FALSE)="E","X","")</f>
        <v>X</v>
      </c>
      <c r="O938" s="28" t="str">
        <f>IF(VLOOKUP(I938,[3]RETENCIÓN!A:E,5,FALSE)="MT","X","")</f>
        <v/>
      </c>
      <c r="P938" s="28" t="str">
        <f>IF(VLOOKUP(I938,[3]RETENCIÓN!A:E,5,FALSE)="S","X","")</f>
        <v/>
      </c>
      <c r="Q938" s="26" t="s">
        <v>2310</v>
      </c>
      <c r="R938" s="26" t="s">
        <v>2317</v>
      </c>
      <c r="S938" s="25" t="s">
        <v>177</v>
      </c>
      <c r="T938" s="22" t="s">
        <v>178</v>
      </c>
      <c r="U938" s="22">
        <v>1</v>
      </c>
      <c r="V938" s="22">
        <v>100</v>
      </c>
      <c r="W938" s="22" t="s">
        <v>167</v>
      </c>
      <c r="X938" s="22"/>
      <c r="Y938" s="22">
        <v>6</v>
      </c>
      <c r="Z938" s="22" t="s">
        <v>2312</v>
      </c>
    </row>
    <row r="939" spans="1:26" ht="24" x14ac:dyDescent="0.2">
      <c r="A939" s="22">
        <v>937</v>
      </c>
      <c r="B939" s="22" t="s">
        <v>168</v>
      </c>
      <c r="C939" s="23">
        <v>38237</v>
      </c>
      <c r="D939" s="23">
        <v>38237</v>
      </c>
      <c r="E939" s="22" t="s">
        <v>21</v>
      </c>
      <c r="F939" s="24" t="s">
        <v>2318</v>
      </c>
      <c r="G939" s="4" t="s">
        <v>40</v>
      </c>
      <c r="H939" s="30" t="str">
        <f>VLOOKUP(G939,[2]Hoja2!A$1:B$65536,2,0)</f>
        <v>SERIE029</v>
      </c>
      <c r="I939" s="4" t="s">
        <v>40</v>
      </c>
      <c r="J939" s="31">
        <f>VLOOKUP(Eliminación!I1530,RETENCIÓN!A:D,IF(Eliminación!E1530="OPES",2,IF(Eliminación!E1530="UPES",3,4)),FALSE)</f>
        <v>10</v>
      </c>
      <c r="K939" s="27">
        <f t="shared" si="14"/>
        <v>41887</v>
      </c>
      <c r="L939" s="28" t="str">
        <f>IF(VLOOKUP(I939,RETENCIÓN!A:E,5,FALSE)="E","X","")</f>
        <v>X</v>
      </c>
      <c r="M939" s="29" t="str">
        <f>IF(VLOOKUP(I939,RETENCIÓN!A:E,5,FALSE)="CT","X","")</f>
        <v/>
      </c>
      <c r="N939" s="28" t="str">
        <f>IF(VLOOKUP(I939,RETENCIÓN!A:E,5,FALSE)="E","X","")</f>
        <v>X</v>
      </c>
      <c r="O939" s="28" t="str">
        <f>IF(VLOOKUP(I939,[3]RETENCIÓN!A:E,5,FALSE)="MT","X","")</f>
        <v/>
      </c>
      <c r="P939" s="28" t="str">
        <f>IF(VLOOKUP(I939,[3]RETENCIÓN!A:E,5,FALSE)="S","X","")</f>
        <v/>
      </c>
      <c r="Q939" s="26" t="s">
        <v>2310</v>
      </c>
      <c r="R939" s="26" t="s">
        <v>2319</v>
      </c>
      <c r="S939" s="25" t="s">
        <v>177</v>
      </c>
      <c r="T939" s="22" t="s">
        <v>178</v>
      </c>
      <c r="U939" s="22">
        <v>1</v>
      </c>
      <c r="V939" s="22">
        <v>147</v>
      </c>
      <c r="W939" s="22" t="s">
        <v>167</v>
      </c>
      <c r="X939" s="22"/>
      <c r="Y939" s="22">
        <v>7</v>
      </c>
      <c r="Z939" s="22" t="s">
        <v>2312</v>
      </c>
    </row>
    <row r="940" spans="1:26" ht="24" x14ac:dyDescent="0.2">
      <c r="A940" s="22">
        <v>938</v>
      </c>
      <c r="B940" s="22" t="s">
        <v>168</v>
      </c>
      <c r="C940" s="23">
        <v>38237</v>
      </c>
      <c r="D940" s="23">
        <v>38237</v>
      </c>
      <c r="E940" s="22" t="s">
        <v>21</v>
      </c>
      <c r="F940" s="24" t="s">
        <v>2320</v>
      </c>
      <c r="G940" s="4" t="s">
        <v>40</v>
      </c>
      <c r="H940" s="31" t="str">
        <f>VLOOKUP(G940,[2]Hoja2!A$1:B$65536,2,0)</f>
        <v>SERIE029</v>
      </c>
      <c r="I940" s="4" t="s">
        <v>40</v>
      </c>
      <c r="J940" s="31">
        <f>VLOOKUP(Eliminación!I1531,RETENCIÓN!A:D,IF(Eliminación!E1531="OPES",2,IF(Eliminación!E1531="UPES",3,4)),FALSE)</f>
        <v>10</v>
      </c>
      <c r="K940" s="27">
        <f t="shared" si="14"/>
        <v>41887</v>
      </c>
      <c r="L940" s="28" t="str">
        <f>IF(VLOOKUP(I940,RETENCIÓN!A:E,5,FALSE)="E","X","")</f>
        <v>X</v>
      </c>
      <c r="M940" s="29" t="str">
        <f>IF(VLOOKUP(I940,RETENCIÓN!A:E,5,FALSE)="CT","X","")</f>
        <v/>
      </c>
      <c r="N940" s="28" t="str">
        <f>IF(VLOOKUP(I940,RETENCIÓN!A:E,5,FALSE)="E","X","")</f>
        <v>X</v>
      </c>
      <c r="O940" s="28" t="str">
        <f>IF(VLOOKUP(I940,[3]RETENCIÓN!A:E,5,FALSE)="MT","X","")</f>
        <v/>
      </c>
      <c r="P940" s="28" t="str">
        <f>IF(VLOOKUP(I940,[3]RETENCIÓN!A:E,5,FALSE)="S","X","")</f>
        <v/>
      </c>
      <c r="Q940" s="26" t="s">
        <v>2310</v>
      </c>
      <c r="R940" s="26" t="s">
        <v>2321</v>
      </c>
      <c r="S940" s="25" t="s">
        <v>177</v>
      </c>
      <c r="T940" s="22" t="s">
        <v>178</v>
      </c>
      <c r="U940" s="22">
        <v>1</v>
      </c>
      <c r="V940" s="22">
        <v>135</v>
      </c>
      <c r="W940" s="22" t="s">
        <v>167</v>
      </c>
      <c r="X940" s="22"/>
      <c r="Y940" s="22">
        <v>8</v>
      </c>
      <c r="Z940" s="22" t="s">
        <v>2312</v>
      </c>
    </row>
    <row r="941" spans="1:26" x14ac:dyDescent="0.2">
      <c r="A941" s="22">
        <v>939</v>
      </c>
      <c r="B941" s="22" t="s">
        <v>168</v>
      </c>
      <c r="C941" s="23">
        <v>38237</v>
      </c>
      <c r="D941" s="23">
        <v>38237</v>
      </c>
      <c r="E941" s="22" t="s">
        <v>21</v>
      </c>
      <c r="F941" s="24" t="s">
        <v>2322</v>
      </c>
      <c r="G941" s="4" t="s">
        <v>40</v>
      </c>
      <c r="H941" s="31" t="str">
        <f>VLOOKUP(G941,[2]Hoja2!A$1:B$65536,2,0)</f>
        <v>SERIE029</v>
      </c>
      <c r="I941" s="4" t="s">
        <v>40</v>
      </c>
      <c r="J941" s="31">
        <f>VLOOKUP(Eliminación!I1532,RETENCIÓN!A:D,IF(Eliminación!E1532="OPES",2,IF(Eliminación!E1532="UPES",3,4)),FALSE)</f>
        <v>10</v>
      </c>
      <c r="K941" s="27">
        <f t="shared" si="14"/>
        <v>41887</v>
      </c>
      <c r="L941" s="28" t="str">
        <f>IF(VLOOKUP(I941,RETENCIÓN!A:E,5,FALSE)="E","X","")</f>
        <v>X</v>
      </c>
      <c r="M941" s="29" t="str">
        <f>IF(VLOOKUP(I941,RETENCIÓN!A:E,5,FALSE)="CT","X","")</f>
        <v/>
      </c>
      <c r="N941" s="28" t="str">
        <f>IF(VLOOKUP(I941,RETENCIÓN!A:E,5,FALSE)="E","X","")</f>
        <v>X</v>
      </c>
      <c r="O941" s="28" t="str">
        <f>IF(VLOOKUP(I941,[3]RETENCIÓN!A:E,5,FALSE)="MT","X","")</f>
        <v/>
      </c>
      <c r="P941" s="28" t="str">
        <f>IF(VLOOKUP(I941,[3]RETENCIÓN!A:E,5,FALSE)="S","X","")</f>
        <v/>
      </c>
      <c r="Q941" s="26" t="s">
        <v>2310</v>
      </c>
      <c r="R941" s="26" t="s">
        <v>1189</v>
      </c>
      <c r="S941" s="25" t="s">
        <v>177</v>
      </c>
      <c r="T941" s="22" t="s">
        <v>178</v>
      </c>
      <c r="U941" s="22">
        <v>1</v>
      </c>
      <c r="V941" s="22">
        <v>50</v>
      </c>
      <c r="W941" s="22" t="s">
        <v>167</v>
      </c>
      <c r="X941" s="22"/>
      <c r="Y941" s="22">
        <v>9</v>
      </c>
      <c r="Z941" s="22" t="s">
        <v>2312</v>
      </c>
    </row>
    <row r="942" spans="1:26" ht="24" x14ac:dyDescent="0.2">
      <c r="A942" s="22">
        <v>940</v>
      </c>
      <c r="B942" s="22" t="s">
        <v>168</v>
      </c>
      <c r="C942" s="23">
        <v>38245</v>
      </c>
      <c r="D942" s="23">
        <v>38245</v>
      </c>
      <c r="E942" s="22" t="s">
        <v>21</v>
      </c>
      <c r="F942" s="24" t="s">
        <v>2323</v>
      </c>
      <c r="G942" s="4" t="s">
        <v>40</v>
      </c>
      <c r="H942" s="31" t="str">
        <f>VLOOKUP(G942,[2]Hoja2!A$1:B$65536,2,0)</f>
        <v>SERIE029</v>
      </c>
      <c r="I942" s="4" t="s">
        <v>40</v>
      </c>
      <c r="J942" s="31">
        <f>VLOOKUP(Eliminación!I1533,RETENCIÓN!A:D,IF(Eliminación!E1533="OPES",2,IF(Eliminación!E1533="UPES",3,4)),FALSE)</f>
        <v>10</v>
      </c>
      <c r="K942" s="27">
        <f t="shared" si="14"/>
        <v>41895</v>
      </c>
      <c r="L942" s="28" t="str">
        <f>IF(VLOOKUP(I942,RETENCIÓN!A:E,5,FALSE)="E","X","")</f>
        <v>X</v>
      </c>
      <c r="M942" s="29" t="str">
        <f>IF(VLOOKUP(I942,RETENCIÓN!A:E,5,FALSE)="CT","X","")</f>
        <v/>
      </c>
      <c r="N942" s="28" t="str">
        <f>IF(VLOOKUP(I942,RETENCIÓN!A:E,5,FALSE)="E","X","")</f>
        <v>X</v>
      </c>
      <c r="O942" s="28" t="str">
        <f>IF(VLOOKUP(I942,[3]RETENCIÓN!A:E,5,FALSE)="MT","X","")</f>
        <v/>
      </c>
      <c r="P942" s="28" t="str">
        <f>IF(VLOOKUP(I942,[3]RETENCIÓN!A:E,5,FALSE)="S","X","")</f>
        <v/>
      </c>
      <c r="Q942" s="26" t="s">
        <v>2324</v>
      </c>
      <c r="R942" s="26" t="s">
        <v>1538</v>
      </c>
      <c r="S942" s="25" t="s">
        <v>177</v>
      </c>
      <c r="T942" s="22" t="s">
        <v>178</v>
      </c>
      <c r="U942" s="22">
        <v>1</v>
      </c>
      <c r="V942" s="22">
        <v>98</v>
      </c>
      <c r="W942" s="22" t="s">
        <v>167</v>
      </c>
      <c r="X942" s="22"/>
      <c r="Y942" s="22">
        <v>1</v>
      </c>
      <c r="Z942" s="22" t="s">
        <v>2325</v>
      </c>
    </row>
    <row r="943" spans="1:26" ht="24" x14ac:dyDescent="0.2">
      <c r="A943" s="22">
        <v>941</v>
      </c>
      <c r="B943" s="22" t="s">
        <v>168</v>
      </c>
      <c r="C943" s="23">
        <v>38245</v>
      </c>
      <c r="D943" s="23">
        <v>38245</v>
      </c>
      <c r="E943" s="22" t="s">
        <v>21</v>
      </c>
      <c r="F943" s="24" t="s">
        <v>1962</v>
      </c>
      <c r="G943" s="4" t="s">
        <v>40</v>
      </c>
      <c r="H943" s="31" t="str">
        <f>VLOOKUP(G943,[2]Hoja2!A$1:B$65536,2,0)</f>
        <v>SERIE029</v>
      </c>
      <c r="I943" s="4" t="s">
        <v>40</v>
      </c>
      <c r="J943" s="31">
        <f>VLOOKUP(Eliminación!I1534,RETENCIÓN!A:D,IF(Eliminación!E1534="OPES",2,IF(Eliminación!E1534="UPES",3,4)),FALSE)</f>
        <v>10</v>
      </c>
      <c r="K943" s="27">
        <f t="shared" si="14"/>
        <v>41895</v>
      </c>
      <c r="L943" s="28" t="str">
        <f>IF(VLOOKUP(I943,RETENCIÓN!A:E,5,FALSE)="E","X","")</f>
        <v>X</v>
      </c>
      <c r="M943" s="29" t="str">
        <f>IF(VLOOKUP(I943,RETENCIÓN!A:E,5,FALSE)="CT","X","")</f>
        <v/>
      </c>
      <c r="N943" s="28" t="str">
        <f>IF(VLOOKUP(I943,RETENCIÓN!A:E,5,FALSE)="E","X","")</f>
        <v>X</v>
      </c>
      <c r="O943" s="28" t="str">
        <f>IF(VLOOKUP(I943,[3]RETENCIÓN!A:E,5,FALSE)="MT","X","")</f>
        <v/>
      </c>
      <c r="P943" s="28" t="str">
        <f>IF(VLOOKUP(I943,[3]RETENCIÓN!A:E,5,FALSE)="S","X","")</f>
        <v/>
      </c>
      <c r="Q943" s="26" t="s">
        <v>2324</v>
      </c>
      <c r="R943" s="26"/>
      <c r="S943" s="25" t="s">
        <v>177</v>
      </c>
      <c r="T943" s="22" t="s">
        <v>178</v>
      </c>
      <c r="U943" s="22">
        <v>1</v>
      </c>
      <c r="V943" s="22">
        <v>78</v>
      </c>
      <c r="W943" s="22" t="s">
        <v>167</v>
      </c>
      <c r="X943" s="22"/>
      <c r="Y943" s="22">
        <v>2</v>
      </c>
      <c r="Z943" s="22" t="s">
        <v>2325</v>
      </c>
    </row>
    <row r="944" spans="1:26" ht="24" x14ac:dyDescent="0.2">
      <c r="A944" s="22">
        <v>942</v>
      </c>
      <c r="B944" s="22" t="s">
        <v>168</v>
      </c>
      <c r="C944" s="23">
        <v>38245</v>
      </c>
      <c r="D944" s="23">
        <v>38245</v>
      </c>
      <c r="E944" s="22" t="s">
        <v>21</v>
      </c>
      <c r="F944" s="24" t="s">
        <v>2326</v>
      </c>
      <c r="G944" s="4" t="s">
        <v>40</v>
      </c>
      <c r="H944" s="31" t="str">
        <f>VLOOKUP(G944,[2]Hoja2!A$1:B$65536,2,0)</f>
        <v>SERIE029</v>
      </c>
      <c r="I944" s="4" t="s">
        <v>40</v>
      </c>
      <c r="J944" s="31">
        <f>VLOOKUP(Eliminación!I1535,RETENCIÓN!A:D,IF(Eliminación!E1535="OPES",2,IF(Eliminación!E1535="UPES",3,4)),FALSE)</f>
        <v>10</v>
      </c>
      <c r="K944" s="27">
        <f t="shared" si="14"/>
        <v>41895</v>
      </c>
      <c r="L944" s="28" t="str">
        <f>IF(VLOOKUP(I944,RETENCIÓN!A:E,5,FALSE)="E","X","")</f>
        <v>X</v>
      </c>
      <c r="M944" s="29" t="str">
        <f>IF(VLOOKUP(I944,RETENCIÓN!A:E,5,FALSE)="CT","X","")</f>
        <v/>
      </c>
      <c r="N944" s="28" t="str">
        <f>IF(VLOOKUP(I944,RETENCIÓN!A:E,5,FALSE)="E","X","")</f>
        <v>X</v>
      </c>
      <c r="O944" s="28" t="str">
        <f>IF(VLOOKUP(I944,[3]RETENCIÓN!A:E,5,FALSE)="MT","X","")</f>
        <v/>
      </c>
      <c r="P944" s="28" t="str">
        <f>IF(VLOOKUP(I944,[3]RETENCIÓN!A:E,5,FALSE)="S","X","")</f>
        <v/>
      </c>
      <c r="Q944" s="26" t="s">
        <v>2324</v>
      </c>
      <c r="R944" s="26"/>
      <c r="S944" s="25" t="s">
        <v>177</v>
      </c>
      <c r="T944" s="22" t="s">
        <v>178</v>
      </c>
      <c r="U944" s="22">
        <v>1</v>
      </c>
      <c r="V944" s="22">
        <v>42</v>
      </c>
      <c r="W944" s="22" t="s">
        <v>167</v>
      </c>
      <c r="X944" s="22"/>
      <c r="Y944" s="22">
        <v>3</v>
      </c>
      <c r="Z944" s="22" t="s">
        <v>2325</v>
      </c>
    </row>
    <row r="945" spans="1:26" ht="24" x14ac:dyDescent="0.2">
      <c r="A945" s="22">
        <v>943</v>
      </c>
      <c r="B945" s="22" t="s">
        <v>168</v>
      </c>
      <c r="C945" s="23">
        <v>38245</v>
      </c>
      <c r="D945" s="23">
        <v>38245</v>
      </c>
      <c r="E945" s="22" t="s">
        <v>21</v>
      </c>
      <c r="F945" s="24" t="s">
        <v>2327</v>
      </c>
      <c r="G945" s="4" t="s">
        <v>40</v>
      </c>
      <c r="H945" s="31" t="str">
        <f>VLOOKUP(G945,[2]Hoja2!A$1:B$65536,2,0)</f>
        <v>SERIE029</v>
      </c>
      <c r="I945" s="4" t="s">
        <v>40</v>
      </c>
      <c r="J945" s="31">
        <f>VLOOKUP(Eliminación!I1536,RETENCIÓN!A:D,IF(Eliminación!E1536="OPES",2,IF(Eliminación!E1536="UPES",3,4)),FALSE)</f>
        <v>10</v>
      </c>
      <c r="K945" s="27">
        <f t="shared" si="14"/>
        <v>41895</v>
      </c>
      <c r="L945" s="28" t="str">
        <f>IF(VLOOKUP(I945,RETENCIÓN!A:E,5,FALSE)="E","X","")</f>
        <v>X</v>
      </c>
      <c r="M945" s="29" t="str">
        <f>IF(VLOOKUP(I945,RETENCIÓN!A:E,5,FALSE)="CT","X","")</f>
        <v/>
      </c>
      <c r="N945" s="28" t="str">
        <f>IF(VLOOKUP(I945,RETENCIÓN!A:E,5,FALSE)="E","X","")</f>
        <v>X</v>
      </c>
      <c r="O945" s="28" t="str">
        <f>IF(VLOOKUP(I945,[3]RETENCIÓN!A:E,5,FALSE)="MT","X","")</f>
        <v/>
      </c>
      <c r="P945" s="28" t="str">
        <f>IF(VLOOKUP(I945,[3]RETENCIÓN!A:E,5,FALSE)="S","X","")</f>
        <v/>
      </c>
      <c r="Q945" s="26" t="s">
        <v>2324</v>
      </c>
      <c r="R945" s="26"/>
      <c r="S945" s="25" t="s">
        <v>177</v>
      </c>
      <c r="T945" s="22" t="s">
        <v>178</v>
      </c>
      <c r="U945" s="22">
        <v>1</v>
      </c>
      <c r="V945" s="22">
        <v>53</v>
      </c>
      <c r="W945" s="22" t="s">
        <v>167</v>
      </c>
      <c r="X945" s="22"/>
      <c r="Y945" s="22">
        <v>4</v>
      </c>
      <c r="Z945" s="22" t="s">
        <v>2325</v>
      </c>
    </row>
    <row r="946" spans="1:26" ht="24" x14ac:dyDescent="0.2">
      <c r="A946" s="22">
        <v>944</v>
      </c>
      <c r="B946" s="22" t="s">
        <v>168</v>
      </c>
      <c r="C946" s="23">
        <v>38245</v>
      </c>
      <c r="D946" s="23">
        <v>38245</v>
      </c>
      <c r="E946" s="22" t="s">
        <v>21</v>
      </c>
      <c r="F946" s="24" t="s">
        <v>2328</v>
      </c>
      <c r="G946" s="4" t="s">
        <v>40</v>
      </c>
      <c r="H946" s="31" t="str">
        <f>VLOOKUP(G946,[2]Hoja2!A$1:B$65536,2,0)</f>
        <v>SERIE029</v>
      </c>
      <c r="I946" s="4" t="s">
        <v>40</v>
      </c>
      <c r="J946" s="31">
        <f>VLOOKUP(Eliminación!I1537,RETENCIÓN!A:D,IF(Eliminación!E1537="OPES",2,IF(Eliminación!E1537="UPES",3,4)),FALSE)</f>
        <v>10</v>
      </c>
      <c r="K946" s="27">
        <f t="shared" si="14"/>
        <v>41895</v>
      </c>
      <c r="L946" s="28" t="str">
        <f>IF(VLOOKUP(I946,RETENCIÓN!A:E,5,FALSE)="E","X","")</f>
        <v>X</v>
      </c>
      <c r="M946" s="29" t="str">
        <f>IF(VLOOKUP(I946,RETENCIÓN!A:E,5,FALSE)="CT","X","")</f>
        <v/>
      </c>
      <c r="N946" s="28" t="str">
        <f>IF(VLOOKUP(I946,RETENCIÓN!A:E,5,FALSE)="E","X","")</f>
        <v>X</v>
      </c>
      <c r="O946" s="28" t="str">
        <f>IF(VLOOKUP(I946,[3]RETENCIÓN!A:E,5,FALSE)="MT","X","")</f>
        <v/>
      </c>
      <c r="P946" s="28" t="str">
        <f>IF(VLOOKUP(I946,[3]RETENCIÓN!A:E,5,FALSE)="S","X","")</f>
        <v/>
      </c>
      <c r="Q946" s="26" t="s">
        <v>2324</v>
      </c>
      <c r="R946" s="26"/>
      <c r="S946" s="25" t="s">
        <v>177</v>
      </c>
      <c r="T946" s="22" t="s">
        <v>178</v>
      </c>
      <c r="U946" s="22">
        <v>1</v>
      </c>
      <c r="V946" s="22">
        <v>71</v>
      </c>
      <c r="W946" s="22" t="s">
        <v>167</v>
      </c>
      <c r="X946" s="22"/>
      <c r="Y946" s="22">
        <v>5</v>
      </c>
      <c r="Z946" s="22" t="s">
        <v>2325</v>
      </c>
    </row>
    <row r="947" spans="1:26" x14ac:dyDescent="0.2">
      <c r="A947" s="22">
        <v>945</v>
      </c>
      <c r="B947" s="22" t="s">
        <v>168</v>
      </c>
      <c r="C947" s="23">
        <v>38247</v>
      </c>
      <c r="D947" s="23">
        <v>38247</v>
      </c>
      <c r="E947" s="22" t="s">
        <v>21</v>
      </c>
      <c r="F947" s="24" t="s">
        <v>2329</v>
      </c>
      <c r="G947" s="4" t="s">
        <v>40</v>
      </c>
      <c r="H947" s="31" t="str">
        <f>VLOOKUP(G947,[2]Hoja2!A$1:B$65536,2,0)</f>
        <v>SERIE029</v>
      </c>
      <c r="I947" s="4" t="s">
        <v>40</v>
      </c>
      <c r="J947" s="31">
        <f>VLOOKUP(Eliminación!I1538,RETENCIÓN!A:D,IF(Eliminación!E1538="OPES",2,IF(Eliminación!E1538="UPES",3,4)),FALSE)</f>
        <v>10</v>
      </c>
      <c r="K947" s="27">
        <f t="shared" si="14"/>
        <v>41897</v>
      </c>
      <c r="L947" s="28" t="str">
        <f>IF(VLOOKUP(I947,RETENCIÓN!A:E,5,FALSE)="E","X","")</f>
        <v>X</v>
      </c>
      <c r="M947" s="29" t="str">
        <f>IF(VLOOKUP(I947,RETENCIÓN!A:E,5,FALSE)="CT","X","")</f>
        <v/>
      </c>
      <c r="N947" s="28" t="str">
        <f>IF(VLOOKUP(I947,RETENCIÓN!A:E,5,FALSE)="E","X","")</f>
        <v>X</v>
      </c>
      <c r="O947" s="28" t="str">
        <f>IF(VLOOKUP(I947,[3]RETENCIÓN!A:E,5,FALSE)="MT","X","")</f>
        <v/>
      </c>
      <c r="P947" s="28" t="str">
        <f>IF(VLOOKUP(I947,[3]RETENCIÓN!A:E,5,FALSE)="S","X","")</f>
        <v/>
      </c>
      <c r="Q947" s="26" t="s">
        <v>2330</v>
      </c>
      <c r="R947" s="26"/>
      <c r="S947" s="25" t="s">
        <v>177</v>
      </c>
      <c r="T947" s="22" t="s">
        <v>178</v>
      </c>
      <c r="U947" s="22">
        <v>1</v>
      </c>
      <c r="V947" s="22">
        <v>97</v>
      </c>
      <c r="W947" s="22" t="s">
        <v>167</v>
      </c>
      <c r="X947" s="22" t="s">
        <v>2331</v>
      </c>
      <c r="Y947" s="22">
        <v>6</v>
      </c>
      <c r="Z947" s="22" t="s">
        <v>2325</v>
      </c>
    </row>
    <row r="948" spans="1:26" x14ac:dyDescent="0.2">
      <c r="A948" s="22">
        <v>946</v>
      </c>
      <c r="B948" s="22" t="s">
        <v>168</v>
      </c>
      <c r="C948" s="23">
        <v>38247</v>
      </c>
      <c r="D948" s="23">
        <v>38247</v>
      </c>
      <c r="E948" s="22" t="s">
        <v>21</v>
      </c>
      <c r="F948" s="24" t="s">
        <v>2163</v>
      </c>
      <c r="G948" s="4" t="s">
        <v>40</v>
      </c>
      <c r="H948" s="31" t="str">
        <f>VLOOKUP(G948,[2]Hoja2!A$1:B$65536,2,0)</f>
        <v>SERIE029</v>
      </c>
      <c r="I948" s="4" t="s">
        <v>40</v>
      </c>
      <c r="J948" s="31">
        <f>VLOOKUP(Eliminación!I1539,RETENCIÓN!A:D,IF(Eliminación!E1539="OPES",2,IF(Eliminación!E1539="UPES",3,4)),FALSE)</f>
        <v>10</v>
      </c>
      <c r="K948" s="27">
        <f t="shared" si="14"/>
        <v>41897</v>
      </c>
      <c r="L948" s="28" t="str">
        <f>IF(VLOOKUP(I948,RETENCIÓN!A:E,5,FALSE)="E","X","")</f>
        <v>X</v>
      </c>
      <c r="M948" s="29" t="str">
        <f>IF(VLOOKUP(I948,RETENCIÓN!A:E,5,FALSE)="CT","X","")</f>
        <v/>
      </c>
      <c r="N948" s="28" t="str">
        <f>IF(VLOOKUP(I948,RETENCIÓN!A:E,5,FALSE)="E","X","")</f>
        <v>X</v>
      </c>
      <c r="O948" s="28" t="str">
        <f>IF(VLOOKUP(I948,[3]RETENCIÓN!A:E,5,FALSE)="MT","X","")</f>
        <v/>
      </c>
      <c r="P948" s="28" t="str">
        <f>IF(VLOOKUP(I948,[3]RETENCIÓN!A:E,5,FALSE)="S","X","")</f>
        <v/>
      </c>
      <c r="Q948" s="26" t="s">
        <v>2330</v>
      </c>
      <c r="R948" s="26"/>
      <c r="S948" s="25" t="s">
        <v>177</v>
      </c>
      <c r="T948" s="22" t="s">
        <v>178</v>
      </c>
      <c r="U948" s="22">
        <v>1</v>
      </c>
      <c r="V948" s="22">
        <v>63</v>
      </c>
      <c r="W948" s="22" t="s">
        <v>167</v>
      </c>
      <c r="X948" s="22" t="s">
        <v>2331</v>
      </c>
      <c r="Y948" s="22">
        <v>6</v>
      </c>
      <c r="Z948" s="22" t="s">
        <v>2325</v>
      </c>
    </row>
    <row r="949" spans="1:26" ht="24" x14ac:dyDescent="0.2">
      <c r="A949" s="22">
        <v>947</v>
      </c>
      <c r="B949" s="22" t="s">
        <v>168</v>
      </c>
      <c r="C949" s="23">
        <v>38247</v>
      </c>
      <c r="D949" s="23">
        <v>38247</v>
      </c>
      <c r="E949" s="22" t="s">
        <v>21</v>
      </c>
      <c r="F949" s="24" t="s">
        <v>2318</v>
      </c>
      <c r="G949" s="4" t="s">
        <v>40</v>
      </c>
      <c r="H949" s="31" t="str">
        <f>VLOOKUP(G949,[2]Hoja2!A$1:B$65536,2,0)</f>
        <v>SERIE029</v>
      </c>
      <c r="I949" s="4" t="s">
        <v>40</v>
      </c>
      <c r="J949" s="31">
        <f>VLOOKUP(Eliminación!I1540,RETENCIÓN!A:D,IF(Eliminación!E1540="OPES",2,IF(Eliminación!E1540="UPES",3,4)),FALSE)</f>
        <v>10</v>
      </c>
      <c r="K949" s="27">
        <f t="shared" si="14"/>
        <v>41897</v>
      </c>
      <c r="L949" s="28" t="str">
        <f>IF(VLOOKUP(I949,RETENCIÓN!A:E,5,FALSE)="E","X","")</f>
        <v>X</v>
      </c>
      <c r="M949" s="29" t="str">
        <f>IF(VLOOKUP(I949,RETENCIÓN!A:E,5,FALSE)="CT","X","")</f>
        <v/>
      </c>
      <c r="N949" s="28" t="str">
        <f>IF(VLOOKUP(I949,RETENCIÓN!A:E,5,FALSE)="E","X","")</f>
        <v>X</v>
      </c>
      <c r="O949" s="28" t="str">
        <f>IF(VLOOKUP(I949,[3]RETENCIÓN!A:E,5,FALSE)="MT","X","")</f>
        <v/>
      </c>
      <c r="P949" s="28" t="str">
        <f>IF(VLOOKUP(I949,[3]RETENCIÓN!A:E,5,FALSE)="S","X","")</f>
        <v/>
      </c>
      <c r="Q949" s="26" t="s">
        <v>2330</v>
      </c>
      <c r="R949" s="26" t="s">
        <v>1955</v>
      </c>
      <c r="S949" s="25" t="s">
        <v>177</v>
      </c>
      <c r="T949" s="22" t="s">
        <v>178</v>
      </c>
      <c r="U949" s="22">
        <v>1</v>
      </c>
      <c r="V949" s="22">
        <v>167</v>
      </c>
      <c r="W949" s="22" t="s">
        <v>167</v>
      </c>
      <c r="X949" s="22"/>
      <c r="Y949" s="22">
        <v>7</v>
      </c>
      <c r="Z949" s="22" t="s">
        <v>2325</v>
      </c>
    </row>
    <row r="950" spans="1:26" ht="24" x14ac:dyDescent="0.2">
      <c r="A950" s="22">
        <v>948</v>
      </c>
      <c r="B950" s="22" t="s">
        <v>168</v>
      </c>
      <c r="C950" s="23">
        <v>38247</v>
      </c>
      <c r="D950" s="23">
        <v>38247</v>
      </c>
      <c r="E950" s="22" t="s">
        <v>21</v>
      </c>
      <c r="F950" s="24" t="s">
        <v>2332</v>
      </c>
      <c r="G950" s="4" t="s">
        <v>40</v>
      </c>
      <c r="H950" s="31" t="str">
        <f>VLOOKUP(G950,[2]Hoja2!A$1:B$65536,2,0)</f>
        <v>SERIE029</v>
      </c>
      <c r="I950" s="4" t="s">
        <v>40</v>
      </c>
      <c r="J950" s="31">
        <f>VLOOKUP(Eliminación!I1541,RETENCIÓN!A:D,IF(Eliminación!E1541="OPES",2,IF(Eliminación!E1541="UPES",3,4)),FALSE)</f>
        <v>10</v>
      </c>
      <c r="K950" s="27">
        <f t="shared" si="14"/>
        <v>41897</v>
      </c>
      <c r="L950" s="28" t="str">
        <f>IF(VLOOKUP(I950,RETENCIÓN!A:E,5,FALSE)="E","X","")</f>
        <v>X</v>
      </c>
      <c r="M950" s="29" t="str">
        <f>IF(VLOOKUP(I950,RETENCIÓN!A:E,5,FALSE)="CT","X","")</f>
        <v/>
      </c>
      <c r="N950" s="28" t="str">
        <f>IF(VLOOKUP(I950,RETENCIÓN!A:E,5,FALSE)="E","X","")</f>
        <v>X</v>
      </c>
      <c r="O950" s="28" t="str">
        <f>IF(VLOOKUP(I950,[3]RETENCIÓN!A:E,5,FALSE)="MT","X","")</f>
        <v/>
      </c>
      <c r="P950" s="28" t="str">
        <f>IF(VLOOKUP(I950,[3]RETENCIÓN!A:E,5,FALSE)="S","X","")</f>
        <v/>
      </c>
      <c r="Q950" s="26" t="s">
        <v>2333</v>
      </c>
      <c r="R950" s="26" t="s">
        <v>405</v>
      </c>
      <c r="S950" s="25" t="s">
        <v>177</v>
      </c>
      <c r="T950" s="22" t="s">
        <v>178</v>
      </c>
      <c r="U950" s="22">
        <v>1</v>
      </c>
      <c r="V950" s="22">
        <v>139</v>
      </c>
      <c r="W950" s="22" t="s">
        <v>167</v>
      </c>
      <c r="X950" s="22" t="s">
        <v>2331</v>
      </c>
      <c r="Y950" s="22">
        <v>8</v>
      </c>
      <c r="Z950" s="22" t="s">
        <v>2325</v>
      </c>
    </row>
    <row r="951" spans="1:26" x14ac:dyDescent="0.2">
      <c r="A951" s="22">
        <v>949</v>
      </c>
      <c r="B951" s="22" t="s">
        <v>168</v>
      </c>
      <c r="C951" s="23">
        <v>38247</v>
      </c>
      <c r="D951" s="23">
        <v>38247</v>
      </c>
      <c r="E951" s="22" t="s">
        <v>21</v>
      </c>
      <c r="F951" s="24" t="s">
        <v>2322</v>
      </c>
      <c r="G951" s="4" t="s">
        <v>40</v>
      </c>
      <c r="H951" s="31" t="str">
        <f>VLOOKUP(G951,[2]Hoja2!A$1:B$65536,2,0)</f>
        <v>SERIE029</v>
      </c>
      <c r="I951" s="4" t="s">
        <v>40</v>
      </c>
      <c r="J951" s="31">
        <f>VLOOKUP(Eliminación!I1542,RETENCIÓN!A:D,IF(Eliminación!E1542="OPES",2,IF(Eliminación!E1542="UPES",3,4)),FALSE)</f>
        <v>10</v>
      </c>
      <c r="K951" s="27">
        <f t="shared" si="14"/>
        <v>41897</v>
      </c>
      <c r="L951" s="28" t="str">
        <f>IF(VLOOKUP(I951,RETENCIÓN!A:E,5,FALSE)="E","X","")</f>
        <v>X</v>
      </c>
      <c r="M951" s="29" t="str">
        <f>IF(VLOOKUP(I951,RETENCIÓN!A:E,5,FALSE)="CT","X","")</f>
        <v/>
      </c>
      <c r="N951" s="28" t="str">
        <f>IF(VLOOKUP(I951,RETENCIÓN!A:E,5,FALSE)="E","X","")</f>
        <v>X</v>
      </c>
      <c r="O951" s="28" t="str">
        <f>IF(VLOOKUP(I951,[3]RETENCIÓN!A:E,5,FALSE)="MT","X","")</f>
        <v/>
      </c>
      <c r="P951" s="28" t="str">
        <f>IF(VLOOKUP(I951,[3]RETENCIÓN!A:E,5,FALSE)="S","X","")</f>
        <v/>
      </c>
      <c r="Q951" s="26" t="s">
        <v>2330</v>
      </c>
      <c r="R951" s="26" t="s">
        <v>1189</v>
      </c>
      <c r="S951" s="25" t="s">
        <v>177</v>
      </c>
      <c r="T951" s="22" t="s">
        <v>178</v>
      </c>
      <c r="U951" s="22">
        <v>1</v>
      </c>
      <c r="V951" s="22">
        <v>70</v>
      </c>
      <c r="W951" s="22" t="s">
        <v>167</v>
      </c>
      <c r="X951" s="22" t="s">
        <v>2331</v>
      </c>
      <c r="Y951" s="22">
        <v>8</v>
      </c>
      <c r="Z951" s="22" t="s">
        <v>2325</v>
      </c>
    </row>
    <row r="952" spans="1:26" ht="36" x14ac:dyDescent="0.2">
      <c r="A952" s="22">
        <v>950</v>
      </c>
      <c r="B952" s="22" t="s">
        <v>168</v>
      </c>
      <c r="C952" s="23">
        <v>38245</v>
      </c>
      <c r="D952" s="23">
        <v>38245</v>
      </c>
      <c r="E952" s="22" t="s">
        <v>21</v>
      </c>
      <c r="F952" s="24" t="s">
        <v>2334</v>
      </c>
      <c r="G952" s="4" t="s">
        <v>40</v>
      </c>
      <c r="H952" s="31" t="str">
        <f>VLOOKUP(G952,[2]Hoja2!A$1:B$65536,2,0)</f>
        <v>SERIE029</v>
      </c>
      <c r="I952" s="4" t="s">
        <v>40</v>
      </c>
      <c r="J952" s="31">
        <f>VLOOKUP(Eliminación!I1543,RETENCIÓN!A:D,IF(Eliminación!E1543="OPES",2,IF(Eliminación!E1543="UPES",3,4)),FALSE)</f>
        <v>10</v>
      </c>
      <c r="K952" s="27">
        <f t="shared" si="14"/>
        <v>41895</v>
      </c>
      <c r="L952" s="28" t="str">
        <f>IF(VLOOKUP(I952,RETENCIÓN!A:E,5,FALSE)="E","X","")</f>
        <v>X</v>
      </c>
      <c r="M952" s="29" t="str">
        <f>IF(VLOOKUP(I952,RETENCIÓN!A:E,5,FALSE)="CT","X","")</f>
        <v/>
      </c>
      <c r="N952" s="28" t="str">
        <f>IF(VLOOKUP(I952,RETENCIÓN!A:E,5,FALSE)="E","X","")</f>
        <v>X</v>
      </c>
      <c r="O952" s="28" t="str">
        <f>IF(VLOOKUP(I952,[3]RETENCIÓN!A:E,5,FALSE)="MT","X","")</f>
        <v/>
      </c>
      <c r="P952" s="28" t="str">
        <f>IF(VLOOKUP(I952,[3]RETENCIÓN!A:E,5,FALSE)="S","X","")</f>
        <v/>
      </c>
      <c r="Q952" s="26" t="s">
        <v>2335</v>
      </c>
      <c r="R952" s="26" t="s">
        <v>283</v>
      </c>
      <c r="S952" s="25" t="s">
        <v>182</v>
      </c>
      <c r="T952" s="22" t="s">
        <v>178</v>
      </c>
      <c r="U952" s="22">
        <v>1</v>
      </c>
      <c r="V952" s="22">
        <v>54</v>
      </c>
      <c r="W952" s="22" t="s">
        <v>167</v>
      </c>
      <c r="X952" s="22"/>
      <c r="Y952" s="22">
        <v>9</v>
      </c>
      <c r="Z952" s="22" t="s">
        <v>2325</v>
      </c>
    </row>
    <row r="953" spans="1:26" ht="24" x14ac:dyDescent="0.2">
      <c r="A953" s="22">
        <v>951</v>
      </c>
      <c r="B953" s="22" t="s">
        <v>168</v>
      </c>
      <c r="C953" s="23">
        <v>38233</v>
      </c>
      <c r="D953" s="23">
        <v>38233</v>
      </c>
      <c r="E953" s="22" t="s">
        <v>21</v>
      </c>
      <c r="F953" s="24" t="s">
        <v>2336</v>
      </c>
      <c r="G953" s="4" t="s">
        <v>40</v>
      </c>
      <c r="H953" s="31" t="str">
        <f>VLOOKUP(G953,[2]Hoja2!A$1:B$65536,2,0)</f>
        <v>SERIE029</v>
      </c>
      <c r="I953" s="4" t="s">
        <v>40</v>
      </c>
      <c r="J953" s="31">
        <f>VLOOKUP(Eliminación!I1544,RETENCIÓN!A:D,IF(Eliminación!E1544="OPES",2,IF(Eliminación!E1544="UPES",3,4)),FALSE)</f>
        <v>10</v>
      </c>
      <c r="K953" s="27">
        <f t="shared" si="14"/>
        <v>41883</v>
      </c>
      <c r="L953" s="28" t="str">
        <f>IF(VLOOKUP(I953,RETENCIÓN!A:E,5,FALSE)="E","X","")</f>
        <v>X</v>
      </c>
      <c r="M953" s="29" t="str">
        <f>IF(VLOOKUP(I953,RETENCIÓN!A:E,5,FALSE)="CT","X","")</f>
        <v/>
      </c>
      <c r="N953" s="28" t="str">
        <f>IF(VLOOKUP(I953,RETENCIÓN!A:E,5,FALSE)="E","X","")</f>
        <v>X</v>
      </c>
      <c r="O953" s="28" t="str">
        <f>IF(VLOOKUP(I953,[3]RETENCIÓN!A:E,5,FALSE)="MT","X","")</f>
        <v/>
      </c>
      <c r="P953" s="28" t="str">
        <f>IF(VLOOKUP(I953,[3]RETENCIÓN!A:E,5,FALSE)="S","X","")</f>
        <v/>
      </c>
      <c r="Q953" s="26" t="s">
        <v>2337</v>
      </c>
      <c r="R953" s="26" t="s">
        <v>2338</v>
      </c>
      <c r="S953" s="25" t="s">
        <v>177</v>
      </c>
      <c r="T953" s="22" t="s">
        <v>178</v>
      </c>
      <c r="U953" s="22">
        <v>1</v>
      </c>
      <c r="V953" s="22">
        <v>45</v>
      </c>
      <c r="W953" s="22" t="s">
        <v>167</v>
      </c>
      <c r="X953" s="22"/>
      <c r="Y953" s="22">
        <v>1</v>
      </c>
      <c r="Z953" s="22" t="s">
        <v>2339</v>
      </c>
    </row>
    <row r="954" spans="1:26" ht="24" x14ac:dyDescent="0.2">
      <c r="A954" s="22">
        <v>952</v>
      </c>
      <c r="B954" s="22" t="s">
        <v>168</v>
      </c>
      <c r="C954" s="23">
        <v>38233</v>
      </c>
      <c r="D954" s="23">
        <v>38233</v>
      </c>
      <c r="E954" s="22" t="s">
        <v>21</v>
      </c>
      <c r="F954" s="24" t="s">
        <v>220</v>
      </c>
      <c r="G954" s="4" t="s">
        <v>40</v>
      </c>
      <c r="H954" s="31" t="str">
        <f>VLOOKUP(G954,[2]Hoja2!A$1:B$65536,2,0)</f>
        <v>SERIE029</v>
      </c>
      <c r="I954" s="4" t="s">
        <v>40</v>
      </c>
      <c r="J954" s="31">
        <f>VLOOKUP(Eliminación!I1545,RETENCIÓN!A:D,IF(Eliminación!E1545="OPES",2,IF(Eliminación!E1545="UPES",3,4)),FALSE)</f>
        <v>10</v>
      </c>
      <c r="K954" s="27">
        <f t="shared" si="14"/>
        <v>41883</v>
      </c>
      <c r="L954" s="28" t="str">
        <f>IF(VLOOKUP(I954,RETENCIÓN!A:E,5,FALSE)="E","X","")</f>
        <v>X</v>
      </c>
      <c r="M954" s="29" t="str">
        <f>IF(VLOOKUP(I954,RETENCIÓN!A:E,5,FALSE)="CT","X","")</f>
        <v/>
      </c>
      <c r="N954" s="28" t="str">
        <f>IF(VLOOKUP(I954,RETENCIÓN!A:E,5,FALSE)="E","X","")</f>
        <v>X</v>
      </c>
      <c r="O954" s="28" t="str">
        <f>IF(VLOOKUP(I954,[3]RETENCIÓN!A:E,5,FALSE)="MT","X","")</f>
        <v/>
      </c>
      <c r="P954" s="28" t="str">
        <f>IF(VLOOKUP(I954,[3]RETENCIÓN!A:E,5,FALSE)="S","X","")</f>
        <v/>
      </c>
      <c r="Q954" s="26" t="s">
        <v>2340</v>
      </c>
      <c r="R954" s="26" t="s">
        <v>2341</v>
      </c>
      <c r="S954" s="25" t="s">
        <v>182</v>
      </c>
      <c r="T954" s="22" t="s">
        <v>178</v>
      </c>
      <c r="U954" s="22">
        <v>1</v>
      </c>
      <c r="V954" s="22">
        <v>86</v>
      </c>
      <c r="W954" s="22" t="s">
        <v>167</v>
      </c>
      <c r="X954" s="22"/>
      <c r="Y954" s="22">
        <v>2</v>
      </c>
      <c r="Z954" s="22" t="s">
        <v>2339</v>
      </c>
    </row>
    <row r="955" spans="1:26" x14ac:dyDescent="0.2">
      <c r="A955" s="22">
        <v>953</v>
      </c>
      <c r="B955" s="22" t="s">
        <v>168</v>
      </c>
      <c r="C955" s="23">
        <v>38237</v>
      </c>
      <c r="D955" s="23">
        <v>38237</v>
      </c>
      <c r="E955" s="22" t="s">
        <v>21</v>
      </c>
      <c r="F955" s="24" t="s">
        <v>2045</v>
      </c>
      <c r="G955" s="4" t="s">
        <v>40</v>
      </c>
      <c r="H955" s="31" t="str">
        <f>VLOOKUP(G955,[2]Hoja2!A$1:B$65536,2,0)</f>
        <v>SERIE029</v>
      </c>
      <c r="I955" s="4" t="s">
        <v>40</v>
      </c>
      <c r="J955" s="31">
        <f>VLOOKUP(Eliminación!I1546,RETENCIÓN!A:D,IF(Eliminación!E1546="OPES",2,IF(Eliminación!E1546="UPES",3,4)),FALSE)</f>
        <v>10</v>
      </c>
      <c r="K955" s="27">
        <f t="shared" si="14"/>
        <v>41887</v>
      </c>
      <c r="L955" s="28" t="str">
        <f>IF(VLOOKUP(I955,RETENCIÓN!A:E,5,FALSE)="E","X","")</f>
        <v>X</v>
      </c>
      <c r="M955" s="29" t="str">
        <f>IF(VLOOKUP(I955,RETENCIÓN!A:E,5,FALSE)="CT","X","")</f>
        <v/>
      </c>
      <c r="N955" s="28" t="str">
        <f>IF(VLOOKUP(I955,RETENCIÓN!A:E,5,FALSE)="E","X","")</f>
        <v>X</v>
      </c>
      <c r="O955" s="28" t="str">
        <f>IF(VLOOKUP(I955,[3]RETENCIÓN!A:E,5,FALSE)="MT","X","")</f>
        <v/>
      </c>
      <c r="P955" s="28" t="str">
        <f>IF(VLOOKUP(I955,[3]RETENCIÓN!A:E,5,FALSE)="S","X","")</f>
        <v/>
      </c>
      <c r="Q955" s="26" t="s">
        <v>2342</v>
      </c>
      <c r="R955" s="26"/>
      <c r="S955" s="25" t="s">
        <v>177</v>
      </c>
      <c r="T955" s="22" t="s">
        <v>178</v>
      </c>
      <c r="U955" s="22">
        <v>1</v>
      </c>
      <c r="V955" s="22">
        <v>109</v>
      </c>
      <c r="W955" s="22" t="s">
        <v>167</v>
      </c>
      <c r="X955" s="22"/>
      <c r="Y955" s="22">
        <v>3</v>
      </c>
      <c r="Z955" s="22" t="s">
        <v>2339</v>
      </c>
    </row>
    <row r="956" spans="1:26" x14ac:dyDescent="0.2">
      <c r="A956" s="22">
        <v>954</v>
      </c>
      <c r="B956" s="22" t="s">
        <v>168</v>
      </c>
      <c r="C956" s="23">
        <v>38237</v>
      </c>
      <c r="D956" s="23">
        <v>38237</v>
      </c>
      <c r="E956" s="22" t="s">
        <v>21</v>
      </c>
      <c r="F956" s="24" t="s">
        <v>419</v>
      </c>
      <c r="G956" s="4" t="s">
        <v>40</v>
      </c>
      <c r="H956" s="31" t="str">
        <f>VLOOKUP(G956,[2]Hoja2!A$1:B$65536,2,0)</f>
        <v>SERIE029</v>
      </c>
      <c r="I956" s="4" t="s">
        <v>40</v>
      </c>
      <c r="J956" s="31">
        <f>VLOOKUP(Eliminación!I1547,RETENCIÓN!A:D,IF(Eliminación!E1547="OPES",2,IF(Eliminación!E1547="UPES",3,4)),FALSE)</f>
        <v>10</v>
      </c>
      <c r="K956" s="27">
        <f t="shared" si="14"/>
        <v>41887</v>
      </c>
      <c r="L956" s="28" t="str">
        <f>IF(VLOOKUP(I956,RETENCIÓN!A:E,5,FALSE)="E","X","")</f>
        <v>X</v>
      </c>
      <c r="M956" s="29" t="str">
        <f>IF(VLOOKUP(I956,RETENCIÓN!A:E,5,FALSE)="CT","X","")</f>
        <v/>
      </c>
      <c r="N956" s="28" t="str">
        <f>IF(VLOOKUP(I956,RETENCIÓN!A:E,5,FALSE)="E","X","")</f>
        <v>X</v>
      </c>
      <c r="O956" s="28" t="str">
        <f>IF(VLOOKUP(I956,[3]RETENCIÓN!A:E,5,FALSE)="MT","X","")</f>
        <v/>
      </c>
      <c r="P956" s="28" t="str">
        <f>IF(VLOOKUP(I956,[3]RETENCIÓN!A:E,5,FALSE)="S","X","")</f>
        <v/>
      </c>
      <c r="Q956" s="26" t="s">
        <v>2342</v>
      </c>
      <c r="R956" s="26"/>
      <c r="S956" s="25" t="s">
        <v>177</v>
      </c>
      <c r="T956" s="22" t="s">
        <v>178</v>
      </c>
      <c r="U956" s="22">
        <v>1</v>
      </c>
      <c r="V956" s="22">
        <v>63</v>
      </c>
      <c r="W956" s="22" t="s">
        <v>167</v>
      </c>
      <c r="X956" s="22" t="s">
        <v>1958</v>
      </c>
      <c r="Y956" s="22">
        <v>4</v>
      </c>
      <c r="Z956" s="22" t="s">
        <v>2339</v>
      </c>
    </row>
    <row r="957" spans="1:26" x14ac:dyDescent="0.2">
      <c r="A957" s="22">
        <v>955</v>
      </c>
      <c r="B957" s="22" t="s">
        <v>168</v>
      </c>
      <c r="C957" s="23">
        <v>38237</v>
      </c>
      <c r="D957" s="23">
        <v>38237</v>
      </c>
      <c r="E957" s="22" t="s">
        <v>21</v>
      </c>
      <c r="F957" s="24" t="s">
        <v>2343</v>
      </c>
      <c r="G957" s="4" t="s">
        <v>40</v>
      </c>
      <c r="H957" s="31" t="str">
        <f>VLOOKUP(G957,[2]Hoja2!A$1:B$65536,2,0)</f>
        <v>SERIE029</v>
      </c>
      <c r="I957" s="4" t="s">
        <v>40</v>
      </c>
      <c r="J957" s="31">
        <f>VLOOKUP(Eliminación!I1548,RETENCIÓN!A:D,IF(Eliminación!E1548="OPES",2,IF(Eliminación!E1548="UPES",3,4)),FALSE)</f>
        <v>10</v>
      </c>
      <c r="K957" s="27">
        <f t="shared" si="14"/>
        <v>41887</v>
      </c>
      <c r="L957" s="28" t="str">
        <f>IF(VLOOKUP(I957,RETENCIÓN!A:E,5,FALSE)="E","X","")</f>
        <v>X</v>
      </c>
      <c r="M957" s="29" t="str">
        <f>IF(VLOOKUP(I957,RETENCIÓN!A:E,5,FALSE)="CT","X","")</f>
        <v/>
      </c>
      <c r="N957" s="28" t="str">
        <f>IF(VLOOKUP(I957,RETENCIÓN!A:E,5,FALSE)="E","X","")</f>
        <v>X</v>
      </c>
      <c r="O957" s="28" t="str">
        <f>IF(VLOOKUP(I957,[3]RETENCIÓN!A:E,5,FALSE)="MT","X","")</f>
        <v/>
      </c>
      <c r="P957" s="28" t="str">
        <f>IF(VLOOKUP(I957,[3]RETENCIÓN!A:E,5,FALSE)="S","X","")</f>
        <v/>
      </c>
      <c r="Q957" s="26" t="s">
        <v>2342</v>
      </c>
      <c r="R957" s="26" t="s">
        <v>1282</v>
      </c>
      <c r="S957" s="25" t="s">
        <v>177</v>
      </c>
      <c r="T957" s="22" t="s">
        <v>178</v>
      </c>
      <c r="U957" s="22">
        <v>1</v>
      </c>
      <c r="V957" s="22">
        <v>130</v>
      </c>
      <c r="W957" s="22" t="s">
        <v>167</v>
      </c>
      <c r="X957" s="22"/>
      <c r="Y957" s="22">
        <v>5</v>
      </c>
      <c r="Z957" s="22" t="s">
        <v>2339</v>
      </c>
    </row>
    <row r="958" spans="1:26" x14ac:dyDescent="0.2">
      <c r="A958" s="22">
        <v>956</v>
      </c>
      <c r="B958" s="22" t="s">
        <v>168</v>
      </c>
      <c r="C958" s="23">
        <v>38237</v>
      </c>
      <c r="D958" s="23">
        <v>38237</v>
      </c>
      <c r="E958" s="22" t="s">
        <v>21</v>
      </c>
      <c r="F958" s="24" t="s">
        <v>281</v>
      </c>
      <c r="G958" s="4" t="s">
        <v>40</v>
      </c>
      <c r="H958" s="31" t="str">
        <f>VLOOKUP(G958,[2]Hoja2!A$1:B$65536,2,0)</f>
        <v>SERIE029</v>
      </c>
      <c r="I958" s="4" t="s">
        <v>40</v>
      </c>
      <c r="J958" s="31">
        <f>VLOOKUP(Eliminación!I1549,RETENCIÓN!A:D,IF(Eliminación!E1549="OPES",2,IF(Eliminación!E1549="UPES",3,4)),FALSE)</f>
        <v>10</v>
      </c>
      <c r="K958" s="27">
        <f t="shared" si="14"/>
        <v>41887</v>
      </c>
      <c r="L958" s="28" t="str">
        <f>IF(VLOOKUP(I958,RETENCIÓN!A:E,5,FALSE)="E","X","")</f>
        <v>X</v>
      </c>
      <c r="M958" s="29" t="str">
        <f>IF(VLOOKUP(I958,RETENCIÓN!A:E,5,FALSE)="CT","X","")</f>
        <v/>
      </c>
      <c r="N958" s="28" t="str">
        <f>IF(VLOOKUP(I958,RETENCIÓN!A:E,5,FALSE)="E","X","")</f>
        <v>X</v>
      </c>
      <c r="O958" s="28" t="str">
        <f>IF(VLOOKUP(I958,[3]RETENCIÓN!A:E,5,FALSE)="MT","X","")</f>
        <v/>
      </c>
      <c r="P958" s="28" t="str">
        <f>IF(VLOOKUP(I958,[3]RETENCIÓN!A:E,5,FALSE)="S","X","")</f>
        <v/>
      </c>
      <c r="Q958" s="26" t="s">
        <v>2344</v>
      </c>
      <c r="R958" s="26" t="s">
        <v>2176</v>
      </c>
      <c r="S958" s="25" t="s">
        <v>177</v>
      </c>
      <c r="T958" s="22" t="s">
        <v>178</v>
      </c>
      <c r="U958" s="22">
        <v>1</v>
      </c>
      <c r="V958" s="22">
        <v>80</v>
      </c>
      <c r="W958" s="22" t="s">
        <v>167</v>
      </c>
      <c r="X958" s="22"/>
      <c r="Y958" s="22">
        <v>6</v>
      </c>
      <c r="Z958" s="22" t="s">
        <v>2339</v>
      </c>
    </row>
    <row r="959" spans="1:26" ht="24" x14ac:dyDescent="0.2">
      <c r="A959" s="22">
        <v>957</v>
      </c>
      <c r="B959" s="22" t="s">
        <v>168</v>
      </c>
      <c r="C959" s="23">
        <v>38237</v>
      </c>
      <c r="D959" s="23">
        <v>38237</v>
      </c>
      <c r="E959" s="22" t="s">
        <v>21</v>
      </c>
      <c r="F959" s="24" t="s">
        <v>418</v>
      </c>
      <c r="G959" s="4" t="s">
        <v>40</v>
      </c>
      <c r="H959" s="31" t="str">
        <f>VLOOKUP(G959,[2]Hoja2!A$1:B$65536,2,0)</f>
        <v>SERIE029</v>
      </c>
      <c r="I959" s="4" t="s">
        <v>40</v>
      </c>
      <c r="J959" s="31">
        <f>VLOOKUP(Eliminación!I1550,RETENCIÓN!A:D,IF(Eliminación!E1550="OPES",2,IF(Eliminación!E1550="UPES",3,4)),FALSE)</f>
        <v>10</v>
      </c>
      <c r="K959" s="27">
        <f t="shared" si="14"/>
        <v>41887</v>
      </c>
      <c r="L959" s="28" t="str">
        <f>IF(VLOOKUP(I959,RETENCIÓN!A:E,5,FALSE)="E","X","")</f>
        <v>X</v>
      </c>
      <c r="M959" s="29" t="str">
        <f>IF(VLOOKUP(I959,RETENCIÓN!A:E,5,FALSE)="CT","X","")</f>
        <v/>
      </c>
      <c r="N959" s="28" t="str">
        <f>IF(VLOOKUP(I959,RETENCIÓN!A:E,5,FALSE)="E","X","")</f>
        <v>X</v>
      </c>
      <c r="O959" s="28" t="str">
        <f>IF(VLOOKUP(I959,[3]RETENCIÓN!A:E,5,FALSE)="MT","X","")</f>
        <v/>
      </c>
      <c r="P959" s="28" t="str">
        <f>IF(VLOOKUP(I959,[3]RETENCIÓN!A:E,5,FALSE)="S","X","")</f>
        <v/>
      </c>
      <c r="Q959" s="26" t="s">
        <v>2342</v>
      </c>
      <c r="R959" s="26" t="s">
        <v>2258</v>
      </c>
      <c r="S959" s="25" t="s">
        <v>177</v>
      </c>
      <c r="T959" s="22" t="s">
        <v>178</v>
      </c>
      <c r="U959" s="22">
        <v>1</v>
      </c>
      <c r="V959" s="22">
        <v>172</v>
      </c>
      <c r="W959" s="22" t="s">
        <v>167</v>
      </c>
      <c r="X959" s="22"/>
      <c r="Y959" s="22">
        <v>7</v>
      </c>
      <c r="Z959" s="22" t="s">
        <v>2339</v>
      </c>
    </row>
    <row r="960" spans="1:26" ht="24" x14ac:dyDescent="0.2">
      <c r="A960" s="22">
        <v>958</v>
      </c>
      <c r="B960" s="22" t="s">
        <v>168</v>
      </c>
      <c r="C960" s="23">
        <v>38237</v>
      </c>
      <c r="D960" s="23">
        <v>38237</v>
      </c>
      <c r="E960" s="22" t="s">
        <v>21</v>
      </c>
      <c r="F960" s="24" t="s">
        <v>2345</v>
      </c>
      <c r="G960" s="4" t="s">
        <v>40</v>
      </c>
      <c r="H960" s="31" t="str">
        <f>VLOOKUP(G960,[2]Hoja2!A$1:B$65536,2,0)</f>
        <v>SERIE029</v>
      </c>
      <c r="I960" s="4" t="s">
        <v>40</v>
      </c>
      <c r="J960" s="31">
        <f>VLOOKUP(Eliminación!I1551,RETENCIÓN!A:D,IF(Eliminación!E1551="OPES",2,IF(Eliminación!E1551="UPES",3,4)),FALSE)</f>
        <v>10</v>
      </c>
      <c r="K960" s="27">
        <f t="shared" si="14"/>
        <v>41887</v>
      </c>
      <c r="L960" s="28" t="str">
        <f>IF(VLOOKUP(I960,RETENCIÓN!A:E,5,FALSE)="E","X","")</f>
        <v>X</v>
      </c>
      <c r="M960" s="29" t="str">
        <f>IF(VLOOKUP(I960,RETENCIÓN!A:E,5,FALSE)="CT","X","")</f>
        <v/>
      </c>
      <c r="N960" s="28" t="str">
        <f>IF(VLOOKUP(I960,RETENCIÓN!A:E,5,FALSE)="E","X","")</f>
        <v>X</v>
      </c>
      <c r="O960" s="28" t="str">
        <f>IF(VLOOKUP(I960,[3]RETENCIÓN!A:E,5,FALSE)="MT","X","")</f>
        <v/>
      </c>
      <c r="P960" s="28" t="str">
        <f>IF(VLOOKUP(I960,[3]RETENCIÓN!A:E,5,FALSE)="S","X","")</f>
        <v/>
      </c>
      <c r="Q960" s="26" t="s">
        <v>2344</v>
      </c>
      <c r="R960" s="26" t="s">
        <v>2346</v>
      </c>
      <c r="S960" s="25" t="s">
        <v>177</v>
      </c>
      <c r="T960" s="22" t="s">
        <v>178</v>
      </c>
      <c r="U960" s="22">
        <v>1</v>
      </c>
      <c r="V960" s="22">
        <v>114</v>
      </c>
      <c r="W960" s="22" t="s">
        <v>167</v>
      </c>
      <c r="X960" s="22"/>
      <c r="Y960" s="22">
        <v>8</v>
      </c>
      <c r="Z960" s="22" t="s">
        <v>2339</v>
      </c>
    </row>
    <row r="961" spans="1:26" x14ac:dyDescent="0.2">
      <c r="A961" s="22">
        <v>959</v>
      </c>
      <c r="B961" s="22" t="s">
        <v>168</v>
      </c>
      <c r="C961" s="23">
        <v>38237</v>
      </c>
      <c r="D961" s="23">
        <v>38237</v>
      </c>
      <c r="E961" s="22" t="s">
        <v>21</v>
      </c>
      <c r="F961" s="24" t="s">
        <v>543</v>
      </c>
      <c r="G961" s="4" t="s">
        <v>40</v>
      </c>
      <c r="H961" s="31" t="str">
        <f>VLOOKUP(G961,[2]Hoja2!A$1:B$65536,2,0)</f>
        <v>SERIE029</v>
      </c>
      <c r="I961" s="4" t="s">
        <v>40</v>
      </c>
      <c r="J961" s="31">
        <f>VLOOKUP(Eliminación!I1552,RETENCIÓN!A:D,IF(Eliminación!E1552="OPES",2,IF(Eliminación!E1552="UPES",3,4)),FALSE)</f>
        <v>10</v>
      </c>
      <c r="K961" s="27">
        <f t="shared" si="14"/>
        <v>41887</v>
      </c>
      <c r="L961" s="28" t="str">
        <f>IF(VLOOKUP(I961,RETENCIÓN!A:E,5,FALSE)="E","X","")</f>
        <v>X</v>
      </c>
      <c r="M961" s="29" t="str">
        <f>IF(VLOOKUP(I961,RETENCIÓN!A:E,5,FALSE)="CT","X","")</f>
        <v/>
      </c>
      <c r="N961" s="28" t="str">
        <f>IF(VLOOKUP(I961,RETENCIÓN!A:E,5,FALSE)="E","X","")</f>
        <v>X</v>
      </c>
      <c r="O961" s="28" t="str">
        <f>IF(VLOOKUP(I961,[3]RETENCIÓN!A:E,5,FALSE)="MT","X","")</f>
        <v/>
      </c>
      <c r="P961" s="28" t="str">
        <f>IF(VLOOKUP(I961,[3]RETENCIÓN!A:E,5,FALSE)="S","X","")</f>
        <v/>
      </c>
      <c r="Q961" s="26" t="s">
        <v>2347</v>
      </c>
      <c r="R961" s="26"/>
      <c r="S961" s="25" t="s">
        <v>177</v>
      </c>
      <c r="T961" s="22" t="s">
        <v>178</v>
      </c>
      <c r="U961" s="22">
        <v>1</v>
      </c>
      <c r="V961" s="22">
        <v>57</v>
      </c>
      <c r="W961" s="22" t="s">
        <v>167</v>
      </c>
      <c r="X961" s="22"/>
      <c r="Y961" s="22">
        <v>9</v>
      </c>
      <c r="Z961" s="22" t="s">
        <v>2339</v>
      </c>
    </row>
    <row r="962" spans="1:26" x14ac:dyDescent="0.2">
      <c r="A962" s="22">
        <v>960</v>
      </c>
      <c r="B962" s="22" t="s">
        <v>168</v>
      </c>
      <c r="C962" s="23">
        <v>38237</v>
      </c>
      <c r="D962" s="23">
        <v>38237</v>
      </c>
      <c r="E962" s="22" t="s">
        <v>21</v>
      </c>
      <c r="F962" s="24" t="s">
        <v>2163</v>
      </c>
      <c r="G962" s="4" t="s">
        <v>40</v>
      </c>
      <c r="H962" s="31" t="str">
        <f>VLOOKUP(G962,[2]Hoja2!A$1:B$65536,2,0)</f>
        <v>SERIE029</v>
      </c>
      <c r="I962" s="4" t="s">
        <v>40</v>
      </c>
      <c r="J962" s="31">
        <f>VLOOKUP(Eliminación!I1553,RETENCIÓN!A:D,IF(Eliminación!E1553="OPES",2,IF(Eliminación!E1553="UPES",3,4)),FALSE)</f>
        <v>10</v>
      </c>
      <c r="K962" s="27">
        <f t="shared" si="14"/>
        <v>41887</v>
      </c>
      <c r="L962" s="28" t="str">
        <f>IF(VLOOKUP(I962,RETENCIÓN!A:E,5,FALSE)="E","X","")</f>
        <v>X</v>
      </c>
      <c r="M962" s="29" t="str">
        <f>IF(VLOOKUP(I962,RETENCIÓN!A:E,5,FALSE)="CT","X","")</f>
        <v/>
      </c>
      <c r="N962" s="28" t="str">
        <f>IF(VLOOKUP(I962,RETENCIÓN!A:E,5,FALSE)="E","X","")</f>
        <v>X</v>
      </c>
      <c r="O962" s="28" t="str">
        <f>IF(VLOOKUP(I962,[3]RETENCIÓN!A:E,5,FALSE)="MT","X","")</f>
        <v/>
      </c>
      <c r="P962" s="28" t="str">
        <f>IF(VLOOKUP(I962,[3]RETENCIÓN!A:E,5,FALSE)="S","X","")</f>
        <v/>
      </c>
      <c r="Q962" s="26" t="s">
        <v>2347</v>
      </c>
      <c r="R962" s="26"/>
      <c r="S962" s="25" t="s">
        <v>177</v>
      </c>
      <c r="T962" s="22" t="s">
        <v>178</v>
      </c>
      <c r="U962" s="22">
        <v>1</v>
      </c>
      <c r="V962" s="22">
        <v>61</v>
      </c>
      <c r="W962" s="22" t="s">
        <v>167</v>
      </c>
      <c r="X962" s="22"/>
      <c r="Y962" s="22">
        <v>10</v>
      </c>
      <c r="Z962" s="22" t="s">
        <v>2339</v>
      </c>
    </row>
    <row r="963" spans="1:26" ht="36" x14ac:dyDescent="0.2">
      <c r="A963" s="22">
        <v>961</v>
      </c>
      <c r="B963" s="22" t="s">
        <v>168</v>
      </c>
      <c r="C963" s="23">
        <v>38126</v>
      </c>
      <c r="D963" s="23">
        <v>38126</v>
      </c>
      <c r="E963" s="22" t="s">
        <v>21</v>
      </c>
      <c r="F963" s="24" t="s">
        <v>2348</v>
      </c>
      <c r="G963" s="4" t="s">
        <v>40</v>
      </c>
      <c r="H963" s="31" t="str">
        <f>VLOOKUP(G963,[2]Hoja2!A$1:B$65536,2,0)</f>
        <v>SERIE029</v>
      </c>
      <c r="I963" s="4" t="s">
        <v>40</v>
      </c>
      <c r="J963" s="31">
        <f>VLOOKUP(Eliminación!I1554,RETENCIÓN!A:D,IF(Eliminación!E1554="OPES",2,IF(Eliminación!E1554="UPES",3,4)),FALSE)</f>
        <v>10</v>
      </c>
      <c r="K963" s="27">
        <f t="shared" ref="K963:K1026" si="15">D963+(J963*365)</f>
        <v>41776</v>
      </c>
      <c r="L963" s="28" t="str">
        <f>IF(VLOOKUP(I963,RETENCIÓN!A:E,5,FALSE)="E","X","")</f>
        <v>X</v>
      </c>
      <c r="M963" s="29" t="str">
        <f>IF(VLOOKUP(I963,RETENCIÓN!A:E,5,FALSE)="CT","X","")</f>
        <v/>
      </c>
      <c r="N963" s="28" t="str">
        <f>IF(VLOOKUP(I963,RETENCIÓN!A:E,5,FALSE)="E","X","")</f>
        <v>X</v>
      </c>
      <c r="O963" s="28" t="str">
        <f>IF(VLOOKUP(I963,[3]RETENCIÓN!A:E,5,FALSE)="MT","X","")</f>
        <v/>
      </c>
      <c r="P963" s="28" t="str">
        <f>IF(VLOOKUP(I963,[3]RETENCIÓN!A:E,5,FALSE)="S","X","")</f>
        <v/>
      </c>
      <c r="Q963" s="26" t="s">
        <v>2349</v>
      </c>
      <c r="R963" s="26" t="s">
        <v>2350</v>
      </c>
      <c r="S963" s="25" t="s">
        <v>177</v>
      </c>
      <c r="T963" s="22" t="s">
        <v>178</v>
      </c>
      <c r="U963" s="22">
        <v>1</v>
      </c>
      <c r="V963" s="22">
        <v>74</v>
      </c>
      <c r="W963" s="22" t="s">
        <v>167</v>
      </c>
      <c r="X963" s="22"/>
      <c r="Y963" s="22">
        <v>1</v>
      </c>
      <c r="Z963" s="22" t="s">
        <v>2351</v>
      </c>
    </row>
    <row r="964" spans="1:26" ht="24" x14ac:dyDescent="0.2">
      <c r="A964" s="22">
        <v>962</v>
      </c>
      <c r="B964" s="22" t="s">
        <v>168</v>
      </c>
      <c r="C964" s="23">
        <v>38126</v>
      </c>
      <c r="D964" s="23">
        <v>38126</v>
      </c>
      <c r="E964" s="22" t="s">
        <v>21</v>
      </c>
      <c r="F964" s="24" t="s">
        <v>380</v>
      </c>
      <c r="G964" s="4" t="s">
        <v>40</v>
      </c>
      <c r="H964" s="31" t="str">
        <f>VLOOKUP(G964,[2]Hoja2!A$1:B$65536,2,0)</f>
        <v>SERIE029</v>
      </c>
      <c r="I964" s="4" t="s">
        <v>40</v>
      </c>
      <c r="J964" s="31">
        <f>VLOOKUP(Eliminación!I1555,RETENCIÓN!A:D,IF(Eliminación!E1555="OPES",2,IF(Eliminación!E1555="UPES",3,4)),FALSE)</f>
        <v>10</v>
      </c>
      <c r="K964" s="27">
        <f t="shared" si="15"/>
        <v>41776</v>
      </c>
      <c r="L964" s="28" t="str">
        <f>IF(VLOOKUP(I964,RETENCIÓN!A:E,5,FALSE)="E","X","")</f>
        <v>X</v>
      </c>
      <c r="M964" s="29" t="str">
        <f>IF(VLOOKUP(I964,RETENCIÓN!A:E,5,FALSE)="CT","X","")</f>
        <v/>
      </c>
      <c r="N964" s="28" t="str">
        <f>IF(VLOOKUP(I964,RETENCIÓN!A:E,5,FALSE)="E","X","")</f>
        <v>X</v>
      </c>
      <c r="O964" s="28" t="str">
        <f>IF(VLOOKUP(I964,[3]RETENCIÓN!A:E,5,FALSE)="MT","X","")</f>
        <v/>
      </c>
      <c r="P964" s="28" t="str">
        <f>IF(VLOOKUP(I964,[3]RETENCIÓN!A:E,5,FALSE)="S","X","")</f>
        <v/>
      </c>
      <c r="Q964" s="26" t="s">
        <v>2352</v>
      </c>
      <c r="R964" s="26" t="s">
        <v>2353</v>
      </c>
      <c r="S964" s="25" t="s">
        <v>177</v>
      </c>
      <c r="T964" s="22" t="s">
        <v>178</v>
      </c>
      <c r="U964" s="22">
        <v>1</v>
      </c>
      <c r="V964" s="22">
        <v>97</v>
      </c>
      <c r="W964" s="22" t="s">
        <v>167</v>
      </c>
      <c r="X964" s="22"/>
      <c r="Y964" s="22">
        <v>2</v>
      </c>
      <c r="Z964" s="22" t="s">
        <v>2351</v>
      </c>
    </row>
    <row r="965" spans="1:26" ht="36" x14ac:dyDescent="0.2">
      <c r="A965" s="22">
        <v>963</v>
      </c>
      <c r="B965" s="22" t="s">
        <v>168</v>
      </c>
      <c r="C965" s="23">
        <v>38126</v>
      </c>
      <c r="D965" s="23">
        <v>38126</v>
      </c>
      <c r="E965" s="22" t="s">
        <v>21</v>
      </c>
      <c r="F965" s="24" t="s">
        <v>424</v>
      </c>
      <c r="G965" s="4" t="s">
        <v>40</v>
      </c>
      <c r="H965" s="31" t="str">
        <f>VLOOKUP(G965,[2]Hoja2!A$1:B$65536,2,0)</f>
        <v>SERIE029</v>
      </c>
      <c r="I965" s="4" t="s">
        <v>40</v>
      </c>
      <c r="J965" s="31">
        <f>VLOOKUP(Eliminación!I1556,RETENCIÓN!A:D,IF(Eliminación!E1556="OPES",2,IF(Eliminación!E1556="UPES",3,4)),FALSE)</f>
        <v>10</v>
      </c>
      <c r="K965" s="27">
        <f t="shared" si="15"/>
        <v>41776</v>
      </c>
      <c r="L965" s="28" t="str">
        <f>IF(VLOOKUP(I965,RETENCIÓN!A:E,5,FALSE)="E","X","")</f>
        <v>X</v>
      </c>
      <c r="M965" s="29" t="str">
        <f>IF(VLOOKUP(I965,RETENCIÓN!A:E,5,FALSE)="CT","X","")</f>
        <v/>
      </c>
      <c r="N965" s="28" t="str">
        <f>IF(VLOOKUP(I965,RETENCIÓN!A:E,5,FALSE)="E","X","")</f>
        <v>X</v>
      </c>
      <c r="O965" s="28" t="str">
        <f>IF(VLOOKUP(I965,[3]RETENCIÓN!A:E,5,FALSE)="MT","X","")</f>
        <v/>
      </c>
      <c r="P965" s="28" t="str">
        <f>IF(VLOOKUP(I965,[3]RETENCIÓN!A:E,5,FALSE)="S","X","")</f>
        <v/>
      </c>
      <c r="Q965" s="26" t="s">
        <v>2349</v>
      </c>
      <c r="R965" s="26" t="s">
        <v>2354</v>
      </c>
      <c r="S965" s="25" t="s">
        <v>177</v>
      </c>
      <c r="T965" s="22" t="s">
        <v>178</v>
      </c>
      <c r="U965" s="22">
        <v>1</v>
      </c>
      <c r="V965" s="22">
        <v>97</v>
      </c>
      <c r="W965" s="22" t="s">
        <v>167</v>
      </c>
      <c r="X965" s="22"/>
      <c r="Y965" s="22">
        <v>3</v>
      </c>
      <c r="Z965" s="22" t="s">
        <v>2351</v>
      </c>
    </row>
    <row r="966" spans="1:26" ht="36" x14ac:dyDescent="0.2">
      <c r="A966" s="22">
        <v>964</v>
      </c>
      <c r="B966" s="22" t="s">
        <v>168</v>
      </c>
      <c r="C966" s="23">
        <v>38127</v>
      </c>
      <c r="D966" s="23">
        <v>38127</v>
      </c>
      <c r="E966" s="22" t="s">
        <v>21</v>
      </c>
      <c r="F966" s="24" t="s">
        <v>2355</v>
      </c>
      <c r="G966" s="4" t="s">
        <v>40</v>
      </c>
      <c r="H966" s="31" t="str">
        <f>VLOOKUP(G966,[2]Hoja2!A$1:B$65536,2,0)</f>
        <v>SERIE029</v>
      </c>
      <c r="I966" s="4" t="s">
        <v>40</v>
      </c>
      <c r="J966" s="31">
        <f>VLOOKUP(Eliminación!I1557,RETENCIÓN!A:D,IF(Eliminación!E1557="OPES",2,IF(Eliminación!E1557="UPES",3,4)),FALSE)</f>
        <v>10</v>
      </c>
      <c r="K966" s="27">
        <f t="shared" si="15"/>
        <v>41777</v>
      </c>
      <c r="L966" s="28" t="str">
        <f>IF(VLOOKUP(I966,RETENCIÓN!A:E,5,FALSE)="E","X","")</f>
        <v>X</v>
      </c>
      <c r="M966" s="29" t="str">
        <f>IF(VLOOKUP(I966,RETENCIÓN!A:E,5,FALSE)="CT","X","")</f>
        <v/>
      </c>
      <c r="N966" s="28" t="str">
        <f>IF(VLOOKUP(I966,RETENCIÓN!A:E,5,FALSE)="E","X","")</f>
        <v>X</v>
      </c>
      <c r="O966" s="28" t="str">
        <f>IF(VLOOKUP(I966,[3]RETENCIÓN!A:E,5,FALSE)="MT","X","")</f>
        <v/>
      </c>
      <c r="P966" s="28" t="str">
        <f>IF(VLOOKUP(I966,[3]RETENCIÓN!A:E,5,FALSE)="S","X","")</f>
        <v/>
      </c>
      <c r="Q966" s="26" t="s">
        <v>2356</v>
      </c>
      <c r="R966" s="26" t="s">
        <v>2357</v>
      </c>
      <c r="S966" s="25" t="s">
        <v>177</v>
      </c>
      <c r="T966" s="22" t="s">
        <v>178</v>
      </c>
      <c r="U966" s="22">
        <v>1</v>
      </c>
      <c r="V966" s="22">
        <v>4</v>
      </c>
      <c r="W966" s="22" t="s">
        <v>167</v>
      </c>
      <c r="X966" s="22"/>
      <c r="Y966" s="22">
        <v>4</v>
      </c>
      <c r="Z966" s="22" t="s">
        <v>2351</v>
      </c>
    </row>
    <row r="967" spans="1:26" ht="36" x14ac:dyDescent="0.2">
      <c r="A967" s="22">
        <v>965</v>
      </c>
      <c r="B967" s="22" t="s">
        <v>168</v>
      </c>
      <c r="C967" s="23">
        <v>38127</v>
      </c>
      <c r="D967" s="23">
        <v>38127</v>
      </c>
      <c r="E967" s="22" t="s">
        <v>21</v>
      </c>
      <c r="F967" s="24" t="s">
        <v>324</v>
      </c>
      <c r="G967" s="4" t="s">
        <v>40</v>
      </c>
      <c r="H967" s="31" t="str">
        <f>VLOOKUP(G967,[2]Hoja2!A$1:B$65536,2,0)</f>
        <v>SERIE029</v>
      </c>
      <c r="I967" s="4" t="s">
        <v>40</v>
      </c>
      <c r="J967" s="31">
        <f>VLOOKUP(Eliminación!I1558,RETENCIÓN!A:D,IF(Eliminación!E1558="OPES",2,IF(Eliminación!E1558="UPES",3,4)),FALSE)</f>
        <v>10</v>
      </c>
      <c r="K967" s="27">
        <f t="shared" si="15"/>
        <v>41777</v>
      </c>
      <c r="L967" s="28" t="str">
        <f>IF(VLOOKUP(I967,RETENCIÓN!A:E,5,FALSE)="E","X","")</f>
        <v>X</v>
      </c>
      <c r="M967" s="29" t="str">
        <f>IF(VLOOKUP(I967,RETENCIÓN!A:E,5,FALSE)="CT","X","")</f>
        <v/>
      </c>
      <c r="N967" s="28" t="str">
        <f>IF(VLOOKUP(I967,RETENCIÓN!A:E,5,FALSE)="E","X","")</f>
        <v>X</v>
      </c>
      <c r="O967" s="28" t="str">
        <f>IF(VLOOKUP(I967,[3]RETENCIÓN!A:E,5,FALSE)="MT","X","")</f>
        <v/>
      </c>
      <c r="P967" s="28" t="str">
        <f>IF(VLOOKUP(I967,[3]RETENCIÓN!A:E,5,FALSE)="S","X","")</f>
        <v/>
      </c>
      <c r="Q967" s="26" t="s">
        <v>2356</v>
      </c>
      <c r="R967" s="26" t="s">
        <v>2358</v>
      </c>
      <c r="S967" s="25" t="s">
        <v>177</v>
      </c>
      <c r="T967" s="22" t="s">
        <v>178</v>
      </c>
      <c r="U967" s="22">
        <v>1</v>
      </c>
      <c r="V967" s="22">
        <v>194</v>
      </c>
      <c r="W967" s="22" t="s">
        <v>167</v>
      </c>
      <c r="X967" s="22"/>
      <c r="Y967" s="22">
        <v>5</v>
      </c>
      <c r="Z967" s="22" t="s">
        <v>2351</v>
      </c>
    </row>
    <row r="968" spans="1:26" ht="36" x14ac:dyDescent="0.2">
      <c r="A968" s="22">
        <v>966</v>
      </c>
      <c r="B968" s="22" t="s">
        <v>168</v>
      </c>
      <c r="C968" s="23">
        <v>38127</v>
      </c>
      <c r="D968" s="23">
        <v>38127</v>
      </c>
      <c r="E968" s="22" t="s">
        <v>21</v>
      </c>
      <c r="F968" s="24" t="s">
        <v>186</v>
      </c>
      <c r="G968" s="4" t="s">
        <v>40</v>
      </c>
      <c r="H968" s="31" t="str">
        <f>VLOOKUP(G968,[2]Hoja2!A$1:B$65536,2,0)</f>
        <v>SERIE029</v>
      </c>
      <c r="I968" s="4" t="s">
        <v>40</v>
      </c>
      <c r="J968" s="31">
        <f>VLOOKUP(Eliminación!I1559,RETENCIÓN!A:D,IF(Eliminación!E1559="OPES",2,IF(Eliminación!E1559="UPES",3,4)),FALSE)</f>
        <v>10</v>
      </c>
      <c r="K968" s="27">
        <f t="shared" si="15"/>
        <v>41777</v>
      </c>
      <c r="L968" s="28" t="str">
        <f>IF(VLOOKUP(I968,RETENCIÓN!A:E,5,FALSE)="E","X","")</f>
        <v>X</v>
      </c>
      <c r="M968" s="29" t="str">
        <f>IF(VLOOKUP(I968,RETENCIÓN!A:E,5,FALSE)="CT","X","")</f>
        <v/>
      </c>
      <c r="N968" s="28" t="str">
        <f>IF(VLOOKUP(I968,RETENCIÓN!A:E,5,FALSE)="E","X","")</f>
        <v>X</v>
      </c>
      <c r="O968" s="28" t="str">
        <f>IF(VLOOKUP(I968,[3]RETENCIÓN!A:E,5,FALSE)="MT","X","")</f>
        <v/>
      </c>
      <c r="P968" s="28" t="str">
        <f>IF(VLOOKUP(I968,[3]RETENCIÓN!A:E,5,FALSE)="S","X","")</f>
        <v/>
      </c>
      <c r="Q968" s="26" t="s">
        <v>2356</v>
      </c>
      <c r="R968" s="26" t="s">
        <v>749</v>
      </c>
      <c r="S968" s="25" t="s">
        <v>177</v>
      </c>
      <c r="T968" s="22" t="s">
        <v>178</v>
      </c>
      <c r="U968" s="22">
        <v>1</v>
      </c>
      <c r="V968" s="22">
        <v>171</v>
      </c>
      <c r="W968" s="22" t="s">
        <v>167</v>
      </c>
      <c r="X968" s="22"/>
      <c r="Y968" s="22">
        <v>6</v>
      </c>
      <c r="Z968" s="22" t="s">
        <v>2351</v>
      </c>
    </row>
    <row r="969" spans="1:26" ht="36" x14ac:dyDescent="0.2">
      <c r="A969" s="22">
        <v>967</v>
      </c>
      <c r="B969" s="22" t="s">
        <v>168</v>
      </c>
      <c r="C969" s="23">
        <v>38127</v>
      </c>
      <c r="D969" s="23">
        <v>38127</v>
      </c>
      <c r="E969" s="22" t="s">
        <v>21</v>
      </c>
      <c r="F969" s="24" t="s">
        <v>1866</v>
      </c>
      <c r="G969" s="4" t="s">
        <v>40</v>
      </c>
      <c r="H969" s="31" t="str">
        <f>VLOOKUP(G969,[2]Hoja2!A$1:B$65536,2,0)</f>
        <v>SERIE029</v>
      </c>
      <c r="I969" s="4" t="s">
        <v>40</v>
      </c>
      <c r="J969" s="31">
        <f>VLOOKUP(Eliminación!I1560,RETENCIÓN!A:D,IF(Eliminación!E1560="OPES",2,IF(Eliminación!E1560="UPES",3,4)),FALSE)</f>
        <v>10</v>
      </c>
      <c r="K969" s="27">
        <f t="shared" si="15"/>
        <v>41777</v>
      </c>
      <c r="L969" s="28" t="str">
        <f>IF(VLOOKUP(I969,RETENCIÓN!A:E,5,FALSE)="E","X","")</f>
        <v>X</v>
      </c>
      <c r="M969" s="29" t="str">
        <f>IF(VLOOKUP(I969,RETENCIÓN!A:E,5,FALSE)="CT","X","")</f>
        <v/>
      </c>
      <c r="N969" s="28" t="str">
        <f>IF(VLOOKUP(I969,RETENCIÓN!A:E,5,FALSE)="E","X","")</f>
        <v>X</v>
      </c>
      <c r="O969" s="28" t="str">
        <f>IF(VLOOKUP(I969,[3]RETENCIÓN!A:E,5,FALSE)="MT","X","")</f>
        <v/>
      </c>
      <c r="P969" s="28" t="str">
        <f>IF(VLOOKUP(I969,[3]RETENCIÓN!A:E,5,FALSE)="S","X","")</f>
        <v/>
      </c>
      <c r="Q969" s="26" t="s">
        <v>2356</v>
      </c>
      <c r="R969" s="26" t="s">
        <v>400</v>
      </c>
      <c r="S969" s="25" t="s">
        <v>177</v>
      </c>
      <c r="T969" s="22" t="s">
        <v>178</v>
      </c>
      <c r="U969" s="22">
        <v>1</v>
      </c>
      <c r="V969" s="22">
        <v>197</v>
      </c>
      <c r="W969" s="22" t="s">
        <v>167</v>
      </c>
      <c r="X969" s="22" t="s">
        <v>183</v>
      </c>
      <c r="Y969" s="22">
        <v>7</v>
      </c>
      <c r="Z969" s="22" t="s">
        <v>2351</v>
      </c>
    </row>
    <row r="970" spans="1:26" ht="36" x14ac:dyDescent="0.2">
      <c r="A970" s="22">
        <v>968</v>
      </c>
      <c r="B970" s="22" t="s">
        <v>168</v>
      </c>
      <c r="C970" s="23">
        <v>38127</v>
      </c>
      <c r="D970" s="23">
        <v>38127</v>
      </c>
      <c r="E970" s="22" t="s">
        <v>21</v>
      </c>
      <c r="F970" s="24" t="s">
        <v>1866</v>
      </c>
      <c r="G970" s="4" t="s">
        <v>40</v>
      </c>
      <c r="H970" s="31" t="str">
        <f>VLOOKUP(G970,[2]Hoja2!A$1:B$65536,2,0)</f>
        <v>SERIE029</v>
      </c>
      <c r="I970" s="4" t="s">
        <v>40</v>
      </c>
      <c r="J970" s="31">
        <f>VLOOKUP(Eliminación!I1561,RETENCIÓN!A:D,IF(Eliminación!E1561="OPES",2,IF(Eliminación!E1561="UPES",3,4)),FALSE)</f>
        <v>10</v>
      </c>
      <c r="K970" s="27">
        <f t="shared" si="15"/>
        <v>41777</v>
      </c>
      <c r="L970" s="28" t="str">
        <f>IF(VLOOKUP(I970,RETENCIÓN!A:E,5,FALSE)="E","X","")</f>
        <v>X</v>
      </c>
      <c r="M970" s="29" t="str">
        <f>IF(VLOOKUP(I970,RETENCIÓN!A:E,5,FALSE)="CT","X","")</f>
        <v/>
      </c>
      <c r="N970" s="28" t="str">
        <f>IF(VLOOKUP(I970,RETENCIÓN!A:E,5,FALSE)="E","X","")</f>
        <v>X</v>
      </c>
      <c r="O970" s="28" t="str">
        <f>IF(VLOOKUP(I970,[3]RETENCIÓN!A:E,5,FALSE)="MT","X","")</f>
        <v/>
      </c>
      <c r="P970" s="28" t="str">
        <f>IF(VLOOKUP(I970,[3]RETENCIÓN!A:E,5,FALSE)="S","X","")</f>
        <v/>
      </c>
      <c r="Q970" s="26" t="s">
        <v>2356</v>
      </c>
      <c r="R970" s="26" t="s">
        <v>400</v>
      </c>
      <c r="S970" s="25" t="s">
        <v>177</v>
      </c>
      <c r="T970" s="22" t="s">
        <v>178</v>
      </c>
      <c r="U970" s="22">
        <v>198</v>
      </c>
      <c r="V970" s="22">
        <v>390</v>
      </c>
      <c r="W970" s="22" t="s">
        <v>167</v>
      </c>
      <c r="X970" s="22" t="s">
        <v>184</v>
      </c>
      <c r="Y970" s="22">
        <v>8</v>
      </c>
      <c r="Z970" s="22" t="s">
        <v>2351</v>
      </c>
    </row>
    <row r="971" spans="1:26" ht="36" x14ac:dyDescent="0.2">
      <c r="A971" s="22">
        <v>969</v>
      </c>
      <c r="B971" s="22" t="s">
        <v>168</v>
      </c>
      <c r="C971" s="23">
        <v>38127</v>
      </c>
      <c r="D971" s="23">
        <v>38127</v>
      </c>
      <c r="E971" s="22" t="s">
        <v>21</v>
      </c>
      <c r="F971" s="24" t="s">
        <v>2359</v>
      </c>
      <c r="G971" s="4" t="s">
        <v>40</v>
      </c>
      <c r="H971" s="31" t="str">
        <f>VLOOKUP(G971,[2]Hoja2!A$1:B$65536,2,0)</f>
        <v>SERIE029</v>
      </c>
      <c r="I971" s="4" t="s">
        <v>40</v>
      </c>
      <c r="J971" s="31">
        <f>VLOOKUP(Eliminación!I1562,RETENCIÓN!A:D,IF(Eliminación!E1562="OPES",2,IF(Eliminación!E1562="UPES",3,4)),FALSE)</f>
        <v>10</v>
      </c>
      <c r="K971" s="27">
        <f t="shared" si="15"/>
        <v>41777</v>
      </c>
      <c r="L971" s="28" t="str">
        <f>IF(VLOOKUP(I971,RETENCIÓN!A:E,5,FALSE)="E","X","")</f>
        <v>X</v>
      </c>
      <c r="M971" s="29" t="str">
        <f>IF(VLOOKUP(I971,RETENCIÓN!A:E,5,FALSE)="CT","X","")</f>
        <v/>
      </c>
      <c r="N971" s="28" t="str">
        <f>IF(VLOOKUP(I971,RETENCIÓN!A:E,5,FALSE)="E","X","")</f>
        <v>X</v>
      </c>
      <c r="O971" s="28" t="str">
        <f>IF(VLOOKUP(I971,[3]RETENCIÓN!A:E,5,FALSE)="MT","X","")</f>
        <v/>
      </c>
      <c r="P971" s="28" t="str">
        <f>IF(VLOOKUP(I971,[3]RETENCIÓN!A:E,5,FALSE)="S","X","")</f>
        <v/>
      </c>
      <c r="Q971" s="26" t="s">
        <v>2356</v>
      </c>
      <c r="R971" s="26" t="s">
        <v>1048</v>
      </c>
      <c r="S971" s="25" t="s">
        <v>177</v>
      </c>
      <c r="T971" s="22" t="s">
        <v>178</v>
      </c>
      <c r="U971" s="22">
        <v>1</v>
      </c>
      <c r="V971" s="22">
        <v>153</v>
      </c>
      <c r="W971" s="22" t="s">
        <v>167</v>
      </c>
      <c r="X971" s="22" t="s">
        <v>183</v>
      </c>
      <c r="Y971" s="22">
        <v>9</v>
      </c>
      <c r="Z971" s="22" t="s">
        <v>2351</v>
      </c>
    </row>
    <row r="972" spans="1:26" ht="36" x14ac:dyDescent="0.2">
      <c r="A972" s="22">
        <v>970</v>
      </c>
      <c r="B972" s="22" t="s">
        <v>168</v>
      </c>
      <c r="C972" s="23">
        <v>38127</v>
      </c>
      <c r="D972" s="23">
        <v>38127</v>
      </c>
      <c r="E972" s="22" t="s">
        <v>21</v>
      </c>
      <c r="F972" s="24" t="s">
        <v>2359</v>
      </c>
      <c r="G972" s="4" t="s">
        <v>40</v>
      </c>
      <c r="H972" s="31" t="str">
        <f>VLOOKUP(G972,[2]Hoja2!A$1:B$65536,2,0)</f>
        <v>SERIE029</v>
      </c>
      <c r="I972" s="4" t="s">
        <v>40</v>
      </c>
      <c r="J972" s="31">
        <f>VLOOKUP(Eliminación!I1563,RETENCIÓN!A:D,IF(Eliminación!E1563="OPES",2,IF(Eliminación!E1563="UPES",3,4)),FALSE)</f>
        <v>10</v>
      </c>
      <c r="K972" s="27">
        <f t="shared" si="15"/>
        <v>41777</v>
      </c>
      <c r="L972" s="28" t="str">
        <f>IF(VLOOKUP(I972,RETENCIÓN!A:E,5,FALSE)="E","X","")</f>
        <v>X</v>
      </c>
      <c r="M972" s="29" t="str">
        <f>IF(VLOOKUP(I972,RETENCIÓN!A:E,5,FALSE)="CT","X","")</f>
        <v/>
      </c>
      <c r="N972" s="28" t="str">
        <f>IF(VLOOKUP(I972,RETENCIÓN!A:E,5,FALSE)="E","X","")</f>
        <v>X</v>
      </c>
      <c r="O972" s="28" t="str">
        <f>IF(VLOOKUP(I972,[3]RETENCIÓN!A:E,5,FALSE)="MT","X","")</f>
        <v/>
      </c>
      <c r="P972" s="28" t="str">
        <f>IF(VLOOKUP(I972,[3]RETENCIÓN!A:E,5,FALSE)="S","X","")</f>
        <v/>
      </c>
      <c r="Q972" s="26" t="s">
        <v>2356</v>
      </c>
      <c r="R972" s="26" t="s">
        <v>1048</v>
      </c>
      <c r="S972" s="25" t="s">
        <v>177</v>
      </c>
      <c r="T972" s="22" t="s">
        <v>178</v>
      </c>
      <c r="U972" s="22">
        <v>154</v>
      </c>
      <c r="V972" s="22">
        <v>296</v>
      </c>
      <c r="W972" s="22" t="s">
        <v>167</v>
      </c>
      <c r="X972" s="22" t="s">
        <v>184</v>
      </c>
      <c r="Y972" s="22">
        <v>10</v>
      </c>
      <c r="Z972" s="22" t="s">
        <v>2351</v>
      </c>
    </row>
    <row r="973" spans="1:26" x14ac:dyDescent="0.2">
      <c r="A973" s="22">
        <v>971</v>
      </c>
      <c r="B973" s="22" t="s">
        <v>168</v>
      </c>
      <c r="C973" s="23">
        <v>38257</v>
      </c>
      <c r="D973" s="23">
        <v>38257</v>
      </c>
      <c r="E973" s="22" t="s">
        <v>21</v>
      </c>
      <c r="F973" s="24" t="s">
        <v>425</v>
      </c>
      <c r="G973" s="4" t="s">
        <v>40</v>
      </c>
      <c r="H973" s="31" t="str">
        <f>VLOOKUP(G973,[2]Hoja2!A$1:B$65536,2,0)</f>
        <v>SERIE029</v>
      </c>
      <c r="I973" s="4" t="s">
        <v>40</v>
      </c>
      <c r="J973" s="31">
        <f>VLOOKUP(Eliminación!I1564,RETENCIÓN!A:D,IF(Eliminación!E1564="OPES",2,IF(Eliminación!E1564="UPES",3,4)),FALSE)</f>
        <v>10</v>
      </c>
      <c r="K973" s="27">
        <f t="shared" si="15"/>
        <v>41907</v>
      </c>
      <c r="L973" s="28" t="str">
        <f>IF(VLOOKUP(I973,RETENCIÓN!A:E,5,FALSE)="E","X","")</f>
        <v>X</v>
      </c>
      <c r="M973" s="29" t="str">
        <f>IF(VLOOKUP(I973,RETENCIÓN!A:E,5,FALSE)="CT","X","")</f>
        <v/>
      </c>
      <c r="N973" s="28" t="str">
        <f>IF(VLOOKUP(I973,RETENCIÓN!A:E,5,FALSE)="E","X","")</f>
        <v>X</v>
      </c>
      <c r="O973" s="28" t="str">
        <f>IF(VLOOKUP(I973,[3]RETENCIÓN!A:E,5,FALSE)="MT","X","")</f>
        <v/>
      </c>
      <c r="P973" s="28" t="str">
        <f>IF(VLOOKUP(I973,[3]RETENCIÓN!A:E,5,FALSE)="S","X","")</f>
        <v/>
      </c>
      <c r="Q973" s="26" t="s">
        <v>2360</v>
      </c>
      <c r="R973" s="26" t="s">
        <v>384</v>
      </c>
      <c r="S973" s="25" t="s">
        <v>182</v>
      </c>
      <c r="T973" s="22" t="s">
        <v>178</v>
      </c>
      <c r="U973" s="22">
        <v>1</v>
      </c>
      <c r="V973" s="22">
        <v>109</v>
      </c>
      <c r="W973" s="22" t="s">
        <v>167</v>
      </c>
      <c r="X973" s="22"/>
      <c r="Y973" s="22">
        <v>1</v>
      </c>
      <c r="Z973" s="22" t="s">
        <v>2361</v>
      </c>
    </row>
    <row r="974" spans="1:26" x14ac:dyDescent="0.2">
      <c r="A974" s="22">
        <v>972</v>
      </c>
      <c r="B974" s="22" t="s">
        <v>168</v>
      </c>
      <c r="C974" s="23">
        <v>38254</v>
      </c>
      <c r="D974" s="23">
        <v>38254</v>
      </c>
      <c r="E974" s="22" t="s">
        <v>21</v>
      </c>
      <c r="F974" s="24" t="s">
        <v>2362</v>
      </c>
      <c r="G974" s="4" t="s">
        <v>40</v>
      </c>
      <c r="H974" s="31" t="str">
        <f>VLOOKUP(G974,[2]Hoja2!A$1:B$65536,2,0)</f>
        <v>SERIE029</v>
      </c>
      <c r="I974" s="4" t="s">
        <v>40</v>
      </c>
      <c r="J974" s="31">
        <f>VLOOKUP(Eliminación!I1565,RETENCIÓN!A:D,IF(Eliminación!E1565="OPES",2,IF(Eliminación!E1565="UPES",3,4)),FALSE)</f>
        <v>10</v>
      </c>
      <c r="K974" s="27">
        <f t="shared" si="15"/>
        <v>41904</v>
      </c>
      <c r="L974" s="28" t="str">
        <f>IF(VLOOKUP(I974,RETENCIÓN!A:E,5,FALSE)="E","X","")</f>
        <v>X</v>
      </c>
      <c r="M974" s="29" t="str">
        <f>IF(VLOOKUP(I974,RETENCIÓN!A:E,5,FALSE)="CT","X","")</f>
        <v/>
      </c>
      <c r="N974" s="28" t="str">
        <f>IF(VLOOKUP(I974,RETENCIÓN!A:E,5,FALSE)="E","X","")</f>
        <v>X</v>
      </c>
      <c r="O974" s="28" t="str">
        <f>IF(VLOOKUP(I974,[3]RETENCIÓN!A:E,5,FALSE)="MT","X","")</f>
        <v/>
      </c>
      <c r="P974" s="28" t="str">
        <f>IF(VLOOKUP(I974,[3]RETENCIÓN!A:E,5,FALSE)="S","X","")</f>
        <v/>
      </c>
      <c r="Q974" s="26" t="s">
        <v>2360</v>
      </c>
      <c r="R974" s="26" t="s">
        <v>1046</v>
      </c>
      <c r="S974" s="25" t="s">
        <v>182</v>
      </c>
      <c r="T974" s="22" t="s">
        <v>178</v>
      </c>
      <c r="U974" s="22">
        <v>1</v>
      </c>
      <c r="V974" s="22">
        <v>130</v>
      </c>
      <c r="W974" s="22" t="s">
        <v>167</v>
      </c>
      <c r="X974" s="22" t="s">
        <v>183</v>
      </c>
      <c r="Y974" s="22">
        <v>2</v>
      </c>
      <c r="Z974" s="22" t="s">
        <v>2361</v>
      </c>
    </row>
    <row r="975" spans="1:26" x14ac:dyDescent="0.2">
      <c r="A975" s="22">
        <v>973</v>
      </c>
      <c r="B975" s="22" t="s">
        <v>168</v>
      </c>
      <c r="C975" s="23">
        <v>38254</v>
      </c>
      <c r="D975" s="23">
        <v>38254</v>
      </c>
      <c r="E975" s="22" t="s">
        <v>21</v>
      </c>
      <c r="F975" s="24" t="s">
        <v>2362</v>
      </c>
      <c r="G975" s="4" t="s">
        <v>40</v>
      </c>
      <c r="H975" s="31" t="str">
        <f>VLOOKUP(G975,[2]Hoja2!A$1:B$65536,2,0)</f>
        <v>SERIE029</v>
      </c>
      <c r="I975" s="4" t="s">
        <v>40</v>
      </c>
      <c r="J975" s="31">
        <f>VLOOKUP(Eliminación!I1566,RETENCIÓN!A:D,IF(Eliminación!E1566="OPES",2,IF(Eliminación!E1566="UPES",3,4)),FALSE)</f>
        <v>10</v>
      </c>
      <c r="K975" s="27">
        <f t="shared" si="15"/>
        <v>41904</v>
      </c>
      <c r="L975" s="28" t="str">
        <f>IF(VLOOKUP(I975,RETENCIÓN!A:E,5,FALSE)="E","X","")</f>
        <v>X</v>
      </c>
      <c r="M975" s="29" t="str">
        <f>IF(VLOOKUP(I975,RETENCIÓN!A:E,5,FALSE)="CT","X","")</f>
        <v/>
      </c>
      <c r="N975" s="28" t="str">
        <f>IF(VLOOKUP(I975,RETENCIÓN!A:E,5,FALSE)="E","X","")</f>
        <v>X</v>
      </c>
      <c r="O975" s="28" t="str">
        <f>IF(VLOOKUP(I975,[3]RETENCIÓN!A:E,5,FALSE)="MT","X","")</f>
        <v/>
      </c>
      <c r="P975" s="28" t="str">
        <f>IF(VLOOKUP(I975,[3]RETENCIÓN!A:E,5,FALSE)="S","X","")</f>
        <v/>
      </c>
      <c r="Q975" s="26" t="s">
        <v>2360</v>
      </c>
      <c r="R975" s="26" t="s">
        <v>1046</v>
      </c>
      <c r="S975" s="25" t="s">
        <v>182</v>
      </c>
      <c r="T975" s="22" t="s">
        <v>178</v>
      </c>
      <c r="U975" s="22">
        <v>1</v>
      </c>
      <c r="V975" s="22">
        <v>130</v>
      </c>
      <c r="W975" s="22" t="s">
        <v>167</v>
      </c>
      <c r="X975" s="22" t="s">
        <v>184</v>
      </c>
      <c r="Y975" s="22">
        <v>3</v>
      </c>
      <c r="Z975" s="22" t="s">
        <v>2361</v>
      </c>
    </row>
    <row r="976" spans="1:26" ht="24" x14ac:dyDescent="0.2">
      <c r="A976" s="22">
        <v>974</v>
      </c>
      <c r="B976" s="22" t="s">
        <v>168</v>
      </c>
      <c r="C976" s="23">
        <v>38254</v>
      </c>
      <c r="D976" s="23">
        <v>38268</v>
      </c>
      <c r="E976" s="22" t="s">
        <v>21</v>
      </c>
      <c r="F976" s="24" t="s">
        <v>2363</v>
      </c>
      <c r="G976" s="4" t="s">
        <v>40</v>
      </c>
      <c r="H976" s="31" t="str">
        <f>VLOOKUP(G976,[2]Hoja2!A$1:B$65536,2,0)</f>
        <v>SERIE029</v>
      </c>
      <c r="I976" s="4" t="s">
        <v>40</v>
      </c>
      <c r="J976" s="31">
        <f>VLOOKUP(Eliminación!I1567,RETENCIÓN!A:D,IF(Eliminación!E1567="OPES",2,IF(Eliminación!E1567="UPES",3,4)),FALSE)</f>
        <v>10</v>
      </c>
      <c r="K976" s="27">
        <f t="shared" si="15"/>
        <v>41918</v>
      </c>
      <c r="L976" s="28" t="str">
        <f>IF(VLOOKUP(I976,RETENCIÓN!A:E,5,FALSE)="E","X","")</f>
        <v>X</v>
      </c>
      <c r="M976" s="29" t="str">
        <f>IF(VLOOKUP(I976,RETENCIÓN!A:E,5,FALSE)="CT","X","")</f>
        <v/>
      </c>
      <c r="N976" s="28" t="str">
        <f>IF(VLOOKUP(I976,RETENCIÓN!A:E,5,FALSE)="E","X","")</f>
        <v>X</v>
      </c>
      <c r="O976" s="28" t="str">
        <f>IF(VLOOKUP(I976,[3]RETENCIÓN!A:E,5,FALSE)="MT","X","")</f>
        <v/>
      </c>
      <c r="P976" s="28" t="str">
        <f>IF(VLOOKUP(I976,[3]RETENCIÓN!A:E,5,FALSE)="S","X","")</f>
        <v/>
      </c>
      <c r="Q976" s="26" t="s">
        <v>2360</v>
      </c>
      <c r="R976" s="26"/>
      <c r="S976" s="25" t="s">
        <v>182</v>
      </c>
      <c r="T976" s="22" t="s">
        <v>178</v>
      </c>
      <c r="U976" s="22">
        <v>1</v>
      </c>
      <c r="V976" s="22">
        <v>19</v>
      </c>
      <c r="W976" s="22" t="s">
        <v>167</v>
      </c>
      <c r="X976" s="22"/>
      <c r="Y976" s="22">
        <v>4</v>
      </c>
      <c r="Z976" s="22" t="s">
        <v>2361</v>
      </c>
    </row>
    <row r="977" spans="1:26" ht="24" x14ac:dyDescent="0.2">
      <c r="A977" s="22">
        <v>975</v>
      </c>
      <c r="B977" s="22" t="s">
        <v>168</v>
      </c>
      <c r="C977" s="23">
        <v>38257</v>
      </c>
      <c r="D977" s="23">
        <v>38257</v>
      </c>
      <c r="E977" s="22" t="s">
        <v>21</v>
      </c>
      <c r="F977" s="24" t="s">
        <v>2364</v>
      </c>
      <c r="G977" s="4" t="s">
        <v>40</v>
      </c>
      <c r="H977" s="31" t="str">
        <f>VLOOKUP(G977,[2]Hoja2!A$1:B$65536,2,0)</f>
        <v>SERIE029</v>
      </c>
      <c r="I977" s="4" t="s">
        <v>40</v>
      </c>
      <c r="J977" s="31">
        <f>VLOOKUP(Eliminación!I1568,RETENCIÓN!A:D,IF(Eliminación!E1568="OPES",2,IF(Eliminación!E1568="UPES",3,4)),FALSE)</f>
        <v>10</v>
      </c>
      <c r="K977" s="27">
        <f t="shared" si="15"/>
        <v>41907</v>
      </c>
      <c r="L977" s="28" t="str">
        <f>IF(VLOOKUP(I977,RETENCIÓN!A:E,5,FALSE)="E","X","")</f>
        <v>X</v>
      </c>
      <c r="M977" s="29" t="str">
        <f>IF(VLOOKUP(I977,RETENCIÓN!A:E,5,FALSE)="CT","X","")</f>
        <v/>
      </c>
      <c r="N977" s="28" t="str">
        <f>IF(VLOOKUP(I977,RETENCIÓN!A:E,5,FALSE)="E","X","")</f>
        <v>X</v>
      </c>
      <c r="O977" s="28" t="str">
        <f>IF(VLOOKUP(I977,[3]RETENCIÓN!A:E,5,FALSE)="MT","X","")</f>
        <v/>
      </c>
      <c r="P977" s="28" t="str">
        <f>IF(VLOOKUP(I977,[3]RETENCIÓN!A:E,5,FALSE)="S","X","")</f>
        <v/>
      </c>
      <c r="Q977" s="26" t="s">
        <v>2365</v>
      </c>
      <c r="R977" s="26" t="s">
        <v>384</v>
      </c>
      <c r="S977" s="25" t="s">
        <v>177</v>
      </c>
      <c r="T977" s="22" t="s">
        <v>178</v>
      </c>
      <c r="U977" s="22">
        <v>1</v>
      </c>
      <c r="V977" s="22">
        <v>112</v>
      </c>
      <c r="W977" s="22" t="s">
        <v>167</v>
      </c>
      <c r="X977" s="22"/>
      <c r="Y977" s="22">
        <v>5</v>
      </c>
      <c r="Z977" s="22" t="s">
        <v>2361</v>
      </c>
    </row>
    <row r="978" spans="1:26" x14ac:dyDescent="0.2">
      <c r="A978" s="22">
        <v>976</v>
      </c>
      <c r="B978" s="22" t="s">
        <v>168</v>
      </c>
      <c r="C978" s="23">
        <v>38257</v>
      </c>
      <c r="D978" s="23">
        <v>38257</v>
      </c>
      <c r="E978" s="22" t="s">
        <v>21</v>
      </c>
      <c r="F978" s="24" t="s">
        <v>2366</v>
      </c>
      <c r="G978" s="4" t="s">
        <v>40</v>
      </c>
      <c r="H978" s="31" t="str">
        <f>VLOOKUP(G978,[2]Hoja2!A$1:B$65536,2,0)</f>
        <v>SERIE029</v>
      </c>
      <c r="I978" s="4" t="s">
        <v>40</v>
      </c>
      <c r="J978" s="31">
        <f>VLOOKUP(Eliminación!I1569,RETENCIÓN!A:D,IF(Eliminación!E1569="OPES",2,IF(Eliminación!E1569="UPES",3,4)),FALSE)</f>
        <v>10</v>
      </c>
      <c r="K978" s="27">
        <f t="shared" si="15"/>
        <v>41907</v>
      </c>
      <c r="L978" s="28" t="str">
        <f>IF(VLOOKUP(I978,RETENCIÓN!A:E,5,FALSE)="E","X","")</f>
        <v>X</v>
      </c>
      <c r="M978" s="29" t="str">
        <f>IF(VLOOKUP(I978,RETENCIÓN!A:E,5,FALSE)="CT","X","")</f>
        <v/>
      </c>
      <c r="N978" s="28" t="str">
        <f>IF(VLOOKUP(I978,RETENCIÓN!A:E,5,FALSE)="E","X","")</f>
        <v>X</v>
      </c>
      <c r="O978" s="28" t="str">
        <f>IF(VLOOKUP(I978,[3]RETENCIÓN!A:E,5,FALSE)="MT","X","")</f>
        <v/>
      </c>
      <c r="P978" s="28" t="str">
        <f>IF(VLOOKUP(I978,[3]RETENCIÓN!A:E,5,FALSE)="S","X","")</f>
        <v/>
      </c>
      <c r="Q978" s="26" t="s">
        <v>2365</v>
      </c>
      <c r="R978" s="26" t="s">
        <v>2367</v>
      </c>
      <c r="S978" s="25" t="s">
        <v>177</v>
      </c>
      <c r="T978" s="22" t="s">
        <v>178</v>
      </c>
      <c r="U978" s="22">
        <v>1</v>
      </c>
      <c r="V978" s="22">
        <v>73</v>
      </c>
      <c r="W978" s="22" t="s">
        <v>167</v>
      </c>
      <c r="X978" s="22"/>
      <c r="Y978" s="22">
        <v>6</v>
      </c>
      <c r="Z978" s="22" t="s">
        <v>2361</v>
      </c>
    </row>
    <row r="979" spans="1:26" ht="24" x14ac:dyDescent="0.2">
      <c r="A979" s="22">
        <v>977</v>
      </c>
      <c r="B979" s="22" t="s">
        <v>168</v>
      </c>
      <c r="C979" s="23">
        <v>38257</v>
      </c>
      <c r="D979" s="23">
        <v>38257</v>
      </c>
      <c r="E979" s="22" t="s">
        <v>21</v>
      </c>
      <c r="F979" s="24" t="s">
        <v>2368</v>
      </c>
      <c r="G979" s="4" t="s">
        <v>40</v>
      </c>
      <c r="H979" s="31" t="str">
        <f>VLOOKUP(G979,[2]Hoja2!A$1:B$65536,2,0)</f>
        <v>SERIE029</v>
      </c>
      <c r="I979" s="4" t="s">
        <v>40</v>
      </c>
      <c r="J979" s="31">
        <f>VLOOKUP(Eliminación!I1570,RETENCIÓN!A:D,IF(Eliminación!E1570="OPES",2,IF(Eliminación!E1570="UPES",3,4)),FALSE)</f>
        <v>10</v>
      </c>
      <c r="K979" s="27">
        <f t="shared" si="15"/>
        <v>41907</v>
      </c>
      <c r="L979" s="28" t="str">
        <f>IF(VLOOKUP(I979,RETENCIÓN!A:E,5,FALSE)="E","X","")</f>
        <v>X</v>
      </c>
      <c r="M979" s="29" t="str">
        <f>IF(VLOOKUP(I979,RETENCIÓN!A:E,5,FALSE)="CT","X","")</f>
        <v/>
      </c>
      <c r="N979" s="28" t="str">
        <f>IF(VLOOKUP(I979,RETENCIÓN!A:E,5,FALSE)="E","X","")</f>
        <v>X</v>
      </c>
      <c r="O979" s="28" t="str">
        <f>IF(VLOOKUP(I979,[3]RETENCIÓN!A:E,5,FALSE)="MT","X","")</f>
        <v/>
      </c>
      <c r="P979" s="28" t="str">
        <f>IF(VLOOKUP(I979,[3]RETENCIÓN!A:E,5,FALSE)="S","X","")</f>
        <v/>
      </c>
      <c r="Q979" s="26" t="s">
        <v>2360</v>
      </c>
      <c r="R979" s="26" t="s">
        <v>2369</v>
      </c>
      <c r="S979" s="25" t="s">
        <v>177</v>
      </c>
      <c r="T979" s="22" t="s">
        <v>178</v>
      </c>
      <c r="U979" s="22">
        <v>1</v>
      </c>
      <c r="V979" s="22">
        <v>65</v>
      </c>
      <c r="W979" s="22" t="s">
        <v>167</v>
      </c>
      <c r="X979" s="22"/>
      <c r="Y979" s="22">
        <v>7</v>
      </c>
      <c r="Z979" s="22" t="s">
        <v>2361</v>
      </c>
    </row>
    <row r="980" spans="1:26" ht="24" x14ac:dyDescent="0.2">
      <c r="A980" s="22">
        <v>978</v>
      </c>
      <c r="B980" s="22" t="s">
        <v>168</v>
      </c>
      <c r="C980" s="23">
        <v>38257</v>
      </c>
      <c r="D980" s="23">
        <v>38257</v>
      </c>
      <c r="E980" s="22" t="s">
        <v>21</v>
      </c>
      <c r="F980" s="24" t="s">
        <v>2368</v>
      </c>
      <c r="G980" s="4" t="s">
        <v>40</v>
      </c>
      <c r="H980" s="31" t="str">
        <f>VLOOKUP(G980,[2]Hoja2!A$1:B$65536,2,0)</f>
        <v>SERIE029</v>
      </c>
      <c r="I980" s="4" t="s">
        <v>40</v>
      </c>
      <c r="J980" s="31">
        <f>VLOOKUP(Eliminación!I1571,RETENCIÓN!A:D,IF(Eliminación!E1571="OPES",2,IF(Eliminación!E1571="UPES",3,4)),FALSE)</f>
        <v>10</v>
      </c>
      <c r="K980" s="27">
        <f t="shared" si="15"/>
        <v>41907</v>
      </c>
      <c r="L980" s="28" t="str">
        <f>IF(VLOOKUP(I980,RETENCIÓN!A:E,5,FALSE)="E","X","")</f>
        <v>X</v>
      </c>
      <c r="M980" s="29" t="str">
        <f>IF(VLOOKUP(I980,RETENCIÓN!A:E,5,FALSE)="CT","X","")</f>
        <v/>
      </c>
      <c r="N980" s="28" t="str">
        <f>IF(VLOOKUP(I980,RETENCIÓN!A:E,5,FALSE)="E","X","")</f>
        <v>X</v>
      </c>
      <c r="O980" s="28" t="str">
        <f>IF(VLOOKUP(I980,[3]RETENCIÓN!A:E,5,FALSE)="MT","X","")</f>
        <v/>
      </c>
      <c r="P980" s="28" t="str">
        <f>IF(VLOOKUP(I980,[3]RETENCIÓN!A:E,5,FALSE)="S","X","")</f>
        <v/>
      </c>
      <c r="Q980" s="26" t="s">
        <v>2365</v>
      </c>
      <c r="R980" s="26" t="s">
        <v>2369</v>
      </c>
      <c r="S980" s="25" t="s">
        <v>182</v>
      </c>
      <c r="T980" s="22" t="s">
        <v>178</v>
      </c>
      <c r="U980" s="22">
        <v>1</v>
      </c>
      <c r="V980" s="22">
        <v>65</v>
      </c>
      <c r="W980" s="22" t="s">
        <v>167</v>
      </c>
      <c r="X980" s="22"/>
      <c r="Y980" s="22">
        <v>8</v>
      </c>
      <c r="Z980" s="22" t="s">
        <v>2361</v>
      </c>
    </row>
    <row r="981" spans="1:26" x14ac:dyDescent="0.2">
      <c r="A981" s="22">
        <v>979</v>
      </c>
      <c r="B981" s="22" t="s">
        <v>168</v>
      </c>
      <c r="C981" s="23">
        <v>38257</v>
      </c>
      <c r="D981" s="23">
        <v>38257</v>
      </c>
      <c r="E981" s="22" t="s">
        <v>21</v>
      </c>
      <c r="F981" s="24" t="s">
        <v>2370</v>
      </c>
      <c r="G981" s="4" t="s">
        <v>40</v>
      </c>
      <c r="H981" s="31" t="str">
        <f>VLOOKUP(G981,[2]Hoja2!A$1:B$65536,2,0)</f>
        <v>SERIE029</v>
      </c>
      <c r="I981" s="4" t="s">
        <v>40</v>
      </c>
      <c r="J981" s="31">
        <f>VLOOKUP(Eliminación!I1572,RETENCIÓN!A:D,IF(Eliminación!E1572="OPES",2,IF(Eliminación!E1572="UPES",3,4)),FALSE)</f>
        <v>10</v>
      </c>
      <c r="K981" s="27">
        <f t="shared" si="15"/>
        <v>41907</v>
      </c>
      <c r="L981" s="28" t="str">
        <f>IF(VLOOKUP(I981,RETENCIÓN!A:E,5,FALSE)="E","X","")</f>
        <v>X</v>
      </c>
      <c r="M981" s="29" t="str">
        <f>IF(VLOOKUP(I981,RETENCIÓN!A:E,5,FALSE)="CT","X","")</f>
        <v/>
      </c>
      <c r="N981" s="28" t="str">
        <f>IF(VLOOKUP(I981,RETENCIÓN!A:E,5,FALSE)="E","X","")</f>
        <v>X</v>
      </c>
      <c r="O981" s="28" t="str">
        <f>IF(VLOOKUP(I981,[3]RETENCIÓN!A:E,5,FALSE)="MT","X","")</f>
        <v/>
      </c>
      <c r="P981" s="28" t="str">
        <f>IF(VLOOKUP(I981,[3]RETENCIÓN!A:E,5,FALSE)="S","X","")</f>
        <v/>
      </c>
      <c r="Q981" s="26" t="s">
        <v>2360</v>
      </c>
      <c r="R981" s="26" t="s">
        <v>2371</v>
      </c>
      <c r="S981" s="25" t="s">
        <v>182</v>
      </c>
      <c r="T981" s="22" t="s">
        <v>178</v>
      </c>
      <c r="U981" s="22">
        <v>1</v>
      </c>
      <c r="V981" s="22">
        <v>50</v>
      </c>
      <c r="W981" s="22" t="s">
        <v>167</v>
      </c>
      <c r="X981" s="22"/>
      <c r="Y981" s="22">
        <v>9</v>
      </c>
      <c r="Z981" s="22" t="s">
        <v>2361</v>
      </c>
    </row>
    <row r="982" spans="1:26" x14ac:dyDescent="0.2">
      <c r="A982" s="22">
        <v>980</v>
      </c>
      <c r="B982" s="22" t="s">
        <v>168</v>
      </c>
      <c r="C982" s="23">
        <v>38257</v>
      </c>
      <c r="D982" s="23">
        <v>38257</v>
      </c>
      <c r="E982" s="22" t="s">
        <v>21</v>
      </c>
      <c r="F982" s="24" t="s">
        <v>2370</v>
      </c>
      <c r="G982" s="4" t="s">
        <v>40</v>
      </c>
      <c r="H982" s="31" t="str">
        <f>VLOOKUP(G982,[2]Hoja2!A$1:B$65536,2,0)</f>
        <v>SERIE029</v>
      </c>
      <c r="I982" s="4" t="s">
        <v>40</v>
      </c>
      <c r="J982" s="31">
        <f>VLOOKUP(Eliminación!I1573,RETENCIÓN!A:D,IF(Eliminación!E1573="OPES",2,IF(Eliminación!E1573="UPES",3,4)),FALSE)</f>
        <v>10</v>
      </c>
      <c r="K982" s="27">
        <f t="shared" si="15"/>
        <v>41907</v>
      </c>
      <c r="L982" s="28" t="str">
        <f>IF(VLOOKUP(I982,RETENCIÓN!A:E,5,FALSE)="E","X","")</f>
        <v>X</v>
      </c>
      <c r="M982" s="29" t="str">
        <f>IF(VLOOKUP(I982,RETENCIÓN!A:E,5,FALSE)="CT","X","")</f>
        <v/>
      </c>
      <c r="N982" s="28" t="str">
        <f>IF(VLOOKUP(I982,RETENCIÓN!A:E,5,FALSE)="E","X","")</f>
        <v>X</v>
      </c>
      <c r="O982" s="28" t="str">
        <f>IF(VLOOKUP(I982,[3]RETENCIÓN!A:E,5,FALSE)="MT","X","")</f>
        <v/>
      </c>
      <c r="P982" s="28" t="str">
        <f>IF(VLOOKUP(I982,[3]RETENCIÓN!A:E,5,FALSE)="S","X","")</f>
        <v/>
      </c>
      <c r="Q982" s="26" t="s">
        <v>2365</v>
      </c>
      <c r="R982" s="26" t="s">
        <v>2371</v>
      </c>
      <c r="S982" s="25" t="s">
        <v>177</v>
      </c>
      <c r="T982" s="22" t="s">
        <v>178</v>
      </c>
      <c r="U982" s="22">
        <v>1</v>
      </c>
      <c r="V982" s="22">
        <v>59</v>
      </c>
      <c r="W982" s="22" t="s">
        <v>167</v>
      </c>
      <c r="X982" s="22"/>
      <c r="Y982" s="22">
        <v>10</v>
      </c>
      <c r="Z982" s="22" t="s">
        <v>2361</v>
      </c>
    </row>
    <row r="983" spans="1:26" x14ac:dyDescent="0.2">
      <c r="A983" s="22">
        <v>981</v>
      </c>
      <c r="B983" s="22" t="s">
        <v>168</v>
      </c>
      <c r="C983" s="23">
        <v>38257</v>
      </c>
      <c r="D983" s="23">
        <v>38257</v>
      </c>
      <c r="E983" s="22" t="s">
        <v>21</v>
      </c>
      <c r="F983" s="24" t="s">
        <v>2366</v>
      </c>
      <c r="G983" s="4" t="s">
        <v>40</v>
      </c>
      <c r="H983" s="31" t="str">
        <f>VLOOKUP(G983,[2]Hoja2!A$1:B$65536,2,0)</f>
        <v>SERIE029</v>
      </c>
      <c r="I983" s="4" t="s">
        <v>40</v>
      </c>
      <c r="J983" s="31">
        <f>VLOOKUP(Eliminación!I1574,RETENCIÓN!A:D,IF(Eliminación!E1574="OPES",2,IF(Eliminación!E1574="UPES",3,4)),FALSE)</f>
        <v>10</v>
      </c>
      <c r="K983" s="27">
        <f t="shared" si="15"/>
        <v>41907</v>
      </c>
      <c r="L983" s="28" t="str">
        <f>IF(VLOOKUP(I983,RETENCIÓN!A:E,5,FALSE)="E","X","")</f>
        <v>X</v>
      </c>
      <c r="M983" s="29" t="str">
        <f>IF(VLOOKUP(I983,RETENCIÓN!A:E,5,FALSE)="CT","X","")</f>
        <v/>
      </c>
      <c r="N983" s="28" t="str">
        <f>IF(VLOOKUP(I983,RETENCIÓN!A:E,5,FALSE)="E","X","")</f>
        <v>X</v>
      </c>
      <c r="O983" s="28" t="str">
        <f>IF(VLOOKUP(I983,[3]RETENCIÓN!A:E,5,FALSE)="MT","X","")</f>
        <v/>
      </c>
      <c r="P983" s="28" t="str">
        <f>IF(VLOOKUP(I983,[3]RETENCIÓN!A:E,5,FALSE)="S","X","")</f>
        <v/>
      </c>
      <c r="Q983" s="26" t="s">
        <v>2360</v>
      </c>
      <c r="R983" s="26" t="s">
        <v>2367</v>
      </c>
      <c r="S983" s="25" t="s">
        <v>182</v>
      </c>
      <c r="T983" s="22" t="s">
        <v>178</v>
      </c>
      <c r="U983" s="22">
        <v>1</v>
      </c>
      <c r="V983" s="22">
        <v>72</v>
      </c>
      <c r="W983" s="22" t="s">
        <v>167</v>
      </c>
      <c r="X983" s="22"/>
      <c r="Y983" s="22">
        <v>11</v>
      </c>
      <c r="Z983" s="22" t="s">
        <v>2361</v>
      </c>
    </row>
    <row r="984" spans="1:26" x14ac:dyDescent="0.2">
      <c r="A984" s="22">
        <v>982</v>
      </c>
      <c r="B984" s="22" t="s">
        <v>221</v>
      </c>
      <c r="C984" s="23">
        <v>36333</v>
      </c>
      <c r="D984" s="23">
        <v>36333</v>
      </c>
      <c r="E984" s="22" t="s">
        <v>21</v>
      </c>
      <c r="F984" s="24" t="s">
        <v>222</v>
      </c>
      <c r="G984" s="4" t="s">
        <v>40</v>
      </c>
      <c r="H984" s="31" t="str">
        <f>VLOOKUP(G984,[2]Hoja2!A$1:B$65536,2,0)</f>
        <v>SERIE029</v>
      </c>
      <c r="I984" s="4" t="s">
        <v>40</v>
      </c>
      <c r="J984" s="31">
        <f>VLOOKUP(Eliminación!I1575,RETENCIÓN!A:D,IF(Eliminación!E1575="OPES",2,IF(Eliminación!E1575="UPES",3,4)),FALSE)</f>
        <v>10</v>
      </c>
      <c r="K984" s="27">
        <f t="shared" si="15"/>
        <v>39983</v>
      </c>
      <c r="L984" s="28" t="str">
        <f>IF(VLOOKUP(I984,RETENCIÓN!A:E,5,FALSE)="E","X","")</f>
        <v>X</v>
      </c>
      <c r="M984" s="29" t="str">
        <f>IF(VLOOKUP(I984,RETENCIÓN!A:E,5,FALSE)="CT","X","")</f>
        <v/>
      </c>
      <c r="N984" s="28" t="str">
        <f>IF(VLOOKUP(I984,RETENCIÓN!A:E,5,FALSE)="E","X","")</f>
        <v>X</v>
      </c>
      <c r="O984" s="28" t="str">
        <f>IF(VLOOKUP(I984,[3]RETENCIÓN!A:E,5,FALSE)="MT","X","")</f>
        <v/>
      </c>
      <c r="P984" s="28" t="str">
        <f>IF(VLOOKUP(I984,[3]RETENCIÓN!A:E,5,FALSE)="S","X","")</f>
        <v/>
      </c>
      <c r="Q984" s="26" t="s">
        <v>2372</v>
      </c>
      <c r="R984" s="26" t="s">
        <v>1296</v>
      </c>
      <c r="S984" s="25" t="s">
        <v>177</v>
      </c>
      <c r="T984" s="22" t="s">
        <v>178</v>
      </c>
      <c r="U984" s="22">
        <v>1</v>
      </c>
      <c r="V984" s="22">
        <v>135</v>
      </c>
      <c r="W984" s="22" t="s">
        <v>167</v>
      </c>
      <c r="X984" s="22"/>
      <c r="Y984" s="22">
        <v>1</v>
      </c>
      <c r="Z984" s="22" t="s">
        <v>2373</v>
      </c>
    </row>
    <row r="985" spans="1:26" ht="24" x14ac:dyDescent="0.2">
      <c r="A985" s="22">
        <v>983</v>
      </c>
      <c r="B985" s="22" t="s">
        <v>221</v>
      </c>
      <c r="C985" s="23">
        <v>36300</v>
      </c>
      <c r="D985" s="23">
        <v>36300</v>
      </c>
      <c r="E985" s="22" t="s">
        <v>21</v>
      </c>
      <c r="F985" s="24" t="s">
        <v>2374</v>
      </c>
      <c r="G985" s="4" t="s">
        <v>40</v>
      </c>
      <c r="H985" s="31" t="str">
        <f>VLOOKUP(G985,[2]Hoja2!A$1:B$65536,2,0)</f>
        <v>SERIE029</v>
      </c>
      <c r="I985" s="4" t="s">
        <v>40</v>
      </c>
      <c r="J985" s="31">
        <f>VLOOKUP(Eliminación!I1576,RETENCIÓN!A:D,IF(Eliminación!E1576="OPES",2,IF(Eliminación!E1576="UPES",3,4)),FALSE)</f>
        <v>10</v>
      </c>
      <c r="K985" s="27">
        <f t="shared" si="15"/>
        <v>39950</v>
      </c>
      <c r="L985" s="28" t="str">
        <f>IF(VLOOKUP(I985,RETENCIÓN!A:E,5,FALSE)="E","X","")</f>
        <v>X</v>
      </c>
      <c r="M985" s="29" t="str">
        <f>IF(VLOOKUP(I985,RETENCIÓN!A:E,5,FALSE)="CT","X","")</f>
        <v/>
      </c>
      <c r="N985" s="28" t="str">
        <f>IF(VLOOKUP(I985,RETENCIÓN!A:E,5,FALSE)="E","X","")</f>
        <v>X</v>
      </c>
      <c r="O985" s="28" t="str">
        <f>IF(VLOOKUP(I985,[3]RETENCIÓN!A:E,5,FALSE)="MT","X","")</f>
        <v/>
      </c>
      <c r="P985" s="28" t="str">
        <f>IF(VLOOKUP(I985,[3]RETENCIÓN!A:E,5,FALSE)="S","X","")</f>
        <v/>
      </c>
      <c r="Q985" s="26" t="s">
        <v>2375</v>
      </c>
      <c r="R985" s="26" t="s">
        <v>2376</v>
      </c>
      <c r="S985" s="25" t="s">
        <v>177</v>
      </c>
      <c r="T985" s="22" t="s">
        <v>178</v>
      </c>
      <c r="U985" s="22">
        <v>1</v>
      </c>
      <c r="V985" s="22">
        <v>113</v>
      </c>
      <c r="W985" s="22" t="s">
        <v>167</v>
      </c>
      <c r="X985" s="22"/>
      <c r="Y985" s="22">
        <v>2</v>
      </c>
      <c r="Z985" s="22" t="s">
        <v>2373</v>
      </c>
    </row>
    <row r="986" spans="1:26" ht="24" x14ac:dyDescent="0.2">
      <c r="A986" s="22">
        <v>984</v>
      </c>
      <c r="B986" s="22" t="s">
        <v>221</v>
      </c>
      <c r="C986" s="23">
        <v>36333</v>
      </c>
      <c r="D986" s="23">
        <v>36333</v>
      </c>
      <c r="E986" s="22" t="s">
        <v>21</v>
      </c>
      <c r="F986" s="24" t="s">
        <v>2377</v>
      </c>
      <c r="G986" s="4" t="s">
        <v>40</v>
      </c>
      <c r="H986" s="31" t="str">
        <f>VLOOKUP(G986,[2]Hoja2!A$1:B$65536,2,0)</f>
        <v>SERIE029</v>
      </c>
      <c r="I986" s="4" t="s">
        <v>40</v>
      </c>
      <c r="J986" s="31">
        <f>VLOOKUP(Eliminación!I1577,RETENCIÓN!A:D,IF(Eliminación!E1577="OPES",2,IF(Eliminación!E1577="UPES",3,4)),FALSE)</f>
        <v>10</v>
      </c>
      <c r="K986" s="27">
        <f t="shared" si="15"/>
        <v>39983</v>
      </c>
      <c r="L986" s="28" t="str">
        <f>IF(VLOOKUP(I986,RETENCIÓN!A:E,5,FALSE)="E","X","")</f>
        <v>X</v>
      </c>
      <c r="M986" s="29" t="str">
        <f>IF(VLOOKUP(I986,RETENCIÓN!A:E,5,FALSE)="CT","X","")</f>
        <v/>
      </c>
      <c r="N986" s="28" t="str">
        <f>IF(VLOOKUP(I986,RETENCIÓN!A:E,5,FALSE)="E","X","")</f>
        <v>X</v>
      </c>
      <c r="O986" s="28" t="str">
        <f>IF(VLOOKUP(I986,[3]RETENCIÓN!A:E,5,FALSE)="MT","X","")</f>
        <v/>
      </c>
      <c r="P986" s="28" t="str">
        <f>IF(VLOOKUP(I986,[3]RETENCIÓN!A:E,5,FALSE)="S","X","")</f>
        <v/>
      </c>
      <c r="Q986" s="26" t="s">
        <v>2372</v>
      </c>
      <c r="R986" s="26" t="s">
        <v>2378</v>
      </c>
      <c r="S986" s="25" t="s">
        <v>177</v>
      </c>
      <c r="T986" s="22" t="s">
        <v>178</v>
      </c>
      <c r="U986" s="22">
        <v>1</v>
      </c>
      <c r="V986" s="22">
        <v>200</v>
      </c>
      <c r="W986" s="22" t="s">
        <v>167</v>
      </c>
      <c r="X986" s="22"/>
      <c r="Y986" s="22">
        <v>3</v>
      </c>
      <c r="Z986" s="22" t="s">
        <v>2373</v>
      </c>
    </row>
    <row r="987" spans="1:26" ht="24" x14ac:dyDescent="0.2">
      <c r="A987" s="22">
        <v>985</v>
      </c>
      <c r="B987" s="22" t="s">
        <v>221</v>
      </c>
      <c r="C987" s="23">
        <v>36333</v>
      </c>
      <c r="D987" s="23">
        <v>36333</v>
      </c>
      <c r="E987" s="22" t="s">
        <v>21</v>
      </c>
      <c r="F987" s="24" t="s">
        <v>2379</v>
      </c>
      <c r="G987" s="4" t="s">
        <v>40</v>
      </c>
      <c r="H987" s="31" t="str">
        <f>VLOOKUP(G987,[2]Hoja2!A$1:B$65536,2,0)</f>
        <v>SERIE029</v>
      </c>
      <c r="I987" s="4" t="s">
        <v>40</v>
      </c>
      <c r="J987" s="31">
        <f>VLOOKUP(Eliminación!I1578,RETENCIÓN!A:D,IF(Eliminación!E1578="OPES",2,IF(Eliminación!E1578="UPES",3,4)),FALSE)</f>
        <v>10</v>
      </c>
      <c r="K987" s="27">
        <f t="shared" si="15"/>
        <v>39983</v>
      </c>
      <c r="L987" s="28" t="str">
        <f>IF(VLOOKUP(I987,RETENCIÓN!A:E,5,FALSE)="E","X","")</f>
        <v>X</v>
      </c>
      <c r="M987" s="29" t="str">
        <f>IF(VLOOKUP(I987,RETENCIÓN!A:E,5,FALSE)="CT","X","")</f>
        <v/>
      </c>
      <c r="N987" s="28" t="str">
        <f>IF(VLOOKUP(I987,RETENCIÓN!A:E,5,FALSE)="E","X","")</f>
        <v>X</v>
      </c>
      <c r="O987" s="28" t="str">
        <f>IF(VLOOKUP(I987,[3]RETENCIÓN!A:E,5,FALSE)="MT","X","")</f>
        <v/>
      </c>
      <c r="P987" s="28" t="str">
        <f>IF(VLOOKUP(I987,[3]RETENCIÓN!A:E,5,FALSE)="S","X","")</f>
        <v/>
      </c>
      <c r="Q987" s="26" t="s">
        <v>2372</v>
      </c>
      <c r="R987" s="26" t="s">
        <v>1154</v>
      </c>
      <c r="S987" s="25" t="s">
        <v>177</v>
      </c>
      <c r="T987" s="22" t="s">
        <v>178</v>
      </c>
      <c r="U987" s="22">
        <v>1</v>
      </c>
      <c r="V987" s="22">
        <v>177</v>
      </c>
      <c r="W987" s="22" t="s">
        <v>167</v>
      </c>
      <c r="X987" s="22"/>
      <c r="Y987" s="22">
        <v>4</v>
      </c>
      <c r="Z987" s="22" t="s">
        <v>2373</v>
      </c>
    </row>
    <row r="988" spans="1:26" ht="24" x14ac:dyDescent="0.2">
      <c r="A988" s="22">
        <v>986</v>
      </c>
      <c r="B988" s="22" t="s">
        <v>1973</v>
      </c>
      <c r="C988" s="23">
        <v>36333</v>
      </c>
      <c r="D988" s="23">
        <v>36333</v>
      </c>
      <c r="E988" s="22" t="s">
        <v>21</v>
      </c>
      <c r="F988" s="24" t="s">
        <v>2380</v>
      </c>
      <c r="G988" s="4" t="s">
        <v>40</v>
      </c>
      <c r="H988" s="31" t="str">
        <f>VLOOKUP(G988,[2]Hoja2!A$1:B$65536,2,0)</f>
        <v>SERIE029</v>
      </c>
      <c r="I988" s="4" t="s">
        <v>40</v>
      </c>
      <c r="J988" s="31">
        <f>VLOOKUP(Eliminación!I1579,RETENCIÓN!A:D,IF(Eliminación!E1579="OPES",2,IF(Eliminación!E1579="UPES",3,4)),FALSE)</f>
        <v>10</v>
      </c>
      <c r="K988" s="27">
        <f t="shared" si="15"/>
        <v>39983</v>
      </c>
      <c r="L988" s="28" t="str">
        <f>IF(VLOOKUP(I988,RETENCIÓN!A:E,5,FALSE)="E","X","")</f>
        <v>X</v>
      </c>
      <c r="M988" s="29" t="str">
        <f>IF(VLOOKUP(I988,RETENCIÓN!A:E,5,FALSE)="CT","X","")</f>
        <v/>
      </c>
      <c r="N988" s="28" t="str">
        <f>IF(VLOOKUP(I988,RETENCIÓN!A:E,5,FALSE)="E","X","")</f>
        <v>X</v>
      </c>
      <c r="O988" s="28" t="str">
        <f>IF(VLOOKUP(I988,[3]RETENCIÓN!A:E,5,FALSE)="MT","X","")</f>
        <v/>
      </c>
      <c r="P988" s="28" t="str">
        <f>IF(VLOOKUP(I988,[3]RETENCIÓN!A:E,5,FALSE)="S","X","")</f>
        <v/>
      </c>
      <c r="Q988" s="26" t="s">
        <v>2372</v>
      </c>
      <c r="R988" s="26" t="s">
        <v>1374</v>
      </c>
      <c r="S988" s="25" t="s">
        <v>177</v>
      </c>
      <c r="T988" s="22" t="s">
        <v>178</v>
      </c>
      <c r="U988" s="22">
        <v>1</v>
      </c>
      <c r="V988" s="22">
        <v>169</v>
      </c>
      <c r="W988" s="22" t="s">
        <v>167</v>
      </c>
      <c r="X988" s="22" t="s">
        <v>183</v>
      </c>
      <c r="Y988" s="22">
        <v>5</v>
      </c>
      <c r="Z988" s="22" t="s">
        <v>2373</v>
      </c>
    </row>
    <row r="989" spans="1:26" ht="24" x14ac:dyDescent="0.2">
      <c r="A989" s="22">
        <v>987</v>
      </c>
      <c r="B989" s="22" t="s">
        <v>1973</v>
      </c>
      <c r="C989" s="23">
        <v>36333</v>
      </c>
      <c r="D989" s="23">
        <v>36333</v>
      </c>
      <c r="E989" s="22" t="s">
        <v>21</v>
      </c>
      <c r="F989" s="24" t="s">
        <v>2380</v>
      </c>
      <c r="G989" s="4" t="s">
        <v>40</v>
      </c>
      <c r="H989" s="31" t="str">
        <f>VLOOKUP(G989,[2]Hoja2!A$1:B$65536,2,0)</f>
        <v>SERIE029</v>
      </c>
      <c r="I989" s="4" t="s">
        <v>40</v>
      </c>
      <c r="J989" s="31">
        <f>VLOOKUP(Eliminación!I1580,RETENCIÓN!A:D,IF(Eliminación!E1580="OPES",2,IF(Eliminación!E1580="UPES",3,4)),FALSE)</f>
        <v>10</v>
      </c>
      <c r="K989" s="27">
        <f t="shared" si="15"/>
        <v>39983</v>
      </c>
      <c r="L989" s="28" t="str">
        <f>IF(VLOOKUP(I989,RETENCIÓN!A:E,5,FALSE)="E","X","")</f>
        <v>X</v>
      </c>
      <c r="M989" s="29" t="str">
        <f>IF(VLOOKUP(I989,RETENCIÓN!A:E,5,FALSE)="CT","X","")</f>
        <v/>
      </c>
      <c r="N989" s="28" t="str">
        <f>IF(VLOOKUP(I989,RETENCIÓN!A:E,5,FALSE)="E","X","")</f>
        <v>X</v>
      </c>
      <c r="O989" s="28" t="str">
        <f>IF(VLOOKUP(I989,[3]RETENCIÓN!A:E,5,FALSE)="MT","X","")</f>
        <v/>
      </c>
      <c r="P989" s="28" t="str">
        <f>IF(VLOOKUP(I989,[3]RETENCIÓN!A:E,5,FALSE)="S","X","")</f>
        <v/>
      </c>
      <c r="Q989" s="26" t="s">
        <v>2372</v>
      </c>
      <c r="R989" s="26" t="s">
        <v>1374</v>
      </c>
      <c r="S989" s="25" t="s">
        <v>177</v>
      </c>
      <c r="T989" s="22" t="s">
        <v>178</v>
      </c>
      <c r="U989" s="22">
        <v>170</v>
      </c>
      <c r="V989" s="22">
        <v>316</v>
      </c>
      <c r="W989" s="22" t="s">
        <v>167</v>
      </c>
      <c r="X989" s="22" t="s">
        <v>184</v>
      </c>
      <c r="Y989" s="22">
        <v>6</v>
      </c>
      <c r="Z989" s="22" t="s">
        <v>2373</v>
      </c>
    </row>
    <row r="990" spans="1:26" ht="24" x14ac:dyDescent="0.2">
      <c r="A990" s="22">
        <v>988</v>
      </c>
      <c r="B990" s="22" t="s">
        <v>221</v>
      </c>
      <c r="C990" s="23">
        <v>36300</v>
      </c>
      <c r="D990" s="23">
        <v>36300</v>
      </c>
      <c r="E990" s="22" t="s">
        <v>21</v>
      </c>
      <c r="F990" s="24" t="s">
        <v>2381</v>
      </c>
      <c r="G990" s="4" t="s">
        <v>40</v>
      </c>
      <c r="H990" s="31" t="str">
        <f>VLOOKUP(G990,[2]Hoja2!A$1:B$65536,2,0)</f>
        <v>SERIE029</v>
      </c>
      <c r="I990" s="4" t="s">
        <v>40</v>
      </c>
      <c r="J990" s="31">
        <f>VLOOKUP(Eliminación!I1581,RETENCIÓN!A:D,IF(Eliminación!E1581="OPES",2,IF(Eliminación!E1581="UPES",3,4)),FALSE)</f>
        <v>10</v>
      </c>
      <c r="K990" s="27">
        <f t="shared" si="15"/>
        <v>39950</v>
      </c>
      <c r="L990" s="28" t="str">
        <f>IF(VLOOKUP(I990,RETENCIÓN!A:E,5,FALSE)="E","X","")</f>
        <v>X</v>
      </c>
      <c r="M990" s="29" t="str">
        <f>IF(VLOOKUP(I990,RETENCIÓN!A:E,5,FALSE)="CT","X","")</f>
        <v/>
      </c>
      <c r="N990" s="28" t="str">
        <f>IF(VLOOKUP(I990,RETENCIÓN!A:E,5,FALSE)="E","X","")</f>
        <v>X</v>
      </c>
      <c r="O990" s="28" t="str">
        <f>IF(VLOOKUP(I990,[3]RETENCIÓN!A:E,5,FALSE)="MT","X","")</f>
        <v/>
      </c>
      <c r="P990" s="28" t="str">
        <f>IF(VLOOKUP(I990,[3]RETENCIÓN!A:E,5,FALSE)="S","X","")</f>
        <v/>
      </c>
      <c r="Q990" s="26" t="s">
        <v>2375</v>
      </c>
      <c r="R990" s="26" t="s">
        <v>1596</v>
      </c>
      <c r="S990" s="25" t="s">
        <v>177</v>
      </c>
      <c r="T990" s="22" t="s">
        <v>178</v>
      </c>
      <c r="U990" s="22">
        <v>1</v>
      </c>
      <c r="V990" s="22">
        <v>213</v>
      </c>
      <c r="W990" s="22" t="s">
        <v>167</v>
      </c>
      <c r="X990" s="22"/>
      <c r="Y990" s="22">
        <v>7</v>
      </c>
      <c r="Z990" s="22" t="s">
        <v>2373</v>
      </c>
    </row>
    <row r="991" spans="1:26" x14ac:dyDescent="0.2">
      <c r="A991" s="22">
        <v>989</v>
      </c>
      <c r="B991" s="22" t="s">
        <v>221</v>
      </c>
      <c r="C991" s="23">
        <v>36333</v>
      </c>
      <c r="D991" s="23">
        <v>36333</v>
      </c>
      <c r="E991" s="22" t="s">
        <v>21</v>
      </c>
      <c r="F991" s="24" t="s">
        <v>1516</v>
      </c>
      <c r="G991" s="4" t="s">
        <v>40</v>
      </c>
      <c r="H991" s="31" t="str">
        <f>VLOOKUP(G991,[2]Hoja2!A$1:B$65536,2,0)</f>
        <v>SERIE029</v>
      </c>
      <c r="I991" s="4" t="s">
        <v>40</v>
      </c>
      <c r="J991" s="31">
        <f>VLOOKUP(Eliminación!I1582,RETENCIÓN!A:D,IF(Eliminación!E1582="OPES",2,IF(Eliminación!E1582="UPES",3,4)),FALSE)</f>
        <v>10</v>
      </c>
      <c r="K991" s="27">
        <f t="shared" si="15"/>
        <v>39983</v>
      </c>
      <c r="L991" s="28" t="str">
        <f>IF(VLOOKUP(I991,RETENCIÓN!A:E,5,FALSE)="E","X","")</f>
        <v>X</v>
      </c>
      <c r="M991" s="29" t="str">
        <f>IF(VLOOKUP(I991,RETENCIÓN!A:E,5,FALSE)="CT","X","")</f>
        <v/>
      </c>
      <c r="N991" s="28" t="str">
        <f>IF(VLOOKUP(I991,RETENCIÓN!A:E,5,FALSE)="E","X","")</f>
        <v>X</v>
      </c>
      <c r="O991" s="28" t="str">
        <f>IF(VLOOKUP(I991,[3]RETENCIÓN!A:E,5,FALSE)="MT","X","")</f>
        <v/>
      </c>
      <c r="P991" s="28" t="str">
        <f>IF(VLOOKUP(I991,[3]RETENCIÓN!A:E,5,FALSE)="S","X","")</f>
        <v/>
      </c>
      <c r="Q991" s="26" t="s">
        <v>2382</v>
      </c>
      <c r="R991" s="26"/>
      <c r="S991" s="25" t="s">
        <v>177</v>
      </c>
      <c r="T991" s="22" t="s">
        <v>178</v>
      </c>
      <c r="U991" s="22">
        <v>1</v>
      </c>
      <c r="V991" s="22">
        <v>97</v>
      </c>
      <c r="W991" s="22" t="s">
        <v>167</v>
      </c>
      <c r="X991" s="22"/>
      <c r="Y991" s="22">
        <v>8</v>
      </c>
      <c r="Z991" s="22" t="s">
        <v>2373</v>
      </c>
    </row>
    <row r="992" spans="1:26" ht="24" x14ac:dyDescent="0.2">
      <c r="A992" s="22">
        <v>990</v>
      </c>
      <c r="B992" s="22" t="s">
        <v>168</v>
      </c>
      <c r="C992" s="23">
        <v>36333</v>
      </c>
      <c r="D992" s="23">
        <v>36333</v>
      </c>
      <c r="E992" s="22" t="s">
        <v>21</v>
      </c>
      <c r="F992" s="24" t="s">
        <v>506</v>
      </c>
      <c r="G992" s="4" t="s">
        <v>40</v>
      </c>
      <c r="H992" s="31" t="str">
        <f>VLOOKUP(G992,[2]Hoja2!A$1:B$65536,2,0)</f>
        <v>SERIE029</v>
      </c>
      <c r="I992" s="4" t="s">
        <v>40</v>
      </c>
      <c r="J992" s="31">
        <f>VLOOKUP(Eliminación!I1583,RETENCIÓN!A:D,IF(Eliminación!E1583="OPES",2,IF(Eliminación!E1583="UPES",3,4)),FALSE)</f>
        <v>10</v>
      </c>
      <c r="K992" s="27">
        <f t="shared" si="15"/>
        <v>39983</v>
      </c>
      <c r="L992" s="28" t="str">
        <f>IF(VLOOKUP(I992,RETENCIÓN!A:E,5,FALSE)="E","X","")</f>
        <v>X</v>
      </c>
      <c r="M992" s="29" t="str">
        <f>IF(VLOOKUP(I992,RETENCIÓN!A:E,5,FALSE)="CT","X","")</f>
        <v/>
      </c>
      <c r="N992" s="28" t="str">
        <f>IF(VLOOKUP(I992,RETENCIÓN!A:E,5,FALSE)="E","X","")</f>
        <v>X</v>
      </c>
      <c r="O992" s="28" t="str">
        <f>IF(VLOOKUP(I992,[3]RETENCIÓN!A:E,5,FALSE)="MT","X","")</f>
        <v/>
      </c>
      <c r="P992" s="28" t="str">
        <f>IF(VLOOKUP(I992,[3]RETENCIÓN!A:E,5,FALSE)="S","X","")</f>
        <v/>
      </c>
      <c r="Q992" s="26" t="s">
        <v>2382</v>
      </c>
      <c r="R992" s="26" t="s">
        <v>1202</v>
      </c>
      <c r="S992" s="25" t="s">
        <v>177</v>
      </c>
      <c r="T992" s="22" t="s">
        <v>178</v>
      </c>
      <c r="U992" s="22">
        <v>1</v>
      </c>
      <c r="V992" s="22">
        <v>101</v>
      </c>
      <c r="W992" s="22" t="s">
        <v>167</v>
      </c>
      <c r="X992" s="22"/>
      <c r="Y992" s="22">
        <v>9</v>
      </c>
      <c r="Z992" s="22" t="s">
        <v>2373</v>
      </c>
    </row>
    <row r="993" spans="1:26" ht="24" x14ac:dyDescent="0.2">
      <c r="A993" s="22">
        <v>991</v>
      </c>
      <c r="B993" s="22" t="s">
        <v>168</v>
      </c>
      <c r="C993" s="23">
        <v>37909</v>
      </c>
      <c r="D993" s="23">
        <v>37909</v>
      </c>
      <c r="E993" s="22" t="s">
        <v>21</v>
      </c>
      <c r="F993" s="24" t="s">
        <v>2383</v>
      </c>
      <c r="G993" s="4" t="s">
        <v>40</v>
      </c>
      <c r="H993" s="31" t="str">
        <f>VLOOKUP(G993,[2]Hoja2!A$1:B$65536,2,0)</f>
        <v>SERIE029</v>
      </c>
      <c r="I993" s="4" t="s">
        <v>40</v>
      </c>
      <c r="J993" s="31">
        <f>VLOOKUP(Eliminación!I1584,RETENCIÓN!A:D,IF(Eliminación!E1584="OPES",2,IF(Eliminación!E1584="UPES",3,4)),FALSE)</f>
        <v>10</v>
      </c>
      <c r="K993" s="27">
        <f t="shared" si="15"/>
        <v>41559</v>
      </c>
      <c r="L993" s="28" t="str">
        <f>IF(VLOOKUP(I993,RETENCIÓN!A:E,5,FALSE)="E","X","")</f>
        <v>X</v>
      </c>
      <c r="M993" s="29" t="str">
        <f>IF(VLOOKUP(I993,RETENCIÓN!A:E,5,FALSE)="CT","X","")</f>
        <v/>
      </c>
      <c r="N993" s="28" t="str">
        <f>IF(VLOOKUP(I993,RETENCIÓN!A:E,5,FALSE)="E","X","")</f>
        <v>X</v>
      </c>
      <c r="O993" s="28" t="str">
        <f>IF(VLOOKUP(I993,[3]RETENCIÓN!A:E,5,FALSE)="MT","X","")</f>
        <v/>
      </c>
      <c r="P993" s="28" t="str">
        <f>IF(VLOOKUP(I993,[3]RETENCIÓN!A:E,5,FALSE)="S","X","")</f>
        <v/>
      </c>
      <c r="Q993" s="26" t="s">
        <v>2384</v>
      </c>
      <c r="R993" s="26" t="s">
        <v>2385</v>
      </c>
      <c r="S993" s="25" t="s">
        <v>177</v>
      </c>
      <c r="T993" s="22" t="s">
        <v>178</v>
      </c>
      <c r="U993" s="22">
        <v>1</v>
      </c>
      <c r="V993" s="22">
        <v>57</v>
      </c>
      <c r="W993" s="22" t="s">
        <v>167</v>
      </c>
      <c r="X993" s="22"/>
      <c r="Y993" s="22">
        <v>1</v>
      </c>
      <c r="Z993" s="22" t="s">
        <v>2386</v>
      </c>
    </row>
    <row r="994" spans="1:26" ht="24" x14ac:dyDescent="0.2">
      <c r="A994" s="22">
        <v>992</v>
      </c>
      <c r="B994" s="22" t="s">
        <v>168</v>
      </c>
      <c r="C994" s="23">
        <v>37909</v>
      </c>
      <c r="D994" s="23">
        <v>37909</v>
      </c>
      <c r="E994" s="22" t="s">
        <v>21</v>
      </c>
      <c r="F994" s="24" t="s">
        <v>390</v>
      </c>
      <c r="G994" s="4" t="s">
        <v>40</v>
      </c>
      <c r="H994" s="31" t="str">
        <f>VLOOKUP(G994,[2]Hoja2!A$1:B$65536,2,0)</f>
        <v>SERIE029</v>
      </c>
      <c r="I994" s="4" t="s">
        <v>40</v>
      </c>
      <c r="J994" s="31">
        <f>VLOOKUP(Eliminación!I1585,RETENCIÓN!A:D,IF(Eliminación!E1585="OPES",2,IF(Eliminación!E1585="UPES",3,4)),FALSE)</f>
        <v>10</v>
      </c>
      <c r="K994" s="27">
        <f t="shared" si="15"/>
        <v>41559</v>
      </c>
      <c r="L994" s="28" t="str">
        <f>IF(VLOOKUP(I994,RETENCIÓN!A:E,5,FALSE)="E","X","")</f>
        <v>X</v>
      </c>
      <c r="M994" s="29" t="str">
        <f>IF(VLOOKUP(I994,RETENCIÓN!A:E,5,FALSE)="CT","X","")</f>
        <v/>
      </c>
      <c r="N994" s="28" t="str">
        <f>IF(VLOOKUP(I994,RETENCIÓN!A:E,5,FALSE)="E","X","")</f>
        <v>X</v>
      </c>
      <c r="O994" s="28" t="str">
        <f>IF(VLOOKUP(I994,[3]RETENCIÓN!A:E,5,FALSE)="MT","X","")</f>
        <v/>
      </c>
      <c r="P994" s="28" t="str">
        <f>IF(VLOOKUP(I994,[3]RETENCIÓN!A:E,5,FALSE)="S","X","")</f>
        <v/>
      </c>
      <c r="Q994" s="26" t="s">
        <v>2387</v>
      </c>
      <c r="R994" s="26" t="s">
        <v>2079</v>
      </c>
      <c r="S994" s="25" t="s">
        <v>177</v>
      </c>
      <c r="T994" s="22" t="s">
        <v>178</v>
      </c>
      <c r="U994" s="22">
        <v>1</v>
      </c>
      <c r="V994" s="22">
        <v>162</v>
      </c>
      <c r="W994" s="22" t="s">
        <v>167</v>
      </c>
      <c r="X994" s="22"/>
      <c r="Y994" s="22">
        <v>2</v>
      </c>
      <c r="Z994" s="22" t="s">
        <v>2386</v>
      </c>
    </row>
    <row r="995" spans="1:26" ht="24" x14ac:dyDescent="0.2">
      <c r="A995" s="22">
        <v>993</v>
      </c>
      <c r="B995" s="22" t="s">
        <v>168</v>
      </c>
      <c r="C995" s="23">
        <v>37909</v>
      </c>
      <c r="D995" s="23">
        <v>37909</v>
      </c>
      <c r="E995" s="22" t="s">
        <v>21</v>
      </c>
      <c r="F995" s="24" t="s">
        <v>2388</v>
      </c>
      <c r="G995" s="4" t="s">
        <v>40</v>
      </c>
      <c r="H995" s="31" t="str">
        <f>VLOOKUP(G995,[2]Hoja2!A$1:B$65536,2,0)</f>
        <v>SERIE029</v>
      </c>
      <c r="I995" s="4" t="s">
        <v>40</v>
      </c>
      <c r="J995" s="31">
        <f>VLOOKUP(Eliminación!I1586,RETENCIÓN!A:D,IF(Eliminación!E1586="OPES",2,IF(Eliminación!E1586="UPES",3,4)),FALSE)</f>
        <v>10</v>
      </c>
      <c r="K995" s="27">
        <f t="shared" si="15"/>
        <v>41559</v>
      </c>
      <c r="L995" s="28" t="str">
        <f>IF(VLOOKUP(I995,RETENCIÓN!A:E,5,FALSE)="E","X","")</f>
        <v>X</v>
      </c>
      <c r="M995" s="29" t="str">
        <f>IF(VLOOKUP(I995,RETENCIÓN!A:E,5,FALSE)="CT","X","")</f>
        <v/>
      </c>
      <c r="N995" s="28" t="str">
        <f>IF(VLOOKUP(I995,RETENCIÓN!A:E,5,FALSE)="E","X","")</f>
        <v>X</v>
      </c>
      <c r="O995" s="28" t="str">
        <f>IF(VLOOKUP(I995,[3]RETENCIÓN!A:E,5,FALSE)="MT","X","")</f>
        <v/>
      </c>
      <c r="P995" s="28" t="str">
        <f>IF(VLOOKUP(I995,[3]RETENCIÓN!A:E,5,FALSE)="S","X","")</f>
        <v/>
      </c>
      <c r="Q995" s="26" t="s">
        <v>2387</v>
      </c>
      <c r="R995" s="26"/>
      <c r="S995" s="25" t="s">
        <v>177</v>
      </c>
      <c r="T995" s="22" t="s">
        <v>178</v>
      </c>
      <c r="U995" s="22">
        <v>1</v>
      </c>
      <c r="V995" s="22">
        <v>50</v>
      </c>
      <c r="W995" s="22" t="s">
        <v>167</v>
      </c>
      <c r="X995" s="22"/>
      <c r="Y995" s="22">
        <v>3</v>
      </c>
      <c r="Z995" s="22" t="s">
        <v>2386</v>
      </c>
    </row>
    <row r="996" spans="1:26" ht="24" x14ac:dyDescent="0.2">
      <c r="A996" s="22">
        <v>994</v>
      </c>
      <c r="B996" s="22" t="s">
        <v>168</v>
      </c>
      <c r="C996" s="23">
        <v>37909</v>
      </c>
      <c r="D996" s="23">
        <v>37909</v>
      </c>
      <c r="E996" s="22" t="s">
        <v>21</v>
      </c>
      <c r="F996" s="24" t="s">
        <v>2389</v>
      </c>
      <c r="G996" s="4" t="s">
        <v>40</v>
      </c>
      <c r="H996" s="31" t="str">
        <f>VLOOKUP(G996,[2]Hoja2!A$1:B$65536,2,0)</f>
        <v>SERIE029</v>
      </c>
      <c r="I996" s="4" t="s">
        <v>40</v>
      </c>
      <c r="J996" s="31">
        <f>VLOOKUP(Eliminación!I1587,RETENCIÓN!A:D,IF(Eliminación!E1587="OPES",2,IF(Eliminación!E1587="UPES",3,4)),FALSE)</f>
        <v>10</v>
      </c>
      <c r="K996" s="27">
        <f t="shared" si="15"/>
        <v>41559</v>
      </c>
      <c r="L996" s="28" t="str">
        <f>IF(VLOOKUP(I996,RETENCIÓN!A:E,5,FALSE)="E","X","")</f>
        <v>X</v>
      </c>
      <c r="M996" s="29" t="str">
        <f>IF(VLOOKUP(I996,RETENCIÓN!A:E,5,FALSE)="CT","X","")</f>
        <v/>
      </c>
      <c r="N996" s="28" t="str">
        <f>IF(VLOOKUP(I996,RETENCIÓN!A:E,5,FALSE)="E","X","")</f>
        <v>X</v>
      </c>
      <c r="O996" s="28" t="str">
        <f>IF(VLOOKUP(I996,[3]RETENCIÓN!A:E,5,FALSE)="MT","X","")</f>
        <v/>
      </c>
      <c r="P996" s="28" t="str">
        <f>IF(VLOOKUP(I996,[3]RETENCIÓN!A:E,5,FALSE)="S","X","")</f>
        <v/>
      </c>
      <c r="Q996" s="26" t="s">
        <v>2387</v>
      </c>
      <c r="R996" s="26"/>
      <c r="S996" s="25" t="s">
        <v>177</v>
      </c>
      <c r="T996" s="22" t="s">
        <v>178</v>
      </c>
      <c r="U996" s="22">
        <v>1</v>
      </c>
      <c r="V996" s="22">
        <v>66</v>
      </c>
      <c r="W996" s="22" t="s">
        <v>167</v>
      </c>
      <c r="X996" s="22"/>
      <c r="Y996" s="22">
        <v>4</v>
      </c>
      <c r="Z996" s="22" t="s">
        <v>2386</v>
      </c>
    </row>
    <row r="997" spans="1:26" ht="24" x14ac:dyDescent="0.2">
      <c r="A997" s="22">
        <v>995</v>
      </c>
      <c r="B997" s="22" t="s">
        <v>168</v>
      </c>
      <c r="C997" s="23">
        <v>37909</v>
      </c>
      <c r="D997" s="23">
        <v>37909</v>
      </c>
      <c r="E997" s="22" t="s">
        <v>21</v>
      </c>
      <c r="F997" s="24" t="s">
        <v>846</v>
      </c>
      <c r="G997" s="4" t="s">
        <v>40</v>
      </c>
      <c r="H997" s="31" t="str">
        <f>VLOOKUP(G997,[2]Hoja2!A$1:B$65536,2,0)</f>
        <v>SERIE029</v>
      </c>
      <c r="I997" s="4" t="s">
        <v>40</v>
      </c>
      <c r="J997" s="31">
        <f>VLOOKUP(Eliminación!I1588,RETENCIÓN!A:D,IF(Eliminación!E1588="OPES",2,IF(Eliminación!E1588="UPES",3,4)),FALSE)</f>
        <v>10</v>
      </c>
      <c r="K997" s="27">
        <f t="shared" si="15"/>
        <v>41559</v>
      </c>
      <c r="L997" s="28" t="str">
        <f>IF(VLOOKUP(I997,RETENCIÓN!A:E,5,FALSE)="E","X","")</f>
        <v>X</v>
      </c>
      <c r="M997" s="29" t="str">
        <f>IF(VLOOKUP(I997,RETENCIÓN!A:E,5,FALSE)="CT","X","")</f>
        <v/>
      </c>
      <c r="N997" s="28" t="str">
        <f>IF(VLOOKUP(I997,RETENCIÓN!A:E,5,FALSE)="E","X","")</f>
        <v>X</v>
      </c>
      <c r="O997" s="28" t="str">
        <f>IF(VLOOKUP(I997,[3]RETENCIÓN!A:E,5,FALSE)="MT","X","")</f>
        <v/>
      </c>
      <c r="P997" s="28" t="str">
        <f>IF(VLOOKUP(I997,[3]RETENCIÓN!A:E,5,FALSE)="S","X","")</f>
        <v/>
      </c>
      <c r="Q997" s="26" t="s">
        <v>2387</v>
      </c>
      <c r="R997" s="26"/>
      <c r="S997" s="25" t="s">
        <v>177</v>
      </c>
      <c r="T997" s="22" t="s">
        <v>178</v>
      </c>
      <c r="U997" s="22">
        <v>1</v>
      </c>
      <c r="V997" s="22">
        <v>85</v>
      </c>
      <c r="W997" s="22" t="s">
        <v>167</v>
      </c>
      <c r="X997" s="22"/>
      <c r="Y997" s="22">
        <v>5</v>
      </c>
      <c r="Z997" s="22" t="s">
        <v>2386</v>
      </c>
    </row>
    <row r="998" spans="1:26" ht="24" x14ac:dyDescent="0.2">
      <c r="A998" s="22">
        <v>996</v>
      </c>
      <c r="B998" s="22" t="s">
        <v>168</v>
      </c>
      <c r="C998" s="23">
        <v>37909</v>
      </c>
      <c r="D998" s="23">
        <v>37909</v>
      </c>
      <c r="E998" s="22" t="s">
        <v>21</v>
      </c>
      <c r="F998" s="24" t="s">
        <v>2390</v>
      </c>
      <c r="G998" s="4" t="s">
        <v>40</v>
      </c>
      <c r="H998" s="31" t="str">
        <f>VLOOKUP(G998,[2]Hoja2!A$1:B$65536,2,0)</f>
        <v>SERIE029</v>
      </c>
      <c r="I998" s="4" t="s">
        <v>40</v>
      </c>
      <c r="J998" s="31">
        <f>VLOOKUP(Eliminación!I1589,RETENCIÓN!A:D,IF(Eliminación!E1589="OPES",2,IF(Eliminación!E1589="UPES",3,4)),FALSE)</f>
        <v>10</v>
      </c>
      <c r="K998" s="27">
        <f t="shared" si="15"/>
        <v>41559</v>
      </c>
      <c r="L998" s="28" t="str">
        <f>IF(VLOOKUP(I998,RETENCIÓN!A:E,5,FALSE)="E","X","")</f>
        <v>X</v>
      </c>
      <c r="M998" s="29" t="str">
        <f>IF(VLOOKUP(I998,RETENCIÓN!A:E,5,FALSE)="CT","X","")</f>
        <v/>
      </c>
      <c r="N998" s="28" t="str">
        <f>IF(VLOOKUP(I998,RETENCIÓN!A:E,5,FALSE)="E","X","")</f>
        <v>X</v>
      </c>
      <c r="O998" s="28" t="str">
        <f>IF(VLOOKUP(I998,[3]RETENCIÓN!A:E,5,FALSE)="MT","X","")</f>
        <v/>
      </c>
      <c r="P998" s="28" t="str">
        <f>IF(VLOOKUP(I998,[3]RETENCIÓN!A:E,5,FALSE)="S","X","")</f>
        <v/>
      </c>
      <c r="Q998" s="26" t="s">
        <v>2387</v>
      </c>
      <c r="R998" s="26" t="s">
        <v>2391</v>
      </c>
      <c r="S998" s="25" t="s">
        <v>177</v>
      </c>
      <c r="T998" s="22" t="s">
        <v>178</v>
      </c>
      <c r="U998" s="22">
        <v>1</v>
      </c>
      <c r="V998" s="22">
        <v>101</v>
      </c>
      <c r="W998" s="22" t="s">
        <v>167</v>
      </c>
      <c r="X998" s="22"/>
      <c r="Y998" s="22">
        <v>6</v>
      </c>
      <c r="Z998" s="22" t="s">
        <v>2386</v>
      </c>
    </row>
    <row r="999" spans="1:26" ht="24" x14ac:dyDescent="0.2">
      <c r="A999" s="22">
        <v>997</v>
      </c>
      <c r="B999" s="22" t="s">
        <v>168</v>
      </c>
      <c r="C999" s="23">
        <v>37910</v>
      </c>
      <c r="D999" s="23">
        <v>37910</v>
      </c>
      <c r="E999" s="22" t="s">
        <v>21</v>
      </c>
      <c r="F999" s="24" t="s">
        <v>1819</v>
      </c>
      <c r="G999" s="4" t="s">
        <v>40</v>
      </c>
      <c r="H999" s="31" t="str">
        <f>VLOOKUP(G999,[2]Hoja2!A$1:B$65536,2,0)</f>
        <v>SERIE029</v>
      </c>
      <c r="I999" s="4" t="s">
        <v>40</v>
      </c>
      <c r="J999" s="31">
        <f>VLOOKUP(Eliminación!I1590,RETENCIÓN!A:D,IF(Eliminación!E1590="OPES",2,IF(Eliminación!E1590="UPES",3,4)),FALSE)</f>
        <v>10</v>
      </c>
      <c r="K999" s="27">
        <f t="shared" si="15"/>
        <v>41560</v>
      </c>
      <c r="L999" s="28" t="str">
        <f>IF(VLOOKUP(I999,RETENCIÓN!A:E,5,FALSE)="E","X","")</f>
        <v>X</v>
      </c>
      <c r="M999" s="29" t="str">
        <f>IF(VLOOKUP(I999,RETENCIÓN!A:E,5,FALSE)="CT","X","")</f>
        <v/>
      </c>
      <c r="N999" s="28" t="str">
        <f>IF(VLOOKUP(I999,RETENCIÓN!A:E,5,FALSE)="E","X","")</f>
        <v>X</v>
      </c>
      <c r="O999" s="28" t="str">
        <f>IF(VLOOKUP(I999,[3]RETENCIÓN!A:E,5,FALSE)="MT","X","")</f>
        <v/>
      </c>
      <c r="P999" s="28" t="str">
        <f>IF(VLOOKUP(I999,[3]RETENCIÓN!A:E,5,FALSE)="S","X","")</f>
        <v/>
      </c>
      <c r="Q999" s="26" t="s">
        <v>2392</v>
      </c>
      <c r="R999" s="26" t="s">
        <v>236</v>
      </c>
      <c r="S999" s="25" t="s">
        <v>177</v>
      </c>
      <c r="T999" s="22" t="s">
        <v>178</v>
      </c>
      <c r="U999" s="22">
        <v>1</v>
      </c>
      <c r="V999" s="22">
        <v>82</v>
      </c>
      <c r="W999" s="22" t="s">
        <v>167</v>
      </c>
      <c r="X999" s="22"/>
      <c r="Y999" s="22">
        <v>7</v>
      </c>
      <c r="Z999" s="22" t="s">
        <v>2386</v>
      </c>
    </row>
    <row r="1000" spans="1:26" ht="24" x14ac:dyDescent="0.2">
      <c r="A1000" s="22">
        <v>998</v>
      </c>
      <c r="B1000" s="22" t="s">
        <v>168</v>
      </c>
      <c r="C1000" s="23">
        <v>37910</v>
      </c>
      <c r="D1000" s="23">
        <v>37910</v>
      </c>
      <c r="E1000" s="22" t="s">
        <v>21</v>
      </c>
      <c r="F1000" s="24" t="s">
        <v>395</v>
      </c>
      <c r="G1000" s="4" t="s">
        <v>40</v>
      </c>
      <c r="H1000" s="31" t="str">
        <f>VLOOKUP(G1000,[2]Hoja2!A$1:B$65536,2,0)</f>
        <v>SERIE029</v>
      </c>
      <c r="I1000" s="4" t="s">
        <v>40</v>
      </c>
      <c r="J1000" s="31">
        <f>VLOOKUP(Eliminación!I1591,RETENCIÓN!A:D,IF(Eliminación!E1591="OPES",2,IF(Eliminación!E1591="UPES",3,4)),FALSE)</f>
        <v>10</v>
      </c>
      <c r="K1000" s="27">
        <f t="shared" si="15"/>
        <v>41560</v>
      </c>
      <c r="L1000" s="28" t="str">
        <f>IF(VLOOKUP(I1000,RETENCIÓN!A:E,5,FALSE)="E","X","")</f>
        <v>X</v>
      </c>
      <c r="M1000" s="29" t="str">
        <f>IF(VLOOKUP(I1000,RETENCIÓN!A:E,5,FALSE)="CT","X","")</f>
        <v/>
      </c>
      <c r="N1000" s="28" t="str">
        <f>IF(VLOOKUP(I1000,RETENCIÓN!A:E,5,FALSE)="E","X","")</f>
        <v>X</v>
      </c>
      <c r="O1000" s="28" t="str">
        <f>IF(VLOOKUP(I1000,[3]RETENCIÓN!A:E,5,FALSE)="MT","X","")</f>
        <v/>
      </c>
      <c r="P1000" s="28" t="str">
        <f>IF(VLOOKUP(I1000,[3]RETENCIÓN!A:E,5,FALSE)="S","X","")</f>
        <v/>
      </c>
      <c r="Q1000" s="26" t="s">
        <v>2393</v>
      </c>
      <c r="R1000" s="26" t="s">
        <v>698</v>
      </c>
      <c r="S1000" s="25" t="s">
        <v>177</v>
      </c>
      <c r="T1000" s="22" t="s">
        <v>178</v>
      </c>
      <c r="U1000" s="22">
        <v>1</v>
      </c>
      <c r="V1000" s="22">
        <v>65</v>
      </c>
      <c r="W1000" s="22" t="s">
        <v>167</v>
      </c>
      <c r="X1000" s="22"/>
      <c r="Y1000" s="22">
        <v>8</v>
      </c>
      <c r="Z1000" s="22" t="s">
        <v>2386</v>
      </c>
    </row>
    <row r="1001" spans="1:26" ht="24" x14ac:dyDescent="0.2">
      <c r="A1001" s="22">
        <v>999</v>
      </c>
      <c r="B1001" s="22" t="s">
        <v>168</v>
      </c>
      <c r="C1001" s="23">
        <v>37910</v>
      </c>
      <c r="D1001" s="23">
        <v>37910</v>
      </c>
      <c r="E1001" s="22" t="s">
        <v>21</v>
      </c>
      <c r="F1001" s="24" t="s">
        <v>2394</v>
      </c>
      <c r="G1001" s="4" t="s">
        <v>40</v>
      </c>
      <c r="H1001" s="31" t="str">
        <f>VLOOKUP(G1001,[2]Hoja2!A$1:B$65536,2,0)</f>
        <v>SERIE029</v>
      </c>
      <c r="I1001" s="4" t="s">
        <v>40</v>
      </c>
      <c r="J1001" s="31">
        <f>VLOOKUP(Eliminación!I1592,RETENCIÓN!A:D,IF(Eliminación!E1592="OPES",2,IF(Eliminación!E1592="UPES",3,4)),FALSE)</f>
        <v>10</v>
      </c>
      <c r="K1001" s="27">
        <f t="shared" si="15"/>
        <v>41560</v>
      </c>
      <c r="L1001" s="28" t="str">
        <f>IF(VLOOKUP(I1001,RETENCIÓN!A:E,5,FALSE)="E","X","")</f>
        <v>X</v>
      </c>
      <c r="M1001" s="29" t="str">
        <f>IF(VLOOKUP(I1001,RETENCIÓN!A:E,5,FALSE)="CT","X","")</f>
        <v/>
      </c>
      <c r="N1001" s="28" t="str">
        <f>IF(VLOOKUP(I1001,RETENCIÓN!A:E,5,FALSE)="E","X","")</f>
        <v>X</v>
      </c>
      <c r="O1001" s="28" t="str">
        <f>IF(VLOOKUP(I1001,[3]RETENCIÓN!A:E,5,FALSE)="MT","X","")</f>
        <v/>
      </c>
      <c r="P1001" s="28" t="str">
        <f>IF(VLOOKUP(I1001,[3]RETENCIÓN!A:E,5,FALSE)="S","X","")</f>
        <v/>
      </c>
      <c r="Q1001" s="26" t="s">
        <v>2393</v>
      </c>
      <c r="R1001" s="26"/>
      <c r="S1001" s="25" t="s">
        <v>177</v>
      </c>
      <c r="T1001" s="22" t="s">
        <v>178</v>
      </c>
      <c r="U1001" s="22">
        <v>1</v>
      </c>
      <c r="V1001" s="22">
        <v>63</v>
      </c>
      <c r="W1001" s="22" t="s">
        <v>167</v>
      </c>
      <c r="X1001" s="22"/>
      <c r="Y1001" s="22">
        <v>9</v>
      </c>
      <c r="Z1001" s="22" t="s">
        <v>2386</v>
      </c>
    </row>
    <row r="1002" spans="1:26" ht="24" x14ac:dyDescent="0.2">
      <c r="A1002" s="22">
        <v>1000</v>
      </c>
      <c r="B1002" s="22" t="s">
        <v>168</v>
      </c>
      <c r="C1002" s="23">
        <v>37910</v>
      </c>
      <c r="D1002" s="23">
        <v>37910</v>
      </c>
      <c r="E1002" s="22" t="s">
        <v>21</v>
      </c>
      <c r="F1002" s="24" t="s">
        <v>2067</v>
      </c>
      <c r="G1002" s="4" t="s">
        <v>40</v>
      </c>
      <c r="H1002" s="31" t="str">
        <f>VLOOKUP(G1002,[2]Hoja2!A$1:B$65536,2,0)</f>
        <v>SERIE029</v>
      </c>
      <c r="I1002" s="4" t="s">
        <v>40</v>
      </c>
      <c r="J1002" s="31">
        <f>VLOOKUP(Eliminación!I1593,RETENCIÓN!A:D,IF(Eliminación!E1593="OPES",2,IF(Eliminación!E1593="UPES",3,4)),FALSE)</f>
        <v>10</v>
      </c>
      <c r="K1002" s="27">
        <f t="shared" si="15"/>
        <v>41560</v>
      </c>
      <c r="L1002" s="28" t="str">
        <f>IF(VLOOKUP(I1002,RETENCIÓN!A:E,5,FALSE)="E","X","")</f>
        <v>X</v>
      </c>
      <c r="M1002" s="29" t="str">
        <f>IF(VLOOKUP(I1002,RETENCIÓN!A:E,5,FALSE)="CT","X","")</f>
        <v/>
      </c>
      <c r="N1002" s="28" t="str">
        <f>IF(VLOOKUP(I1002,RETENCIÓN!A:E,5,FALSE)="E","X","")</f>
        <v>X</v>
      </c>
      <c r="O1002" s="28" t="str">
        <f>IF(VLOOKUP(I1002,[3]RETENCIÓN!A:E,5,FALSE)="MT","X","")</f>
        <v/>
      </c>
      <c r="P1002" s="28" t="str">
        <f>IF(VLOOKUP(I1002,[3]RETENCIÓN!A:E,5,FALSE)="S","X","")</f>
        <v/>
      </c>
      <c r="Q1002" s="26" t="s">
        <v>2393</v>
      </c>
      <c r="R1002" s="26"/>
      <c r="S1002" s="25" t="s">
        <v>177</v>
      </c>
      <c r="T1002" s="22" t="s">
        <v>178</v>
      </c>
      <c r="U1002" s="22">
        <v>1</v>
      </c>
      <c r="V1002" s="22">
        <v>176</v>
      </c>
      <c r="W1002" s="22" t="s">
        <v>167</v>
      </c>
      <c r="X1002" s="22"/>
      <c r="Y1002" s="22">
        <v>10</v>
      </c>
      <c r="Z1002" s="22" t="s">
        <v>2386</v>
      </c>
    </row>
    <row r="1003" spans="1:26" ht="24" x14ac:dyDescent="0.2">
      <c r="A1003" s="22">
        <v>1001</v>
      </c>
      <c r="B1003" s="22" t="s">
        <v>168</v>
      </c>
      <c r="C1003" s="23">
        <v>37916</v>
      </c>
      <c r="D1003" s="23">
        <v>37916</v>
      </c>
      <c r="E1003" s="22" t="s">
        <v>21</v>
      </c>
      <c r="F1003" s="24" t="s">
        <v>2092</v>
      </c>
      <c r="G1003" s="4" t="s">
        <v>40</v>
      </c>
      <c r="H1003" s="31" t="str">
        <f>VLOOKUP(G1003,[2]Hoja2!A$1:B$65536,2,0)</f>
        <v>SERIE029</v>
      </c>
      <c r="I1003" s="4" t="s">
        <v>40</v>
      </c>
      <c r="J1003" s="31">
        <f>VLOOKUP(Eliminación!I1594,RETENCIÓN!A:D,IF(Eliminación!E1594="OPES",2,IF(Eliminación!E1594="UPES",3,4)),FALSE)</f>
        <v>10</v>
      </c>
      <c r="K1003" s="27">
        <f t="shared" si="15"/>
        <v>41566</v>
      </c>
      <c r="L1003" s="28" t="str">
        <f>IF(VLOOKUP(I1003,RETENCIÓN!A:E,5,FALSE)="E","X","")</f>
        <v>X</v>
      </c>
      <c r="M1003" s="29" t="str">
        <f>IF(VLOOKUP(I1003,RETENCIÓN!A:E,5,FALSE)="CT","X","")</f>
        <v/>
      </c>
      <c r="N1003" s="28" t="str">
        <f>IF(VLOOKUP(I1003,RETENCIÓN!A:E,5,FALSE)="E","X","")</f>
        <v>X</v>
      </c>
      <c r="O1003" s="28" t="str">
        <f>IF(VLOOKUP(I1003,[3]RETENCIÓN!A:E,5,FALSE)="MT","X","")</f>
        <v/>
      </c>
      <c r="P1003" s="28" t="str">
        <f>IF(VLOOKUP(I1003,[3]RETENCIÓN!A:E,5,FALSE)="S","X","")</f>
        <v/>
      </c>
      <c r="Q1003" s="26" t="s">
        <v>2395</v>
      </c>
      <c r="R1003" s="26"/>
      <c r="S1003" s="25" t="s">
        <v>177</v>
      </c>
      <c r="T1003" s="22" t="s">
        <v>178</v>
      </c>
      <c r="U1003" s="22">
        <v>1</v>
      </c>
      <c r="V1003" s="22">
        <v>75</v>
      </c>
      <c r="W1003" s="22" t="s">
        <v>167</v>
      </c>
      <c r="X1003" s="22"/>
      <c r="Y1003" s="22">
        <v>11</v>
      </c>
      <c r="Z1003" s="22" t="s">
        <v>2386</v>
      </c>
    </row>
    <row r="1004" spans="1:26" ht="24" x14ac:dyDescent="0.2">
      <c r="A1004" s="22">
        <v>1002</v>
      </c>
      <c r="B1004" s="22" t="s">
        <v>168</v>
      </c>
      <c r="C1004" s="23">
        <v>37916</v>
      </c>
      <c r="D1004" s="23">
        <v>37916</v>
      </c>
      <c r="E1004" s="22" t="s">
        <v>21</v>
      </c>
      <c r="F1004" s="24" t="s">
        <v>2396</v>
      </c>
      <c r="G1004" s="4" t="s">
        <v>40</v>
      </c>
      <c r="H1004" s="31" t="str">
        <f>VLOOKUP(G1004,[2]Hoja2!A$1:B$65536,2,0)</f>
        <v>SERIE029</v>
      </c>
      <c r="I1004" s="4" t="s">
        <v>40</v>
      </c>
      <c r="J1004" s="31">
        <f>VLOOKUP(Eliminación!I1595,RETENCIÓN!A:D,IF(Eliminación!E1595="OPES",2,IF(Eliminación!E1595="UPES",3,4)),FALSE)</f>
        <v>10</v>
      </c>
      <c r="K1004" s="27">
        <f t="shared" si="15"/>
        <v>41566</v>
      </c>
      <c r="L1004" s="28" t="str">
        <f>IF(VLOOKUP(I1004,RETENCIÓN!A:E,5,FALSE)="E","X","")</f>
        <v>X</v>
      </c>
      <c r="M1004" s="29" t="str">
        <f>IF(VLOOKUP(I1004,RETENCIÓN!A:E,5,FALSE)="CT","X","")</f>
        <v/>
      </c>
      <c r="N1004" s="28" t="str">
        <f>IF(VLOOKUP(I1004,RETENCIÓN!A:E,5,FALSE)="E","X","")</f>
        <v>X</v>
      </c>
      <c r="O1004" s="28" t="str">
        <f>IF(VLOOKUP(I1004,[3]RETENCIÓN!A:E,5,FALSE)="MT","X","")</f>
        <v/>
      </c>
      <c r="P1004" s="28" t="str">
        <f>IF(VLOOKUP(I1004,[3]RETENCIÓN!A:E,5,FALSE)="S","X","")</f>
        <v/>
      </c>
      <c r="Q1004" s="26" t="s">
        <v>2395</v>
      </c>
      <c r="R1004" s="26"/>
      <c r="S1004" s="25" t="s">
        <v>177</v>
      </c>
      <c r="T1004" s="22" t="s">
        <v>178</v>
      </c>
      <c r="U1004" s="22">
        <v>1</v>
      </c>
      <c r="V1004" s="22">
        <v>32</v>
      </c>
      <c r="W1004" s="22" t="s">
        <v>167</v>
      </c>
      <c r="X1004" s="22"/>
      <c r="Y1004" s="22">
        <v>12</v>
      </c>
      <c r="Z1004" s="22" t="s">
        <v>2386</v>
      </c>
    </row>
    <row r="1005" spans="1:26" ht="24" x14ac:dyDescent="0.2">
      <c r="A1005" s="22">
        <v>1003</v>
      </c>
      <c r="B1005" s="22" t="s">
        <v>168</v>
      </c>
      <c r="C1005" s="23">
        <v>37916</v>
      </c>
      <c r="D1005" s="23">
        <v>37916</v>
      </c>
      <c r="E1005" s="22" t="s">
        <v>21</v>
      </c>
      <c r="F1005" s="24" t="s">
        <v>2397</v>
      </c>
      <c r="G1005" s="4" t="s">
        <v>40</v>
      </c>
      <c r="H1005" s="31" t="str">
        <f>VLOOKUP(G1005,[2]Hoja2!A$1:B$65536,2,0)</f>
        <v>SERIE029</v>
      </c>
      <c r="I1005" s="4" t="s">
        <v>40</v>
      </c>
      <c r="J1005" s="31">
        <f>VLOOKUP(Eliminación!I1596,RETENCIÓN!A:D,IF(Eliminación!E1596="OPES",2,IF(Eliminación!E1596="UPES",3,4)),FALSE)</f>
        <v>10</v>
      </c>
      <c r="K1005" s="27">
        <f t="shared" si="15"/>
        <v>41566</v>
      </c>
      <c r="L1005" s="28" t="str">
        <f>IF(VLOOKUP(I1005,RETENCIÓN!A:E,5,FALSE)="E","X","")</f>
        <v>X</v>
      </c>
      <c r="M1005" s="29" t="str">
        <f>IF(VLOOKUP(I1005,RETENCIÓN!A:E,5,FALSE)="CT","X","")</f>
        <v/>
      </c>
      <c r="N1005" s="28" t="str">
        <f>IF(VLOOKUP(I1005,RETENCIÓN!A:E,5,FALSE)="E","X","")</f>
        <v>X</v>
      </c>
      <c r="O1005" s="28" t="str">
        <f>IF(VLOOKUP(I1005,[3]RETENCIÓN!A:E,5,FALSE)="MT","X","")</f>
        <v/>
      </c>
      <c r="P1005" s="28" t="str">
        <f>IF(VLOOKUP(I1005,[3]RETENCIÓN!A:E,5,FALSE)="S","X","")</f>
        <v/>
      </c>
      <c r="Q1005" s="26" t="s">
        <v>2395</v>
      </c>
      <c r="R1005" s="26"/>
      <c r="S1005" s="25" t="s">
        <v>177</v>
      </c>
      <c r="T1005" s="22" t="s">
        <v>178</v>
      </c>
      <c r="U1005" s="22">
        <v>1</v>
      </c>
      <c r="V1005" s="22">
        <v>58</v>
      </c>
      <c r="W1005" s="22" t="s">
        <v>167</v>
      </c>
      <c r="X1005" s="22"/>
      <c r="Y1005" s="22">
        <v>13</v>
      </c>
      <c r="Z1005" s="22" t="s">
        <v>2386</v>
      </c>
    </row>
    <row r="1006" spans="1:26" ht="24" x14ac:dyDescent="0.2">
      <c r="A1006" s="22">
        <v>1004</v>
      </c>
      <c r="B1006" s="22" t="s">
        <v>168</v>
      </c>
      <c r="C1006" s="23">
        <v>37916</v>
      </c>
      <c r="D1006" s="23">
        <v>37916</v>
      </c>
      <c r="E1006" s="22" t="s">
        <v>21</v>
      </c>
      <c r="F1006" s="24" t="s">
        <v>2398</v>
      </c>
      <c r="G1006" s="4" t="s">
        <v>40</v>
      </c>
      <c r="H1006" s="31" t="str">
        <f>VLOOKUP(G1006,[2]Hoja2!A$1:B$65536,2,0)</f>
        <v>SERIE029</v>
      </c>
      <c r="I1006" s="4" t="s">
        <v>40</v>
      </c>
      <c r="J1006" s="31">
        <f>VLOOKUP(Eliminación!I1597,RETENCIÓN!A:D,IF(Eliminación!E1597="OPES",2,IF(Eliminación!E1597="UPES",3,4)),FALSE)</f>
        <v>10</v>
      </c>
      <c r="K1006" s="27">
        <f t="shared" si="15"/>
        <v>41566</v>
      </c>
      <c r="L1006" s="28" t="str">
        <f>IF(VLOOKUP(I1006,RETENCIÓN!A:E,5,FALSE)="E","X","")</f>
        <v>X</v>
      </c>
      <c r="M1006" s="29" t="str">
        <f>IF(VLOOKUP(I1006,RETENCIÓN!A:E,5,FALSE)="CT","X","")</f>
        <v/>
      </c>
      <c r="N1006" s="28" t="str">
        <f>IF(VLOOKUP(I1006,RETENCIÓN!A:E,5,FALSE)="E","X","")</f>
        <v>X</v>
      </c>
      <c r="O1006" s="28" t="str">
        <f>IF(VLOOKUP(I1006,[3]RETENCIÓN!A:E,5,FALSE)="MT","X","")</f>
        <v/>
      </c>
      <c r="P1006" s="28" t="str">
        <f>IF(VLOOKUP(I1006,[3]RETENCIÓN!A:E,5,FALSE)="S","X","")</f>
        <v/>
      </c>
      <c r="Q1006" s="26" t="s">
        <v>2395</v>
      </c>
      <c r="R1006" s="26" t="s">
        <v>1173</v>
      </c>
      <c r="S1006" s="25" t="s">
        <v>177</v>
      </c>
      <c r="T1006" s="22" t="s">
        <v>178</v>
      </c>
      <c r="U1006" s="22">
        <v>1</v>
      </c>
      <c r="V1006" s="22">
        <v>66</v>
      </c>
      <c r="W1006" s="22" t="s">
        <v>167</v>
      </c>
      <c r="X1006" s="22"/>
      <c r="Y1006" s="22">
        <v>14</v>
      </c>
      <c r="Z1006" s="22" t="s">
        <v>2386</v>
      </c>
    </row>
    <row r="1007" spans="1:26" ht="36" x14ac:dyDescent="0.2">
      <c r="A1007" s="22">
        <v>1005</v>
      </c>
      <c r="B1007" s="22" t="s">
        <v>168</v>
      </c>
      <c r="C1007" s="23">
        <v>37796</v>
      </c>
      <c r="D1007" s="23">
        <v>37796</v>
      </c>
      <c r="E1007" s="22" t="s">
        <v>21</v>
      </c>
      <c r="F1007" s="24" t="s">
        <v>2399</v>
      </c>
      <c r="G1007" s="4" t="s">
        <v>40</v>
      </c>
      <c r="H1007" s="31" t="str">
        <f>VLOOKUP(G1007,[2]Hoja2!A$1:B$65536,2,0)</f>
        <v>SERIE029</v>
      </c>
      <c r="I1007" s="4" t="s">
        <v>40</v>
      </c>
      <c r="J1007" s="31">
        <f>VLOOKUP(Eliminación!I1598,RETENCIÓN!A:D,IF(Eliminación!E1598="OPES",2,IF(Eliminación!E1598="UPES",3,4)),FALSE)</f>
        <v>10</v>
      </c>
      <c r="K1007" s="27">
        <f t="shared" si="15"/>
        <v>41446</v>
      </c>
      <c r="L1007" s="28" t="str">
        <f>IF(VLOOKUP(I1007,RETENCIÓN!A:E,5,FALSE)="E","X","")</f>
        <v>X</v>
      </c>
      <c r="M1007" s="29" t="str">
        <f>IF(VLOOKUP(I1007,RETENCIÓN!A:E,5,FALSE)="CT","X","")</f>
        <v/>
      </c>
      <c r="N1007" s="28" t="str">
        <f>IF(VLOOKUP(I1007,RETENCIÓN!A:E,5,FALSE)="E","X","")</f>
        <v>X</v>
      </c>
      <c r="O1007" s="28" t="str">
        <f>IF(VLOOKUP(I1007,[3]RETENCIÓN!A:E,5,FALSE)="MT","X","")</f>
        <v/>
      </c>
      <c r="P1007" s="28" t="str">
        <f>IF(VLOOKUP(I1007,[3]RETENCIÓN!A:E,5,FALSE)="S","X","")</f>
        <v/>
      </c>
      <c r="Q1007" s="26" t="s">
        <v>2400</v>
      </c>
      <c r="R1007" s="26" t="s">
        <v>2401</v>
      </c>
      <c r="S1007" s="25" t="s">
        <v>182</v>
      </c>
      <c r="T1007" s="22" t="s">
        <v>178</v>
      </c>
      <c r="U1007" s="22">
        <v>1</v>
      </c>
      <c r="V1007" s="22">
        <v>64</v>
      </c>
      <c r="W1007" s="22" t="s">
        <v>167</v>
      </c>
      <c r="X1007" s="22"/>
      <c r="Y1007" s="22">
        <v>1</v>
      </c>
      <c r="Z1007" s="22" t="s">
        <v>2402</v>
      </c>
    </row>
    <row r="1008" spans="1:26" ht="24" x14ac:dyDescent="0.2">
      <c r="A1008" s="22">
        <v>1006</v>
      </c>
      <c r="B1008" s="22" t="s">
        <v>168</v>
      </c>
      <c r="C1008" s="23">
        <v>37796</v>
      </c>
      <c r="D1008" s="23">
        <v>37796</v>
      </c>
      <c r="E1008" s="22" t="s">
        <v>21</v>
      </c>
      <c r="F1008" s="24" t="s">
        <v>2403</v>
      </c>
      <c r="G1008" s="4" t="s">
        <v>40</v>
      </c>
      <c r="H1008" s="31" t="str">
        <f>VLOOKUP(G1008,[2]Hoja2!A$1:B$65536,2,0)</f>
        <v>SERIE029</v>
      </c>
      <c r="I1008" s="4" t="s">
        <v>40</v>
      </c>
      <c r="J1008" s="31">
        <f>VLOOKUP(Eliminación!I1599,RETENCIÓN!A:D,IF(Eliminación!E1599="OPES",2,IF(Eliminación!E1599="UPES",3,4)),FALSE)</f>
        <v>10</v>
      </c>
      <c r="K1008" s="27">
        <f t="shared" si="15"/>
        <v>41446</v>
      </c>
      <c r="L1008" s="28" t="str">
        <f>IF(VLOOKUP(I1008,RETENCIÓN!A:E,5,FALSE)="E","X","")</f>
        <v>X</v>
      </c>
      <c r="M1008" s="29" t="str">
        <f>IF(VLOOKUP(I1008,RETENCIÓN!A:E,5,FALSE)="CT","X","")</f>
        <v/>
      </c>
      <c r="N1008" s="28" t="str">
        <f>IF(VLOOKUP(I1008,RETENCIÓN!A:E,5,FALSE)="E","X","")</f>
        <v>X</v>
      </c>
      <c r="O1008" s="28" t="str">
        <f>IF(VLOOKUP(I1008,[3]RETENCIÓN!A:E,5,FALSE)="MT","X","")</f>
        <v/>
      </c>
      <c r="P1008" s="28" t="str">
        <f>IF(VLOOKUP(I1008,[3]RETENCIÓN!A:E,5,FALSE)="S","X","")</f>
        <v/>
      </c>
      <c r="Q1008" s="26" t="s">
        <v>2404</v>
      </c>
      <c r="R1008" s="26" t="s">
        <v>2081</v>
      </c>
      <c r="S1008" s="25" t="s">
        <v>177</v>
      </c>
      <c r="T1008" s="22" t="s">
        <v>178</v>
      </c>
      <c r="U1008" s="22">
        <v>1</v>
      </c>
      <c r="V1008" s="22">
        <v>53</v>
      </c>
      <c r="W1008" s="22" t="s">
        <v>167</v>
      </c>
      <c r="X1008" s="22"/>
      <c r="Y1008" s="22">
        <v>2</v>
      </c>
      <c r="Z1008" s="22" t="s">
        <v>2402</v>
      </c>
    </row>
    <row r="1009" spans="1:26" ht="24" x14ac:dyDescent="0.2">
      <c r="A1009" s="22">
        <v>1007</v>
      </c>
      <c r="B1009" s="22" t="s">
        <v>168</v>
      </c>
      <c r="C1009" s="23">
        <v>37796</v>
      </c>
      <c r="D1009" s="23">
        <v>37796</v>
      </c>
      <c r="E1009" s="22" t="s">
        <v>21</v>
      </c>
      <c r="F1009" s="24" t="s">
        <v>2405</v>
      </c>
      <c r="G1009" s="4" t="s">
        <v>40</v>
      </c>
      <c r="H1009" s="31" t="str">
        <f>VLOOKUP(G1009,[2]Hoja2!A$1:B$65536,2,0)</f>
        <v>SERIE029</v>
      </c>
      <c r="I1009" s="4" t="s">
        <v>40</v>
      </c>
      <c r="J1009" s="31">
        <f>VLOOKUP(Eliminación!I1600,RETENCIÓN!A:D,IF(Eliminación!E1600="OPES",2,IF(Eliminación!E1600="UPES",3,4)),FALSE)</f>
        <v>10</v>
      </c>
      <c r="K1009" s="27">
        <f t="shared" si="15"/>
        <v>41446</v>
      </c>
      <c r="L1009" s="28" t="str">
        <f>IF(VLOOKUP(I1009,RETENCIÓN!A:E,5,FALSE)="E","X","")</f>
        <v>X</v>
      </c>
      <c r="M1009" s="29" t="str">
        <f>IF(VLOOKUP(I1009,RETENCIÓN!A:E,5,FALSE)="CT","X","")</f>
        <v/>
      </c>
      <c r="N1009" s="28" t="str">
        <f>IF(VLOOKUP(I1009,RETENCIÓN!A:E,5,FALSE)="E","X","")</f>
        <v>X</v>
      </c>
      <c r="O1009" s="28" t="str">
        <f>IF(VLOOKUP(I1009,[3]RETENCIÓN!A:E,5,FALSE)="MT","X","")</f>
        <v/>
      </c>
      <c r="P1009" s="28" t="str">
        <f>IF(VLOOKUP(I1009,[3]RETENCIÓN!A:E,5,FALSE)="S","X","")</f>
        <v/>
      </c>
      <c r="Q1009" s="26" t="s">
        <v>2404</v>
      </c>
      <c r="R1009" s="26" t="s">
        <v>655</v>
      </c>
      <c r="S1009" s="25" t="s">
        <v>182</v>
      </c>
      <c r="T1009" s="22" t="s">
        <v>178</v>
      </c>
      <c r="U1009" s="22">
        <v>1</v>
      </c>
      <c r="V1009" s="22">
        <v>35</v>
      </c>
      <c r="W1009" s="22" t="s">
        <v>167</v>
      </c>
      <c r="X1009" s="22"/>
      <c r="Y1009" s="22">
        <v>3</v>
      </c>
      <c r="Z1009" s="22" t="s">
        <v>2402</v>
      </c>
    </row>
    <row r="1010" spans="1:26" ht="24" x14ac:dyDescent="0.2">
      <c r="A1010" s="22">
        <v>1008</v>
      </c>
      <c r="B1010" s="22" t="s">
        <v>168</v>
      </c>
      <c r="C1010" s="23">
        <v>37796</v>
      </c>
      <c r="D1010" s="23">
        <v>37796</v>
      </c>
      <c r="E1010" s="22" t="s">
        <v>21</v>
      </c>
      <c r="F1010" s="24" t="s">
        <v>2406</v>
      </c>
      <c r="G1010" s="4" t="s">
        <v>40</v>
      </c>
      <c r="H1010" s="31" t="str">
        <f>VLOOKUP(G1010,[2]Hoja2!A$1:B$65536,2,0)</f>
        <v>SERIE029</v>
      </c>
      <c r="I1010" s="4" t="s">
        <v>40</v>
      </c>
      <c r="J1010" s="31">
        <f>VLOOKUP(Eliminación!I1601,RETENCIÓN!A:D,IF(Eliminación!E1601="OPES",2,IF(Eliminación!E1601="UPES",3,4)),FALSE)</f>
        <v>10</v>
      </c>
      <c r="K1010" s="27">
        <f t="shared" si="15"/>
        <v>41446</v>
      </c>
      <c r="L1010" s="28" t="str">
        <f>IF(VLOOKUP(I1010,RETENCIÓN!A:E,5,FALSE)="E","X","")</f>
        <v>X</v>
      </c>
      <c r="M1010" s="29" t="str">
        <f>IF(VLOOKUP(I1010,RETENCIÓN!A:E,5,FALSE)="CT","X","")</f>
        <v/>
      </c>
      <c r="N1010" s="28" t="str">
        <f>IF(VLOOKUP(I1010,RETENCIÓN!A:E,5,FALSE)="E","X","")</f>
        <v>X</v>
      </c>
      <c r="O1010" s="28" t="str">
        <f>IF(VLOOKUP(I1010,[3]RETENCIÓN!A:E,5,FALSE)="MT","X","")</f>
        <v/>
      </c>
      <c r="P1010" s="28" t="str">
        <f>IF(VLOOKUP(I1010,[3]RETENCIÓN!A:E,5,FALSE)="S","X","")</f>
        <v/>
      </c>
      <c r="Q1010" s="26" t="s">
        <v>2404</v>
      </c>
      <c r="R1010" s="26"/>
      <c r="S1010" s="25" t="s">
        <v>182</v>
      </c>
      <c r="T1010" s="22" t="s">
        <v>178</v>
      </c>
      <c r="U1010" s="22">
        <v>1</v>
      </c>
      <c r="V1010" s="22">
        <v>49</v>
      </c>
      <c r="W1010" s="22" t="s">
        <v>167</v>
      </c>
      <c r="X1010" s="22"/>
      <c r="Y1010" s="22">
        <v>4</v>
      </c>
      <c r="Z1010" s="22" t="s">
        <v>2402</v>
      </c>
    </row>
    <row r="1011" spans="1:26" ht="24" x14ac:dyDescent="0.2">
      <c r="A1011" s="22">
        <v>1009</v>
      </c>
      <c r="B1011" s="22" t="s">
        <v>168</v>
      </c>
      <c r="C1011" s="23">
        <v>37791</v>
      </c>
      <c r="D1011" s="23">
        <v>37791</v>
      </c>
      <c r="E1011" s="22" t="s">
        <v>21</v>
      </c>
      <c r="F1011" s="24" t="s">
        <v>206</v>
      </c>
      <c r="G1011" s="4" t="s">
        <v>40</v>
      </c>
      <c r="H1011" s="31" t="str">
        <f>VLOOKUP(G1011,[2]Hoja2!A$1:B$65536,2,0)</f>
        <v>SERIE029</v>
      </c>
      <c r="I1011" s="4" t="s">
        <v>40</v>
      </c>
      <c r="J1011" s="31">
        <f>VLOOKUP(Eliminación!I1602,RETENCIÓN!A:D,IF(Eliminación!E1602="OPES",2,IF(Eliminación!E1602="UPES",3,4)),FALSE)</f>
        <v>10</v>
      </c>
      <c r="K1011" s="27">
        <f t="shared" si="15"/>
        <v>41441</v>
      </c>
      <c r="L1011" s="28" t="str">
        <f>IF(VLOOKUP(I1011,RETENCIÓN!A:E,5,FALSE)="E","X","")</f>
        <v>X</v>
      </c>
      <c r="M1011" s="29" t="str">
        <f>IF(VLOOKUP(I1011,RETENCIÓN!A:E,5,FALSE)="CT","X","")</f>
        <v/>
      </c>
      <c r="N1011" s="28" t="str">
        <f>IF(VLOOKUP(I1011,RETENCIÓN!A:E,5,FALSE)="E","X","")</f>
        <v>X</v>
      </c>
      <c r="O1011" s="28" t="str">
        <f>IF(VLOOKUP(I1011,[3]RETENCIÓN!A:E,5,FALSE)="MT","X","")</f>
        <v/>
      </c>
      <c r="P1011" s="28" t="str">
        <f>IF(VLOOKUP(I1011,[3]RETENCIÓN!A:E,5,FALSE)="S","X","")</f>
        <v/>
      </c>
      <c r="Q1011" s="26" t="s">
        <v>2407</v>
      </c>
      <c r="R1011" s="26" t="s">
        <v>2045</v>
      </c>
      <c r="S1011" s="25" t="s">
        <v>182</v>
      </c>
      <c r="T1011" s="22" t="s">
        <v>178</v>
      </c>
      <c r="U1011" s="22">
        <v>1</v>
      </c>
      <c r="V1011" s="22">
        <v>137</v>
      </c>
      <c r="W1011" s="22" t="s">
        <v>167</v>
      </c>
      <c r="X1011" s="22"/>
      <c r="Y1011" s="22">
        <v>5</v>
      </c>
      <c r="Z1011" s="22" t="s">
        <v>2402</v>
      </c>
    </row>
    <row r="1012" spans="1:26" ht="24" x14ac:dyDescent="0.2">
      <c r="A1012" s="22">
        <v>1010</v>
      </c>
      <c r="B1012" s="22" t="s">
        <v>168</v>
      </c>
      <c r="C1012" s="23">
        <v>37796</v>
      </c>
      <c r="D1012" s="23">
        <v>37796</v>
      </c>
      <c r="E1012" s="22" t="s">
        <v>21</v>
      </c>
      <c r="F1012" s="24" t="s">
        <v>2408</v>
      </c>
      <c r="G1012" s="4" t="s">
        <v>40</v>
      </c>
      <c r="H1012" s="31" t="str">
        <f>VLOOKUP(G1012,[2]Hoja2!A$1:B$65536,2,0)</f>
        <v>SERIE029</v>
      </c>
      <c r="I1012" s="4" t="s">
        <v>40</v>
      </c>
      <c r="J1012" s="31">
        <f>VLOOKUP(Eliminación!I1603,RETENCIÓN!A:D,IF(Eliminación!E1603="OPES",2,IF(Eliminación!E1603="UPES",3,4)),FALSE)</f>
        <v>10</v>
      </c>
      <c r="K1012" s="27">
        <f t="shared" si="15"/>
        <v>41446</v>
      </c>
      <c r="L1012" s="28" t="str">
        <f>IF(VLOOKUP(I1012,RETENCIÓN!A:E,5,FALSE)="E","X","")</f>
        <v>X</v>
      </c>
      <c r="M1012" s="29" t="str">
        <f>IF(VLOOKUP(I1012,RETENCIÓN!A:E,5,FALSE)="CT","X","")</f>
        <v/>
      </c>
      <c r="N1012" s="28" t="str">
        <f>IF(VLOOKUP(I1012,RETENCIÓN!A:E,5,FALSE)="E","X","")</f>
        <v>X</v>
      </c>
      <c r="O1012" s="28" t="str">
        <f>IF(VLOOKUP(I1012,[3]RETENCIÓN!A:E,5,FALSE)="MT","X","")</f>
        <v/>
      </c>
      <c r="P1012" s="28" t="str">
        <f>IF(VLOOKUP(I1012,[3]RETENCIÓN!A:E,5,FALSE)="S","X","")</f>
        <v/>
      </c>
      <c r="Q1012" s="26" t="s">
        <v>2407</v>
      </c>
      <c r="R1012" s="26" t="s">
        <v>2409</v>
      </c>
      <c r="S1012" s="25" t="s">
        <v>182</v>
      </c>
      <c r="T1012" s="22" t="s">
        <v>178</v>
      </c>
      <c r="U1012" s="22">
        <v>1</v>
      </c>
      <c r="V1012" s="22">
        <v>88</v>
      </c>
      <c r="W1012" s="22" t="s">
        <v>167</v>
      </c>
      <c r="X1012" s="22"/>
      <c r="Y1012" s="22">
        <v>6</v>
      </c>
      <c r="Z1012" s="22" t="s">
        <v>2402</v>
      </c>
    </row>
    <row r="1013" spans="1:26" ht="36" x14ac:dyDescent="0.2">
      <c r="A1013" s="22">
        <v>1011</v>
      </c>
      <c r="B1013" s="22" t="s">
        <v>168</v>
      </c>
      <c r="C1013" s="23">
        <v>37796</v>
      </c>
      <c r="D1013" s="23">
        <v>37796</v>
      </c>
      <c r="E1013" s="22" t="s">
        <v>21</v>
      </c>
      <c r="F1013" s="24" t="s">
        <v>2230</v>
      </c>
      <c r="G1013" s="4" t="s">
        <v>40</v>
      </c>
      <c r="H1013" s="31" t="str">
        <f>VLOOKUP(G1013,[2]Hoja2!A$1:B$65536,2,0)</f>
        <v>SERIE029</v>
      </c>
      <c r="I1013" s="4" t="s">
        <v>40</v>
      </c>
      <c r="J1013" s="31">
        <f>VLOOKUP(Eliminación!I1604,RETENCIÓN!A:D,IF(Eliminación!E1604="OPES",2,IF(Eliminación!E1604="UPES",3,4)),FALSE)</f>
        <v>10</v>
      </c>
      <c r="K1013" s="27">
        <f t="shared" si="15"/>
        <v>41446</v>
      </c>
      <c r="L1013" s="28" t="str">
        <f>IF(VLOOKUP(I1013,RETENCIÓN!A:E,5,FALSE)="E","X","")</f>
        <v>X</v>
      </c>
      <c r="M1013" s="29" t="str">
        <f>IF(VLOOKUP(I1013,RETENCIÓN!A:E,5,FALSE)="CT","X","")</f>
        <v/>
      </c>
      <c r="N1013" s="28" t="str">
        <f>IF(VLOOKUP(I1013,RETENCIÓN!A:E,5,FALSE)="E","X","")</f>
        <v>X</v>
      </c>
      <c r="O1013" s="28" t="str">
        <f>IF(VLOOKUP(I1013,[3]RETENCIÓN!A:E,5,FALSE)="MT","X","")</f>
        <v/>
      </c>
      <c r="P1013" s="28" t="str">
        <f>IF(VLOOKUP(I1013,[3]RETENCIÓN!A:E,5,FALSE)="S","X","")</f>
        <v/>
      </c>
      <c r="Q1013" s="26" t="s">
        <v>2410</v>
      </c>
      <c r="R1013" s="26" t="s">
        <v>2231</v>
      </c>
      <c r="S1013" s="25" t="s">
        <v>182</v>
      </c>
      <c r="T1013" s="22" t="s">
        <v>178</v>
      </c>
      <c r="U1013" s="22">
        <v>1</v>
      </c>
      <c r="V1013" s="22">
        <v>120</v>
      </c>
      <c r="W1013" s="22" t="s">
        <v>167</v>
      </c>
      <c r="X1013" s="22"/>
      <c r="Y1013" s="22">
        <v>7</v>
      </c>
      <c r="Z1013" s="22" t="s">
        <v>2402</v>
      </c>
    </row>
    <row r="1014" spans="1:26" ht="36" x14ac:dyDescent="0.2">
      <c r="A1014" s="22">
        <v>1012</v>
      </c>
      <c r="B1014" s="22" t="s">
        <v>168</v>
      </c>
      <c r="C1014" s="23">
        <v>37796</v>
      </c>
      <c r="D1014" s="23">
        <v>37796</v>
      </c>
      <c r="E1014" s="22" t="s">
        <v>21</v>
      </c>
      <c r="F1014" s="24" t="s">
        <v>2411</v>
      </c>
      <c r="G1014" s="4" t="s">
        <v>40</v>
      </c>
      <c r="H1014" s="31" t="str">
        <f>VLOOKUP(G1014,[2]Hoja2!A$1:B$65536,2,0)</f>
        <v>SERIE029</v>
      </c>
      <c r="I1014" s="4" t="s">
        <v>40</v>
      </c>
      <c r="J1014" s="31">
        <f>VLOOKUP(Eliminación!I1605,RETENCIÓN!A:D,IF(Eliminación!E1605="OPES",2,IF(Eliminación!E1605="UPES",3,4)),FALSE)</f>
        <v>10</v>
      </c>
      <c r="K1014" s="27">
        <f t="shared" si="15"/>
        <v>41446</v>
      </c>
      <c r="L1014" s="28" t="str">
        <f>IF(VLOOKUP(I1014,RETENCIÓN!A:E,5,FALSE)="E","X","")</f>
        <v>X</v>
      </c>
      <c r="M1014" s="29" t="str">
        <f>IF(VLOOKUP(I1014,RETENCIÓN!A:E,5,FALSE)="CT","X","")</f>
        <v/>
      </c>
      <c r="N1014" s="28" t="str">
        <f>IF(VLOOKUP(I1014,RETENCIÓN!A:E,5,FALSE)="E","X","")</f>
        <v>X</v>
      </c>
      <c r="O1014" s="28" t="str">
        <f>IF(VLOOKUP(I1014,[3]RETENCIÓN!A:E,5,FALSE)="MT","X","")</f>
        <v/>
      </c>
      <c r="P1014" s="28" t="str">
        <f>IF(VLOOKUP(I1014,[3]RETENCIÓN!A:E,5,FALSE)="S","X","")</f>
        <v/>
      </c>
      <c r="Q1014" s="26" t="s">
        <v>2410</v>
      </c>
      <c r="R1014" s="26" t="s">
        <v>1970</v>
      </c>
      <c r="S1014" s="25" t="s">
        <v>182</v>
      </c>
      <c r="T1014" s="22" t="s">
        <v>178</v>
      </c>
      <c r="U1014" s="22">
        <v>1</v>
      </c>
      <c r="V1014" s="22">
        <v>96</v>
      </c>
      <c r="W1014" s="22" t="s">
        <v>167</v>
      </c>
      <c r="X1014" s="22"/>
      <c r="Y1014" s="22">
        <v>8</v>
      </c>
      <c r="Z1014" s="22" t="s">
        <v>2402</v>
      </c>
    </row>
    <row r="1015" spans="1:26" ht="36" x14ac:dyDescent="0.2">
      <c r="A1015" s="22">
        <v>1013</v>
      </c>
      <c r="B1015" s="22" t="s">
        <v>168</v>
      </c>
      <c r="C1015" s="23">
        <v>37796</v>
      </c>
      <c r="D1015" s="23">
        <v>37796</v>
      </c>
      <c r="E1015" s="22" t="s">
        <v>21</v>
      </c>
      <c r="F1015" s="24" t="s">
        <v>2412</v>
      </c>
      <c r="G1015" s="4" t="s">
        <v>40</v>
      </c>
      <c r="H1015" s="31" t="str">
        <f>VLOOKUP(G1015,[2]Hoja2!A$1:B$65536,2,0)</f>
        <v>SERIE029</v>
      </c>
      <c r="I1015" s="4" t="s">
        <v>40</v>
      </c>
      <c r="J1015" s="31">
        <f>VLOOKUP(Eliminación!I1606,RETENCIÓN!A:D,IF(Eliminación!E1606="OPES",2,IF(Eliminación!E1606="UPES",3,4)),FALSE)</f>
        <v>10</v>
      </c>
      <c r="K1015" s="27">
        <f t="shared" si="15"/>
        <v>41446</v>
      </c>
      <c r="L1015" s="28" t="str">
        <f>IF(VLOOKUP(I1015,RETENCIÓN!A:E,5,FALSE)="E","X","")</f>
        <v>X</v>
      </c>
      <c r="M1015" s="29" t="str">
        <f>IF(VLOOKUP(I1015,RETENCIÓN!A:E,5,FALSE)="CT","X","")</f>
        <v/>
      </c>
      <c r="N1015" s="28" t="str">
        <f>IF(VLOOKUP(I1015,RETENCIÓN!A:E,5,FALSE)="E","X","")</f>
        <v>X</v>
      </c>
      <c r="O1015" s="28" t="str">
        <f>IF(VLOOKUP(I1015,[3]RETENCIÓN!A:E,5,FALSE)="MT","X","")</f>
        <v/>
      </c>
      <c r="P1015" s="28" t="str">
        <f>IF(VLOOKUP(I1015,[3]RETENCIÓN!A:E,5,FALSE)="S","X","")</f>
        <v/>
      </c>
      <c r="Q1015" s="26" t="s">
        <v>2410</v>
      </c>
      <c r="R1015" s="26" t="s">
        <v>1956</v>
      </c>
      <c r="S1015" s="25" t="s">
        <v>182</v>
      </c>
      <c r="T1015" s="22" t="s">
        <v>178</v>
      </c>
      <c r="U1015" s="22">
        <v>1</v>
      </c>
      <c r="V1015" s="22">
        <v>113</v>
      </c>
      <c r="W1015" s="22" t="s">
        <v>167</v>
      </c>
      <c r="X1015" s="22"/>
      <c r="Y1015" s="22">
        <v>9</v>
      </c>
      <c r="Z1015" s="22" t="s">
        <v>2402</v>
      </c>
    </row>
    <row r="1016" spans="1:26" ht="36" x14ac:dyDescent="0.2">
      <c r="A1016" s="22">
        <v>1014</v>
      </c>
      <c r="B1016" s="22" t="s">
        <v>168</v>
      </c>
      <c r="C1016" s="23">
        <v>37796</v>
      </c>
      <c r="D1016" s="23">
        <v>37796</v>
      </c>
      <c r="E1016" s="22" t="s">
        <v>21</v>
      </c>
      <c r="F1016" s="24" t="s">
        <v>2196</v>
      </c>
      <c r="G1016" s="4" t="s">
        <v>40</v>
      </c>
      <c r="H1016" s="31" t="str">
        <f>VLOOKUP(G1016,[2]Hoja2!A$1:B$65536,2,0)</f>
        <v>SERIE029</v>
      </c>
      <c r="I1016" s="4" t="s">
        <v>40</v>
      </c>
      <c r="J1016" s="31">
        <f>VLOOKUP(Eliminación!I1607,RETENCIÓN!A:D,IF(Eliminación!E1607="OPES",2,IF(Eliminación!E1607="UPES",3,4)),FALSE)</f>
        <v>10</v>
      </c>
      <c r="K1016" s="27">
        <f t="shared" si="15"/>
        <v>41446</v>
      </c>
      <c r="L1016" s="28" t="str">
        <f>IF(VLOOKUP(I1016,RETENCIÓN!A:E,5,FALSE)="E","X","")</f>
        <v>X</v>
      </c>
      <c r="M1016" s="29" t="str">
        <f>IF(VLOOKUP(I1016,RETENCIÓN!A:E,5,FALSE)="CT","X","")</f>
        <v/>
      </c>
      <c r="N1016" s="28" t="str">
        <f>IF(VLOOKUP(I1016,RETENCIÓN!A:E,5,FALSE)="E","X","")</f>
        <v>X</v>
      </c>
      <c r="O1016" s="28" t="str">
        <f>IF(VLOOKUP(I1016,[3]RETENCIÓN!A:E,5,FALSE)="MT","X","")</f>
        <v/>
      </c>
      <c r="P1016" s="28" t="str">
        <f>IF(VLOOKUP(I1016,[3]RETENCIÓN!A:E,5,FALSE)="S","X","")</f>
        <v/>
      </c>
      <c r="Q1016" s="26" t="s">
        <v>2410</v>
      </c>
      <c r="R1016" s="26" t="s">
        <v>383</v>
      </c>
      <c r="S1016" s="25" t="s">
        <v>182</v>
      </c>
      <c r="T1016" s="22" t="s">
        <v>178</v>
      </c>
      <c r="U1016" s="22">
        <v>1</v>
      </c>
      <c r="V1016" s="22">
        <v>152</v>
      </c>
      <c r="W1016" s="22" t="s">
        <v>167</v>
      </c>
      <c r="X1016" s="22"/>
      <c r="Y1016" s="22">
        <v>10</v>
      </c>
      <c r="Z1016" s="22" t="s">
        <v>2402</v>
      </c>
    </row>
    <row r="1017" spans="1:26" ht="36" x14ac:dyDescent="0.2">
      <c r="A1017" s="22">
        <v>1015</v>
      </c>
      <c r="B1017" s="22" t="s">
        <v>168</v>
      </c>
      <c r="C1017" s="23">
        <v>37796</v>
      </c>
      <c r="D1017" s="23">
        <v>37796</v>
      </c>
      <c r="E1017" s="22" t="s">
        <v>21</v>
      </c>
      <c r="F1017" s="24" t="s">
        <v>2413</v>
      </c>
      <c r="G1017" s="4" t="s">
        <v>40</v>
      </c>
      <c r="H1017" s="31" t="str">
        <f>VLOOKUP(G1017,[2]Hoja2!A$1:B$65536,2,0)</f>
        <v>SERIE029</v>
      </c>
      <c r="I1017" s="4" t="s">
        <v>40</v>
      </c>
      <c r="J1017" s="31">
        <f>VLOOKUP(Eliminación!I1608,RETENCIÓN!A:D,IF(Eliminación!E1608="OPES",2,IF(Eliminación!E1608="UPES",3,4)),FALSE)</f>
        <v>10</v>
      </c>
      <c r="K1017" s="27">
        <f t="shared" si="15"/>
        <v>41446</v>
      </c>
      <c r="L1017" s="28" t="str">
        <f>IF(VLOOKUP(I1017,RETENCIÓN!A:E,5,FALSE)="E","X","")</f>
        <v>X</v>
      </c>
      <c r="M1017" s="29" t="str">
        <f>IF(VLOOKUP(I1017,RETENCIÓN!A:E,5,FALSE)="CT","X","")</f>
        <v/>
      </c>
      <c r="N1017" s="28" t="str">
        <f>IF(VLOOKUP(I1017,RETENCIÓN!A:E,5,FALSE)="E","X","")</f>
        <v>X</v>
      </c>
      <c r="O1017" s="28" t="str">
        <f>IF(VLOOKUP(I1017,[3]RETENCIÓN!A:E,5,FALSE)="MT","X","")</f>
        <v/>
      </c>
      <c r="P1017" s="28" t="str">
        <f>IF(VLOOKUP(I1017,[3]RETENCIÓN!A:E,5,FALSE)="S","X","")</f>
        <v/>
      </c>
      <c r="Q1017" s="26" t="s">
        <v>2414</v>
      </c>
      <c r="R1017" s="26" t="s">
        <v>1177</v>
      </c>
      <c r="S1017" s="25" t="s">
        <v>182</v>
      </c>
      <c r="T1017" s="22" t="s">
        <v>178</v>
      </c>
      <c r="U1017" s="22">
        <v>1</v>
      </c>
      <c r="V1017" s="22">
        <v>77</v>
      </c>
      <c r="W1017" s="22" t="s">
        <v>167</v>
      </c>
      <c r="X1017" s="22"/>
      <c r="Y1017" s="22">
        <v>11</v>
      </c>
      <c r="Z1017" s="22" t="s">
        <v>2402</v>
      </c>
    </row>
    <row r="1018" spans="1:26" ht="36" x14ac:dyDescent="0.2">
      <c r="A1018" s="22">
        <v>1016</v>
      </c>
      <c r="B1018" s="22" t="s">
        <v>168</v>
      </c>
      <c r="C1018" s="23">
        <v>37796</v>
      </c>
      <c r="D1018" s="23">
        <v>37796</v>
      </c>
      <c r="E1018" s="22" t="s">
        <v>21</v>
      </c>
      <c r="F1018" s="24" t="s">
        <v>324</v>
      </c>
      <c r="G1018" s="4" t="s">
        <v>40</v>
      </c>
      <c r="H1018" s="31" t="str">
        <f>VLOOKUP(G1018,[2]Hoja2!A$1:B$65536,2,0)</f>
        <v>SERIE029</v>
      </c>
      <c r="I1018" s="4" t="s">
        <v>40</v>
      </c>
      <c r="J1018" s="31">
        <f>VLOOKUP(Eliminación!I1609,RETENCIÓN!A:D,IF(Eliminación!E1609="OPES",2,IF(Eliminación!E1609="UPES",3,4)),FALSE)</f>
        <v>10</v>
      </c>
      <c r="K1018" s="27">
        <f t="shared" si="15"/>
        <v>41446</v>
      </c>
      <c r="L1018" s="28" t="str">
        <f>IF(VLOOKUP(I1018,RETENCIÓN!A:E,5,FALSE)="E","X","")</f>
        <v>X</v>
      </c>
      <c r="M1018" s="29" t="str">
        <f>IF(VLOOKUP(I1018,RETENCIÓN!A:E,5,FALSE)="CT","X","")</f>
        <v/>
      </c>
      <c r="N1018" s="28" t="str">
        <f>IF(VLOOKUP(I1018,RETENCIÓN!A:E,5,FALSE)="E","X","")</f>
        <v>X</v>
      </c>
      <c r="O1018" s="28" t="str">
        <f>IF(VLOOKUP(I1018,[3]RETENCIÓN!A:E,5,FALSE)="MT","X","")</f>
        <v/>
      </c>
      <c r="P1018" s="28" t="str">
        <f>IF(VLOOKUP(I1018,[3]RETENCIÓN!A:E,5,FALSE)="S","X","")</f>
        <v/>
      </c>
      <c r="Q1018" s="26" t="s">
        <v>2414</v>
      </c>
      <c r="R1018" s="26" t="s">
        <v>1455</v>
      </c>
      <c r="S1018" s="25" t="s">
        <v>182</v>
      </c>
      <c r="T1018" s="22" t="s">
        <v>178</v>
      </c>
      <c r="U1018" s="22">
        <v>1</v>
      </c>
      <c r="V1018" s="22">
        <v>179</v>
      </c>
      <c r="W1018" s="22" t="s">
        <v>167</v>
      </c>
      <c r="X1018" s="22"/>
      <c r="Y1018" s="22">
        <v>12</v>
      </c>
      <c r="Z1018" s="22" t="s">
        <v>2402</v>
      </c>
    </row>
    <row r="1019" spans="1:26" ht="36" x14ac:dyDescent="0.2">
      <c r="A1019" s="22">
        <v>1017</v>
      </c>
      <c r="B1019" s="22" t="s">
        <v>168</v>
      </c>
      <c r="C1019" s="23">
        <v>37796</v>
      </c>
      <c r="D1019" s="23">
        <v>37796</v>
      </c>
      <c r="E1019" s="22" t="s">
        <v>21</v>
      </c>
      <c r="F1019" s="24" t="s">
        <v>2415</v>
      </c>
      <c r="G1019" s="4" t="s">
        <v>40</v>
      </c>
      <c r="H1019" s="31" t="str">
        <f>VLOOKUP(G1019,[2]Hoja2!A$1:B$65536,2,0)</f>
        <v>SERIE029</v>
      </c>
      <c r="I1019" s="4" t="s">
        <v>40</v>
      </c>
      <c r="J1019" s="31">
        <f>VLOOKUP(Eliminación!I1610,RETENCIÓN!A:D,IF(Eliminación!E1610="OPES",2,IF(Eliminación!E1610="UPES",3,4)),FALSE)</f>
        <v>10</v>
      </c>
      <c r="K1019" s="27">
        <f t="shared" si="15"/>
        <v>41446</v>
      </c>
      <c r="L1019" s="28" t="str">
        <f>IF(VLOOKUP(I1019,RETENCIÓN!A:E,5,FALSE)="E","X","")</f>
        <v>X</v>
      </c>
      <c r="M1019" s="29" t="str">
        <f>IF(VLOOKUP(I1019,RETENCIÓN!A:E,5,FALSE)="CT","X","")</f>
        <v/>
      </c>
      <c r="N1019" s="28" t="str">
        <f>IF(VLOOKUP(I1019,RETENCIÓN!A:E,5,FALSE)="E","X","")</f>
        <v>X</v>
      </c>
      <c r="O1019" s="28" t="str">
        <f>IF(VLOOKUP(I1019,[3]RETENCIÓN!A:E,5,FALSE)="MT","X","")</f>
        <v/>
      </c>
      <c r="P1019" s="28" t="str">
        <f>IF(VLOOKUP(I1019,[3]RETENCIÓN!A:E,5,FALSE)="S","X","")</f>
        <v/>
      </c>
      <c r="Q1019" s="26" t="s">
        <v>2414</v>
      </c>
      <c r="R1019" s="26" t="s">
        <v>1048</v>
      </c>
      <c r="S1019" s="25" t="s">
        <v>182</v>
      </c>
      <c r="T1019" s="22" t="s">
        <v>178</v>
      </c>
      <c r="U1019" s="22">
        <v>1</v>
      </c>
      <c r="V1019" s="22">
        <v>177</v>
      </c>
      <c r="W1019" s="22" t="s">
        <v>167</v>
      </c>
      <c r="X1019" s="22"/>
      <c r="Y1019" s="22">
        <v>13</v>
      </c>
      <c r="Z1019" s="22" t="s">
        <v>2402</v>
      </c>
    </row>
    <row r="1020" spans="1:26" ht="24" x14ac:dyDescent="0.2">
      <c r="A1020" s="22">
        <v>1018</v>
      </c>
      <c r="B1020" s="22" t="s">
        <v>221</v>
      </c>
      <c r="C1020" s="23">
        <v>35055</v>
      </c>
      <c r="D1020" s="23">
        <v>35055</v>
      </c>
      <c r="E1020" s="22" t="s">
        <v>20</v>
      </c>
      <c r="F1020" s="24" t="s">
        <v>2416</v>
      </c>
      <c r="G1020" s="4" t="s">
        <v>40</v>
      </c>
      <c r="H1020" s="31" t="str">
        <f>VLOOKUP(G1020,[2]Hoja2!A$1:B$65536,2,0)</f>
        <v>SERIE029</v>
      </c>
      <c r="I1020" s="4" t="s">
        <v>40</v>
      </c>
      <c r="J1020" s="31">
        <f>VLOOKUP(Eliminación!I1611,RETENCIÓN!A:D,IF(Eliminación!E1611="OPES",2,IF(Eliminación!E1611="UPES",3,4)),FALSE)</f>
        <v>10</v>
      </c>
      <c r="K1020" s="27">
        <f t="shared" si="15"/>
        <v>38705</v>
      </c>
      <c r="L1020" s="28" t="str">
        <f>IF(VLOOKUP(I1020,RETENCIÓN!A:E,5,FALSE)="E","X","")</f>
        <v>X</v>
      </c>
      <c r="M1020" s="29" t="str">
        <f>IF(VLOOKUP(I1020,RETENCIÓN!A:E,5,FALSE)="CT","X","")</f>
        <v/>
      </c>
      <c r="N1020" s="28" t="str">
        <f>IF(VLOOKUP(I1020,RETENCIÓN!A:E,5,FALSE)="E","X","")</f>
        <v>X</v>
      </c>
      <c r="O1020" s="28" t="str">
        <f>IF(VLOOKUP(I1020,[3]RETENCIÓN!A:E,5,FALSE)="MT","X","")</f>
        <v/>
      </c>
      <c r="P1020" s="28" t="str">
        <f>IF(VLOOKUP(I1020,[3]RETENCIÓN!A:E,5,FALSE)="S","X","")</f>
        <v/>
      </c>
      <c r="Q1020" s="26" t="s">
        <v>2417</v>
      </c>
      <c r="R1020" s="26"/>
      <c r="S1020" s="25" t="s">
        <v>182</v>
      </c>
      <c r="T1020" s="22" t="s">
        <v>178</v>
      </c>
      <c r="U1020" s="22">
        <v>1</v>
      </c>
      <c r="V1020" s="22">
        <v>30</v>
      </c>
      <c r="W1020" s="22" t="s">
        <v>167</v>
      </c>
      <c r="X1020" s="22"/>
      <c r="Y1020" s="22">
        <v>1</v>
      </c>
      <c r="Z1020" s="22" t="s">
        <v>2418</v>
      </c>
    </row>
    <row r="1021" spans="1:26" ht="24" x14ac:dyDescent="0.2">
      <c r="A1021" s="22">
        <v>1019</v>
      </c>
      <c r="B1021" s="22" t="s">
        <v>1047</v>
      </c>
      <c r="C1021" s="23">
        <v>34989</v>
      </c>
      <c r="D1021" s="23">
        <v>34989</v>
      </c>
      <c r="E1021" s="22" t="s">
        <v>20</v>
      </c>
      <c r="F1021" s="24" t="s">
        <v>2419</v>
      </c>
      <c r="G1021" s="4" t="s">
        <v>40</v>
      </c>
      <c r="H1021" s="31" t="str">
        <f>VLOOKUP(G1021,[2]Hoja2!A$1:B$65536,2,0)</f>
        <v>SERIE029</v>
      </c>
      <c r="I1021" s="4" t="s">
        <v>40</v>
      </c>
      <c r="J1021" s="31">
        <f>VLOOKUP(Eliminación!I1612,RETENCIÓN!A:D,IF(Eliminación!E1612="OPES",2,IF(Eliminación!E1612="UPES",3,4)),FALSE)</f>
        <v>10</v>
      </c>
      <c r="K1021" s="27">
        <f t="shared" si="15"/>
        <v>38639</v>
      </c>
      <c r="L1021" s="28" t="str">
        <f>IF(VLOOKUP(I1021,RETENCIÓN!A:E,5,FALSE)="E","X","")</f>
        <v>X</v>
      </c>
      <c r="M1021" s="29" t="str">
        <f>IF(VLOOKUP(I1021,RETENCIÓN!A:E,5,FALSE)="CT","X","")</f>
        <v/>
      </c>
      <c r="N1021" s="28" t="str">
        <f>IF(VLOOKUP(I1021,RETENCIÓN!A:E,5,FALSE)="E","X","")</f>
        <v>X</v>
      </c>
      <c r="O1021" s="28" t="str">
        <f>IF(VLOOKUP(I1021,[3]RETENCIÓN!A:E,5,FALSE)="MT","X","")</f>
        <v/>
      </c>
      <c r="P1021" s="28" t="str">
        <f>IF(VLOOKUP(I1021,[3]RETENCIÓN!A:E,5,FALSE)="S","X","")</f>
        <v/>
      </c>
      <c r="Q1021" s="26" t="s">
        <v>2420</v>
      </c>
      <c r="R1021" s="26" t="s">
        <v>2421</v>
      </c>
      <c r="S1021" s="25" t="s">
        <v>177</v>
      </c>
      <c r="T1021" s="22" t="s">
        <v>178</v>
      </c>
      <c r="U1021" s="22">
        <v>1</v>
      </c>
      <c r="V1021" s="22">
        <v>100</v>
      </c>
      <c r="W1021" s="22" t="s">
        <v>167</v>
      </c>
      <c r="X1021" s="22" t="s">
        <v>2422</v>
      </c>
      <c r="Y1021" s="22">
        <v>2</v>
      </c>
      <c r="Z1021" s="22" t="s">
        <v>2418</v>
      </c>
    </row>
    <row r="1022" spans="1:26" ht="36" x14ac:dyDescent="0.2">
      <c r="A1022" s="22">
        <v>1020</v>
      </c>
      <c r="B1022" s="22" t="s">
        <v>303</v>
      </c>
      <c r="C1022" s="23">
        <v>34819</v>
      </c>
      <c r="D1022" s="23">
        <v>34819</v>
      </c>
      <c r="E1022" s="22" t="s">
        <v>19</v>
      </c>
      <c r="F1022" s="24" t="s">
        <v>2423</v>
      </c>
      <c r="G1022" s="4" t="s">
        <v>40</v>
      </c>
      <c r="H1022" s="31" t="str">
        <f>VLOOKUP(G1022,[2]Hoja2!A$1:B$65536,2,0)</f>
        <v>SERIE029</v>
      </c>
      <c r="I1022" s="4" t="s">
        <v>40</v>
      </c>
      <c r="J1022" s="31">
        <f>VLOOKUP(Eliminación!I1613,RETENCIÓN!A:D,IF(Eliminación!E1613="OPES",2,IF(Eliminación!E1613="UPES",3,4)),FALSE)</f>
        <v>10</v>
      </c>
      <c r="K1022" s="27">
        <f t="shared" si="15"/>
        <v>38469</v>
      </c>
      <c r="L1022" s="28" t="str">
        <f>IF(VLOOKUP(I1022,RETENCIÓN!A:E,5,FALSE)="E","X","")</f>
        <v>X</v>
      </c>
      <c r="M1022" s="29" t="str">
        <f>IF(VLOOKUP(I1022,RETENCIÓN!A:E,5,FALSE)="CT","X","")</f>
        <v/>
      </c>
      <c r="N1022" s="28" t="str">
        <f>IF(VLOOKUP(I1022,RETENCIÓN!A:E,5,FALSE)="E","X","")</f>
        <v>X</v>
      </c>
      <c r="O1022" s="28" t="str">
        <f>IF(VLOOKUP(I1022,[3]RETENCIÓN!A:E,5,FALSE)="MT","X","")</f>
        <v/>
      </c>
      <c r="P1022" s="28" t="str">
        <f>IF(VLOOKUP(I1022,[3]RETENCIÓN!A:E,5,FALSE)="S","X","")</f>
        <v/>
      </c>
      <c r="Q1022" s="26" t="s">
        <v>2424</v>
      </c>
      <c r="R1022" s="26" t="s">
        <v>2425</v>
      </c>
      <c r="S1022" s="25" t="s">
        <v>177</v>
      </c>
      <c r="T1022" s="22" t="s">
        <v>178</v>
      </c>
      <c r="U1022" s="22">
        <v>1</v>
      </c>
      <c r="V1022" s="22">
        <v>55</v>
      </c>
      <c r="W1022" s="22" t="s">
        <v>167</v>
      </c>
      <c r="X1022" s="22"/>
      <c r="Y1022" s="22">
        <v>3</v>
      </c>
      <c r="Z1022" s="22" t="s">
        <v>2418</v>
      </c>
    </row>
    <row r="1023" spans="1:26" ht="36" x14ac:dyDescent="0.2">
      <c r="A1023" s="22">
        <v>1021</v>
      </c>
      <c r="B1023" s="22" t="s">
        <v>221</v>
      </c>
      <c r="C1023" s="23">
        <v>34778</v>
      </c>
      <c r="D1023" s="23">
        <v>34778</v>
      </c>
      <c r="E1023" s="22" t="s">
        <v>19</v>
      </c>
      <c r="F1023" s="24" t="s">
        <v>2426</v>
      </c>
      <c r="G1023" s="4" t="s">
        <v>40</v>
      </c>
      <c r="H1023" s="31" t="str">
        <f>VLOOKUP(G1023,[2]Hoja2!A$1:B$65536,2,0)</f>
        <v>SERIE029</v>
      </c>
      <c r="I1023" s="4" t="s">
        <v>40</v>
      </c>
      <c r="J1023" s="31">
        <f>VLOOKUP(Eliminación!I1614,RETENCIÓN!A:D,IF(Eliminación!E1614="OPES",2,IF(Eliminación!E1614="UPES",3,4)),FALSE)</f>
        <v>10</v>
      </c>
      <c r="K1023" s="27">
        <f t="shared" si="15"/>
        <v>38428</v>
      </c>
      <c r="L1023" s="28" t="str">
        <f>IF(VLOOKUP(I1023,RETENCIÓN!A:E,5,FALSE)="E","X","")</f>
        <v>X</v>
      </c>
      <c r="M1023" s="29" t="str">
        <f>IF(VLOOKUP(I1023,RETENCIÓN!A:E,5,FALSE)="CT","X","")</f>
        <v/>
      </c>
      <c r="N1023" s="28" t="str">
        <f>IF(VLOOKUP(I1023,RETENCIÓN!A:E,5,FALSE)="E","X","")</f>
        <v>X</v>
      </c>
      <c r="O1023" s="28" t="str">
        <f>IF(VLOOKUP(I1023,[3]RETENCIÓN!A:E,5,FALSE)="MT","X","")</f>
        <v/>
      </c>
      <c r="P1023" s="28" t="str">
        <f>IF(VLOOKUP(I1023,[3]RETENCIÓN!A:E,5,FALSE)="S","X","")</f>
        <v/>
      </c>
      <c r="Q1023" s="26" t="s">
        <v>2427</v>
      </c>
      <c r="R1023" s="26"/>
      <c r="S1023" s="25" t="s">
        <v>177</v>
      </c>
      <c r="T1023" s="22" t="s">
        <v>178</v>
      </c>
      <c r="U1023" s="22">
        <v>1</v>
      </c>
      <c r="V1023" s="22">
        <v>24</v>
      </c>
      <c r="W1023" s="22" t="s">
        <v>167</v>
      </c>
      <c r="X1023" s="22"/>
      <c r="Y1023" s="22">
        <v>4</v>
      </c>
      <c r="Z1023" s="22" t="s">
        <v>2418</v>
      </c>
    </row>
    <row r="1024" spans="1:26" ht="24" x14ac:dyDescent="0.2">
      <c r="A1024" s="22">
        <v>1022</v>
      </c>
      <c r="B1024" s="22" t="s">
        <v>221</v>
      </c>
      <c r="C1024" s="23">
        <v>35054</v>
      </c>
      <c r="D1024" s="23">
        <v>35054</v>
      </c>
      <c r="E1024" s="22" t="s">
        <v>20</v>
      </c>
      <c r="F1024" s="24" t="s">
        <v>394</v>
      </c>
      <c r="G1024" s="4" t="s">
        <v>40</v>
      </c>
      <c r="H1024" s="31" t="str">
        <f>VLOOKUP(G1024,[2]Hoja2!A$1:B$65536,2,0)</f>
        <v>SERIE029</v>
      </c>
      <c r="I1024" s="4" t="s">
        <v>40</v>
      </c>
      <c r="J1024" s="31">
        <f>VLOOKUP(Eliminación!I1615,RETENCIÓN!A:D,IF(Eliminación!E1615="OPES",2,IF(Eliminación!E1615="UPES",3,4)),FALSE)</f>
        <v>10</v>
      </c>
      <c r="K1024" s="27">
        <f t="shared" si="15"/>
        <v>38704</v>
      </c>
      <c r="L1024" s="28" t="str">
        <f>IF(VLOOKUP(I1024,RETENCIÓN!A:E,5,FALSE)="E","X","")</f>
        <v>X</v>
      </c>
      <c r="M1024" s="29" t="str">
        <f>IF(VLOOKUP(I1024,RETENCIÓN!A:E,5,FALSE)="CT","X","")</f>
        <v/>
      </c>
      <c r="N1024" s="28" t="str">
        <f>IF(VLOOKUP(I1024,RETENCIÓN!A:E,5,FALSE)="E","X","")</f>
        <v>X</v>
      </c>
      <c r="O1024" s="28" t="str">
        <f>IF(VLOOKUP(I1024,[3]RETENCIÓN!A:E,5,FALSE)="MT","X","")</f>
        <v/>
      </c>
      <c r="P1024" s="28" t="str">
        <f>IF(VLOOKUP(I1024,[3]RETENCIÓN!A:E,5,FALSE)="S","X","")</f>
        <v/>
      </c>
      <c r="Q1024" s="26" t="s">
        <v>2417</v>
      </c>
      <c r="R1024" s="26"/>
      <c r="S1024" s="25" t="s">
        <v>177</v>
      </c>
      <c r="T1024" s="22" t="s">
        <v>178</v>
      </c>
      <c r="U1024" s="22">
        <v>1</v>
      </c>
      <c r="V1024" s="22">
        <v>30</v>
      </c>
      <c r="W1024" s="22" t="s">
        <v>167</v>
      </c>
      <c r="X1024" s="22"/>
      <c r="Y1024" s="22">
        <v>5</v>
      </c>
      <c r="Z1024" s="22" t="s">
        <v>2418</v>
      </c>
    </row>
    <row r="1025" spans="1:26" ht="48" x14ac:dyDescent="0.2">
      <c r="A1025" s="22">
        <v>1023</v>
      </c>
      <c r="B1025" s="22" t="s">
        <v>221</v>
      </c>
      <c r="C1025" s="23">
        <v>34880</v>
      </c>
      <c r="D1025" s="23">
        <v>34880</v>
      </c>
      <c r="E1025" s="22" t="s">
        <v>19</v>
      </c>
      <c r="F1025" s="24" t="s">
        <v>2428</v>
      </c>
      <c r="G1025" s="4" t="s">
        <v>40</v>
      </c>
      <c r="H1025" s="31" t="str">
        <f>VLOOKUP(G1025,[2]Hoja2!A$1:B$65536,2,0)</f>
        <v>SERIE029</v>
      </c>
      <c r="I1025" s="4" t="s">
        <v>40</v>
      </c>
      <c r="J1025" s="31">
        <f>VLOOKUP(Eliminación!I1616,RETENCIÓN!A:D,IF(Eliminación!E1616="OPES",2,IF(Eliminación!E1616="UPES",3,4)),FALSE)</f>
        <v>10</v>
      </c>
      <c r="K1025" s="27">
        <f t="shared" si="15"/>
        <v>38530</v>
      </c>
      <c r="L1025" s="28" t="str">
        <f>IF(VLOOKUP(I1025,RETENCIÓN!A:E,5,FALSE)="E","X","")</f>
        <v>X</v>
      </c>
      <c r="M1025" s="29" t="str">
        <f>IF(VLOOKUP(I1025,RETENCIÓN!A:E,5,FALSE)="CT","X","")</f>
        <v/>
      </c>
      <c r="N1025" s="28" t="str">
        <f>IF(VLOOKUP(I1025,RETENCIÓN!A:E,5,FALSE)="E","X","")</f>
        <v>X</v>
      </c>
      <c r="O1025" s="28" t="str">
        <f>IF(VLOOKUP(I1025,[3]RETENCIÓN!A:E,5,FALSE)="MT","X","")</f>
        <v/>
      </c>
      <c r="P1025" s="28" t="str">
        <f>IF(VLOOKUP(I1025,[3]RETENCIÓN!A:E,5,FALSE)="S","X","")</f>
        <v/>
      </c>
      <c r="Q1025" s="26" t="s">
        <v>2429</v>
      </c>
      <c r="R1025" s="26"/>
      <c r="S1025" s="25" t="s">
        <v>177</v>
      </c>
      <c r="T1025" s="22" t="s">
        <v>178</v>
      </c>
      <c r="U1025" s="22">
        <v>1</v>
      </c>
      <c r="V1025" s="22">
        <v>23</v>
      </c>
      <c r="W1025" s="22" t="s">
        <v>167</v>
      </c>
      <c r="X1025" s="22"/>
      <c r="Y1025" s="22">
        <v>6</v>
      </c>
      <c r="Z1025" s="22" t="s">
        <v>2418</v>
      </c>
    </row>
    <row r="1026" spans="1:26" ht="36" x14ac:dyDescent="0.2">
      <c r="A1026" s="22">
        <v>1024</v>
      </c>
      <c r="B1026" s="22" t="s">
        <v>221</v>
      </c>
      <c r="C1026" s="23">
        <v>35037</v>
      </c>
      <c r="D1026" s="23">
        <v>35037</v>
      </c>
      <c r="E1026" s="22" t="s">
        <v>20</v>
      </c>
      <c r="F1026" s="24" t="s">
        <v>2430</v>
      </c>
      <c r="G1026" s="4" t="s">
        <v>40</v>
      </c>
      <c r="H1026" s="31" t="str">
        <f>VLOOKUP(G1026,[2]Hoja2!A$1:B$65536,2,0)</f>
        <v>SERIE029</v>
      </c>
      <c r="I1026" s="4" t="s">
        <v>40</v>
      </c>
      <c r="J1026" s="31">
        <f>VLOOKUP(Eliminación!I1617,RETENCIÓN!A:D,IF(Eliminación!E1617="OPES",2,IF(Eliminación!E1617="UPES",3,4)),FALSE)</f>
        <v>10</v>
      </c>
      <c r="K1026" s="27">
        <f t="shared" si="15"/>
        <v>38687</v>
      </c>
      <c r="L1026" s="28" t="str">
        <f>IF(VLOOKUP(I1026,RETENCIÓN!A:E,5,FALSE)="E","X","")</f>
        <v>X</v>
      </c>
      <c r="M1026" s="29" t="str">
        <f>IF(VLOOKUP(I1026,RETENCIÓN!A:E,5,FALSE)="CT","X","")</f>
        <v/>
      </c>
      <c r="N1026" s="28" t="str">
        <f>IF(VLOOKUP(I1026,RETENCIÓN!A:E,5,FALSE)="E","X","")</f>
        <v>X</v>
      </c>
      <c r="O1026" s="28" t="str">
        <f>IF(VLOOKUP(I1026,[3]RETENCIÓN!A:E,5,FALSE)="MT","X","")</f>
        <v/>
      </c>
      <c r="P1026" s="28" t="str">
        <f>IF(VLOOKUP(I1026,[3]RETENCIÓN!A:E,5,FALSE)="S","X","")</f>
        <v/>
      </c>
      <c r="Q1026" s="26" t="s">
        <v>2431</v>
      </c>
      <c r="R1026" s="26"/>
      <c r="S1026" s="25" t="s">
        <v>177</v>
      </c>
      <c r="T1026" s="22" t="s">
        <v>178</v>
      </c>
      <c r="U1026" s="22">
        <v>1</v>
      </c>
      <c r="V1026" s="22">
        <v>18</v>
      </c>
      <c r="W1026" s="22" t="s">
        <v>167</v>
      </c>
      <c r="X1026" s="22"/>
      <c r="Y1026" s="22">
        <v>7</v>
      </c>
      <c r="Z1026" s="22" t="s">
        <v>2418</v>
      </c>
    </row>
    <row r="1027" spans="1:26" ht="48" x14ac:dyDescent="0.2">
      <c r="A1027" s="22">
        <v>1025</v>
      </c>
      <c r="B1027" s="22" t="s">
        <v>221</v>
      </c>
      <c r="C1027" s="23">
        <v>34765</v>
      </c>
      <c r="D1027" s="23">
        <v>34765</v>
      </c>
      <c r="E1027" s="22" t="s">
        <v>19</v>
      </c>
      <c r="F1027" s="24" t="s">
        <v>2432</v>
      </c>
      <c r="G1027" s="4" t="s">
        <v>40</v>
      </c>
      <c r="H1027" s="31" t="str">
        <f>VLOOKUP(G1027,[2]Hoja2!A$1:B$65536,2,0)</f>
        <v>SERIE029</v>
      </c>
      <c r="I1027" s="4" t="s">
        <v>40</v>
      </c>
      <c r="J1027" s="31">
        <f>VLOOKUP(Eliminación!I1618,RETENCIÓN!A:D,IF(Eliminación!E1618="OPES",2,IF(Eliminación!E1618="UPES",3,4)),FALSE)</f>
        <v>10</v>
      </c>
      <c r="K1027" s="27">
        <f t="shared" ref="K1027:K1090" si="16">D1027+(J1027*365)</f>
        <v>38415</v>
      </c>
      <c r="L1027" s="28" t="str">
        <f>IF(VLOOKUP(I1027,RETENCIÓN!A:E,5,FALSE)="E","X","")</f>
        <v>X</v>
      </c>
      <c r="M1027" s="29" t="str">
        <f>IF(VLOOKUP(I1027,RETENCIÓN!A:E,5,FALSE)="CT","X","")</f>
        <v/>
      </c>
      <c r="N1027" s="28" t="str">
        <f>IF(VLOOKUP(I1027,RETENCIÓN!A:E,5,FALSE)="E","X","")</f>
        <v>X</v>
      </c>
      <c r="O1027" s="28" t="str">
        <f>IF(VLOOKUP(I1027,[3]RETENCIÓN!A:E,5,FALSE)="MT","X","")</f>
        <v/>
      </c>
      <c r="P1027" s="28" t="str">
        <f>IF(VLOOKUP(I1027,[3]RETENCIÓN!A:E,5,FALSE)="S","X","")</f>
        <v/>
      </c>
      <c r="Q1027" s="26" t="s">
        <v>2433</v>
      </c>
      <c r="R1027" s="26" t="s">
        <v>2434</v>
      </c>
      <c r="S1027" s="25" t="s">
        <v>177</v>
      </c>
      <c r="T1027" s="22" t="s">
        <v>178</v>
      </c>
      <c r="U1027" s="22">
        <v>1</v>
      </c>
      <c r="V1027" s="22">
        <v>27</v>
      </c>
      <c r="W1027" s="22" t="s">
        <v>167</v>
      </c>
      <c r="X1027" s="22" t="s">
        <v>2435</v>
      </c>
      <c r="Y1027" s="22">
        <v>8</v>
      </c>
      <c r="Z1027" s="22" t="s">
        <v>2418</v>
      </c>
    </row>
    <row r="1028" spans="1:26" ht="48" x14ac:dyDescent="0.2">
      <c r="A1028" s="22">
        <v>1026</v>
      </c>
      <c r="B1028" s="22" t="s">
        <v>221</v>
      </c>
      <c r="C1028" s="23">
        <v>34904</v>
      </c>
      <c r="D1028" s="23">
        <v>34904</v>
      </c>
      <c r="E1028" s="22" t="s">
        <v>20</v>
      </c>
      <c r="F1028" s="24" t="s">
        <v>2436</v>
      </c>
      <c r="G1028" s="4" t="s">
        <v>40</v>
      </c>
      <c r="H1028" s="31" t="str">
        <f>VLOOKUP(G1028,[2]Hoja2!A$1:B$65536,2,0)</f>
        <v>SERIE029</v>
      </c>
      <c r="I1028" s="4" t="s">
        <v>40</v>
      </c>
      <c r="J1028" s="31">
        <f>VLOOKUP(Eliminación!I1619,RETENCIÓN!A:D,IF(Eliminación!E1619="OPES",2,IF(Eliminación!E1619="UPES",3,4)),FALSE)</f>
        <v>10</v>
      </c>
      <c r="K1028" s="27">
        <f t="shared" si="16"/>
        <v>38554</v>
      </c>
      <c r="L1028" s="28" t="str">
        <f>IF(VLOOKUP(I1028,RETENCIÓN!A:E,5,FALSE)="E","X","")</f>
        <v>X</v>
      </c>
      <c r="M1028" s="29" t="str">
        <f>IF(VLOOKUP(I1028,RETENCIÓN!A:E,5,FALSE)="CT","X","")</f>
        <v/>
      </c>
      <c r="N1028" s="28" t="str">
        <f>IF(VLOOKUP(I1028,RETENCIÓN!A:E,5,FALSE)="E","X","")</f>
        <v>X</v>
      </c>
      <c r="O1028" s="28" t="str">
        <f>IF(VLOOKUP(I1028,[3]RETENCIÓN!A:E,5,FALSE)="MT","X","")</f>
        <v/>
      </c>
      <c r="P1028" s="28" t="str">
        <f>IF(VLOOKUP(I1028,[3]RETENCIÓN!A:E,5,FALSE)="S","X","")</f>
        <v/>
      </c>
      <c r="Q1028" s="26" t="s">
        <v>2437</v>
      </c>
      <c r="R1028" s="26"/>
      <c r="S1028" s="25" t="s">
        <v>182</v>
      </c>
      <c r="T1028" s="22" t="s">
        <v>178</v>
      </c>
      <c r="U1028" s="22">
        <v>1</v>
      </c>
      <c r="V1028" s="22">
        <v>20</v>
      </c>
      <c r="W1028" s="22" t="s">
        <v>167</v>
      </c>
      <c r="X1028" s="22"/>
      <c r="Y1028" s="22">
        <v>9</v>
      </c>
      <c r="Z1028" s="22" t="s">
        <v>2418</v>
      </c>
    </row>
    <row r="1029" spans="1:26" ht="36" x14ac:dyDescent="0.2">
      <c r="A1029" s="22">
        <v>1027</v>
      </c>
      <c r="B1029" s="22" t="s">
        <v>221</v>
      </c>
      <c r="C1029" s="23">
        <v>34904</v>
      </c>
      <c r="D1029" s="23">
        <v>34904</v>
      </c>
      <c r="E1029" s="22" t="s">
        <v>20</v>
      </c>
      <c r="F1029" s="24" t="s">
        <v>2438</v>
      </c>
      <c r="G1029" s="4" t="s">
        <v>40</v>
      </c>
      <c r="H1029" s="31" t="str">
        <f>VLOOKUP(G1029,[2]Hoja2!A$1:B$65536,2,0)</f>
        <v>SERIE029</v>
      </c>
      <c r="I1029" s="4" t="s">
        <v>40</v>
      </c>
      <c r="J1029" s="31">
        <f>VLOOKUP(Eliminación!I1620,RETENCIÓN!A:D,IF(Eliminación!E1620="OPES",2,IF(Eliminación!E1620="UPES",3,4)),FALSE)</f>
        <v>10</v>
      </c>
      <c r="K1029" s="27">
        <f t="shared" si="16"/>
        <v>38554</v>
      </c>
      <c r="L1029" s="28" t="str">
        <f>IF(VLOOKUP(I1029,RETENCIÓN!A:E,5,FALSE)="E","X","")</f>
        <v>X</v>
      </c>
      <c r="M1029" s="29" t="str">
        <f>IF(VLOOKUP(I1029,RETENCIÓN!A:E,5,FALSE)="CT","X","")</f>
        <v/>
      </c>
      <c r="N1029" s="28" t="str">
        <f>IF(VLOOKUP(I1029,RETENCIÓN!A:E,5,FALSE)="E","X","")</f>
        <v>X</v>
      </c>
      <c r="O1029" s="28" t="str">
        <f>IF(VLOOKUP(I1029,[3]RETENCIÓN!A:E,5,FALSE)="MT","X","")</f>
        <v/>
      </c>
      <c r="P1029" s="28" t="str">
        <f>IF(VLOOKUP(I1029,[3]RETENCIÓN!A:E,5,FALSE)="S","X","")</f>
        <v/>
      </c>
      <c r="Q1029" s="26" t="s">
        <v>2439</v>
      </c>
      <c r="R1029" s="26"/>
      <c r="S1029" s="25" t="s">
        <v>182</v>
      </c>
      <c r="T1029" s="22" t="s">
        <v>178</v>
      </c>
      <c r="U1029" s="22">
        <v>1</v>
      </c>
      <c r="V1029" s="22">
        <v>20</v>
      </c>
      <c r="W1029" s="22" t="s">
        <v>167</v>
      </c>
      <c r="X1029" s="22"/>
      <c r="Y1029" s="22">
        <v>10</v>
      </c>
      <c r="Z1029" s="22" t="s">
        <v>2418</v>
      </c>
    </row>
    <row r="1030" spans="1:26" ht="36" x14ac:dyDescent="0.2">
      <c r="A1030" s="22">
        <v>1028</v>
      </c>
      <c r="B1030" s="22" t="s">
        <v>221</v>
      </c>
      <c r="C1030" s="23">
        <v>34877</v>
      </c>
      <c r="D1030" s="23">
        <v>34877</v>
      </c>
      <c r="E1030" s="22" t="s">
        <v>19</v>
      </c>
      <c r="F1030" s="24" t="s">
        <v>2440</v>
      </c>
      <c r="G1030" s="4" t="s">
        <v>40</v>
      </c>
      <c r="H1030" s="31" t="str">
        <f>VLOOKUP(G1030,[2]Hoja2!A$1:B$65536,2,0)</f>
        <v>SERIE029</v>
      </c>
      <c r="I1030" s="4" t="s">
        <v>40</v>
      </c>
      <c r="J1030" s="31">
        <f>VLOOKUP(Eliminación!I1621,RETENCIÓN!A:D,IF(Eliminación!E1621="OPES",2,IF(Eliminación!E1621="UPES",3,4)),FALSE)</f>
        <v>10</v>
      </c>
      <c r="K1030" s="27">
        <f t="shared" si="16"/>
        <v>38527</v>
      </c>
      <c r="L1030" s="28" t="str">
        <f>IF(VLOOKUP(I1030,RETENCIÓN!A:E,5,FALSE)="E","X","")</f>
        <v>X</v>
      </c>
      <c r="M1030" s="29" t="str">
        <f>IF(VLOOKUP(I1030,RETENCIÓN!A:E,5,FALSE)="CT","X","")</f>
        <v/>
      </c>
      <c r="N1030" s="28" t="str">
        <f>IF(VLOOKUP(I1030,RETENCIÓN!A:E,5,FALSE)="E","X","")</f>
        <v>X</v>
      </c>
      <c r="O1030" s="28" t="str">
        <f>IF(VLOOKUP(I1030,[3]RETENCIÓN!A:E,5,FALSE)="MT","X","")</f>
        <v/>
      </c>
      <c r="P1030" s="28" t="str">
        <f>IF(VLOOKUP(I1030,[3]RETENCIÓN!A:E,5,FALSE)="S","X","")</f>
        <v/>
      </c>
      <c r="Q1030" s="26" t="s">
        <v>2441</v>
      </c>
      <c r="R1030" s="26"/>
      <c r="S1030" s="25" t="s">
        <v>182</v>
      </c>
      <c r="T1030" s="22" t="s">
        <v>178</v>
      </c>
      <c r="U1030" s="22">
        <v>1</v>
      </c>
      <c r="V1030" s="22">
        <v>13</v>
      </c>
      <c r="W1030" s="22" t="s">
        <v>167</v>
      </c>
      <c r="X1030" s="22"/>
      <c r="Y1030" s="22">
        <v>11</v>
      </c>
      <c r="Z1030" s="22" t="s">
        <v>2418</v>
      </c>
    </row>
    <row r="1031" spans="1:26" ht="48" x14ac:dyDescent="0.2">
      <c r="A1031" s="22">
        <v>1029</v>
      </c>
      <c r="B1031" s="22" t="s">
        <v>221</v>
      </c>
      <c r="C1031" s="23">
        <v>34942</v>
      </c>
      <c r="D1031" s="23">
        <v>34942</v>
      </c>
      <c r="E1031" s="22" t="s">
        <v>20</v>
      </c>
      <c r="F1031" s="24" t="s">
        <v>2442</v>
      </c>
      <c r="G1031" s="4" t="s">
        <v>40</v>
      </c>
      <c r="H1031" s="31" t="str">
        <f>VLOOKUP(G1031,[2]Hoja2!A$1:B$65536,2,0)</f>
        <v>SERIE029</v>
      </c>
      <c r="I1031" s="4" t="s">
        <v>40</v>
      </c>
      <c r="J1031" s="31">
        <f>VLOOKUP(Eliminación!I1622,RETENCIÓN!A:D,IF(Eliminación!E1622="OPES",2,IF(Eliminación!E1622="UPES",3,4)),FALSE)</f>
        <v>10</v>
      </c>
      <c r="K1031" s="27">
        <f t="shared" si="16"/>
        <v>38592</v>
      </c>
      <c r="L1031" s="28" t="str">
        <f>IF(VLOOKUP(I1031,RETENCIÓN!A:E,5,FALSE)="E","X","")</f>
        <v>X</v>
      </c>
      <c r="M1031" s="29" t="str">
        <f>IF(VLOOKUP(I1031,RETENCIÓN!A:E,5,FALSE)="CT","X","")</f>
        <v/>
      </c>
      <c r="N1031" s="28" t="str">
        <f>IF(VLOOKUP(I1031,RETENCIÓN!A:E,5,FALSE)="E","X","")</f>
        <v>X</v>
      </c>
      <c r="O1031" s="28" t="str">
        <f>IF(VLOOKUP(I1031,[3]RETENCIÓN!A:E,5,FALSE)="MT","X","")</f>
        <v/>
      </c>
      <c r="P1031" s="28" t="str">
        <f>IF(VLOOKUP(I1031,[3]RETENCIÓN!A:E,5,FALSE)="S","X","")</f>
        <v/>
      </c>
      <c r="Q1031" s="26" t="s">
        <v>2443</v>
      </c>
      <c r="R1031" s="26"/>
      <c r="S1031" s="25" t="s">
        <v>177</v>
      </c>
      <c r="T1031" s="22" t="s">
        <v>178</v>
      </c>
      <c r="U1031" s="22">
        <v>1</v>
      </c>
      <c r="V1031" s="22">
        <v>31</v>
      </c>
      <c r="W1031" s="22" t="s">
        <v>167</v>
      </c>
      <c r="X1031" s="22"/>
      <c r="Y1031" s="22">
        <v>12</v>
      </c>
      <c r="Z1031" s="22" t="s">
        <v>2418</v>
      </c>
    </row>
    <row r="1032" spans="1:26" ht="36" x14ac:dyDescent="0.2">
      <c r="A1032" s="22">
        <v>1030</v>
      </c>
      <c r="B1032" s="22" t="s">
        <v>221</v>
      </c>
      <c r="C1032" s="23">
        <v>34942</v>
      </c>
      <c r="D1032" s="23">
        <v>34942</v>
      </c>
      <c r="E1032" s="22" t="s">
        <v>20</v>
      </c>
      <c r="F1032" s="24" t="s">
        <v>2442</v>
      </c>
      <c r="G1032" s="4" t="s">
        <v>40</v>
      </c>
      <c r="H1032" s="31" t="str">
        <f>VLOOKUP(G1032,[2]Hoja2!A$1:B$65536,2,0)</f>
        <v>SERIE029</v>
      </c>
      <c r="I1032" s="4" t="s">
        <v>40</v>
      </c>
      <c r="J1032" s="31">
        <f>VLOOKUP(Eliminación!I1623,RETENCIÓN!A:D,IF(Eliminación!E1623="OPES",2,IF(Eliminación!E1623="UPES",3,4)),FALSE)</f>
        <v>10</v>
      </c>
      <c r="K1032" s="27">
        <f t="shared" si="16"/>
        <v>38592</v>
      </c>
      <c r="L1032" s="28" t="str">
        <f>IF(VLOOKUP(I1032,RETENCIÓN!A:E,5,FALSE)="E","X","")</f>
        <v>X</v>
      </c>
      <c r="M1032" s="29" t="str">
        <f>IF(VLOOKUP(I1032,RETENCIÓN!A:E,5,FALSE)="CT","X","")</f>
        <v/>
      </c>
      <c r="N1032" s="28" t="str">
        <f>IF(VLOOKUP(I1032,RETENCIÓN!A:E,5,FALSE)="E","X","")</f>
        <v>X</v>
      </c>
      <c r="O1032" s="28" t="str">
        <f>IF(VLOOKUP(I1032,[3]RETENCIÓN!A:E,5,FALSE)="MT","X","")</f>
        <v/>
      </c>
      <c r="P1032" s="28" t="str">
        <f>IF(VLOOKUP(I1032,[3]RETENCIÓN!A:E,5,FALSE)="S","X","")</f>
        <v/>
      </c>
      <c r="Q1032" s="26" t="s">
        <v>2444</v>
      </c>
      <c r="R1032" s="26"/>
      <c r="S1032" s="25" t="s">
        <v>177</v>
      </c>
      <c r="T1032" s="22" t="s">
        <v>178</v>
      </c>
      <c r="U1032" s="22">
        <v>1</v>
      </c>
      <c r="V1032" s="22">
        <v>35</v>
      </c>
      <c r="W1032" s="22" t="s">
        <v>167</v>
      </c>
      <c r="X1032" s="22"/>
      <c r="Y1032" s="22">
        <v>13</v>
      </c>
      <c r="Z1032" s="22" t="s">
        <v>2418</v>
      </c>
    </row>
    <row r="1033" spans="1:26" ht="36" x14ac:dyDescent="0.2">
      <c r="A1033" s="22">
        <v>1031</v>
      </c>
      <c r="B1033" s="22" t="s">
        <v>303</v>
      </c>
      <c r="C1033" s="23">
        <v>34799</v>
      </c>
      <c r="D1033" s="23">
        <v>34799</v>
      </c>
      <c r="E1033" s="22" t="s">
        <v>19</v>
      </c>
      <c r="F1033" s="24" t="s">
        <v>2445</v>
      </c>
      <c r="G1033" s="4" t="s">
        <v>40</v>
      </c>
      <c r="H1033" s="31" t="str">
        <f>VLOOKUP(G1033,[2]Hoja2!A$1:B$65536,2,0)</f>
        <v>SERIE029</v>
      </c>
      <c r="I1033" s="4" t="s">
        <v>40</v>
      </c>
      <c r="J1033" s="31">
        <f>VLOOKUP(Eliminación!I1624,RETENCIÓN!A:D,IF(Eliminación!E1624="OPES",2,IF(Eliminación!E1624="UPES",3,4)),FALSE)</f>
        <v>10</v>
      </c>
      <c r="K1033" s="27">
        <f t="shared" si="16"/>
        <v>38449</v>
      </c>
      <c r="L1033" s="28" t="str">
        <f>IF(VLOOKUP(I1033,RETENCIÓN!A:E,5,FALSE)="E","X","")</f>
        <v>X</v>
      </c>
      <c r="M1033" s="29" t="str">
        <f>IF(VLOOKUP(I1033,RETENCIÓN!A:E,5,FALSE)="CT","X","")</f>
        <v/>
      </c>
      <c r="N1033" s="28" t="str">
        <f>IF(VLOOKUP(I1033,RETENCIÓN!A:E,5,FALSE)="E","X","")</f>
        <v>X</v>
      </c>
      <c r="O1033" s="28" t="str">
        <f>IF(VLOOKUP(I1033,[3]RETENCIÓN!A:E,5,FALSE)="MT","X","")</f>
        <v/>
      </c>
      <c r="P1033" s="28" t="str">
        <f>IF(VLOOKUP(I1033,[3]RETENCIÓN!A:E,5,FALSE)="S","X","")</f>
        <v/>
      </c>
      <c r="Q1033" s="26" t="s">
        <v>2446</v>
      </c>
      <c r="R1033" s="26"/>
      <c r="S1033" s="25" t="s">
        <v>182</v>
      </c>
      <c r="T1033" s="22" t="s">
        <v>178</v>
      </c>
      <c r="U1033" s="22">
        <v>1</v>
      </c>
      <c r="V1033" s="22">
        <v>20</v>
      </c>
      <c r="W1033" s="22" t="s">
        <v>167</v>
      </c>
      <c r="X1033" s="22"/>
      <c r="Y1033" s="22">
        <v>14</v>
      </c>
      <c r="Z1033" s="22" t="s">
        <v>2418</v>
      </c>
    </row>
    <row r="1034" spans="1:26" ht="48" x14ac:dyDescent="0.2">
      <c r="A1034" s="22">
        <v>1032</v>
      </c>
      <c r="B1034" s="22" t="s">
        <v>221</v>
      </c>
      <c r="C1034" s="23">
        <v>35055</v>
      </c>
      <c r="D1034" s="23">
        <v>35055</v>
      </c>
      <c r="E1034" s="22" t="s">
        <v>20</v>
      </c>
      <c r="F1034" s="24" t="s">
        <v>2447</v>
      </c>
      <c r="G1034" s="4" t="s">
        <v>40</v>
      </c>
      <c r="H1034" s="31" t="str">
        <f>VLOOKUP(G1034,[2]Hoja2!A$1:B$65536,2,0)</f>
        <v>SERIE029</v>
      </c>
      <c r="I1034" s="4" t="s">
        <v>40</v>
      </c>
      <c r="J1034" s="31">
        <f>VLOOKUP(Eliminación!I1625,RETENCIÓN!A:D,IF(Eliminación!E1625="OPES",2,IF(Eliminación!E1625="UPES",3,4)),FALSE)</f>
        <v>10</v>
      </c>
      <c r="K1034" s="27">
        <f t="shared" si="16"/>
        <v>38705</v>
      </c>
      <c r="L1034" s="28" t="str">
        <f>IF(VLOOKUP(I1034,RETENCIÓN!A:E,5,FALSE)="E","X","")</f>
        <v>X</v>
      </c>
      <c r="M1034" s="29" t="str">
        <f>IF(VLOOKUP(I1034,RETENCIÓN!A:E,5,FALSE)="CT","X","")</f>
        <v/>
      </c>
      <c r="N1034" s="28" t="str">
        <f>IF(VLOOKUP(I1034,RETENCIÓN!A:E,5,FALSE)="E","X","")</f>
        <v>X</v>
      </c>
      <c r="O1034" s="28" t="str">
        <f>IF(VLOOKUP(I1034,[3]RETENCIÓN!A:E,5,FALSE)="MT","X","")</f>
        <v/>
      </c>
      <c r="P1034" s="28" t="str">
        <f>IF(VLOOKUP(I1034,[3]RETENCIÓN!A:E,5,FALSE)="S","X","")</f>
        <v/>
      </c>
      <c r="Q1034" s="26" t="s">
        <v>2448</v>
      </c>
      <c r="R1034" s="26"/>
      <c r="S1034" s="25" t="s">
        <v>177</v>
      </c>
      <c r="T1034" s="22" t="s">
        <v>178</v>
      </c>
      <c r="U1034" s="22">
        <v>1</v>
      </c>
      <c r="V1034" s="22">
        <v>20</v>
      </c>
      <c r="W1034" s="22" t="s">
        <v>167</v>
      </c>
      <c r="X1034" s="22"/>
      <c r="Y1034" s="22">
        <v>15</v>
      </c>
      <c r="Z1034" s="22" t="s">
        <v>2418</v>
      </c>
    </row>
    <row r="1035" spans="1:26" ht="48" x14ac:dyDescent="0.2">
      <c r="A1035" s="22">
        <v>1033</v>
      </c>
      <c r="B1035" s="22" t="s">
        <v>221</v>
      </c>
      <c r="C1035" s="23">
        <v>35054</v>
      </c>
      <c r="D1035" s="23">
        <v>35054</v>
      </c>
      <c r="E1035" s="22" t="s">
        <v>20</v>
      </c>
      <c r="F1035" s="24" t="s">
        <v>2449</v>
      </c>
      <c r="G1035" s="4" t="s">
        <v>40</v>
      </c>
      <c r="H1035" s="31" t="str">
        <f>VLOOKUP(G1035,[2]Hoja2!A$1:B$65536,2,0)</f>
        <v>SERIE029</v>
      </c>
      <c r="I1035" s="4" t="s">
        <v>40</v>
      </c>
      <c r="J1035" s="31">
        <f>VLOOKUP(Eliminación!I1626,RETENCIÓN!A:D,IF(Eliminación!E1626="OPES",2,IF(Eliminación!E1626="UPES",3,4)),FALSE)</f>
        <v>10</v>
      </c>
      <c r="K1035" s="27">
        <f t="shared" si="16"/>
        <v>38704</v>
      </c>
      <c r="L1035" s="28" t="str">
        <f>IF(VLOOKUP(I1035,RETENCIÓN!A:E,5,FALSE)="E","X","")</f>
        <v>X</v>
      </c>
      <c r="M1035" s="29" t="str">
        <f>IF(VLOOKUP(I1035,RETENCIÓN!A:E,5,FALSE)="CT","X","")</f>
        <v/>
      </c>
      <c r="N1035" s="28" t="str">
        <f>IF(VLOOKUP(I1035,RETENCIÓN!A:E,5,FALSE)="E","X","")</f>
        <v>X</v>
      </c>
      <c r="O1035" s="28" t="str">
        <f>IF(VLOOKUP(I1035,[3]RETENCIÓN!A:E,5,FALSE)="MT","X","")</f>
        <v/>
      </c>
      <c r="P1035" s="28" t="str">
        <f>IF(VLOOKUP(I1035,[3]RETENCIÓN!A:E,5,FALSE)="S","X","")</f>
        <v/>
      </c>
      <c r="Q1035" s="26" t="s">
        <v>2450</v>
      </c>
      <c r="R1035" s="26" t="s">
        <v>2451</v>
      </c>
      <c r="S1035" s="25" t="s">
        <v>177</v>
      </c>
      <c r="T1035" s="22" t="s">
        <v>178</v>
      </c>
      <c r="U1035" s="22">
        <v>1</v>
      </c>
      <c r="V1035" s="22">
        <v>25</v>
      </c>
      <c r="W1035" s="22" t="s">
        <v>167</v>
      </c>
      <c r="X1035" s="22"/>
      <c r="Y1035" s="22">
        <v>16</v>
      </c>
      <c r="Z1035" s="22" t="s">
        <v>2418</v>
      </c>
    </row>
    <row r="1036" spans="1:26" ht="60" x14ac:dyDescent="0.2">
      <c r="A1036" s="22">
        <v>1034</v>
      </c>
      <c r="B1036" s="22" t="s">
        <v>303</v>
      </c>
      <c r="C1036" s="23">
        <v>34782</v>
      </c>
      <c r="D1036" s="23">
        <v>34785</v>
      </c>
      <c r="E1036" s="22" t="s">
        <v>19</v>
      </c>
      <c r="F1036" s="24" t="s">
        <v>2452</v>
      </c>
      <c r="G1036" s="4" t="s">
        <v>40</v>
      </c>
      <c r="H1036" s="31" t="str">
        <f>VLOOKUP(G1036,[2]Hoja2!A$1:B$65536,2,0)</f>
        <v>SERIE029</v>
      </c>
      <c r="I1036" s="4" t="s">
        <v>40</v>
      </c>
      <c r="J1036" s="31">
        <f>VLOOKUP(Eliminación!I1627,RETENCIÓN!A:D,IF(Eliminación!E1627="OPES",2,IF(Eliminación!E1627="UPES",3,4)),FALSE)</f>
        <v>10</v>
      </c>
      <c r="K1036" s="27">
        <f t="shared" si="16"/>
        <v>38435</v>
      </c>
      <c r="L1036" s="28" t="str">
        <f>IF(VLOOKUP(I1036,RETENCIÓN!A:E,5,FALSE)="E","X","")</f>
        <v>X</v>
      </c>
      <c r="M1036" s="29" t="str">
        <f>IF(VLOOKUP(I1036,RETENCIÓN!A:E,5,FALSE)="CT","X","")</f>
        <v/>
      </c>
      <c r="N1036" s="28" t="str">
        <f>IF(VLOOKUP(I1036,RETENCIÓN!A:E,5,FALSE)="E","X","")</f>
        <v>X</v>
      </c>
      <c r="O1036" s="28" t="str">
        <f>IF(VLOOKUP(I1036,[3]RETENCIÓN!A:E,5,FALSE)="MT","X","")</f>
        <v/>
      </c>
      <c r="P1036" s="28" t="str">
        <f>IF(VLOOKUP(I1036,[3]RETENCIÓN!A:E,5,FALSE)="S","X","")</f>
        <v/>
      </c>
      <c r="Q1036" s="26" t="s">
        <v>2453</v>
      </c>
      <c r="R1036" s="26"/>
      <c r="S1036" s="25" t="s">
        <v>182</v>
      </c>
      <c r="T1036" s="22" t="s">
        <v>178</v>
      </c>
      <c r="U1036" s="22">
        <v>1</v>
      </c>
      <c r="V1036" s="22">
        <v>9</v>
      </c>
      <c r="W1036" s="22" t="s">
        <v>167</v>
      </c>
      <c r="X1036" s="22"/>
      <c r="Y1036" s="22">
        <v>17</v>
      </c>
      <c r="Z1036" s="22" t="s">
        <v>2418</v>
      </c>
    </row>
    <row r="1037" spans="1:26" ht="36" x14ac:dyDescent="0.2">
      <c r="A1037" s="22">
        <v>1035</v>
      </c>
      <c r="B1037" s="22" t="s">
        <v>221</v>
      </c>
      <c r="C1037" s="23">
        <v>34806</v>
      </c>
      <c r="D1037" s="23">
        <v>34806</v>
      </c>
      <c r="E1037" s="22" t="s">
        <v>19</v>
      </c>
      <c r="F1037" s="24" t="s">
        <v>2454</v>
      </c>
      <c r="G1037" s="4" t="s">
        <v>40</v>
      </c>
      <c r="H1037" s="31" t="str">
        <f>VLOOKUP(G1037,[2]Hoja2!A$1:B$65536,2,0)</f>
        <v>SERIE029</v>
      </c>
      <c r="I1037" s="4" t="s">
        <v>40</v>
      </c>
      <c r="J1037" s="31">
        <f>VLOOKUP(Eliminación!I1628,RETENCIÓN!A:D,IF(Eliminación!E1628="OPES",2,IF(Eliminación!E1628="UPES",3,4)),FALSE)</f>
        <v>10</v>
      </c>
      <c r="K1037" s="27">
        <f t="shared" si="16"/>
        <v>38456</v>
      </c>
      <c r="L1037" s="28" t="str">
        <f>IF(VLOOKUP(I1037,RETENCIÓN!A:E,5,FALSE)="E","X","")</f>
        <v>X</v>
      </c>
      <c r="M1037" s="29" t="str">
        <f>IF(VLOOKUP(I1037,RETENCIÓN!A:E,5,FALSE)="CT","X","")</f>
        <v/>
      </c>
      <c r="N1037" s="28" t="str">
        <f>IF(VLOOKUP(I1037,RETENCIÓN!A:E,5,FALSE)="E","X","")</f>
        <v>X</v>
      </c>
      <c r="O1037" s="28" t="str">
        <f>IF(VLOOKUP(I1037,[3]RETENCIÓN!A:E,5,FALSE)="MT","X","")</f>
        <v/>
      </c>
      <c r="P1037" s="28" t="str">
        <f>IF(VLOOKUP(I1037,[3]RETENCIÓN!A:E,5,FALSE)="S","X","")</f>
        <v/>
      </c>
      <c r="Q1037" s="26" t="s">
        <v>2455</v>
      </c>
      <c r="R1037" s="26"/>
      <c r="S1037" s="25" t="s">
        <v>177</v>
      </c>
      <c r="T1037" s="22" t="s">
        <v>178</v>
      </c>
      <c r="U1037" s="22">
        <v>1</v>
      </c>
      <c r="V1037" s="22">
        <v>40</v>
      </c>
      <c r="W1037" s="22" t="s">
        <v>167</v>
      </c>
      <c r="X1037" s="22"/>
      <c r="Y1037" s="22">
        <v>18</v>
      </c>
      <c r="Z1037" s="22" t="s">
        <v>2418</v>
      </c>
    </row>
    <row r="1038" spans="1:26" ht="36" x14ac:dyDescent="0.2">
      <c r="A1038" s="22">
        <v>1036</v>
      </c>
      <c r="B1038" s="22" t="s">
        <v>303</v>
      </c>
      <c r="C1038" s="23">
        <v>34759</v>
      </c>
      <c r="D1038" s="23">
        <v>34789</v>
      </c>
      <c r="E1038" s="22" t="s">
        <v>19</v>
      </c>
      <c r="F1038" s="24" t="s">
        <v>2456</v>
      </c>
      <c r="G1038" s="4" t="s">
        <v>40</v>
      </c>
      <c r="H1038" s="31" t="str">
        <f>VLOOKUP(G1038,[2]Hoja2!A$1:B$65536,2,0)</f>
        <v>SERIE029</v>
      </c>
      <c r="I1038" s="4" t="s">
        <v>40</v>
      </c>
      <c r="J1038" s="31">
        <f>VLOOKUP(Eliminación!I1629,RETENCIÓN!A:D,IF(Eliminación!E1629="OPES",2,IF(Eliminación!E1629="UPES",3,4)),FALSE)</f>
        <v>10</v>
      </c>
      <c r="K1038" s="27">
        <f t="shared" si="16"/>
        <v>38439</v>
      </c>
      <c r="L1038" s="28" t="str">
        <f>IF(VLOOKUP(I1038,RETENCIÓN!A:E,5,FALSE)="E","X","")</f>
        <v>X</v>
      </c>
      <c r="M1038" s="29" t="str">
        <f>IF(VLOOKUP(I1038,RETENCIÓN!A:E,5,FALSE)="CT","X","")</f>
        <v/>
      </c>
      <c r="N1038" s="28" t="str">
        <f>IF(VLOOKUP(I1038,RETENCIÓN!A:E,5,FALSE)="E","X","")</f>
        <v>X</v>
      </c>
      <c r="O1038" s="28" t="str">
        <f>IF(VLOOKUP(I1038,[3]RETENCIÓN!A:E,5,FALSE)="MT","X","")</f>
        <v/>
      </c>
      <c r="P1038" s="28" t="str">
        <f>IF(VLOOKUP(I1038,[3]RETENCIÓN!A:E,5,FALSE)="S","X","")</f>
        <v/>
      </c>
      <c r="Q1038" s="26" t="s">
        <v>2455</v>
      </c>
      <c r="R1038" s="26"/>
      <c r="S1038" s="25" t="s">
        <v>182</v>
      </c>
      <c r="T1038" s="22" t="s">
        <v>178</v>
      </c>
      <c r="U1038" s="22">
        <v>1</v>
      </c>
      <c r="V1038" s="22">
        <v>10</v>
      </c>
      <c r="W1038" s="22" t="s">
        <v>167</v>
      </c>
      <c r="X1038" s="22"/>
      <c r="Y1038" s="22">
        <v>19</v>
      </c>
      <c r="Z1038" s="22" t="s">
        <v>2418</v>
      </c>
    </row>
    <row r="1039" spans="1:26" ht="36" x14ac:dyDescent="0.2">
      <c r="A1039" s="22">
        <v>1037</v>
      </c>
      <c r="B1039" s="22" t="s">
        <v>221</v>
      </c>
      <c r="C1039" s="23">
        <v>34907</v>
      </c>
      <c r="D1039" s="23">
        <v>34907</v>
      </c>
      <c r="E1039" s="22" t="s">
        <v>20</v>
      </c>
      <c r="F1039" s="24" t="s">
        <v>2457</v>
      </c>
      <c r="G1039" s="4" t="s">
        <v>40</v>
      </c>
      <c r="H1039" s="31" t="str">
        <f>VLOOKUP(G1039,[2]Hoja2!A$1:B$65536,2,0)</f>
        <v>SERIE029</v>
      </c>
      <c r="I1039" s="4" t="s">
        <v>40</v>
      </c>
      <c r="J1039" s="31">
        <f>VLOOKUP(Eliminación!I1630,RETENCIÓN!A:D,IF(Eliminación!E1630="OPES",2,IF(Eliminación!E1630="UPES",3,4)),FALSE)</f>
        <v>10</v>
      </c>
      <c r="K1039" s="27">
        <f t="shared" si="16"/>
        <v>38557</v>
      </c>
      <c r="L1039" s="28" t="str">
        <f>IF(VLOOKUP(I1039,RETENCIÓN!A:E,5,FALSE)="E","X","")</f>
        <v>X</v>
      </c>
      <c r="M1039" s="29" t="str">
        <f>IF(VLOOKUP(I1039,RETENCIÓN!A:E,5,FALSE)="CT","X","")</f>
        <v/>
      </c>
      <c r="N1039" s="28" t="str">
        <f>IF(VLOOKUP(I1039,RETENCIÓN!A:E,5,FALSE)="E","X","")</f>
        <v>X</v>
      </c>
      <c r="O1039" s="28" t="str">
        <f>IF(VLOOKUP(I1039,[3]RETENCIÓN!A:E,5,FALSE)="MT","X","")</f>
        <v/>
      </c>
      <c r="P1039" s="28" t="str">
        <f>IF(VLOOKUP(I1039,[3]RETENCIÓN!A:E,5,FALSE)="S","X","")</f>
        <v/>
      </c>
      <c r="Q1039" s="26" t="s">
        <v>2458</v>
      </c>
      <c r="R1039" s="26"/>
      <c r="S1039" s="25" t="s">
        <v>177</v>
      </c>
      <c r="T1039" s="22" t="s">
        <v>178</v>
      </c>
      <c r="U1039" s="22">
        <v>1</v>
      </c>
      <c r="V1039" s="22">
        <v>20</v>
      </c>
      <c r="W1039" s="22" t="s">
        <v>167</v>
      </c>
      <c r="X1039" s="22"/>
      <c r="Y1039" s="22">
        <v>20</v>
      </c>
      <c r="Z1039" s="22" t="s">
        <v>2418</v>
      </c>
    </row>
    <row r="1040" spans="1:26" ht="36" x14ac:dyDescent="0.2">
      <c r="A1040" s="22">
        <v>1038</v>
      </c>
      <c r="B1040" s="22" t="s">
        <v>221</v>
      </c>
      <c r="C1040" s="23">
        <v>34779</v>
      </c>
      <c r="D1040" s="23">
        <v>34779</v>
      </c>
      <c r="E1040" s="22" t="s">
        <v>19</v>
      </c>
      <c r="F1040" s="24" t="s">
        <v>2459</v>
      </c>
      <c r="G1040" s="4" t="s">
        <v>40</v>
      </c>
      <c r="H1040" s="31" t="str">
        <f>VLOOKUP(G1040,[2]Hoja2!A$1:B$65536,2,0)</f>
        <v>SERIE029</v>
      </c>
      <c r="I1040" s="4" t="s">
        <v>40</v>
      </c>
      <c r="J1040" s="31">
        <f>VLOOKUP(Eliminación!I1631,RETENCIÓN!A:D,IF(Eliminación!E1631="OPES",2,IF(Eliminación!E1631="UPES",3,4)),FALSE)</f>
        <v>10</v>
      </c>
      <c r="K1040" s="27">
        <f t="shared" si="16"/>
        <v>38429</v>
      </c>
      <c r="L1040" s="28" t="str">
        <f>IF(VLOOKUP(I1040,RETENCIÓN!A:E,5,FALSE)="E","X","")</f>
        <v>X</v>
      </c>
      <c r="M1040" s="29" t="str">
        <f>IF(VLOOKUP(I1040,RETENCIÓN!A:E,5,FALSE)="CT","X","")</f>
        <v/>
      </c>
      <c r="N1040" s="28" t="str">
        <f>IF(VLOOKUP(I1040,RETENCIÓN!A:E,5,FALSE)="E","X","")</f>
        <v>X</v>
      </c>
      <c r="O1040" s="28" t="str">
        <f>IF(VLOOKUP(I1040,[3]RETENCIÓN!A:E,5,FALSE)="MT","X","")</f>
        <v/>
      </c>
      <c r="P1040" s="28" t="str">
        <f>IF(VLOOKUP(I1040,[3]RETENCIÓN!A:E,5,FALSE)="S","X","")</f>
        <v/>
      </c>
      <c r="Q1040" s="26" t="s">
        <v>2460</v>
      </c>
      <c r="R1040" s="26" t="s">
        <v>2461</v>
      </c>
      <c r="S1040" s="25" t="s">
        <v>182</v>
      </c>
      <c r="T1040" s="22" t="s">
        <v>178</v>
      </c>
      <c r="U1040" s="22">
        <v>1</v>
      </c>
      <c r="V1040" s="22">
        <v>67</v>
      </c>
      <c r="W1040" s="22" t="s">
        <v>167</v>
      </c>
      <c r="X1040" s="22"/>
      <c r="Y1040" s="22">
        <v>21</v>
      </c>
      <c r="Z1040" s="22" t="s">
        <v>2418</v>
      </c>
    </row>
    <row r="1041" spans="1:26" ht="24" x14ac:dyDescent="0.2">
      <c r="A1041" s="22">
        <v>1039</v>
      </c>
      <c r="B1041" s="22" t="s">
        <v>221</v>
      </c>
      <c r="C1041" s="23">
        <v>34785</v>
      </c>
      <c r="D1041" s="23">
        <v>34785</v>
      </c>
      <c r="E1041" s="22" t="s">
        <v>19</v>
      </c>
      <c r="F1041" s="24" t="s">
        <v>2462</v>
      </c>
      <c r="G1041" s="4" t="s">
        <v>40</v>
      </c>
      <c r="H1041" s="31" t="str">
        <f>VLOOKUP(G1041,[2]Hoja2!A$1:B$65536,2,0)</f>
        <v>SERIE029</v>
      </c>
      <c r="I1041" s="4" t="s">
        <v>40</v>
      </c>
      <c r="J1041" s="31">
        <f>VLOOKUP(Eliminación!I1632,RETENCIÓN!A:D,IF(Eliminación!E1632="OPES",2,IF(Eliminación!E1632="UPES",3,4)),FALSE)</f>
        <v>10</v>
      </c>
      <c r="K1041" s="27">
        <f t="shared" si="16"/>
        <v>38435</v>
      </c>
      <c r="L1041" s="28" t="str">
        <f>IF(VLOOKUP(I1041,RETENCIÓN!A:E,5,FALSE)="E","X","")</f>
        <v>X</v>
      </c>
      <c r="M1041" s="29" t="str">
        <f>IF(VLOOKUP(I1041,RETENCIÓN!A:E,5,FALSE)="CT","X","")</f>
        <v/>
      </c>
      <c r="N1041" s="28" t="str">
        <f>IF(VLOOKUP(I1041,RETENCIÓN!A:E,5,FALSE)="E","X","")</f>
        <v>X</v>
      </c>
      <c r="O1041" s="28" t="str">
        <f>IF(VLOOKUP(I1041,[3]RETENCIÓN!A:E,5,FALSE)="MT","X","")</f>
        <v/>
      </c>
      <c r="P1041" s="28" t="str">
        <f>IF(VLOOKUP(I1041,[3]RETENCIÓN!A:E,5,FALSE)="S","X","")</f>
        <v/>
      </c>
      <c r="Q1041" s="26" t="s">
        <v>2463</v>
      </c>
      <c r="R1041" s="26" t="s">
        <v>2464</v>
      </c>
      <c r="S1041" s="25" t="s">
        <v>182</v>
      </c>
      <c r="T1041" s="22" t="s">
        <v>178</v>
      </c>
      <c r="U1041" s="22">
        <v>1</v>
      </c>
      <c r="V1041" s="22">
        <v>50</v>
      </c>
      <c r="W1041" s="22" t="s">
        <v>167</v>
      </c>
      <c r="X1041" s="22"/>
      <c r="Y1041" s="22">
        <v>22</v>
      </c>
      <c r="Z1041" s="22" t="s">
        <v>2418</v>
      </c>
    </row>
    <row r="1042" spans="1:26" ht="24" x14ac:dyDescent="0.2">
      <c r="A1042" s="22">
        <v>1040</v>
      </c>
      <c r="B1042" s="22" t="s">
        <v>221</v>
      </c>
      <c r="C1042" s="23">
        <v>34911</v>
      </c>
      <c r="D1042" s="23">
        <v>34911</v>
      </c>
      <c r="E1042" s="22" t="s">
        <v>20</v>
      </c>
      <c r="F1042" s="24" t="s">
        <v>2465</v>
      </c>
      <c r="G1042" s="4" t="s">
        <v>40</v>
      </c>
      <c r="H1042" s="31" t="str">
        <f>VLOOKUP(G1042,[2]Hoja2!A$1:B$65536,2,0)</f>
        <v>SERIE029</v>
      </c>
      <c r="I1042" s="4" t="s">
        <v>40</v>
      </c>
      <c r="J1042" s="31">
        <f>VLOOKUP(Eliminación!I1633,RETENCIÓN!A:D,IF(Eliminación!E1633="OPES",2,IF(Eliminación!E1633="UPES",3,4)),FALSE)</f>
        <v>10</v>
      </c>
      <c r="K1042" s="27">
        <f t="shared" si="16"/>
        <v>38561</v>
      </c>
      <c r="L1042" s="28" t="str">
        <f>IF(VLOOKUP(I1042,RETENCIÓN!A:E,5,FALSE)="E","X","")</f>
        <v>X</v>
      </c>
      <c r="M1042" s="29" t="str">
        <f>IF(VLOOKUP(I1042,RETENCIÓN!A:E,5,FALSE)="CT","X","")</f>
        <v/>
      </c>
      <c r="N1042" s="28" t="str">
        <f>IF(VLOOKUP(I1042,RETENCIÓN!A:E,5,FALSE)="E","X","")</f>
        <v>X</v>
      </c>
      <c r="O1042" s="28" t="str">
        <f>IF(VLOOKUP(I1042,[3]RETENCIÓN!A:E,5,FALSE)="MT","X","")</f>
        <v/>
      </c>
      <c r="P1042" s="28" t="str">
        <f>IF(VLOOKUP(I1042,[3]RETENCIÓN!A:E,5,FALSE)="S","X","")</f>
        <v/>
      </c>
      <c r="Q1042" s="26" t="s">
        <v>2466</v>
      </c>
      <c r="R1042" s="26"/>
      <c r="S1042" s="25" t="s">
        <v>182</v>
      </c>
      <c r="T1042" s="22" t="s">
        <v>178</v>
      </c>
      <c r="U1042" s="22">
        <v>1</v>
      </c>
      <c r="V1042" s="22">
        <v>25</v>
      </c>
      <c r="W1042" s="22" t="s">
        <v>167</v>
      </c>
      <c r="X1042" s="22"/>
      <c r="Y1042" s="22">
        <v>23</v>
      </c>
      <c r="Z1042" s="22" t="s">
        <v>2418</v>
      </c>
    </row>
    <row r="1043" spans="1:26" ht="36" x14ac:dyDescent="0.2">
      <c r="A1043" s="22">
        <v>1041</v>
      </c>
      <c r="B1043" s="22" t="s">
        <v>221</v>
      </c>
      <c r="C1043" s="23">
        <v>34779</v>
      </c>
      <c r="D1043" s="23">
        <v>34779</v>
      </c>
      <c r="E1043" s="22" t="s">
        <v>19</v>
      </c>
      <c r="F1043" s="24" t="s">
        <v>2467</v>
      </c>
      <c r="G1043" s="4" t="s">
        <v>40</v>
      </c>
      <c r="H1043" s="31" t="str">
        <f>VLOOKUP(G1043,[2]Hoja2!A$1:B$65536,2,0)</f>
        <v>SERIE029</v>
      </c>
      <c r="I1043" s="4" t="s">
        <v>40</v>
      </c>
      <c r="J1043" s="31">
        <f>VLOOKUP(Eliminación!I1634,RETENCIÓN!A:D,IF(Eliminación!E1634="OPES",2,IF(Eliminación!E1634="UPES",3,4)),FALSE)</f>
        <v>10</v>
      </c>
      <c r="K1043" s="27">
        <f t="shared" si="16"/>
        <v>38429</v>
      </c>
      <c r="L1043" s="28" t="str">
        <f>IF(VLOOKUP(I1043,RETENCIÓN!A:E,5,FALSE)="E","X","")</f>
        <v>X</v>
      </c>
      <c r="M1043" s="29" t="str">
        <f>IF(VLOOKUP(I1043,RETENCIÓN!A:E,5,FALSE)="CT","X","")</f>
        <v/>
      </c>
      <c r="N1043" s="28" t="str">
        <f>IF(VLOOKUP(I1043,RETENCIÓN!A:E,5,FALSE)="E","X","")</f>
        <v>X</v>
      </c>
      <c r="O1043" s="28" t="str">
        <f>IF(VLOOKUP(I1043,[3]RETENCIÓN!A:E,5,FALSE)="MT","X","")</f>
        <v/>
      </c>
      <c r="P1043" s="28" t="str">
        <f>IF(VLOOKUP(I1043,[3]RETENCIÓN!A:E,5,FALSE)="S","X","")</f>
        <v/>
      </c>
      <c r="Q1043" s="26" t="s">
        <v>2468</v>
      </c>
      <c r="R1043" s="26"/>
      <c r="S1043" s="25" t="s">
        <v>182</v>
      </c>
      <c r="T1043" s="22" t="s">
        <v>178</v>
      </c>
      <c r="U1043" s="22">
        <v>1</v>
      </c>
      <c r="V1043" s="22">
        <v>20</v>
      </c>
      <c r="W1043" s="22" t="s">
        <v>167</v>
      </c>
      <c r="X1043" s="22"/>
      <c r="Y1043" s="22">
        <v>24</v>
      </c>
      <c r="Z1043" s="22" t="s">
        <v>2418</v>
      </c>
    </row>
    <row r="1044" spans="1:26" ht="48" x14ac:dyDescent="0.2">
      <c r="A1044" s="22">
        <v>1042</v>
      </c>
      <c r="B1044" s="22" t="s">
        <v>221</v>
      </c>
      <c r="C1044" s="23">
        <v>34806</v>
      </c>
      <c r="D1044" s="23">
        <v>34806</v>
      </c>
      <c r="E1044" s="22" t="s">
        <v>19</v>
      </c>
      <c r="F1044" s="24" t="s">
        <v>2469</v>
      </c>
      <c r="G1044" s="4" t="s">
        <v>40</v>
      </c>
      <c r="H1044" s="31" t="str">
        <f>VLOOKUP(G1044,[2]Hoja2!A$1:B$65536,2,0)</f>
        <v>SERIE029</v>
      </c>
      <c r="I1044" s="4" t="s">
        <v>40</v>
      </c>
      <c r="J1044" s="31">
        <f>VLOOKUP(Eliminación!I1635,RETENCIÓN!A:D,IF(Eliminación!E1635="OPES",2,IF(Eliminación!E1635="UPES",3,4)),FALSE)</f>
        <v>10</v>
      </c>
      <c r="K1044" s="27">
        <f t="shared" si="16"/>
        <v>38456</v>
      </c>
      <c r="L1044" s="28" t="str">
        <f>IF(VLOOKUP(I1044,RETENCIÓN!A:E,5,FALSE)="E","X","")</f>
        <v>X</v>
      </c>
      <c r="M1044" s="29" t="str">
        <f>IF(VLOOKUP(I1044,RETENCIÓN!A:E,5,FALSE)="CT","X","")</f>
        <v/>
      </c>
      <c r="N1044" s="28" t="str">
        <f>IF(VLOOKUP(I1044,RETENCIÓN!A:E,5,FALSE)="E","X","")</f>
        <v>X</v>
      </c>
      <c r="O1044" s="28" t="str">
        <f>IF(VLOOKUP(I1044,[3]RETENCIÓN!A:E,5,FALSE)="MT","X","")</f>
        <v/>
      </c>
      <c r="P1044" s="28" t="str">
        <f>IF(VLOOKUP(I1044,[3]RETENCIÓN!A:E,5,FALSE)="S","X","")</f>
        <v/>
      </c>
      <c r="Q1044" s="26" t="s">
        <v>2470</v>
      </c>
      <c r="R1044" s="26" t="s">
        <v>2471</v>
      </c>
      <c r="S1044" s="25" t="s">
        <v>177</v>
      </c>
      <c r="T1044" s="22" t="s">
        <v>178</v>
      </c>
      <c r="U1044" s="22">
        <v>1</v>
      </c>
      <c r="V1044" s="22">
        <v>10</v>
      </c>
      <c r="W1044" s="22" t="s">
        <v>167</v>
      </c>
      <c r="X1044" s="22"/>
      <c r="Y1044" s="22">
        <v>25</v>
      </c>
      <c r="Z1044" s="22" t="s">
        <v>2418</v>
      </c>
    </row>
    <row r="1045" spans="1:26" ht="24" x14ac:dyDescent="0.2">
      <c r="A1045" s="22">
        <v>1043</v>
      </c>
      <c r="B1045" s="22" t="s">
        <v>221</v>
      </c>
      <c r="C1045" s="23">
        <v>35005</v>
      </c>
      <c r="D1045" s="23">
        <v>35005</v>
      </c>
      <c r="E1045" s="22" t="s">
        <v>20</v>
      </c>
      <c r="F1045" s="24" t="s">
        <v>2472</v>
      </c>
      <c r="G1045" s="4" t="s">
        <v>40</v>
      </c>
      <c r="H1045" s="31" t="str">
        <f>VLOOKUP(G1045,[2]Hoja2!A$1:B$65536,2,0)</f>
        <v>SERIE029</v>
      </c>
      <c r="I1045" s="4" t="s">
        <v>40</v>
      </c>
      <c r="J1045" s="31">
        <f>VLOOKUP(Eliminación!I1636,RETENCIÓN!A:D,IF(Eliminación!E1636="OPES",2,IF(Eliminación!E1636="UPES",3,4)),FALSE)</f>
        <v>10</v>
      </c>
      <c r="K1045" s="27">
        <f t="shared" si="16"/>
        <v>38655</v>
      </c>
      <c r="L1045" s="28" t="str">
        <f>IF(VLOOKUP(I1045,RETENCIÓN!A:E,5,FALSE)="E","X","")</f>
        <v>X</v>
      </c>
      <c r="M1045" s="29" t="str">
        <f>IF(VLOOKUP(I1045,RETENCIÓN!A:E,5,FALSE)="CT","X","")</f>
        <v/>
      </c>
      <c r="N1045" s="28" t="str">
        <f>IF(VLOOKUP(I1045,RETENCIÓN!A:E,5,FALSE)="E","X","")</f>
        <v>X</v>
      </c>
      <c r="O1045" s="28" t="str">
        <f>IF(VLOOKUP(I1045,[3]RETENCIÓN!A:E,5,FALSE)="MT","X","")</f>
        <v/>
      </c>
      <c r="P1045" s="28" t="str">
        <f>IF(VLOOKUP(I1045,[3]RETENCIÓN!A:E,5,FALSE)="S","X","")</f>
        <v/>
      </c>
      <c r="Q1045" s="26" t="s">
        <v>2473</v>
      </c>
      <c r="R1045" s="26"/>
      <c r="S1045" s="25" t="s">
        <v>177</v>
      </c>
      <c r="T1045" s="22" t="s">
        <v>178</v>
      </c>
      <c r="U1045" s="22">
        <v>1</v>
      </c>
      <c r="V1045" s="22">
        <v>200</v>
      </c>
      <c r="W1045" s="22" t="s">
        <v>167</v>
      </c>
      <c r="X1045" s="22"/>
      <c r="Y1045" s="22">
        <v>26</v>
      </c>
      <c r="Z1045" s="22" t="s">
        <v>2418</v>
      </c>
    </row>
    <row r="1046" spans="1:26" ht="48" x14ac:dyDescent="0.2">
      <c r="A1046" s="22">
        <v>1044</v>
      </c>
      <c r="B1046" s="22" t="s">
        <v>221</v>
      </c>
      <c r="C1046" s="23">
        <v>34949</v>
      </c>
      <c r="D1046" s="23">
        <v>34949</v>
      </c>
      <c r="E1046" s="22" t="s">
        <v>20</v>
      </c>
      <c r="F1046" s="24" t="s">
        <v>2474</v>
      </c>
      <c r="G1046" s="4" t="s">
        <v>40</v>
      </c>
      <c r="H1046" s="31" t="str">
        <f>VLOOKUP(G1046,[2]Hoja2!A$1:B$65536,2,0)</f>
        <v>SERIE029</v>
      </c>
      <c r="I1046" s="4" t="s">
        <v>40</v>
      </c>
      <c r="J1046" s="31">
        <f>VLOOKUP(Eliminación!I1637,RETENCIÓN!A:D,IF(Eliminación!E1637="OPES",2,IF(Eliminación!E1637="UPES",3,4)),FALSE)</f>
        <v>10</v>
      </c>
      <c r="K1046" s="27">
        <f t="shared" si="16"/>
        <v>38599</v>
      </c>
      <c r="L1046" s="28" t="str">
        <f>IF(VLOOKUP(I1046,RETENCIÓN!A:E,5,FALSE)="E","X","")</f>
        <v>X</v>
      </c>
      <c r="M1046" s="29" t="str">
        <f>IF(VLOOKUP(I1046,RETENCIÓN!A:E,5,FALSE)="CT","X","")</f>
        <v/>
      </c>
      <c r="N1046" s="28" t="str">
        <f>IF(VLOOKUP(I1046,RETENCIÓN!A:E,5,FALSE)="E","X","")</f>
        <v>X</v>
      </c>
      <c r="O1046" s="28" t="str">
        <f>IF(VLOOKUP(I1046,[3]RETENCIÓN!A:E,5,FALSE)="MT","X","")</f>
        <v/>
      </c>
      <c r="P1046" s="28" t="str">
        <f>IF(VLOOKUP(I1046,[3]RETENCIÓN!A:E,5,FALSE)="S","X","")</f>
        <v/>
      </c>
      <c r="Q1046" s="26" t="s">
        <v>2475</v>
      </c>
      <c r="R1046" s="26"/>
      <c r="S1046" s="25" t="s">
        <v>182</v>
      </c>
      <c r="T1046" s="22" t="s">
        <v>178</v>
      </c>
      <c r="U1046" s="22">
        <v>1</v>
      </c>
      <c r="V1046" s="22">
        <v>39</v>
      </c>
      <c r="W1046" s="22" t="s">
        <v>167</v>
      </c>
      <c r="X1046" s="22"/>
      <c r="Y1046" s="22">
        <v>27</v>
      </c>
      <c r="Z1046" s="22" t="s">
        <v>2418</v>
      </c>
    </row>
    <row r="1047" spans="1:26" ht="24" x14ac:dyDescent="0.2">
      <c r="A1047" s="22">
        <v>1045</v>
      </c>
      <c r="B1047" s="22" t="s">
        <v>303</v>
      </c>
      <c r="C1047" s="23">
        <v>37347</v>
      </c>
      <c r="D1047" s="23">
        <v>37347</v>
      </c>
      <c r="E1047" s="22" t="s">
        <v>21</v>
      </c>
      <c r="F1047" s="24" t="s">
        <v>782</v>
      </c>
      <c r="G1047" s="4" t="s">
        <v>40</v>
      </c>
      <c r="H1047" s="31" t="str">
        <f>VLOOKUP(G1047,[2]Hoja2!A$1:B$65536,2,0)</f>
        <v>SERIE029</v>
      </c>
      <c r="I1047" s="4" t="s">
        <v>40</v>
      </c>
      <c r="J1047" s="31">
        <f>VLOOKUP(Eliminación!I1638,RETENCIÓN!A:D,IF(Eliminación!E1638="OPES",2,IF(Eliminación!E1638="UPES",3,4)),FALSE)</f>
        <v>10</v>
      </c>
      <c r="K1047" s="27">
        <f t="shared" si="16"/>
        <v>40997</v>
      </c>
      <c r="L1047" s="28" t="str">
        <f>IF(VLOOKUP(I1047,RETENCIÓN!A:E,5,FALSE)="E","X","")</f>
        <v>X</v>
      </c>
      <c r="M1047" s="29" t="str">
        <f>IF(VLOOKUP(I1047,RETENCIÓN!A:E,5,FALSE)="CT","X","")</f>
        <v/>
      </c>
      <c r="N1047" s="28" t="str">
        <f>IF(VLOOKUP(I1047,RETENCIÓN!A:E,5,FALSE)="E","X","")</f>
        <v>X</v>
      </c>
      <c r="O1047" s="28" t="str">
        <f>IF(VLOOKUP(I1047,[3]RETENCIÓN!A:E,5,FALSE)="MT","X","")</f>
        <v/>
      </c>
      <c r="P1047" s="28" t="str">
        <f>IF(VLOOKUP(I1047,[3]RETENCIÓN!A:E,5,FALSE)="S","X","")</f>
        <v/>
      </c>
      <c r="Q1047" s="26" t="s">
        <v>2476</v>
      </c>
      <c r="R1047" s="26" t="s">
        <v>2477</v>
      </c>
      <c r="S1047" s="25" t="s">
        <v>177</v>
      </c>
      <c r="T1047" s="22" t="s">
        <v>178</v>
      </c>
      <c r="U1047" s="22">
        <v>1</v>
      </c>
      <c r="V1047" s="22">
        <v>55</v>
      </c>
      <c r="W1047" s="22" t="s">
        <v>167</v>
      </c>
      <c r="X1047" s="22"/>
      <c r="Y1047" s="22">
        <v>28</v>
      </c>
      <c r="Z1047" s="22" t="s">
        <v>2418</v>
      </c>
    </row>
    <row r="1048" spans="1:26" ht="24" x14ac:dyDescent="0.2">
      <c r="A1048" s="22">
        <v>1046</v>
      </c>
      <c r="B1048" s="22" t="s">
        <v>412</v>
      </c>
      <c r="C1048" s="23">
        <v>37368</v>
      </c>
      <c r="D1048" s="23">
        <v>37368</v>
      </c>
      <c r="E1048" s="22" t="s">
        <v>21</v>
      </c>
      <c r="F1048" s="24" t="s">
        <v>2478</v>
      </c>
      <c r="G1048" s="4" t="s">
        <v>40</v>
      </c>
      <c r="H1048" s="31" t="str">
        <f>VLOOKUP(G1048,[2]Hoja2!A$1:B$65536,2,0)</f>
        <v>SERIE029</v>
      </c>
      <c r="I1048" s="4" t="s">
        <v>40</v>
      </c>
      <c r="J1048" s="31">
        <f>VLOOKUP(Eliminación!I1639,RETENCIÓN!A:D,IF(Eliminación!E1639="OPES",2,IF(Eliminación!E1639="UPES",3,4)),FALSE)</f>
        <v>10</v>
      </c>
      <c r="K1048" s="27">
        <f t="shared" si="16"/>
        <v>41018</v>
      </c>
      <c r="L1048" s="28" t="str">
        <f>IF(VLOOKUP(I1048,RETENCIÓN!A:E,5,FALSE)="E","X","")</f>
        <v>X</v>
      </c>
      <c r="M1048" s="29" t="str">
        <f>IF(VLOOKUP(I1048,RETENCIÓN!A:E,5,FALSE)="CT","X","")</f>
        <v/>
      </c>
      <c r="N1048" s="28" t="str">
        <f>IF(VLOOKUP(I1048,RETENCIÓN!A:E,5,FALSE)="E","X","")</f>
        <v>X</v>
      </c>
      <c r="O1048" s="28" t="str">
        <f>IF(VLOOKUP(I1048,[3]RETENCIÓN!A:E,5,FALSE)="MT","X","")</f>
        <v/>
      </c>
      <c r="P1048" s="28" t="str">
        <f>IF(VLOOKUP(I1048,[3]RETENCIÓN!A:E,5,FALSE)="S","X","")</f>
        <v/>
      </c>
      <c r="Q1048" s="26" t="s">
        <v>2479</v>
      </c>
      <c r="R1048" s="26" t="s">
        <v>2478</v>
      </c>
      <c r="S1048" s="25" t="s">
        <v>177</v>
      </c>
      <c r="T1048" s="22" t="s">
        <v>178</v>
      </c>
      <c r="U1048" s="22">
        <v>1</v>
      </c>
      <c r="V1048" s="22">
        <v>25</v>
      </c>
      <c r="W1048" s="22" t="s">
        <v>167</v>
      </c>
      <c r="X1048" s="22" t="s">
        <v>351</v>
      </c>
      <c r="Y1048" s="22">
        <v>29</v>
      </c>
      <c r="Z1048" s="22" t="s">
        <v>2418</v>
      </c>
    </row>
    <row r="1049" spans="1:26" ht="24" x14ac:dyDescent="0.2">
      <c r="A1049" s="22">
        <v>1047</v>
      </c>
      <c r="B1049" s="22" t="s">
        <v>221</v>
      </c>
      <c r="C1049" s="23">
        <v>36756</v>
      </c>
      <c r="D1049" s="23">
        <v>36756</v>
      </c>
      <c r="E1049" s="22" t="s">
        <v>21</v>
      </c>
      <c r="F1049" s="24" t="s">
        <v>948</v>
      </c>
      <c r="G1049" s="4" t="s">
        <v>40</v>
      </c>
      <c r="H1049" s="31" t="str">
        <f>VLOOKUP(G1049,Hoja2!A:B,2,0)</f>
        <v>SERIE029</v>
      </c>
      <c r="I1049" s="4" t="s">
        <v>40</v>
      </c>
      <c r="J1049" s="31">
        <f>VLOOKUP(Eliminación!I602,RETENCIÓN!A:D,IF(Eliminación!E602="OPES",2,IF(Eliminación!E602="UPES",3,4)),FALSE)</f>
        <v>10</v>
      </c>
      <c r="K1049" s="27">
        <f t="shared" si="16"/>
        <v>40406</v>
      </c>
      <c r="L1049" s="28" t="str">
        <f>IF(VLOOKUP(I1049,RETENCIÓN!A:E,5,FALSE)="E","X","")</f>
        <v>X</v>
      </c>
      <c r="M1049" s="29" t="str">
        <f>IF(VLOOKUP(I1049,RETENCIÓN!A:E,5,FALSE)="CT","X","")</f>
        <v/>
      </c>
      <c r="N1049" s="28" t="str">
        <f>IF(VLOOKUP(I1049,RETENCIÓN!A:E,5,FALSE)="E","X","")</f>
        <v>X</v>
      </c>
      <c r="O1049" s="28" t="str">
        <f>IF(VLOOKUP(I1049,RETENCIÓN!A:E,5,FALSE)="MT","X","")</f>
        <v/>
      </c>
      <c r="P1049" s="28" t="str">
        <f>IF(VLOOKUP(I1049,RETENCIÓN!A:E,5,FALSE)="S","X","")</f>
        <v/>
      </c>
      <c r="Q1049" s="26" t="s">
        <v>947</v>
      </c>
      <c r="R1049" s="26"/>
      <c r="S1049" s="25"/>
      <c r="T1049" s="22" t="s">
        <v>178</v>
      </c>
      <c r="U1049" s="22">
        <v>1</v>
      </c>
      <c r="V1049" s="22">
        <v>87</v>
      </c>
      <c r="W1049" s="22" t="s">
        <v>167</v>
      </c>
      <c r="X1049" s="22"/>
      <c r="Y1049" s="22">
        <v>1</v>
      </c>
      <c r="Z1049" s="22" t="s">
        <v>949</v>
      </c>
    </row>
    <row r="1050" spans="1:26" ht="36" x14ac:dyDescent="0.2">
      <c r="A1050" s="22">
        <v>1048</v>
      </c>
      <c r="B1050" s="22" t="s">
        <v>221</v>
      </c>
      <c r="C1050" s="23">
        <v>36756</v>
      </c>
      <c r="D1050" s="23">
        <v>36756</v>
      </c>
      <c r="E1050" s="22" t="s">
        <v>21</v>
      </c>
      <c r="F1050" s="24" t="s">
        <v>845</v>
      </c>
      <c r="G1050" s="4" t="s">
        <v>40</v>
      </c>
      <c r="H1050" s="31" t="str">
        <f>VLOOKUP(G1050,Hoja2!A:B,2,0)</f>
        <v>SERIE029</v>
      </c>
      <c r="I1050" s="4" t="s">
        <v>40</v>
      </c>
      <c r="J1050" s="31">
        <f>VLOOKUP(Eliminación!I603,RETENCIÓN!A:D,IF(Eliminación!E603="OPES",2,IF(Eliminación!E603="UPES",3,4)),FALSE)</f>
        <v>10</v>
      </c>
      <c r="K1050" s="27">
        <f t="shared" si="16"/>
        <v>40406</v>
      </c>
      <c r="L1050" s="28" t="str">
        <f>IF(VLOOKUP(I1050,RETENCIÓN!A:E,5,FALSE)="E","X","")</f>
        <v>X</v>
      </c>
      <c r="M1050" s="29" t="str">
        <f>IF(VLOOKUP(I1050,RETENCIÓN!A:E,5,FALSE)="CT","X","")</f>
        <v/>
      </c>
      <c r="N1050" s="28" t="str">
        <f>IF(VLOOKUP(I1050,RETENCIÓN!A:E,5,FALSE)="E","X","")</f>
        <v>X</v>
      </c>
      <c r="O1050" s="28" t="str">
        <f>IF(VLOOKUP(I1050,RETENCIÓN!A:E,5,FALSE)="MT","X","")</f>
        <v/>
      </c>
      <c r="P1050" s="28" t="str">
        <f>IF(VLOOKUP(I1050,RETENCIÓN!A:E,5,FALSE)="S","X","")</f>
        <v/>
      </c>
      <c r="Q1050" s="26" t="s">
        <v>950</v>
      </c>
      <c r="R1050" s="26"/>
      <c r="S1050" s="25" t="s">
        <v>177</v>
      </c>
      <c r="T1050" s="22" t="s">
        <v>178</v>
      </c>
      <c r="U1050" s="22">
        <v>1</v>
      </c>
      <c r="V1050" s="22">
        <v>69</v>
      </c>
      <c r="W1050" s="22" t="s">
        <v>167</v>
      </c>
      <c r="X1050" s="22"/>
      <c r="Y1050" s="22">
        <v>2</v>
      </c>
      <c r="Z1050" s="22" t="s">
        <v>949</v>
      </c>
    </row>
    <row r="1051" spans="1:26" ht="24" x14ac:dyDescent="0.2">
      <c r="A1051" s="22">
        <v>1049</v>
      </c>
      <c r="B1051" s="22" t="s">
        <v>221</v>
      </c>
      <c r="C1051" s="23">
        <v>36756</v>
      </c>
      <c r="D1051" s="23">
        <v>36756</v>
      </c>
      <c r="E1051" s="22" t="s">
        <v>21</v>
      </c>
      <c r="F1051" s="24" t="s">
        <v>660</v>
      </c>
      <c r="G1051" s="4" t="s">
        <v>40</v>
      </c>
      <c r="H1051" s="31" t="str">
        <f>VLOOKUP(G1051,Hoja2!A:B,2,0)</f>
        <v>SERIE029</v>
      </c>
      <c r="I1051" s="4" t="s">
        <v>40</v>
      </c>
      <c r="J1051" s="31">
        <f>VLOOKUP(Eliminación!I604,RETENCIÓN!A:D,IF(Eliminación!E604="OPES",2,IF(Eliminación!E604="UPES",3,4)),FALSE)</f>
        <v>10</v>
      </c>
      <c r="K1051" s="27">
        <f t="shared" si="16"/>
        <v>40406</v>
      </c>
      <c r="L1051" s="28" t="str">
        <f>IF(VLOOKUP(I1051,RETENCIÓN!A:E,5,FALSE)="E","X","")</f>
        <v>X</v>
      </c>
      <c r="M1051" s="29" t="str">
        <f>IF(VLOOKUP(I1051,RETENCIÓN!A:E,5,FALSE)="CT","X","")</f>
        <v/>
      </c>
      <c r="N1051" s="28" t="str">
        <f>IF(VLOOKUP(I1051,RETENCIÓN!A:E,5,FALSE)="E","X","")</f>
        <v>X</v>
      </c>
      <c r="O1051" s="28" t="str">
        <f>IF(VLOOKUP(I1051,RETENCIÓN!A:E,5,FALSE)="MT","X","")</f>
        <v/>
      </c>
      <c r="P1051" s="28" t="str">
        <f>IF(VLOOKUP(I1051,RETENCIÓN!A:E,5,FALSE)="S","X","")</f>
        <v/>
      </c>
      <c r="Q1051" s="26" t="s">
        <v>951</v>
      </c>
      <c r="R1051" s="26"/>
      <c r="S1051" s="25" t="s">
        <v>177</v>
      </c>
      <c r="T1051" s="22" t="s">
        <v>178</v>
      </c>
      <c r="U1051" s="22">
        <v>1</v>
      </c>
      <c r="V1051" s="22">
        <v>93</v>
      </c>
      <c r="W1051" s="22" t="s">
        <v>167</v>
      </c>
      <c r="X1051" s="22"/>
      <c r="Y1051" s="22">
        <v>3</v>
      </c>
      <c r="Z1051" s="22" t="s">
        <v>949</v>
      </c>
    </row>
    <row r="1052" spans="1:26" ht="24" x14ac:dyDescent="0.2">
      <c r="A1052" s="22">
        <v>1050</v>
      </c>
      <c r="B1052" s="22" t="s">
        <v>412</v>
      </c>
      <c r="C1052" s="23">
        <v>36756</v>
      </c>
      <c r="D1052" s="23">
        <v>36756</v>
      </c>
      <c r="E1052" s="22" t="s">
        <v>21</v>
      </c>
      <c r="F1052" s="24" t="s">
        <v>952</v>
      </c>
      <c r="G1052" s="4" t="s">
        <v>40</v>
      </c>
      <c r="H1052" s="31" t="str">
        <f>VLOOKUP(G1052,Hoja2!A:B,2,0)</f>
        <v>SERIE029</v>
      </c>
      <c r="I1052" s="4" t="s">
        <v>40</v>
      </c>
      <c r="J1052" s="31">
        <f>VLOOKUP(Eliminación!I605,RETENCIÓN!A:D,IF(Eliminación!E605="OPES",2,IF(Eliminación!E605="UPES",3,4)),FALSE)</f>
        <v>10</v>
      </c>
      <c r="K1052" s="27">
        <f t="shared" si="16"/>
        <v>40406</v>
      </c>
      <c r="L1052" s="28" t="str">
        <f>IF(VLOOKUP(I1052,RETENCIÓN!A:E,5,FALSE)="E","X","")</f>
        <v>X</v>
      </c>
      <c r="M1052" s="29" t="str">
        <f>IF(VLOOKUP(I1052,RETENCIÓN!A:E,5,FALSE)="CT","X","")</f>
        <v/>
      </c>
      <c r="N1052" s="28" t="str">
        <f>IF(VLOOKUP(I1052,RETENCIÓN!A:E,5,FALSE)="E","X","")</f>
        <v>X</v>
      </c>
      <c r="O1052" s="28" t="str">
        <f>IF(VLOOKUP(I1052,RETENCIÓN!A:E,5,FALSE)="MT","X","")</f>
        <v/>
      </c>
      <c r="P1052" s="28" t="str">
        <f>IF(VLOOKUP(I1052,RETENCIÓN!A:E,5,FALSE)="S","X","")</f>
        <v/>
      </c>
      <c r="Q1052" s="26" t="s">
        <v>947</v>
      </c>
      <c r="R1052" s="26"/>
      <c r="S1052" s="25"/>
      <c r="T1052" s="22" t="s">
        <v>178</v>
      </c>
      <c r="U1052" s="22">
        <v>1</v>
      </c>
      <c r="V1052" s="22">
        <v>84</v>
      </c>
      <c r="W1052" s="22" t="s">
        <v>167</v>
      </c>
      <c r="X1052" s="22" t="s">
        <v>351</v>
      </c>
      <c r="Y1052" s="22">
        <v>4</v>
      </c>
      <c r="Z1052" s="22" t="s">
        <v>949</v>
      </c>
    </row>
    <row r="1053" spans="1:26" ht="24" x14ac:dyDescent="0.2">
      <c r="A1053" s="22">
        <v>1051</v>
      </c>
      <c r="B1053" s="22" t="s">
        <v>221</v>
      </c>
      <c r="C1053" s="23">
        <v>36756</v>
      </c>
      <c r="D1053" s="23">
        <v>36756</v>
      </c>
      <c r="E1053" s="22" t="s">
        <v>21</v>
      </c>
      <c r="F1053" s="24" t="s">
        <v>313</v>
      </c>
      <c r="G1053" s="4" t="s">
        <v>40</v>
      </c>
      <c r="H1053" s="31" t="str">
        <f>VLOOKUP(G1053,Hoja2!A:B,2,0)</f>
        <v>SERIE029</v>
      </c>
      <c r="I1053" s="4" t="s">
        <v>40</v>
      </c>
      <c r="J1053" s="31">
        <f>VLOOKUP(Eliminación!I606,RETENCIÓN!A:D,IF(Eliminación!E606="OPES",2,IF(Eliminación!E606="UPES",3,4)),FALSE)</f>
        <v>10</v>
      </c>
      <c r="K1053" s="27">
        <f t="shared" si="16"/>
        <v>40406</v>
      </c>
      <c r="L1053" s="28" t="str">
        <f>IF(VLOOKUP(I1053,RETENCIÓN!A:E,5,FALSE)="E","X","")</f>
        <v>X</v>
      </c>
      <c r="M1053" s="29" t="str">
        <f>IF(VLOOKUP(I1053,RETENCIÓN!A:E,5,FALSE)="CT","X","")</f>
        <v/>
      </c>
      <c r="N1053" s="28" t="str">
        <f>IF(VLOOKUP(I1053,RETENCIÓN!A:E,5,FALSE)="E","X","")</f>
        <v>X</v>
      </c>
      <c r="O1053" s="28" t="str">
        <f>IF(VLOOKUP(I1053,RETENCIÓN!A:E,5,FALSE)="MT","X","")</f>
        <v/>
      </c>
      <c r="P1053" s="28" t="str">
        <f>IF(VLOOKUP(I1053,RETENCIÓN!A:E,5,FALSE)="S","X","")</f>
        <v/>
      </c>
      <c r="Q1053" s="26" t="s">
        <v>947</v>
      </c>
      <c r="R1053" s="26"/>
      <c r="S1053" s="25"/>
      <c r="T1053" s="22" t="s">
        <v>178</v>
      </c>
      <c r="U1053" s="22">
        <v>1</v>
      </c>
      <c r="V1053" s="22">
        <v>154</v>
      </c>
      <c r="W1053" s="22" t="s">
        <v>167</v>
      </c>
      <c r="X1053" s="22"/>
      <c r="Y1053" s="22">
        <v>5</v>
      </c>
      <c r="Z1053" s="22" t="s">
        <v>949</v>
      </c>
    </row>
    <row r="1054" spans="1:26" ht="24" x14ac:dyDescent="0.2">
      <c r="A1054" s="22">
        <v>1052</v>
      </c>
      <c r="B1054" s="22" t="s">
        <v>221</v>
      </c>
      <c r="C1054" s="23">
        <v>36760</v>
      </c>
      <c r="D1054" s="23">
        <v>36760</v>
      </c>
      <c r="E1054" s="22" t="s">
        <v>21</v>
      </c>
      <c r="F1054" s="24" t="s">
        <v>948</v>
      </c>
      <c r="G1054" s="4" t="s">
        <v>40</v>
      </c>
      <c r="H1054" s="31" t="str">
        <f>VLOOKUP(G1054,Hoja2!A:B,2,0)</f>
        <v>SERIE029</v>
      </c>
      <c r="I1054" s="4" t="s">
        <v>40</v>
      </c>
      <c r="J1054" s="31">
        <f>VLOOKUP(Eliminación!I607,RETENCIÓN!A:D,IF(Eliminación!E607="OPES",2,IF(Eliminación!E607="UPES",3,4)),FALSE)</f>
        <v>10</v>
      </c>
      <c r="K1054" s="27">
        <f t="shared" si="16"/>
        <v>40410</v>
      </c>
      <c r="L1054" s="28" t="str">
        <f>IF(VLOOKUP(I1054,RETENCIÓN!A:E,5,FALSE)="E","X","")</f>
        <v>X</v>
      </c>
      <c r="M1054" s="29" t="str">
        <f>IF(VLOOKUP(I1054,RETENCIÓN!A:E,5,FALSE)="CT","X","")</f>
        <v/>
      </c>
      <c r="N1054" s="28" t="str">
        <f>IF(VLOOKUP(I1054,RETENCIÓN!A:E,5,FALSE)="E","X","")</f>
        <v>X</v>
      </c>
      <c r="O1054" s="28" t="str">
        <f>IF(VLOOKUP(I1054,RETENCIÓN!A:E,5,FALSE)="MT","X","")</f>
        <v/>
      </c>
      <c r="P1054" s="28" t="str">
        <f>IF(VLOOKUP(I1054,RETENCIÓN!A:E,5,FALSE)="S","X","")</f>
        <v/>
      </c>
      <c r="Q1054" s="26" t="s">
        <v>953</v>
      </c>
      <c r="R1054" s="26"/>
      <c r="S1054" s="25"/>
      <c r="T1054" s="22" t="s">
        <v>178</v>
      </c>
      <c r="U1054" s="22">
        <v>1</v>
      </c>
      <c r="V1054" s="22">
        <v>93</v>
      </c>
      <c r="W1054" s="22" t="s">
        <v>167</v>
      </c>
      <c r="X1054" s="22"/>
      <c r="Y1054" s="22">
        <v>6</v>
      </c>
      <c r="Z1054" s="22" t="s">
        <v>949</v>
      </c>
    </row>
    <row r="1055" spans="1:26" ht="24" x14ac:dyDescent="0.2">
      <c r="A1055" s="22">
        <v>1053</v>
      </c>
      <c r="B1055" s="22" t="s">
        <v>303</v>
      </c>
      <c r="C1055" s="23">
        <v>36760</v>
      </c>
      <c r="D1055" s="23">
        <v>36760</v>
      </c>
      <c r="E1055" s="22" t="s">
        <v>21</v>
      </c>
      <c r="F1055" s="24" t="s">
        <v>952</v>
      </c>
      <c r="G1055" s="4" t="s">
        <v>40</v>
      </c>
      <c r="H1055" s="31" t="str">
        <f>VLOOKUP(G1055,Hoja2!A:B,2,0)</f>
        <v>SERIE029</v>
      </c>
      <c r="I1055" s="4" t="s">
        <v>40</v>
      </c>
      <c r="J1055" s="31">
        <f>VLOOKUP(Eliminación!I608,RETENCIÓN!A:D,IF(Eliminación!E608="OPES",2,IF(Eliminación!E608="UPES",3,4)),FALSE)</f>
        <v>10</v>
      </c>
      <c r="K1055" s="27">
        <f t="shared" si="16"/>
        <v>40410</v>
      </c>
      <c r="L1055" s="28" t="str">
        <f>IF(VLOOKUP(I1055,RETENCIÓN!A:E,5,FALSE)="E","X","")</f>
        <v>X</v>
      </c>
      <c r="M1055" s="29" t="str">
        <f>IF(VLOOKUP(I1055,RETENCIÓN!A:E,5,FALSE)="CT","X","")</f>
        <v/>
      </c>
      <c r="N1055" s="28" t="str">
        <f>IF(VLOOKUP(I1055,RETENCIÓN!A:E,5,FALSE)="E","X","")</f>
        <v>X</v>
      </c>
      <c r="O1055" s="28" t="str">
        <f>IF(VLOOKUP(I1055,RETENCIÓN!A:E,5,FALSE)="MT","X","")</f>
        <v/>
      </c>
      <c r="P1055" s="28" t="str">
        <f>IF(VLOOKUP(I1055,RETENCIÓN!A:E,5,FALSE)="S","X","")</f>
        <v/>
      </c>
      <c r="Q1055" s="26" t="s">
        <v>834</v>
      </c>
      <c r="R1055" s="26"/>
      <c r="S1055" s="25"/>
      <c r="T1055" s="22" t="s">
        <v>178</v>
      </c>
      <c r="U1055" s="22">
        <v>1</v>
      </c>
      <c r="V1055" s="22">
        <v>119</v>
      </c>
      <c r="W1055" s="22" t="s">
        <v>167</v>
      </c>
      <c r="X1055" s="22"/>
      <c r="Y1055" s="22">
        <v>7</v>
      </c>
      <c r="Z1055" s="22" t="s">
        <v>949</v>
      </c>
    </row>
    <row r="1056" spans="1:26" ht="24" x14ac:dyDescent="0.2">
      <c r="A1056" s="22">
        <v>1054</v>
      </c>
      <c r="B1056" s="22" t="s">
        <v>221</v>
      </c>
      <c r="C1056" s="23">
        <v>36760</v>
      </c>
      <c r="D1056" s="23">
        <v>36760</v>
      </c>
      <c r="E1056" s="22" t="s">
        <v>21</v>
      </c>
      <c r="F1056" s="24" t="s">
        <v>702</v>
      </c>
      <c r="G1056" s="4" t="s">
        <v>40</v>
      </c>
      <c r="H1056" s="31" t="str">
        <f>VLOOKUP(G1056,Hoja2!A:B,2,0)</f>
        <v>SERIE029</v>
      </c>
      <c r="I1056" s="4" t="s">
        <v>40</v>
      </c>
      <c r="J1056" s="31">
        <f>VLOOKUP(Eliminación!I609,RETENCIÓN!A:D,IF(Eliminación!E609="OPES",2,IF(Eliminación!E609="UPES",3,4)),FALSE)</f>
        <v>10</v>
      </c>
      <c r="K1056" s="27">
        <f t="shared" si="16"/>
        <v>40410</v>
      </c>
      <c r="L1056" s="28" t="str">
        <f>IF(VLOOKUP(I1056,RETENCIÓN!A:E,5,FALSE)="E","X","")</f>
        <v>X</v>
      </c>
      <c r="M1056" s="29" t="str">
        <f>IF(VLOOKUP(I1056,RETENCIÓN!A:E,5,FALSE)="CT","X","")</f>
        <v/>
      </c>
      <c r="N1056" s="28" t="str">
        <f>IF(VLOOKUP(I1056,RETENCIÓN!A:E,5,FALSE)="E","X","")</f>
        <v>X</v>
      </c>
      <c r="O1056" s="28" t="str">
        <f>IF(VLOOKUP(I1056,RETENCIÓN!A:E,5,FALSE)="MT","X","")</f>
        <v/>
      </c>
      <c r="P1056" s="28" t="str">
        <f>IF(VLOOKUP(I1056,RETENCIÓN!A:E,5,FALSE)="S","X","")</f>
        <v/>
      </c>
      <c r="Q1056" s="26" t="s">
        <v>953</v>
      </c>
      <c r="R1056" s="26"/>
      <c r="S1056" s="25"/>
      <c r="T1056" s="22" t="s">
        <v>178</v>
      </c>
      <c r="U1056" s="22">
        <v>1</v>
      </c>
      <c r="V1056" s="22">
        <v>96</v>
      </c>
      <c r="W1056" s="22" t="s">
        <v>167</v>
      </c>
      <c r="X1056" s="22"/>
      <c r="Y1056" s="22">
        <v>8</v>
      </c>
      <c r="Z1056" s="22" t="s">
        <v>949</v>
      </c>
    </row>
    <row r="1057" spans="1:26" x14ac:dyDescent="0.2">
      <c r="A1057" s="22">
        <v>1055</v>
      </c>
      <c r="B1057" s="22" t="s">
        <v>168</v>
      </c>
      <c r="C1057" s="23">
        <v>38335</v>
      </c>
      <c r="D1057" s="23">
        <v>38335</v>
      </c>
      <c r="E1057" s="22" t="s">
        <v>21</v>
      </c>
      <c r="F1057" s="24" t="s">
        <v>954</v>
      </c>
      <c r="G1057" s="4" t="s">
        <v>40</v>
      </c>
      <c r="H1057" s="31" t="str">
        <f>VLOOKUP(G1057,Hoja2!A:B,2,0)</f>
        <v>SERIE029</v>
      </c>
      <c r="I1057" s="4" t="s">
        <v>40</v>
      </c>
      <c r="J1057" s="31">
        <f>VLOOKUP(Eliminación!I610,RETENCIÓN!A:D,IF(Eliminación!E610="OPES",2,IF(Eliminación!E610="UPES",3,4)),FALSE)</f>
        <v>10</v>
      </c>
      <c r="K1057" s="27">
        <f t="shared" si="16"/>
        <v>41985</v>
      </c>
      <c r="L1057" s="28" t="str">
        <f>IF(VLOOKUP(I1057,RETENCIÓN!A:E,5,FALSE)="E","X","")</f>
        <v>X</v>
      </c>
      <c r="M1057" s="29" t="str">
        <f>IF(VLOOKUP(I1057,RETENCIÓN!A:E,5,FALSE)="CT","X","")</f>
        <v/>
      </c>
      <c r="N1057" s="28" t="str">
        <f>IF(VLOOKUP(I1057,RETENCIÓN!A:E,5,FALSE)="E","X","")</f>
        <v>X</v>
      </c>
      <c r="O1057" s="28" t="str">
        <f>IF(VLOOKUP(I1057,RETENCIÓN!A:E,5,FALSE)="MT","X","")</f>
        <v/>
      </c>
      <c r="P1057" s="28" t="str">
        <f>IF(VLOOKUP(I1057,RETENCIÓN!A:E,5,FALSE)="S","X","")</f>
        <v/>
      </c>
      <c r="Q1057" s="26" t="s">
        <v>955</v>
      </c>
      <c r="R1057" s="26"/>
      <c r="S1057" s="25" t="s">
        <v>177</v>
      </c>
      <c r="T1057" s="22" t="s">
        <v>178</v>
      </c>
      <c r="U1057" s="22">
        <v>1</v>
      </c>
      <c r="V1057" s="22">
        <v>61</v>
      </c>
      <c r="W1057" s="22" t="s">
        <v>167</v>
      </c>
      <c r="X1057" s="22"/>
      <c r="Y1057" s="22">
        <v>9</v>
      </c>
      <c r="Z1057" s="22" t="s">
        <v>949</v>
      </c>
    </row>
    <row r="1058" spans="1:26" x14ac:dyDescent="0.2">
      <c r="A1058" s="22">
        <v>1056</v>
      </c>
      <c r="B1058" s="22" t="s">
        <v>168</v>
      </c>
      <c r="C1058" s="23">
        <v>38335</v>
      </c>
      <c r="D1058" s="23">
        <v>38335</v>
      </c>
      <c r="E1058" s="22" t="s">
        <v>21</v>
      </c>
      <c r="F1058" s="24" t="s">
        <v>956</v>
      </c>
      <c r="G1058" s="4" t="s">
        <v>40</v>
      </c>
      <c r="H1058" s="31" t="str">
        <f>VLOOKUP(G1058,Hoja2!A:B,2,0)</f>
        <v>SERIE029</v>
      </c>
      <c r="I1058" s="4" t="s">
        <v>40</v>
      </c>
      <c r="J1058" s="31">
        <f>VLOOKUP(Eliminación!I611,RETENCIÓN!A:D,IF(Eliminación!E611="OPES",2,IF(Eliminación!E611="UPES",3,4)),FALSE)</f>
        <v>10</v>
      </c>
      <c r="K1058" s="27">
        <f t="shared" si="16"/>
        <v>41985</v>
      </c>
      <c r="L1058" s="28" t="str">
        <f>IF(VLOOKUP(I1058,RETENCIÓN!A:E,5,FALSE)="E","X","")</f>
        <v>X</v>
      </c>
      <c r="M1058" s="29" t="str">
        <f>IF(VLOOKUP(I1058,RETENCIÓN!A:E,5,FALSE)="CT","X","")</f>
        <v/>
      </c>
      <c r="N1058" s="28" t="str">
        <f>IF(VLOOKUP(I1058,RETENCIÓN!A:E,5,FALSE)="E","X","")</f>
        <v>X</v>
      </c>
      <c r="O1058" s="28" t="str">
        <f>IF(VLOOKUP(I1058,RETENCIÓN!A:E,5,FALSE)="MT","X","")</f>
        <v/>
      </c>
      <c r="P1058" s="28" t="str">
        <f>IF(VLOOKUP(I1058,RETENCIÓN!A:E,5,FALSE)="S","X","")</f>
        <v/>
      </c>
      <c r="Q1058" s="26" t="s">
        <v>957</v>
      </c>
      <c r="R1058" s="26"/>
      <c r="S1058" s="25" t="s">
        <v>177</v>
      </c>
      <c r="T1058" s="22" t="s">
        <v>178</v>
      </c>
      <c r="U1058" s="22">
        <v>1</v>
      </c>
      <c r="V1058" s="22">
        <v>64</v>
      </c>
      <c r="W1058" s="22" t="s">
        <v>167</v>
      </c>
      <c r="X1058" s="22"/>
      <c r="Y1058" s="22">
        <v>10</v>
      </c>
      <c r="Z1058" s="22" t="s">
        <v>949</v>
      </c>
    </row>
    <row r="1059" spans="1:26" ht="36" x14ac:dyDescent="0.2">
      <c r="A1059" s="22">
        <v>1057</v>
      </c>
      <c r="B1059" s="22" t="s">
        <v>168</v>
      </c>
      <c r="C1059" s="23">
        <v>38335</v>
      </c>
      <c r="D1059" s="23">
        <v>38335</v>
      </c>
      <c r="E1059" s="22" t="s">
        <v>21</v>
      </c>
      <c r="F1059" s="24" t="s">
        <v>425</v>
      </c>
      <c r="G1059" s="4" t="s">
        <v>40</v>
      </c>
      <c r="H1059" s="31" t="str">
        <f>VLOOKUP(G1059,Hoja2!A:B,2,0)</f>
        <v>SERIE029</v>
      </c>
      <c r="I1059" s="4" t="s">
        <v>40</v>
      </c>
      <c r="J1059" s="31">
        <f>VLOOKUP(Eliminación!I612,RETENCIÓN!A:D,IF(Eliminación!E612="OPES",2,IF(Eliminación!E612="UPES",3,4)),FALSE)</f>
        <v>10</v>
      </c>
      <c r="K1059" s="27">
        <f t="shared" si="16"/>
        <v>41985</v>
      </c>
      <c r="L1059" s="28" t="str">
        <f>IF(VLOOKUP(I1059,RETENCIÓN!A:E,5,FALSE)="E","X","")</f>
        <v>X</v>
      </c>
      <c r="M1059" s="29" t="str">
        <f>IF(VLOOKUP(I1059,RETENCIÓN!A:E,5,FALSE)="CT","X","")</f>
        <v/>
      </c>
      <c r="N1059" s="28" t="str">
        <f>IF(VLOOKUP(I1059,RETENCIÓN!A:E,5,FALSE)="E","X","")</f>
        <v>X</v>
      </c>
      <c r="O1059" s="28" t="str">
        <f>IF(VLOOKUP(I1059,RETENCIÓN!A:E,5,FALSE)="MT","X","")</f>
        <v/>
      </c>
      <c r="P1059" s="28" t="str">
        <f>IF(VLOOKUP(I1059,RETENCIÓN!A:E,5,FALSE)="S","X","")</f>
        <v/>
      </c>
      <c r="Q1059" s="26" t="s">
        <v>958</v>
      </c>
      <c r="R1059" s="26"/>
      <c r="S1059" s="25" t="s">
        <v>177</v>
      </c>
      <c r="T1059" s="22" t="s">
        <v>178</v>
      </c>
      <c r="U1059" s="22">
        <v>1</v>
      </c>
      <c r="V1059" s="22">
        <v>42</v>
      </c>
      <c r="W1059" s="22" t="s">
        <v>167</v>
      </c>
      <c r="X1059" s="22"/>
      <c r="Y1059" s="22">
        <v>11</v>
      </c>
      <c r="Z1059" s="22" t="s">
        <v>949</v>
      </c>
    </row>
    <row r="1060" spans="1:26" ht="24" x14ac:dyDescent="0.2">
      <c r="A1060" s="22">
        <v>1058</v>
      </c>
      <c r="B1060" s="22" t="s">
        <v>168</v>
      </c>
      <c r="C1060" s="23">
        <v>38335</v>
      </c>
      <c r="D1060" s="23">
        <v>38335</v>
      </c>
      <c r="E1060" s="22" t="s">
        <v>21</v>
      </c>
      <c r="F1060" s="24" t="s">
        <v>959</v>
      </c>
      <c r="G1060" s="4" t="s">
        <v>40</v>
      </c>
      <c r="H1060" s="31" t="str">
        <f>VLOOKUP(G1060,Hoja2!A:B,2,0)</f>
        <v>SERIE029</v>
      </c>
      <c r="I1060" s="4" t="s">
        <v>40</v>
      </c>
      <c r="J1060" s="31">
        <f>VLOOKUP(Eliminación!I613,RETENCIÓN!A:D,IF(Eliminación!E613="OPES",2,IF(Eliminación!E613="UPES",3,4)),FALSE)</f>
        <v>10</v>
      </c>
      <c r="K1060" s="27">
        <f t="shared" si="16"/>
        <v>41985</v>
      </c>
      <c r="L1060" s="28" t="str">
        <f>IF(VLOOKUP(I1060,RETENCIÓN!A:E,5,FALSE)="E","X","")</f>
        <v>X</v>
      </c>
      <c r="M1060" s="29" t="str">
        <f>IF(VLOOKUP(I1060,RETENCIÓN!A:E,5,FALSE)="CT","X","")</f>
        <v/>
      </c>
      <c r="N1060" s="28" t="str">
        <f>IF(VLOOKUP(I1060,RETENCIÓN!A:E,5,FALSE)="E","X","")</f>
        <v>X</v>
      </c>
      <c r="O1060" s="28" t="str">
        <f>IF(VLOOKUP(I1060,RETENCIÓN!A:E,5,FALSE)="MT","X","")</f>
        <v/>
      </c>
      <c r="P1060" s="28" t="str">
        <f>IF(VLOOKUP(I1060,RETENCIÓN!A:E,5,FALSE)="S","X","")</f>
        <v/>
      </c>
      <c r="Q1060" s="26" t="s">
        <v>960</v>
      </c>
      <c r="R1060" s="26"/>
      <c r="S1060" s="25" t="s">
        <v>177</v>
      </c>
      <c r="T1060" s="22" t="s">
        <v>178</v>
      </c>
      <c r="U1060" s="22">
        <v>1</v>
      </c>
      <c r="V1060" s="22">
        <v>72</v>
      </c>
      <c r="W1060" s="22" t="s">
        <v>167</v>
      </c>
      <c r="X1060" s="22"/>
      <c r="Y1060" s="22">
        <v>12</v>
      </c>
      <c r="Z1060" s="22" t="s">
        <v>949</v>
      </c>
    </row>
    <row r="1061" spans="1:26" ht="24" x14ac:dyDescent="0.2">
      <c r="A1061" s="22">
        <v>1059</v>
      </c>
      <c r="B1061" s="22" t="s">
        <v>168</v>
      </c>
      <c r="C1061" s="23">
        <v>38335</v>
      </c>
      <c r="D1061" s="23">
        <v>38335</v>
      </c>
      <c r="E1061" s="22" t="s">
        <v>21</v>
      </c>
      <c r="F1061" s="24" t="s">
        <v>959</v>
      </c>
      <c r="G1061" s="4" t="s">
        <v>40</v>
      </c>
      <c r="H1061" s="31" t="str">
        <f>VLOOKUP(G1061,Hoja2!A:B,2,0)</f>
        <v>SERIE029</v>
      </c>
      <c r="I1061" s="4" t="s">
        <v>40</v>
      </c>
      <c r="J1061" s="31">
        <f>VLOOKUP(Eliminación!I614,RETENCIÓN!A:D,IF(Eliminación!E614="OPES",2,IF(Eliminación!E614="UPES",3,4)),FALSE)</f>
        <v>10</v>
      </c>
      <c r="K1061" s="27">
        <f t="shared" si="16"/>
        <v>41985</v>
      </c>
      <c r="L1061" s="28" t="str">
        <f>IF(VLOOKUP(I1061,RETENCIÓN!A:E,5,FALSE)="E","X","")</f>
        <v>X</v>
      </c>
      <c r="M1061" s="29" t="str">
        <f>IF(VLOOKUP(I1061,RETENCIÓN!A:E,5,FALSE)="CT","X","")</f>
        <v/>
      </c>
      <c r="N1061" s="28" t="str">
        <f>IF(VLOOKUP(I1061,RETENCIÓN!A:E,5,FALSE)="E","X","")</f>
        <v>X</v>
      </c>
      <c r="O1061" s="28" t="str">
        <f>IF(VLOOKUP(I1061,RETENCIÓN!A:E,5,FALSE)="MT","X","")</f>
        <v/>
      </c>
      <c r="P1061" s="28" t="str">
        <f>IF(VLOOKUP(I1061,RETENCIÓN!A:E,5,FALSE)="S","X","")</f>
        <v/>
      </c>
      <c r="Q1061" s="26" t="s">
        <v>961</v>
      </c>
      <c r="R1061" s="26"/>
      <c r="S1061" s="25" t="s">
        <v>177</v>
      </c>
      <c r="T1061" s="22" t="s">
        <v>178</v>
      </c>
      <c r="U1061" s="22">
        <v>1</v>
      </c>
      <c r="V1061" s="22">
        <v>80</v>
      </c>
      <c r="W1061" s="22" t="s">
        <v>167</v>
      </c>
      <c r="X1061" s="22"/>
      <c r="Y1061" s="22">
        <v>13</v>
      </c>
      <c r="Z1061" s="22" t="s">
        <v>949</v>
      </c>
    </row>
    <row r="1062" spans="1:26" ht="24" x14ac:dyDescent="0.2">
      <c r="A1062" s="22">
        <v>1060</v>
      </c>
      <c r="B1062" s="22" t="s">
        <v>168</v>
      </c>
      <c r="C1062" s="23">
        <v>38341</v>
      </c>
      <c r="D1062" s="23">
        <v>38341</v>
      </c>
      <c r="E1062" s="22" t="s">
        <v>21</v>
      </c>
      <c r="F1062" s="24" t="s">
        <v>962</v>
      </c>
      <c r="G1062" s="4" t="s">
        <v>40</v>
      </c>
      <c r="H1062" s="31" t="str">
        <f>VLOOKUP(G1062,Hoja2!A:B,2,0)</f>
        <v>SERIE029</v>
      </c>
      <c r="I1062" s="4" t="s">
        <v>40</v>
      </c>
      <c r="J1062" s="31">
        <f>VLOOKUP(Eliminación!I615,RETENCIÓN!A:D,IF(Eliminación!E615="OPES",2,IF(Eliminación!E615="UPES",3,4)),FALSE)</f>
        <v>10</v>
      </c>
      <c r="K1062" s="27">
        <f t="shared" si="16"/>
        <v>41991</v>
      </c>
      <c r="L1062" s="28" t="str">
        <f>IF(VLOOKUP(I1062,RETENCIÓN!A:E,5,FALSE)="E","X","")</f>
        <v>X</v>
      </c>
      <c r="M1062" s="29" t="str">
        <f>IF(VLOOKUP(I1062,RETENCIÓN!A:E,5,FALSE)="CT","X","")</f>
        <v/>
      </c>
      <c r="N1062" s="28" t="str">
        <f>IF(VLOOKUP(I1062,RETENCIÓN!A:E,5,FALSE)="E","X","")</f>
        <v>X</v>
      </c>
      <c r="O1062" s="28" t="str">
        <f>IF(VLOOKUP(I1062,RETENCIÓN!A:E,5,FALSE)="MT","X","")</f>
        <v/>
      </c>
      <c r="P1062" s="28" t="str">
        <f>IF(VLOOKUP(I1062,RETENCIÓN!A:E,5,FALSE)="S","X","")</f>
        <v/>
      </c>
      <c r="Q1062" s="26" t="s">
        <v>963</v>
      </c>
      <c r="R1062" s="26"/>
      <c r="S1062" s="25"/>
      <c r="T1062" s="22" t="s">
        <v>178</v>
      </c>
      <c r="U1062" s="22">
        <v>1</v>
      </c>
      <c r="V1062" s="22">
        <v>68</v>
      </c>
      <c r="W1062" s="22" t="s">
        <v>167</v>
      </c>
      <c r="X1062" s="22" t="s">
        <v>964</v>
      </c>
      <c r="Y1062" s="22">
        <v>1</v>
      </c>
      <c r="Z1062" s="22" t="s">
        <v>965</v>
      </c>
    </row>
    <row r="1063" spans="1:26" ht="24" x14ac:dyDescent="0.2">
      <c r="A1063" s="22">
        <v>1061</v>
      </c>
      <c r="B1063" s="22" t="s">
        <v>168</v>
      </c>
      <c r="C1063" s="23">
        <v>38342</v>
      </c>
      <c r="D1063" s="23">
        <v>38342</v>
      </c>
      <c r="E1063" s="22" t="s">
        <v>21</v>
      </c>
      <c r="F1063" s="24" t="s">
        <v>425</v>
      </c>
      <c r="G1063" s="4" t="s">
        <v>40</v>
      </c>
      <c r="H1063" s="31" t="str">
        <f>VLOOKUP(G1063,Hoja2!A:B,2,0)</f>
        <v>SERIE029</v>
      </c>
      <c r="I1063" s="4" t="s">
        <v>40</v>
      </c>
      <c r="J1063" s="31">
        <f>VLOOKUP(Eliminación!I616,RETENCIÓN!A:D,IF(Eliminación!E616="OPES",2,IF(Eliminación!E616="UPES",3,4)),FALSE)</f>
        <v>10</v>
      </c>
      <c r="K1063" s="27">
        <f t="shared" si="16"/>
        <v>41992</v>
      </c>
      <c r="L1063" s="28" t="str">
        <f>IF(VLOOKUP(I1063,RETENCIÓN!A:E,5,FALSE)="E","X","")</f>
        <v>X</v>
      </c>
      <c r="M1063" s="29" t="str">
        <f>IF(VLOOKUP(I1063,RETENCIÓN!A:E,5,FALSE)="CT","X","")</f>
        <v/>
      </c>
      <c r="N1063" s="28" t="str">
        <f>IF(VLOOKUP(I1063,RETENCIÓN!A:E,5,FALSE)="E","X","")</f>
        <v>X</v>
      </c>
      <c r="O1063" s="28" t="str">
        <f>IF(VLOOKUP(I1063,RETENCIÓN!A:E,5,FALSE)="MT","X","")</f>
        <v/>
      </c>
      <c r="P1063" s="28" t="str">
        <f>IF(VLOOKUP(I1063,RETENCIÓN!A:E,5,FALSE)="S","X","")</f>
        <v/>
      </c>
      <c r="Q1063" s="26" t="s">
        <v>966</v>
      </c>
      <c r="R1063" s="26"/>
      <c r="S1063" s="25" t="s">
        <v>177</v>
      </c>
      <c r="T1063" s="22" t="s">
        <v>178</v>
      </c>
      <c r="U1063" s="22">
        <v>1</v>
      </c>
      <c r="V1063" s="22">
        <v>36</v>
      </c>
      <c r="W1063" s="22" t="s">
        <v>167</v>
      </c>
      <c r="X1063" s="22" t="s">
        <v>964</v>
      </c>
      <c r="Y1063" s="22">
        <v>2</v>
      </c>
      <c r="Z1063" s="22" t="s">
        <v>965</v>
      </c>
    </row>
    <row r="1064" spans="1:26" ht="36" x14ac:dyDescent="0.2">
      <c r="A1064" s="22">
        <v>1062</v>
      </c>
      <c r="B1064" s="22" t="s">
        <v>168</v>
      </c>
      <c r="C1064" s="23">
        <v>38341</v>
      </c>
      <c r="D1064" s="23">
        <v>38341</v>
      </c>
      <c r="E1064" s="22" t="s">
        <v>21</v>
      </c>
      <c r="F1064" s="24" t="s">
        <v>396</v>
      </c>
      <c r="G1064" s="4" t="s">
        <v>40</v>
      </c>
      <c r="H1064" s="31" t="str">
        <f>VLOOKUP(G1064,Hoja2!A:B,2,0)</f>
        <v>SERIE029</v>
      </c>
      <c r="I1064" s="4" t="s">
        <v>40</v>
      </c>
      <c r="J1064" s="31">
        <f>VLOOKUP(Eliminación!I617,RETENCIÓN!A:D,IF(Eliminación!E617="OPES",2,IF(Eliminación!E617="UPES",3,4)),FALSE)</f>
        <v>10</v>
      </c>
      <c r="K1064" s="27">
        <f t="shared" si="16"/>
        <v>41991</v>
      </c>
      <c r="L1064" s="28" t="str">
        <f>IF(VLOOKUP(I1064,RETENCIÓN!A:E,5,FALSE)="E","X","")</f>
        <v>X</v>
      </c>
      <c r="M1064" s="29" t="str">
        <f>IF(VLOOKUP(I1064,RETENCIÓN!A:E,5,FALSE)="CT","X","")</f>
        <v/>
      </c>
      <c r="N1064" s="28" t="str">
        <f>IF(VLOOKUP(I1064,RETENCIÓN!A:E,5,FALSE)="E","X","")</f>
        <v>X</v>
      </c>
      <c r="O1064" s="28" t="str">
        <f>IF(VLOOKUP(I1064,RETENCIÓN!A:E,5,FALSE)="MT","X","")</f>
        <v/>
      </c>
      <c r="P1064" s="28" t="str">
        <f>IF(VLOOKUP(I1064,RETENCIÓN!A:E,5,FALSE)="S","X","")</f>
        <v/>
      </c>
      <c r="Q1064" s="26" t="s">
        <v>967</v>
      </c>
      <c r="R1064" s="26"/>
      <c r="S1064" s="25"/>
      <c r="T1064" s="22" t="s">
        <v>178</v>
      </c>
      <c r="U1064" s="22">
        <v>1</v>
      </c>
      <c r="V1064" s="22">
        <v>64</v>
      </c>
      <c r="W1064" s="22" t="s">
        <v>167</v>
      </c>
      <c r="X1064" s="22"/>
      <c r="Y1064" s="22">
        <v>3</v>
      </c>
      <c r="Z1064" s="22" t="s">
        <v>965</v>
      </c>
    </row>
    <row r="1065" spans="1:26" ht="24" x14ac:dyDescent="0.2">
      <c r="A1065" s="22">
        <v>1063</v>
      </c>
      <c r="B1065" s="22" t="s">
        <v>168</v>
      </c>
      <c r="C1065" s="23">
        <v>38338</v>
      </c>
      <c r="D1065" s="23">
        <v>38338</v>
      </c>
      <c r="E1065" s="22" t="s">
        <v>21</v>
      </c>
      <c r="F1065" s="24" t="s">
        <v>968</v>
      </c>
      <c r="G1065" s="4" t="s">
        <v>40</v>
      </c>
      <c r="H1065" s="31" t="str">
        <f>VLOOKUP(G1065,Hoja2!A:B,2,0)</f>
        <v>SERIE029</v>
      </c>
      <c r="I1065" s="4" t="s">
        <v>40</v>
      </c>
      <c r="J1065" s="31">
        <f>VLOOKUP(Eliminación!I618,RETENCIÓN!A:D,IF(Eliminación!E618="OPES",2,IF(Eliminación!E618="UPES",3,4)),FALSE)</f>
        <v>10</v>
      </c>
      <c r="K1065" s="27">
        <f t="shared" si="16"/>
        <v>41988</v>
      </c>
      <c r="L1065" s="28" t="str">
        <f>IF(VLOOKUP(I1065,RETENCIÓN!A:E,5,FALSE)="E","X","")</f>
        <v>X</v>
      </c>
      <c r="M1065" s="29" t="str">
        <f>IF(VLOOKUP(I1065,RETENCIÓN!A:E,5,FALSE)="CT","X","")</f>
        <v/>
      </c>
      <c r="N1065" s="28" t="str">
        <f>IF(VLOOKUP(I1065,RETENCIÓN!A:E,5,FALSE)="E","X","")</f>
        <v>X</v>
      </c>
      <c r="O1065" s="28" t="str">
        <f>IF(VLOOKUP(I1065,RETENCIÓN!A:E,5,FALSE)="MT","X","")</f>
        <v/>
      </c>
      <c r="P1065" s="28" t="str">
        <f>IF(VLOOKUP(I1065,RETENCIÓN!A:E,5,FALSE)="S","X","")</f>
        <v/>
      </c>
      <c r="Q1065" s="26" t="s">
        <v>969</v>
      </c>
      <c r="R1065" s="26"/>
      <c r="S1065" s="25" t="s">
        <v>182</v>
      </c>
      <c r="T1065" s="22" t="s">
        <v>178</v>
      </c>
      <c r="U1065" s="22">
        <v>1</v>
      </c>
      <c r="V1065" s="22">
        <v>22</v>
      </c>
      <c r="W1065" s="22" t="s">
        <v>167</v>
      </c>
      <c r="X1065" s="22"/>
      <c r="Y1065" s="22">
        <v>4</v>
      </c>
      <c r="Z1065" s="22" t="s">
        <v>965</v>
      </c>
    </row>
    <row r="1066" spans="1:26" ht="24" x14ac:dyDescent="0.2">
      <c r="A1066" s="22">
        <v>1064</v>
      </c>
      <c r="B1066" s="22" t="s">
        <v>168</v>
      </c>
      <c r="C1066" s="23">
        <v>38338</v>
      </c>
      <c r="D1066" s="23">
        <v>38338</v>
      </c>
      <c r="E1066" s="22" t="s">
        <v>21</v>
      </c>
      <c r="F1066" s="24" t="s">
        <v>970</v>
      </c>
      <c r="G1066" s="4" t="s">
        <v>40</v>
      </c>
      <c r="H1066" s="31" t="str">
        <f>VLOOKUP(G1066,Hoja2!A:B,2,0)</f>
        <v>SERIE029</v>
      </c>
      <c r="I1066" s="4" t="s">
        <v>40</v>
      </c>
      <c r="J1066" s="31">
        <f>VLOOKUP(Eliminación!I619,RETENCIÓN!A:D,IF(Eliminación!E619="OPES",2,IF(Eliminación!E619="UPES",3,4)),FALSE)</f>
        <v>10</v>
      </c>
      <c r="K1066" s="27">
        <f t="shared" si="16"/>
        <v>41988</v>
      </c>
      <c r="L1066" s="28" t="str">
        <f>IF(VLOOKUP(I1066,RETENCIÓN!A:E,5,FALSE)="E","X","")</f>
        <v>X</v>
      </c>
      <c r="M1066" s="29" t="str">
        <f>IF(VLOOKUP(I1066,RETENCIÓN!A:E,5,FALSE)="CT","X","")</f>
        <v/>
      </c>
      <c r="N1066" s="28" t="str">
        <f>IF(VLOOKUP(I1066,RETENCIÓN!A:E,5,FALSE)="E","X","")</f>
        <v>X</v>
      </c>
      <c r="O1066" s="28" t="str">
        <f>IF(VLOOKUP(I1066,RETENCIÓN!A:E,5,FALSE)="MT","X","")</f>
        <v/>
      </c>
      <c r="P1066" s="28" t="str">
        <f>IF(VLOOKUP(I1066,RETENCIÓN!A:E,5,FALSE)="S","X","")</f>
        <v/>
      </c>
      <c r="Q1066" s="26" t="s">
        <v>971</v>
      </c>
      <c r="R1066" s="26"/>
      <c r="S1066" s="25"/>
      <c r="T1066" s="22" t="s">
        <v>178</v>
      </c>
      <c r="U1066" s="22">
        <v>1</v>
      </c>
      <c r="V1066" s="22">
        <v>29</v>
      </c>
      <c r="W1066" s="22" t="s">
        <v>167</v>
      </c>
      <c r="X1066" s="22"/>
      <c r="Y1066" s="22">
        <v>5</v>
      </c>
      <c r="Z1066" s="22" t="s">
        <v>965</v>
      </c>
    </row>
    <row r="1067" spans="1:26" ht="24" x14ac:dyDescent="0.2">
      <c r="A1067" s="22">
        <v>1065</v>
      </c>
      <c r="B1067" s="22" t="s">
        <v>168</v>
      </c>
      <c r="C1067" s="23">
        <v>38338</v>
      </c>
      <c r="D1067" s="23">
        <v>38338</v>
      </c>
      <c r="E1067" s="22" t="s">
        <v>21</v>
      </c>
      <c r="F1067" s="24" t="s">
        <v>972</v>
      </c>
      <c r="G1067" s="4" t="s">
        <v>40</v>
      </c>
      <c r="H1067" s="31" t="str">
        <f>VLOOKUP(G1067,Hoja2!A:B,2,0)</f>
        <v>SERIE029</v>
      </c>
      <c r="I1067" s="4" t="s">
        <v>40</v>
      </c>
      <c r="J1067" s="31">
        <f>VLOOKUP(Eliminación!I620,RETENCIÓN!A:D,IF(Eliminación!E620="OPES",2,IF(Eliminación!E620="UPES",3,4)),FALSE)</f>
        <v>10</v>
      </c>
      <c r="K1067" s="27">
        <f t="shared" si="16"/>
        <v>41988</v>
      </c>
      <c r="L1067" s="28" t="str">
        <f>IF(VLOOKUP(I1067,RETENCIÓN!A:E,5,FALSE)="E","X","")</f>
        <v>X</v>
      </c>
      <c r="M1067" s="29" t="str">
        <f>IF(VLOOKUP(I1067,RETENCIÓN!A:E,5,FALSE)="CT","X","")</f>
        <v/>
      </c>
      <c r="N1067" s="28" t="str">
        <f>IF(VLOOKUP(I1067,RETENCIÓN!A:E,5,FALSE)="E","X","")</f>
        <v>X</v>
      </c>
      <c r="O1067" s="28" t="str">
        <f>IF(VLOOKUP(I1067,RETENCIÓN!A:E,5,FALSE)="MT","X","")</f>
        <v/>
      </c>
      <c r="P1067" s="28" t="str">
        <f>IF(VLOOKUP(I1067,RETENCIÓN!A:E,5,FALSE)="S","X","")</f>
        <v/>
      </c>
      <c r="Q1067" s="26" t="s">
        <v>971</v>
      </c>
      <c r="R1067" s="26"/>
      <c r="S1067" s="25"/>
      <c r="T1067" s="22" t="s">
        <v>178</v>
      </c>
      <c r="U1067" s="22">
        <v>1</v>
      </c>
      <c r="V1067" s="22">
        <v>30</v>
      </c>
      <c r="W1067" s="22" t="s">
        <v>167</v>
      </c>
      <c r="X1067" s="22"/>
      <c r="Y1067" s="22">
        <v>5</v>
      </c>
      <c r="Z1067" s="22" t="s">
        <v>965</v>
      </c>
    </row>
    <row r="1068" spans="1:26" ht="24" x14ac:dyDescent="0.2">
      <c r="A1068" s="22">
        <v>1066</v>
      </c>
      <c r="B1068" s="22" t="s">
        <v>168</v>
      </c>
      <c r="C1068" s="23">
        <v>38336</v>
      </c>
      <c r="D1068" s="23">
        <v>38336</v>
      </c>
      <c r="E1068" s="22" t="s">
        <v>21</v>
      </c>
      <c r="F1068" s="24" t="s">
        <v>973</v>
      </c>
      <c r="G1068" s="4" t="s">
        <v>40</v>
      </c>
      <c r="H1068" s="31" t="str">
        <f>VLOOKUP(G1068,Hoja2!A:B,2,0)</f>
        <v>SERIE029</v>
      </c>
      <c r="I1068" s="4" t="s">
        <v>40</v>
      </c>
      <c r="J1068" s="31">
        <f>VLOOKUP(Eliminación!I621,RETENCIÓN!A:D,IF(Eliminación!E621="OPES",2,IF(Eliminación!E621="UPES",3,4)),FALSE)</f>
        <v>10</v>
      </c>
      <c r="K1068" s="27">
        <f t="shared" si="16"/>
        <v>41986</v>
      </c>
      <c r="L1068" s="28" t="str">
        <f>IF(VLOOKUP(I1068,RETENCIÓN!A:E,5,FALSE)="E","X","")</f>
        <v>X</v>
      </c>
      <c r="M1068" s="29" t="str">
        <f>IF(VLOOKUP(I1068,RETENCIÓN!A:E,5,FALSE)="CT","X","")</f>
        <v/>
      </c>
      <c r="N1068" s="28" t="str">
        <f>IF(VLOOKUP(I1068,RETENCIÓN!A:E,5,FALSE)="E","X","")</f>
        <v>X</v>
      </c>
      <c r="O1068" s="28" t="str">
        <f>IF(VLOOKUP(I1068,RETENCIÓN!A:E,5,FALSE)="MT","X","")</f>
        <v/>
      </c>
      <c r="P1068" s="28" t="str">
        <f>IF(VLOOKUP(I1068,RETENCIÓN!A:E,5,FALSE)="S","X","")</f>
        <v/>
      </c>
      <c r="Q1068" s="26" t="s">
        <v>974</v>
      </c>
      <c r="R1068" s="26" t="s">
        <v>975</v>
      </c>
      <c r="S1068" s="25" t="s">
        <v>182</v>
      </c>
      <c r="T1068" s="22" t="s">
        <v>178</v>
      </c>
      <c r="U1068" s="22">
        <v>1</v>
      </c>
      <c r="V1068" s="22">
        <v>99</v>
      </c>
      <c r="W1068" s="22" t="s">
        <v>167</v>
      </c>
      <c r="X1068" s="22" t="s">
        <v>183</v>
      </c>
      <c r="Y1068" s="22">
        <v>6</v>
      </c>
      <c r="Z1068" s="22" t="s">
        <v>965</v>
      </c>
    </row>
    <row r="1069" spans="1:26" x14ac:dyDescent="0.2">
      <c r="A1069" s="22">
        <v>1067</v>
      </c>
      <c r="B1069" s="22" t="s">
        <v>168</v>
      </c>
      <c r="C1069" s="23">
        <v>38336</v>
      </c>
      <c r="D1069" s="23">
        <v>38336</v>
      </c>
      <c r="E1069" s="22" t="s">
        <v>21</v>
      </c>
      <c r="F1069" s="24" t="s">
        <v>973</v>
      </c>
      <c r="G1069" s="4" t="s">
        <v>40</v>
      </c>
      <c r="H1069" s="31" t="str">
        <f>VLOOKUP(G1069,Hoja2!A:B,2,0)</f>
        <v>SERIE029</v>
      </c>
      <c r="I1069" s="4" t="s">
        <v>40</v>
      </c>
      <c r="J1069" s="31">
        <f>VLOOKUP(Eliminación!I622,RETENCIÓN!A:D,IF(Eliminación!E622="OPES",2,IF(Eliminación!E622="UPES",3,4)),FALSE)</f>
        <v>10</v>
      </c>
      <c r="K1069" s="27">
        <f t="shared" si="16"/>
        <v>41986</v>
      </c>
      <c r="L1069" s="28" t="str">
        <f>IF(VLOOKUP(I1069,RETENCIÓN!A:E,5,FALSE)="E","X","")</f>
        <v>X</v>
      </c>
      <c r="M1069" s="29" t="str">
        <f>IF(VLOOKUP(I1069,RETENCIÓN!A:E,5,FALSE)="CT","X","")</f>
        <v/>
      </c>
      <c r="N1069" s="28" t="str">
        <f>IF(VLOOKUP(I1069,RETENCIÓN!A:E,5,FALSE)="E","X","")</f>
        <v>X</v>
      </c>
      <c r="O1069" s="28" t="str">
        <f>IF(VLOOKUP(I1069,RETENCIÓN!A:E,5,FALSE)="MT","X","")</f>
        <v/>
      </c>
      <c r="P1069" s="28" t="str">
        <f>IF(VLOOKUP(I1069,RETENCIÓN!A:E,5,FALSE)="S","X","")</f>
        <v/>
      </c>
      <c r="Q1069" s="26" t="s">
        <v>974</v>
      </c>
      <c r="R1069" s="26"/>
      <c r="S1069" s="25" t="s">
        <v>182</v>
      </c>
      <c r="T1069" s="22" t="s">
        <v>178</v>
      </c>
      <c r="U1069" s="22">
        <v>100</v>
      </c>
      <c r="V1069" s="22">
        <v>194</v>
      </c>
      <c r="W1069" s="22" t="s">
        <v>167</v>
      </c>
      <c r="X1069" s="22" t="s">
        <v>184</v>
      </c>
      <c r="Y1069" s="22">
        <v>7</v>
      </c>
      <c r="Z1069" s="22" t="s">
        <v>965</v>
      </c>
    </row>
    <row r="1070" spans="1:26" ht="24" x14ac:dyDescent="0.2">
      <c r="A1070" s="22">
        <v>1068</v>
      </c>
      <c r="B1070" s="22" t="s">
        <v>168</v>
      </c>
      <c r="C1070" s="23">
        <v>38336</v>
      </c>
      <c r="D1070" s="23">
        <v>38336</v>
      </c>
      <c r="E1070" s="22" t="s">
        <v>21</v>
      </c>
      <c r="F1070" s="24" t="s">
        <v>403</v>
      </c>
      <c r="G1070" s="4" t="s">
        <v>40</v>
      </c>
      <c r="H1070" s="31" t="str">
        <f>VLOOKUP(G1070,Hoja2!A:B,2,0)</f>
        <v>SERIE029</v>
      </c>
      <c r="I1070" s="4" t="s">
        <v>40</v>
      </c>
      <c r="J1070" s="31">
        <f>VLOOKUP(Eliminación!I623,RETENCIÓN!A:D,IF(Eliminación!E623="OPES",2,IF(Eliminación!E623="UPES",3,4)),FALSE)</f>
        <v>10</v>
      </c>
      <c r="K1070" s="27">
        <f t="shared" si="16"/>
        <v>41986</v>
      </c>
      <c r="L1070" s="28" t="str">
        <f>IF(VLOOKUP(I1070,RETENCIÓN!A:E,5,FALSE)="E","X","")</f>
        <v>X</v>
      </c>
      <c r="M1070" s="29" t="str">
        <f>IF(VLOOKUP(I1070,RETENCIÓN!A:E,5,FALSE)="CT","X","")</f>
        <v/>
      </c>
      <c r="N1070" s="28" t="str">
        <f>IF(VLOOKUP(I1070,RETENCIÓN!A:E,5,FALSE)="E","X","")</f>
        <v>X</v>
      </c>
      <c r="O1070" s="28" t="str">
        <f>IF(VLOOKUP(I1070,RETENCIÓN!A:E,5,FALSE)="MT","X","")</f>
        <v/>
      </c>
      <c r="P1070" s="28" t="str">
        <f>IF(VLOOKUP(I1070,RETENCIÓN!A:E,5,FALSE)="S","X","")</f>
        <v/>
      </c>
      <c r="Q1070" s="26" t="s">
        <v>673</v>
      </c>
      <c r="R1070" s="26"/>
      <c r="S1070" s="25" t="s">
        <v>182</v>
      </c>
      <c r="T1070" s="22" t="s">
        <v>178</v>
      </c>
      <c r="U1070" s="22">
        <v>1</v>
      </c>
      <c r="V1070" s="22">
        <v>99</v>
      </c>
      <c r="W1070" s="22" t="s">
        <v>167</v>
      </c>
      <c r="X1070" s="22" t="s">
        <v>183</v>
      </c>
      <c r="Y1070" s="22">
        <v>8</v>
      </c>
      <c r="Z1070" s="22" t="s">
        <v>965</v>
      </c>
    </row>
    <row r="1071" spans="1:26" ht="24" x14ac:dyDescent="0.2">
      <c r="A1071" s="22">
        <v>1069</v>
      </c>
      <c r="B1071" s="22" t="s">
        <v>168</v>
      </c>
      <c r="C1071" s="23">
        <v>38336</v>
      </c>
      <c r="D1071" s="23">
        <v>38336</v>
      </c>
      <c r="E1071" s="22" t="s">
        <v>21</v>
      </c>
      <c r="F1071" s="24" t="s">
        <v>403</v>
      </c>
      <c r="G1071" s="4" t="s">
        <v>40</v>
      </c>
      <c r="H1071" s="31" t="str">
        <f>VLOOKUP(G1071,Hoja2!A:B,2,0)</f>
        <v>SERIE029</v>
      </c>
      <c r="I1071" s="4" t="s">
        <v>40</v>
      </c>
      <c r="J1071" s="31">
        <f>VLOOKUP(Eliminación!I624,RETENCIÓN!A:D,IF(Eliminación!E624="OPES",2,IF(Eliminación!E624="UPES",3,4)),FALSE)</f>
        <v>10</v>
      </c>
      <c r="K1071" s="27">
        <f t="shared" si="16"/>
        <v>41986</v>
      </c>
      <c r="L1071" s="28" t="str">
        <f>IF(VLOOKUP(I1071,RETENCIÓN!A:E,5,FALSE)="E","X","")</f>
        <v>X</v>
      </c>
      <c r="M1071" s="29" t="str">
        <f>IF(VLOOKUP(I1071,RETENCIÓN!A:E,5,FALSE)="CT","X","")</f>
        <v/>
      </c>
      <c r="N1071" s="28" t="str">
        <f>IF(VLOOKUP(I1071,RETENCIÓN!A:E,5,FALSE)="E","X","")</f>
        <v>X</v>
      </c>
      <c r="O1071" s="28" t="str">
        <f>IF(VLOOKUP(I1071,RETENCIÓN!A:E,5,FALSE)="MT","X","")</f>
        <v/>
      </c>
      <c r="P1071" s="28" t="str">
        <f>IF(VLOOKUP(I1071,RETENCIÓN!A:E,5,FALSE)="S","X","")</f>
        <v/>
      </c>
      <c r="Q1071" s="26" t="s">
        <v>673</v>
      </c>
      <c r="R1071" s="26"/>
      <c r="S1071" s="25" t="s">
        <v>182</v>
      </c>
      <c r="T1071" s="22" t="s">
        <v>178</v>
      </c>
      <c r="U1071" s="22">
        <v>100</v>
      </c>
      <c r="V1071" s="22">
        <v>196</v>
      </c>
      <c r="W1071" s="22" t="s">
        <v>167</v>
      </c>
      <c r="X1071" s="22" t="s">
        <v>184</v>
      </c>
      <c r="Y1071" s="22">
        <v>9</v>
      </c>
      <c r="Z1071" s="22" t="s">
        <v>965</v>
      </c>
    </row>
    <row r="1072" spans="1:26" ht="24" x14ac:dyDescent="0.2">
      <c r="A1072" s="22">
        <v>1070</v>
      </c>
      <c r="B1072" s="22" t="s">
        <v>221</v>
      </c>
      <c r="C1072" s="23">
        <v>36374</v>
      </c>
      <c r="D1072" s="23">
        <v>36374</v>
      </c>
      <c r="E1072" s="22" t="s">
        <v>21</v>
      </c>
      <c r="F1072" s="24" t="s">
        <v>976</v>
      </c>
      <c r="G1072" s="4" t="s">
        <v>40</v>
      </c>
      <c r="H1072" s="31" t="str">
        <f>VLOOKUP(G1072,Hoja2!A:B,2,0)</f>
        <v>SERIE029</v>
      </c>
      <c r="I1072" s="4" t="s">
        <v>40</v>
      </c>
      <c r="J1072" s="31">
        <f>VLOOKUP(Eliminación!I625,RETENCIÓN!A:D,IF(Eliminación!E625="OPES",2,IF(Eliminación!E625="UPES",3,4)),FALSE)</f>
        <v>10</v>
      </c>
      <c r="K1072" s="27">
        <f t="shared" si="16"/>
        <v>40024</v>
      </c>
      <c r="L1072" s="28" t="str">
        <f>IF(VLOOKUP(I1072,RETENCIÓN!A:E,5,FALSE)="E","X","")</f>
        <v>X</v>
      </c>
      <c r="M1072" s="29" t="str">
        <f>IF(VLOOKUP(I1072,RETENCIÓN!A:E,5,FALSE)="CT","X","")</f>
        <v/>
      </c>
      <c r="N1072" s="28" t="str">
        <f>IF(VLOOKUP(I1072,RETENCIÓN!A:E,5,FALSE)="E","X","")</f>
        <v>X</v>
      </c>
      <c r="O1072" s="28" t="str">
        <f>IF(VLOOKUP(I1072,RETENCIÓN!A:E,5,FALSE)="MT","X","")</f>
        <v/>
      </c>
      <c r="P1072" s="28" t="str">
        <f>IF(VLOOKUP(I1072,RETENCIÓN!A:E,5,FALSE)="S","X","")</f>
        <v/>
      </c>
      <c r="Q1072" s="26" t="s">
        <v>977</v>
      </c>
      <c r="R1072" s="26"/>
      <c r="S1072" s="25" t="s">
        <v>177</v>
      </c>
      <c r="T1072" s="22" t="s">
        <v>178</v>
      </c>
      <c r="U1072" s="22">
        <v>1</v>
      </c>
      <c r="V1072" s="22">
        <v>97</v>
      </c>
      <c r="W1072" s="22" t="s">
        <v>167</v>
      </c>
      <c r="X1072" s="22"/>
      <c r="Y1072" s="22">
        <v>10</v>
      </c>
      <c r="Z1072" s="22" t="s">
        <v>965</v>
      </c>
    </row>
    <row r="1073" spans="1:26" ht="36" x14ac:dyDescent="0.2">
      <c r="A1073" s="22">
        <v>1071</v>
      </c>
      <c r="B1073" s="22" t="s">
        <v>214</v>
      </c>
      <c r="C1073" s="23">
        <v>36374</v>
      </c>
      <c r="D1073" s="23">
        <v>36374</v>
      </c>
      <c r="E1073" s="22" t="s">
        <v>21</v>
      </c>
      <c r="F1073" s="24" t="s">
        <v>978</v>
      </c>
      <c r="G1073" s="4" t="s">
        <v>40</v>
      </c>
      <c r="H1073" s="31" t="str">
        <f>VLOOKUP(G1073,Hoja2!A:B,2,0)</f>
        <v>SERIE029</v>
      </c>
      <c r="I1073" s="4" t="s">
        <v>40</v>
      </c>
      <c r="J1073" s="31">
        <f>VLOOKUP(Eliminación!I626,RETENCIÓN!A:D,IF(Eliminación!E626="OPES",2,IF(Eliminación!E626="UPES",3,4)),FALSE)</f>
        <v>10</v>
      </c>
      <c r="K1073" s="27">
        <f t="shared" si="16"/>
        <v>40024</v>
      </c>
      <c r="L1073" s="28" t="str">
        <f>IF(VLOOKUP(I1073,RETENCIÓN!A:E,5,FALSE)="E","X","")</f>
        <v>X</v>
      </c>
      <c r="M1073" s="29" t="str">
        <f>IF(VLOOKUP(I1073,RETENCIÓN!A:E,5,FALSE)="CT","X","")</f>
        <v/>
      </c>
      <c r="N1073" s="28" t="str">
        <f>IF(VLOOKUP(I1073,RETENCIÓN!A:E,5,FALSE)="E","X","")</f>
        <v>X</v>
      </c>
      <c r="O1073" s="28" t="str">
        <f>IF(VLOOKUP(I1073,RETENCIÓN!A:E,5,FALSE)="MT","X","")</f>
        <v/>
      </c>
      <c r="P1073" s="28" t="str">
        <f>IF(VLOOKUP(I1073,RETENCIÓN!A:E,5,FALSE)="S","X","")</f>
        <v/>
      </c>
      <c r="Q1073" s="26" t="s">
        <v>979</v>
      </c>
      <c r="R1073" s="26"/>
      <c r="S1073" s="25" t="s">
        <v>177</v>
      </c>
      <c r="T1073" s="22" t="s">
        <v>178</v>
      </c>
      <c r="U1073" s="22">
        <v>1</v>
      </c>
      <c r="V1073" s="22">
        <v>83</v>
      </c>
      <c r="W1073" s="22" t="s">
        <v>167</v>
      </c>
      <c r="X1073" s="22"/>
      <c r="Y1073" s="22">
        <v>11</v>
      </c>
      <c r="Z1073" s="22" t="s">
        <v>965</v>
      </c>
    </row>
    <row r="1074" spans="1:26" ht="36" x14ac:dyDescent="0.2">
      <c r="A1074" s="22">
        <v>1072</v>
      </c>
      <c r="B1074" s="22" t="s">
        <v>412</v>
      </c>
      <c r="C1074" s="23">
        <v>36374</v>
      </c>
      <c r="D1074" s="23">
        <v>36374</v>
      </c>
      <c r="E1074" s="22" t="s">
        <v>21</v>
      </c>
      <c r="F1074" s="24" t="s">
        <v>980</v>
      </c>
      <c r="G1074" s="4" t="s">
        <v>40</v>
      </c>
      <c r="H1074" s="31" t="str">
        <f>VLOOKUP(G1074,Hoja2!A:B,2,0)</f>
        <v>SERIE029</v>
      </c>
      <c r="I1074" s="4" t="s">
        <v>40</v>
      </c>
      <c r="J1074" s="31">
        <f>VLOOKUP(Eliminación!I627,RETENCIÓN!A:D,IF(Eliminación!E627="OPES",2,IF(Eliminación!E627="UPES",3,4)),FALSE)</f>
        <v>10</v>
      </c>
      <c r="K1074" s="27">
        <f t="shared" si="16"/>
        <v>40024</v>
      </c>
      <c r="L1074" s="28" t="str">
        <f>IF(VLOOKUP(I1074,RETENCIÓN!A:E,5,FALSE)="E","X","")</f>
        <v>X</v>
      </c>
      <c r="M1074" s="29" t="str">
        <f>IF(VLOOKUP(I1074,RETENCIÓN!A:E,5,FALSE)="CT","X","")</f>
        <v/>
      </c>
      <c r="N1074" s="28" t="str">
        <f>IF(VLOOKUP(I1074,RETENCIÓN!A:E,5,FALSE)="E","X","")</f>
        <v>X</v>
      </c>
      <c r="O1074" s="28" t="str">
        <f>IF(VLOOKUP(I1074,RETENCIÓN!A:E,5,FALSE)="MT","X","")</f>
        <v/>
      </c>
      <c r="P1074" s="28" t="str">
        <f>IF(VLOOKUP(I1074,RETENCIÓN!A:E,5,FALSE)="S","X","")</f>
        <v/>
      </c>
      <c r="Q1074" s="26" t="s">
        <v>979</v>
      </c>
      <c r="R1074" s="26"/>
      <c r="S1074" s="25" t="s">
        <v>177</v>
      </c>
      <c r="T1074" s="22" t="s">
        <v>178</v>
      </c>
      <c r="U1074" s="22">
        <v>1</v>
      </c>
      <c r="V1074" s="22">
        <v>64</v>
      </c>
      <c r="W1074" s="22" t="s">
        <v>167</v>
      </c>
      <c r="X1074" s="22" t="s">
        <v>351</v>
      </c>
      <c r="Y1074" s="22">
        <v>12</v>
      </c>
      <c r="Z1074" s="22" t="s">
        <v>965</v>
      </c>
    </row>
    <row r="1075" spans="1:26" ht="36" x14ac:dyDescent="0.2">
      <c r="A1075" s="22">
        <v>1073</v>
      </c>
      <c r="B1075" s="22" t="s">
        <v>303</v>
      </c>
      <c r="C1075" s="23">
        <v>36374</v>
      </c>
      <c r="D1075" s="23">
        <v>36374</v>
      </c>
      <c r="E1075" s="22" t="s">
        <v>21</v>
      </c>
      <c r="F1075" s="24" t="s">
        <v>413</v>
      </c>
      <c r="G1075" s="4" t="s">
        <v>40</v>
      </c>
      <c r="H1075" s="31" t="str">
        <f>VLOOKUP(G1075,Hoja2!A:B,2,0)</f>
        <v>SERIE029</v>
      </c>
      <c r="I1075" s="4" t="s">
        <v>40</v>
      </c>
      <c r="J1075" s="31">
        <f>VLOOKUP(Eliminación!I628,RETENCIÓN!A:D,IF(Eliminación!E628="OPES",2,IF(Eliminación!E628="UPES",3,4)),FALSE)</f>
        <v>10</v>
      </c>
      <c r="K1075" s="27">
        <f t="shared" si="16"/>
        <v>40024</v>
      </c>
      <c r="L1075" s="28" t="str">
        <f>IF(VLOOKUP(I1075,RETENCIÓN!A:E,5,FALSE)="E","X","")</f>
        <v>X</v>
      </c>
      <c r="M1075" s="29" t="str">
        <f>IF(VLOOKUP(I1075,RETENCIÓN!A:E,5,FALSE)="CT","X","")</f>
        <v/>
      </c>
      <c r="N1075" s="28" t="str">
        <f>IF(VLOOKUP(I1075,RETENCIÓN!A:E,5,FALSE)="E","X","")</f>
        <v>X</v>
      </c>
      <c r="O1075" s="28" t="str">
        <f>IF(VLOOKUP(I1075,RETENCIÓN!A:E,5,FALSE)="MT","X","")</f>
        <v/>
      </c>
      <c r="P1075" s="28" t="str">
        <f>IF(VLOOKUP(I1075,RETENCIÓN!A:E,5,FALSE)="S","X","")</f>
        <v/>
      </c>
      <c r="Q1075" s="26" t="s">
        <v>979</v>
      </c>
      <c r="R1075" s="26"/>
      <c r="S1075" s="25" t="s">
        <v>177</v>
      </c>
      <c r="T1075" s="22" t="s">
        <v>178</v>
      </c>
      <c r="U1075" s="22">
        <v>1</v>
      </c>
      <c r="V1075" s="22">
        <v>56</v>
      </c>
      <c r="W1075" s="22" t="s">
        <v>167</v>
      </c>
      <c r="X1075" s="22"/>
      <c r="Y1075" s="22">
        <v>13</v>
      </c>
      <c r="Z1075" s="22" t="s">
        <v>965</v>
      </c>
    </row>
    <row r="1076" spans="1:26" ht="24" x14ac:dyDescent="0.2">
      <c r="A1076" s="22">
        <v>1074</v>
      </c>
      <c r="B1076" s="22" t="s">
        <v>221</v>
      </c>
      <c r="C1076" s="23">
        <v>36389</v>
      </c>
      <c r="D1076" s="23">
        <v>36389</v>
      </c>
      <c r="E1076" s="22" t="s">
        <v>21</v>
      </c>
      <c r="F1076" s="24" t="s">
        <v>981</v>
      </c>
      <c r="G1076" s="4" t="s">
        <v>40</v>
      </c>
      <c r="H1076" s="31" t="str">
        <f>VLOOKUP(G1076,Hoja2!A:B,2,0)</f>
        <v>SERIE029</v>
      </c>
      <c r="I1076" s="4" t="s">
        <v>40</v>
      </c>
      <c r="J1076" s="31">
        <f>VLOOKUP(Eliminación!I629,RETENCIÓN!A:D,IF(Eliminación!E629="OPES",2,IF(Eliminación!E629="UPES",3,4)),FALSE)</f>
        <v>10</v>
      </c>
      <c r="K1076" s="27">
        <f t="shared" si="16"/>
        <v>40039</v>
      </c>
      <c r="L1076" s="28" t="str">
        <f>IF(VLOOKUP(I1076,RETENCIÓN!A:E,5,FALSE)="E","X","")</f>
        <v>X</v>
      </c>
      <c r="M1076" s="29" t="str">
        <f>IF(VLOOKUP(I1076,RETENCIÓN!A:E,5,FALSE)="CT","X","")</f>
        <v/>
      </c>
      <c r="N1076" s="28" t="str">
        <f>IF(VLOOKUP(I1076,RETENCIÓN!A:E,5,FALSE)="E","X","")</f>
        <v>X</v>
      </c>
      <c r="O1076" s="28" t="str">
        <f>IF(VLOOKUP(I1076,RETENCIÓN!A:E,5,FALSE)="MT","X","")</f>
        <v/>
      </c>
      <c r="P1076" s="28" t="str">
        <f>IF(VLOOKUP(I1076,RETENCIÓN!A:E,5,FALSE)="S","X","")</f>
        <v/>
      </c>
      <c r="Q1076" s="26" t="s">
        <v>982</v>
      </c>
      <c r="R1076" s="26"/>
      <c r="S1076" s="25"/>
      <c r="T1076" s="22" t="s">
        <v>178</v>
      </c>
      <c r="U1076" s="22">
        <v>1</v>
      </c>
      <c r="V1076" s="22">
        <v>38</v>
      </c>
      <c r="W1076" s="22" t="s">
        <v>167</v>
      </c>
      <c r="X1076" s="22"/>
      <c r="Y1076" s="22">
        <v>14</v>
      </c>
      <c r="Z1076" s="22" t="s">
        <v>965</v>
      </c>
    </row>
    <row r="1077" spans="1:26" ht="24" x14ac:dyDescent="0.2">
      <c r="A1077" s="22">
        <v>1075</v>
      </c>
      <c r="B1077" s="22" t="s">
        <v>303</v>
      </c>
      <c r="C1077" s="23">
        <v>36374</v>
      </c>
      <c r="D1077" s="23">
        <v>36374</v>
      </c>
      <c r="E1077" s="22" t="s">
        <v>21</v>
      </c>
      <c r="F1077" s="24" t="s">
        <v>983</v>
      </c>
      <c r="G1077" s="4" t="s">
        <v>40</v>
      </c>
      <c r="H1077" s="31" t="str">
        <f>VLOOKUP(G1077,Hoja2!A:B,2,0)</f>
        <v>SERIE029</v>
      </c>
      <c r="I1077" s="4" t="s">
        <v>40</v>
      </c>
      <c r="J1077" s="31">
        <f>VLOOKUP(Eliminación!I630,RETENCIÓN!A:D,IF(Eliminación!E630="OPES",2,IF(Eliminación!E630="UPES",3,4)),FALSE)</f>
        <v>10</v>
      </c>
      <c r="K1077" s="27">
        <f t="shared" si="16"/>
        <v>40024</v>
      </c>
      <c r="L1077" s="28" t="str">
        <f>IF(VLOOKUP(I1077,RETENCIÓN!A:E,5,FALSE)="E","X","")</f>
        <v>X</v>
      </c>
      <c r="M1077" s="29" t="str">
        <f>IF(VLOOKUP(I1077,RETENCIÓN!A:E,5,FALSE)="CT","X","")</f>
        <v/>
      </c>
      <c r="N1077" s="28" t="str">
        <f>IF(VLOOKUP(I1077,RETENCIÓN!A:E,5,FALSE)="E","X","")</f>
        <v>X</v>
      </c>
      <c r="O1077" s="28" t="str">
        <f>IF(VLOOKUP(I1077,RETENCIÓN!A:E,5,FALSE)="MT","X","")</f>
        <v/>
      </c>
      <c r="P1077" s="28" t="str">
        <f>IF(VLOOKUP(I1077,RETENCIÓN!A:E,5,FALSE)="S","X","")</f>
        <v/>
      </c>
      <c r="Q1077" s="26" t="s">
        <v>984</v>
      </c>
      <c r="R1077" s="26"/>
      <c r="S1077" s="25" t="s">
        <v>177</v>
      </c>
      <c r="T1077" s="22" t="s">
        <v>178</v>
      </c>
      <c r="U1077" s="22">
        <v>1</v>
      </c>
      <c r="V1077" s="22">
        <v>69</v>
      </c>
      <c r="W1077" s="22" t="s">
        <v>167</v>
      </c>
      <c r="X1077" s="22"/>
      <c r="Y1077" s="22">
        <v>15</v>
      </c>
      <c r="Z1077" s="22" t="s">
        <v>965</v>
      </c>
    </row>
    <row r="1078" spans="1:26" ht="24" x14ac:dyDescent="0.2">
      <c r="A1078" s="22">
        <v>1076</v>
      </c>
      <c r="B1078" s="22" t="s">
        <v>303</v>
      </c>
      <c r="C1078" s="23">
        <v>36383</v>
      </c>
      <c r="D1078" s="23">
        <v>36383</v>
      </c>
      <c r="E1078" s="22" t="s">
        <v>21</v>
      </c>
      <c r="F1078" s="24" t="s">
        <v>985</v>
      </c>
      <c r="G1078" s="4" t="s">
        <v>40</v>
      </c>
      <c r="H1078" s="31" t="str">
        <f>VLOOKUP(G1078,Hoja2!A:B,2,0)</f>
        <v>SERIE029</v>
      </c>
      <c r="I1078" s="4" t="s">
        <v>40</v>
      </c>
      <c r="J1078" s="31">
        <f>VLOOKUP(Eliminación!I631,RETENCIÓN!A:D,IF(Eliminación!E631="OPES",2,IF(Eliminación!E631="UPES",3,4)),FALSE)</f>
        <v>10</v>
      </c>
      <c r="K1078" s="27">
        <f t="shared" si="16"/>
        <v>40033</v>
      </c>
      <c r="L1078" s="28" t="str">
        <f>IF(VLOOKUP(I1078,RETENCIÓN!A:E,5,FALSE)="E","X","")</f>
        <v>X</v>
      </c>
      <c r="M1078" s="29" t="str">
        <f>IF(VLOOKUP(I1078,RETENCIÓN!A:E,5,FALSE)="CT","X","")</f>
        <v/>
      </c>
      <c r="N1078" s="28" t="str">
        <f>IF(VLOOKUP(I1078,RETENCIÓN!A:E,5,FALSE)="E","X","")</f>
        <v>X</v>
      </c>
      <c r="O1078" s="28" t="str">
        <f>IF(VLOOKUP(I1078,RETENCIÓN!A:E,5,FALSE)="MT","X","")</f>
        <v/>
      </c>
      <c r="P1078" s="28" t="str">
        <f>IF(VLOOKUP(I1078,RETENCIÓN!A:E,5,FALSE)="S","X","")</f>
        <v/>
      </c>
      <c r="Q1078" s="26" t="s">
        <v>986</v>
      </c>
      <c r="R1078" s="26"/>
      <c r="S1078" s="25" t="s">
        <v>177</v>
      </c>
      <c r="T1078" s="22" t="s">
        <v>178</v>
      </c>
      <c r="U1078" s="22">
        <v>1</v>
      </c>
      <c r="V1078" s="22">
        <v>37</v>
      </c>
      <c r="W1078" s="22" t="s">
        <v>167</v>
      </c>
      <c r="X1078" s="22"/>
      <c r="Y1078" s="22">
        <v>16</v>
      </c>
      <c r="Z1078" s="22" t="s">
        <v>965</v>
      </c>
    </row>
    <row r="1079" spans="1:26" ht="24" x14ac:dyDescent="0.2">
      <c r="A1079" s="22">
        <v>1077</v>
      </c>
      <c r="B1079" s="22" t="s">
        <v>214</v>
      </c>
      <c r="C1079" s="23">
        <v>36357</v>
      </c>
      <c r="D1079" s="23">
        <v>36357</v>
      </c>
      <c r="E1079" s="22" t="s">
        <v>21</v>
      </c>
      <c r="F1079" s="24" t="s">
        <v>324</v>
      </c>
      <c r="G1079" s="4" t="s">
        <v>40</v>
      </c>
      <c r="H1079" s="31" t="str">
        <f>VLOOKUP(G1079,Hoja2!A:B,2,0)</f>
        <v>SERIE029</v>
      </c>
      <c r="I1079" s="4" t="s">
        <v>40</v>
      </c>
      <c r="J1079" s="31">
        <f>VLOOKUP(Eliminación!I632,RETENCIÓN!A:D,IF(Eliminación!E632="OPES",2,IF(Eliminación!E632="UPES",3,4)),FALSE)</f>
        <v>10</v>
      </c>
      <c r="K1079" s="27">
        <f t="shared" si="16"/>
        <v>40007</v>
      </c>
      <c r="L1079" s="28" t="str">
        <f>IF(VLOOKUP(I1079,RETENCIÓN!A:E,5,FALSE)="E","X","")</f>
        <v>X</v>
      </c>
      <c r="M1079" s="29" t="str">
        <f>IF(VLOOKUP(I1079,RETENCIÓN!A:E,5,FALSE)="CT","X","")</f>
        <v/>
      </c>
      <c r="N1079" s="28" t="str">
        <f>IF(VLOOKUP(I1079,RETENCIÓN!A:E,5,FALSE)="E","X","")</f>
        <v>X</v>
      </c>
      <c r="O1079" s="28" t="str">
        <f>IF(VLOOKUP(I1079,RETENCIÓN!A:E,5,FALSE)="MT","X","")</f>
        <v/>
      </c>
      <c r="P1079" s="28" t="str">
        <f>IF(VLOOKUP(I1079,RETENCIÓN!A:E,5,FALSE)="S","X","")</f>
        <v/>
      </c>
      <c r="Q1079" s="26" t="s">
        <v>987</v>
      </c>
      <c r="R1079" s="26"/>
      <c r="S1079" s="25" t="s">
        <v>177</v>
      </c>
      <c r="T1079" s="22" t="s">
        <v>178</v>
      </c>
      <c r="U1079" s="22">
        <v>1</v>
      </c>
      <c r="V1079" s="22">
        <v>95</v>
      </c>
      <c r="W1079" s="22" t="s">
        <v>167</v>
      </c>
      <c r="X1079" s="22"/>
      <c r="Y1079" s="22">
        <v>1</v>
      </c>
      <c r="Z1079" s="22" t="s">
        <v>988</v>
      </c>
    </row>
    <row r="1080" spans="1:26" ht="24" x14ac:dyDescent="0.2">
      <c r="A1080" s="22">
        <v>1078</v>
      </c>
      <c r="B1080" s="22" t="s">
        <v>221</v>
      </c>
      <c r="C1080" s="23">
        <v>36374</v>
      </c>
      <c r="D1080" s="23">
        <v>36374</v>
      </c>
      <c r="E1080" s="22" t="s">
        <v>21</v>
      </c>
      <c r="F1080" s="24" t="s">
        <v>385</v>
      </c>
      <c r="G1080" s="4" t="s">
        <v>40</v>
      </c>
      <c r="H1080" s="31" t="str">
        <f>VLOOKUP(G1080,Hoja2!A:B,2,0)</f>
        <v>SERIE029</v>
      </c>
      <c r="I1080" s="4" t="s">
        <v>40</v>
      </c>
      <c r="J1080" s="31">
        <f>VLOOKUP(Eliminación!I633,RETENCIÓN!A:D,IF(Eliminación!E633="OPES",2,IF(Eliminación!E633="UPES",3,4)),FALSE)</f>
        <v>10</v>
      </c>
      <c r="K1080" s="27">
        <f t="shared" si="16"/>
        <v>40024</v>
      </c>
      <c r="L1080" s="28" t="str">
        <f>IF(VLOOKUP(I1080,RETENCIÓN!A:E,5,FALSE)="E","X","")</f>
        <v>X</v>
      </c>
      <c r="M1080" s="29" t="str">
        <f>IF(VLOOKUP(I1080,RETENCIÓN!A:E,5,FALSE)="CT","X","")</f>
        <v/>
      </c>
      <c r="N1080" s="28" t="str">
        <f>IF(VLOOKUP(I1080,RETENCIÓN!A:E,5,FALSE)="E","X","")</f>
        <v>X</v>
      </c>
      <c r="O1080" s="28" t="str">
        <f>IF(VLOOKUP(I1080,RETENCIÓN!A:E,5,FALSE)="MT","X","")</f>
        <v/>
      </c>
      <c r="P1080" s="28" t="str">
        <f>IF(VLOOKUP(I1080,RETENCIÓN!A:E,5,FALSE)="S","X","")</f>
        <v/>
      </c>
      <c r="Q1080" s="26" t="s">
        <v>989</v>
      </c>
      <c r="R1080" s="26"/>
      <c r="S1080" s="25" t="s">
        <v>177</v>
      </c>
      <c r="T1080" s="22" t="s">
        <v>178</v>
      </c>
      <c r="U1080" s="22">
        <v>1</v>
      </c>
      <c r="V1080" s="22">
        <v>145</v>
      </c>
      <c r="W1080" s="22" t="s">
        <v>167</v>
      </c>
      <c r="X1080" s="22"/>
      <c r="Y1080" s="22">
        <v>2</v>
      </c>
      <c r="Z1080" s="22" t="s">
        <v>988</v>
      </c>
    </row>
    <row r="1081" spans="1:26" ht="24" x14ac:dyDescent="0.2">
      <c r="A1081" s="22">
        <v>1079</v>
      </c>
      <c r="B1081" s="22" t="s">
        <v>221</v>
      </c>
      <c r="C1081" s="23">
        <v>36374</v>
      </c>
      <c r="D1081" s="23">
        <v>36374</v>
      </c>
      <c r="E1081" s="22" t="s">
        <v>21</v>
      </c>
      <c r="F1081" s="24" t="s">
        <v>990</v>
      </c>
      <c r="G1081" s="4" t="s">
        <v>40</v>
      </c>
      <c r="H1081" s="31" t="str">
        <f>VLOOKUP(G1081,Hoja2!A:B,2,0)</f>
        <v>SERIE029</v>
      </c>
      <c r="I1081" s="4" t="s">
        <v>40</v>
      </c>
      <c r="J1081" s="31">
        <f>VLOOKUP(Eliminación!I634,RETENCIÓN!A:D,IF(Eliminación!E634="OPES",2,IF(Eliminación!E634="UPES",3,4)),FALSE)</f>
        <v>10</v>
      </c>
      <c r="K1081" s="27">
        <f t="shared" si="16"/>
        <v>40024</v>
      </c>
      <c r="L1081" s="28" t="str">
        <f>IF(VLOOKUP(I1081,RETENCIÓN!A:E,5,FALSE)="E","X","")</f>
        <v>X</v>
      </c>
      <c r="M1081" s="29" t="str">
        <f>IF(VLOOKUP(I1081,RETENCIÓN!A:E,5,FALSE)="CT","X","")</f>
        <v/>
      </c>
      <c r="N1081" s="28" t="str">
        <f>IF(VLOOKUP(I1081,RETENCIÓN!A:E,5,FALSE)="E","X","")</f>
        <v>X</v>
      </c>
      <c r="O1081" s="28" t="str">
        <f>IF(VLOOKUP(I1081,RETENCIÓN!A:E,5,FALSE)="MT","X","")</f>
        <v/>
      </c>
      <c r="P1081" s="28" t="str">
        <f>IF(VLOOKUP(I1081,RETENCIÓN!A:E,5,FALSE)="S","X","")</f>
        <v/>
      </c>
      <c r="Q1081" s="26" t="s">
        <v>989</v>
      </c>
      <c r="R1081" s="26"/>
      <c r="S1081" s="25" t="s">
        <v>177</v>
      </c>
      <c r="T1081" s="22" t="s">
        <v>178</v>
      </c>
      <c r="U1081" s="22">
        <v>1</v>
      </c>
      <c r="V1081" s="22">
        <v>100</v>
      </c>
      <c r="W1081" s="22" t="s">
        <v>167</v>
      </c>
      <c r="X1081" s="22"/>
      <c r="Y1081" s="22">
        <v>3</v>
      </c>
      <c r="Z1081" s="22" t="s">
        <v>988</v>
      </c>
    </row>
    <row r="1082" spans="1:26" ht="24" x14ac:dyDescent="0.2">
      <c r="A1082" s="22">
        <v>1080</v>
      </c>
      <c r="B1082" s="22" t="s">
        <v>221</v>
      </c>
      <c r="C1082" s="23">
        <v>36374</v>
      </c>
      <c r="D1082" s="23">
        <v>36374</v>
      </c>
      <c r="E1082" s="22" t="s">
        <v>21</v>
      </c>
      <c r="F1082" s="24" t="s">
        <v>991</v>
      </c>
      <c r="G1082" s="4" t="s">
        <v>40</v>
      </c>
      <c r="H1082" s="31" t="str">
        <f>VLOOKUP(G1082,Hoja2!A:B,2,0)</f>
        <v>SERIE029</v>
      </c>
      <c r="I1082" s="4" t="s">
        <v>40</v>
      </c>
      <c r="J1082" s="31">
        <f>VLOOKUP(Eliminación!I635,RETENCIÓN!A:D,IF(Eliminación!E635="OPES",2,IF(Eliminación!E635="UPES",3,4)),FALSE)</f>
        <v>10</v>
      </c>
      <c r="K1082" s="27">
        <f t="shared" si="16"/>
        <v>40024</v>
      </c>
      <c r="L1082" s="28" t="str">
        <f>IF(VLOOKUP(I1082,RETENCIÓN!A:E,5,FALSE)="E","X","")</f>
        <v>X</v>
      </c>
      <c r="M1082" s="29" t="str">
        <f>IF(VLOOKUP(I1082,RETENCIÓN!A:E,5,FALSE)="CT","X","")</f>
        <v/>
      </c>
      <c r="N1082" s="28" t="str">
        <f>IF(VLOOKUP(I1082,RETENCIÓN!A:E,5,FALSE)="E","X","")</f>
        <v>X</v>
      </c>
      <c r="O1082" s="28" t="str">
        <f>IF(VLOOKUP(I1082,RETENCIÓN!A:E,5,FALSE)="MT","X","")</f>
        <v/>
      </c>
      <c r="P1082" s="28" t="str">
        <f>IF(VLOOKUP(I1082,RETENCIÓN!A:E,5,FALSE)="S","X","")</f>
        <v/>
      </c>
      <c r="Q1082" s="26" t="s">
        <v>989</v>
      </c>
      <c r="R1082" s="26"/>
      <c r="S1082" s="25" t="s">
        <v>177</v>
      </c>
      <c r="T1082" s="22" t="s">
        <v>178</v>
      </c>
      <c r="U1082" s="22">
        <v>1</v>
      </c>
      <c r="V1082" s="22">
        <v>131</v>
      </c>
      <c r="W1082" s="22" t="s">
        <v>167</v>
      </c>
      <c r="X1082" s="22"/>
      <c r="Y1082" s="22">
        <v>4</v>
      </c>
      <c r="Z1082" s="22" t="s">
        <v>988</v>
      </c>
    </row>
    <row r="1083" spans="1:26" ht="24" x14ac:dyDescent="0.2">
      <c r="A1083" s="22">
        <v>1081</v>
      </c>
      <c r="B1083" s="22" t="s">
        <v>412</v>
      </c>
      <c r="C1083" s="23">
        <v>36374</v>
      </c>
      <c r="D1083" s="23">
        <v>36374</v>
      </c>
      <c r="E1083" s="22" t="s">
        <v>21</v>
      </c>
      <c r="F1083" s="24" t="s">
        <v>992</v>
      </c>
      <c r="G1083" s="4" t="s">
        <v>40</v>
      </c>
      <c r="H1083" s="31" t="str">
        <f>VLOOKUP(G1083,Hoja2!A:B,2,0)</f>
        <v>SERIE029</v>
      </c>
      <c r="I1083" s="4" t="s">
        <v>40</v>
      </c>
      <c r="J1083" s="31">
        <f>VLOOKUP(Eliminación!I636,RETENCIÓN!A:D,IF(Eliminación!E636="OPES",2,IF(Eliminación!E636="UPES",3,4)),FALSE)</f>
        <v>10</v>
      </c>
      <c r="K1083" s="27">
        <f t="shared" si="16"/>
        <v>40024</v>
      </c>
      <c r="L1083" s="28" t="str">
        <f>IF(VLOOKUP(I1083,RETENCIÓN!A:E,5,FALSE)="E","X","")</f>
        <v>X</v>
      </c>
      <c r="M1083" s="29" t="str">
        <f>IF(VLOOKUP(I1083,RETENCIÓN!A:E,5,FALSE)="CT","X","")</f>
        <v/>
      </c>
      <c r="N1083" s="28" t="str">
        <f>IF(VLOOKUP(I1083,RETENCIÓN!A:E,5,FALSE)="E","X","")</f>
        <v>X</v>
      </c>
      <c r="O1083" s="28" t="str">
        <f>IF(VLOOKUP(I1083,RETENCIÓN!A:E,5,FALSE)="MT","X","")</f>
        <v/>
      </c>
      <c r="P1083" s="28" t="str">
        <f>IF(VLOOKUP(I1083,RETENCIÓN!A:E,5,FALSE)="S","X","")</f>
        <v/>
      </c>
      <c r="Q1083" s="26" t="s">
        <v>989</v>
      </c>
      <c r="R1083" s="26"/>
      <c r="S1083" s="25"/>
      <c r="T1083" s="22" t="s">
        <v>178</v>
      </c>
      <c r="U1083" s="22">
        <v>1</v>
      </c>
      <c r="V1083" s="22">
        <v>92</v>
      </c>
      <c r="W1083" s="22" t="s">
        <v>167</v>
      </c>
      <c r="X1083" s="22"/>
      <c r="Y1083" s="22">
        <v>5</v>
      </c>
      <c r="Z1083" s="22" t="s">
        <v>988</v>
      </c>
    </row>
    <row r="1084" spans="1:26" ht="24" x14ac:dyDescent="0.2">
      <c r="A1084" s="22">
        <v>1082</v>
      </c>
      <c r="B1084" s="22" t="s">
        <v>221</v>
      </c>
      <c r="C1084" s="23">
        <v>36374</v>
      </c>
      <c r="D1084" s="23">
        <v>36374</v>
      </c>
      <c r="E1084" s="22" t="s">
        <v>21</v>
      </c>
      <c r="F1084" s="24" t="s">
        <v>259</v>
      </c>
      <c r="G1084" s="4" t="s">
        <v>40</v>
      </c>
      <c r="H1084" s="31" t="str">
        <f>VLOOKUP(G1084,Hoja2!A:B,2,0)</f>
        <v>SERIE029</v>
      </c>
      <c r="I1084" s="4" t="s">
        <v>40</v>
      </c>
      <c r="J1084" s="31">
        <f>VLOOKUP(Eliminación!I637,RETENCIÓN!A:D,IF(Eliminación!E637="OPES",2,IF(Eliminación!E637="UPES",3,4)),FALSE)</f>
        <v>10</v>
      </c>
      <c r="K1084" s="27">
        <f t="shared" si="16"/>
        <v>40024</v>
      </c>
      <c r="L1084" s="28" t="str">
        <f>IF(VLOOKUP(I1084,RETENCIÓN!A:E,5,FALSE)="E","X","")</f>
        <v>X</v>
      </c>
      <c r="M1084" s="29" t="str">
        <f>IF(VLOOKUP(I1084,RETENCIÓN!A:E,5,FALSE)="CT","X","")</f>
        <v/>
      </c>
      <c r="N1084" s="28" t="str">
        <f>IF(VLOOKUP(I1084,RETENCIÓN!A:E,5,FALSE)="E","X","")</f>
        <v>X</v>
      </c>
      <c r="O1084" s="28" t="str">
        <f>IF(VLOOKUP(I1084,RETENCIÓN!A:E,5,FALSE)="MT","X","")</f>
        <v/>
      </c>
      <c r="P1084" s="28" t="str">
        <f>IF(VLOOKUP(I1084,RETENCIÓN!A:E,5,FALSE)="S","X","")</f>
        <v/>
      </c>
      <c r="Q1084" s="26" t="s">
        <v>989</v>
      </c>
      <c r="R1084" s="26"/>
      <c r="S1084" s="25" t="s">
        <v>177</v>
      </c>
      <c r="T1084" s="22" t="s">
        <v>178</v>
      </c>
      <c r="U1084" s="22">
        <v>1</v>
      </c>
      <c r="V1084" s="22">
        <v>52</v>
      </c>
      <c r="W1084" s="22" t="s">
        <v>167</v>
      </c>
      <c r="X1084" s="22"/>
      <c r="Y1084" s="22">
        <v>6</v>
      </c>
      <c r="Z1084" s="22" t="s">
        <v>988</v>
      </c>
    </row>
    <row r="1085" spans="1:26" ht="24" x14ac:dyDescent="0.2">
      <c r="A1085" s="22">
        <v>1083</v>
      </c>
      <c r="B1085" s="22" t="s">
        <v>221</v>
      </c>
      <c r="C1085" s="23">
        <v>36374</v>
      </c>
      <c r="D1085" s="23">
        <v>36374</v>
      </c>
      <c r="E1085" s="22" t="s">
        <v>21</v>
      </c>
      <c r="F1085" s="24" t="s">
        <v>709</v>
      </c>
      <c r="G1085" s="4" t="s">
        <v>40</v>
      </c>
      <c r="H1085" s="31" t="str">
        <f>VLOOKUP(G1085,Hoja2!A:B,2,0)</f>
        <v>SERIE029</v>
      </c>
      <c r="I1085" s="4" t="s">
        <v>40</v>
      </c>
      <c r="J1085" s="31">
        <f>VLOOKUP(Eliminación!I638,RETENCIÓN!A:D,IF(Eliminación!E638="OPES",2,IF(Eliminación!E638="UPES",3,4)),FALSE)</f>
        <v>10</v>
      </c>
      <c r="K1085" s="27">
        <f t="shared" si="16"/>
        <v>40024</v>
      </c>
      <c r="L1085" s="28" t="str">
        <f>IF(VLOOKUP(I1085,RETENCIÓN!A:E,5,FALSE)="E","X","")</f>
        <v>X</v>
      </c>
      <c r="M1085" s="29" t="str">
        <f>IF(VLOOKUP(I1085,RETENCIÓN!A:E,5,FALSE)="CT","X","")</f>
        <v/>
      </c>
      <c r="N1085" s="28" t="str">
        <f>IF(VLOOKUP(I1085,RETENCIÓN!A:E,5,FALSE)="E","X","")</f>
        <v>X</v>
      </c>
      <c r="O1085" s="28" t="str">
        <f>IF(VLOOKUP(I1085,RETENCIÓN!A:E,5,FALSE)="MT","X","")</f>
        <v/>
      </c>
      <c r="P1085" s="28" t="str">
        <f>IF(VLOOKUP(I1085,RETENCIÓN!A:E,5,FALSE)="S","X","")</f>
        <v/>
      </c>
      <c r="Q1085" s="26" t="s">
        <v>989</v>
      </c>
      <c r="R1085" s="26"/>
      <c r="S1085" s="25" t="s">
        <v>177</v>
      </c>
      <c r="T1085" s="22" t="s">
        <v>178</v>
      </c>
      <c r="U1085" s="22">
        <v>1</v>
      </c>
      <c r="V1085" s="22">
        <v>108</v>
      </c>
      <c r="W1085" s="22" t="s">
        <v>167</v>
      </c>
      <c r="X1085" s="22"/>
      <c r="Y1085" s="22">
        <v>7</v>
      </c>
      <c r="Z1085" s="22" t="s">
        <v>988</v>
      </c>
    </row>
    <row r="1086" spans="1:26" ht="24" x14ac:dyDescent="0.2">
      <c r="A1086" s="22">
        <v>1084</v>
      </c>
      <c r="B1086" s="22" t="s">
        <v>412</v>
      </c>
      <c r="C1086" s="23">
        <v>36161</v>
      </c>
      <c r="D1086" s="23">
        <v>36525</v>
      </c>
      <c r="E1086" s="22" t="s">
        <v>20</v>
      </c>
      <c r="F1086" s="24" t="s">
        <v>993</v>
      </c>
      <c r="G1086" s="4" t="s">
        <v>40</v>
      </c>
      <c r="H1086" s="31" t="str">
        <f>VLOOKUP(G1086,Hoja2!A:B,2,0)</f>
        <v>SERIE029</v>
      </c>
      <c r="I1086" s="4" t="s">
        <v>40</v>
      </c>
      <c r="J1086" s="31">
        <f>VLOOKUP(Eliminación!I639,RETENCIÓN!A:D,IF(Eliminación!E639="OPES",2,IF(Eliminación!E639="UPES",3,4)),FALSE)</f>
        <v>10</v>
      </c>
      <c r="K1086" s="27">
        <f t="shared" si="16"/>
        <v>40175</v>
      </c>
      <c r="L1086" s="28" t="str">
        <f>IF(VLOOKUP(I1086,RETENCIÓN!A:E,5,FALSE)="E","X","")</f>
        <v>X</v>
      </c>
      <c r="M1086" s="29" t="str">
        <f>IF(VLOOKUP(I1086,RETENCIÓN!A:E,5,FALSE)="CT","X","")</f>
        <v/>
      </c>
      <c r="N1086" s="28" t="str">
        <f>IF(VLOOKUP(I1086,RETENCIÓN!A:E,5,FALSE)="E","X","")</f>
        <v>X</v>
      </c>
      <c r="O1086" s="28" t="str">
        <f>IF(VLOOKUP(I1086,RETENCIÓN!A:E,5,FALSE)="MT","X","")</f>
        <v/>
      </c>
      <c r="P1086" s="28" t="str">
        <f>IF(VLOOKUP(I1086,RETENCIÓN!A:E,5,FALSE)="S","X","")</f>
        <v/>
      </c>
      <c r="Q1086" s="26" t="s">
        <v>987</v>
      </c>
      <c r="R1086" s="26"/>
      <c r="S1086" s="25"/>
      <c r="T1086" s="22" t="s">
        <v>178</v>
      </c>
      <c r="U1086" s="22">
        <v>1</v>
      </c>
      <c r="V1086" s="22">
        <v>101</v>
      </c>
      <c r="W1086" s="22" t="s">
        <v>167</v>
      </c>
      <c r="X1086" s="22" t="s">
        <v>351</v>
      </c>
      <c r="Y1086" s="22">
        <v>8</v>
      </c>
      <c r="Z1086" s="22" t="s">
        <v>988</v>
      </c>
    </row>
    <row r="1087" spans="1:26" x14ac:dyDescent="0.2">
      <c r="A1087" s="22">
        <v>1085</v>
      </c>
      <c r="B1087" s="22" t="s">
        <v>221</v>
      </c>
      <c r="C1087" s="23">
        <v>36300</v>
      </c>
      <c r="D1087" s="23">
        <v>36300</v>
      </c>
      <c r="E1087" s="22" t="s">
        <v>21</v>
      </c>
      <c r="F1087" s="24" t="s">
        <v>484</v>
      </c>
      <c r="G1087" s="4" t="s">
        <v>40</v>
      </c>
      <c r="H1087" s="31" t="str">
        <f>VLOOKUP(G1087,Hoja2!A:B,2,0)</f>
        <v>SERIE029</v>
      </c>
      <c r="I1087" s="4" t="s">
        <v>40</v>
      </c>
      <c r="J1087" s="31">
        <f>VLOOKUP(Eliminación!I640,RETENCIÓN!A:D,IF(Eliminación!E640="OPES",2,IF(Eliminación!E640="UPES",3,4)),FALSE)</f>
        <v>10</v>
      </c>
      <c r="K1087" s="27">
        <f t="shared" si="16"/>
        <v>39950</v>
      </c>
      <c r="L1087" s="28" t="str">
        <f>IF(VLOOKUP(I1087,RETENCIÓN!A:E,5,FALSE)="E","X","")</f>
        <v>X</v>
      </c>
      <c r="M1087" s="29" t="str">
        <f>IF(VLOOKUP(I1087,RETENCIÓN!A:E,5,FALSE)="CT","X","")</f>
        <v/>
      </c>
      <c r="N1087" s="28" t="str">
        <f>IF(VLOOKUP(I1087,RETENCIÓN!A:E,5,FALSE)="E","X","")</f>
        <v>X</v>
      </c>
      <c r="O1087" s="28" t="str">
        <f>IF(VLOOKUP(I1087,RETENCIÓN!A:E,5,FALSE)="MT","X","")</f>
        <v/>
      </c>
      <c r="P1087" s="28" t="str">
        <f>IF(VLOOKUP(I1087,RETENCIÓN!A:E,5,FALSE)="S","X","")</f>
        <v/>
      </c>
      <c r="Q1087" s="26" t="s">
        <v>994</v>
      </c>
      <c r="R1087" s="26"/>
      <c r="S1087" s="25" t="s">
        <v>177</v>
      </c>
      <c r="T1087" s="22" t="s">
        <v>178</v>
      </c>
      <c r="U1087" s="22">
        <v>1</v>
      </c>
      <c r="V1087" s="22">
        <v>92</v>
      </c>
      <c r="W1087" s="22" t="s">
        <v>167</v>
      </c>
      <c r="X1087" s="22"/>
      <c r="Y1087" s="22">
        <v>9</v>
      </c>
      <c r="Z1087" s="22" t="s">
        <v>988</v>
      </c>
    </row>
    <row r="1088" spans="1:26" x14ac:dyDescent="0.2">
      <c r="A1088" s="22">
        <v>1086</v>
      </c>
      <c r="B1088" s="22" t="s">
        <v>221</v>
      </c>
      <c r="C1088" s="23">
        <v>36384</v>
      </c>
      <c r="D1088" s="23">
        <v>36384</v>
      </c>
      <c r="E1088" s="22" t="s">
        <v>21</v>
      </c>
      <c r="F1088" s="24" t="s">
        <v>995</v>
      </c>
      <c r="G1088" s="4" t="s">
        <v>40</v>
      </c>
      <c r="H1088" s="31" t="str">
        <f>VLOOKUP(G1088,Hoja2!A:B,2,0)</f>
        <v>SERIE029</v>
      </c>
      <c r="I1088" s="4" t="s">
        <v>40</v>
      </c>
      <c r="J1088" s="31">
        <f>VLOOKUP(Eliminación!I641,RETENCIÓN!A:D,IF(Eliminación!E641="OPES",2,IF(Eliminación!E641="UPES",3,4)),FALSE)</f>
        <v>10</v>
      </c>
      <c r="K1088" s="27">
        <f t="shared" si="16"/>
        <v>40034</v>
      </c>
      <c r="L1088" s="28" t="str">
        <f>IF(VLOOKUP(I1088,RETENCIÓN!A:E,5,FALSE)="E","X","")</f>
        <v>X</v>
      </c>
      <c r="M1088" s="29" t="str">
        <f>IF(VLOOKUP(I1088,RETENCIÓN!A:E,5,FALSE)="CT","X","")</f>
        <v/>
      </c>
      <c r="N1088" s="28" t="str">
        <f>IF(VLOOKUP(I1088,RETENCIÓN!A:E,5,FALSE)="E","X","")</f>
        <v>X</v>
      </c>
      <c r="O1088" s="28" t="str">
        <f>IF(VLOOKUP(I1088,RETENCIÓN!A:E,5,FALSE)="MT","X","")</f>
        <v/>
      </c>
      <c r="P1088" s="28" t="str">
        <f>IF(VLOOKUP(I1088,RETENCIÓN!A:E,5,FALSE)="S","X","")</f>
        <v/>
      </c>
      <c r="Q1088" s="26" t="s">
        <v>996</v>
      </c>
      <c r="R1088" s="26"/>
      <c r="S1088" s="25"/>
      <c r="T1088" s="22" t="s">
        <v>178</v>
      </c>
      <c r="U1088" s="22">
        <v>1</v>
      </c>
      <c r="V1088" s="22">
        <v>23</v>
      </c>
      <c r="W1088" s="22" t="s">
        <v>167</v>
      </c>
      <c r="X1088" s="22"/>
      <c r="Y1088" s="22">
        <v>10</v>
      </c>
      <c r="Z1088" s="22" t="s">
        <v>988</v>
      </c>
    </row>
    <row r="1089" spans="1:26" x14ac:dyDescent="0.2">
      <c r="A1089" s="22">
        <v>1087</v>
      </c>
      <c r="B1089" s="22" t="s">
        <v>303</v>
      </c>
      <c r="C1089" s="23">
        <v>36384</v>
      </c>
      <c r="D1089" s="23">
        <v>36384</v>
      </c>
      <c r="E1089" s="22" t="s">
        <v>21</v>
      </c>
      <c r="F1089" s="24" t="s">
        <v>997</v>
      </c>
      <c r="G1089" s="4" t="s">
        <v>40</v>
      </c>
      <c r="H1089" s="31" t="str">
        <f>VLOOKUP(G1089,Hoja2!A:B,2,0)</f>
        <v>SERIE029</v>
      </c>
      <c r="I1089" s="4" t="s">
        <v>40</v>
      </c>
      <c r="J1089" s="31">
        <f>VLOOKUP(Eliminación!I642,RETENCIÓN!A:D,IF(Eliminación!E642="OPES",2,IF(Eliminación!E642="UPES",3,4)),FALSE)</f>
        <v>10</v>
      </c>
      <c r="K1089" s="27">
        <f t="shared" si="16"/>
        <v>40034</v>
      </c>
      <c r="L1089" s="28" t="str">
        <f>IF(VLOOKUP(I1089,RETENCIÓN!A:E,5,FALSE)="E","X","")</f>
        <v>X</v>
      </c>
      <c r="M1089" s="29" t="str">
        <f>IF(VLOOKUP(I1089,RETENCIÓN!A:E,5,FALSE)="CT","X","")</f>
        <v/>
      </c>
      <c r="N1089" s="28" t="str">
        <f>IF(VLOOKUP(I1089,RETENCIÓN!A:E,5,FALSE)="E","X","")</f>
        <v>X</v>
      </c>
      <c r="O1089" s="28" t="str">
        <f>IF(VLOOKUP(I1089,RETENCIÓN!A:E,5,FALSE)="MT","X","")</f>
        <v/>
      </c>
      <c r="P1089" s="28" t="str">
        <f>IF(VLOOKUP(I1089,RETENCIÓN!A:E,5,FALSE)="S","X","")</f>
        <v/>
      </c>
      <c r="Q1089" s="26" t="s">
        <v>996</v>
      </c>
      <c r="R1089" s="26"/>
      <c r="S1089" s="25"/>
      <c r="T1089" s="22" t="s">
        <v>178</v>
      </c>
      <c r="U1089" s="22">
        <v>1</v>
      </c>
      <c r="V1089" s="22">
        <v>32</v>
      </c>
      <c r="W1089" s="22" t="s">
        <v>167</v>
      </c>
      <c r="X1089" s="22"/>
      <c r="Y1089" s="22">
        <v>11</v>
      </c>
      <c r="Z1089" s="22" t="s">
        <v>988</v>
      </c>
    </row>
    <row r="1090" spans="1:26" ht="24" x14ac:dyDescent="0.2">
      <c r="A1090" s="22">
        <v>1088</v>
      </c>
      <c r="B1090" s="22" t="s">
        <v>214</v>
      </c>
      <c r="C1090" s="23">
        <v>35744</v>
      </c>
      <c r="D1090" s="23">
        <v>35744</v>
      </c>
      <c r="E1090" s="22" t="s">
        <v>20</v>
      </c>
      <c r="F1090" s="24" t="s">
        <v>829</v>
      </c>
      <c r="G1090" s="4" t="s">
        <v>40</v>
      </c>
      <c r="H1090" s="31" t="str">
        <f>VLOOKUP(G1090,Hoja2!A:B,2,0)</f>
        <v>SERIE029</v>
      </c>
      <c r="I1090" s="4" t="s">
        <v>40</v>
      </c>
      <c r="J1090" s="31">
        <f>VLOOKUP(Eliminación!I643,RETENCIÓN!A:D,IF(Eliminación!E643="OPES",2,IF(Eliminación!E643="UPES",3,4)),FALSE)</f>
        <v>10</v>
      </c>
      <c r="K1090" s="27">
        <f t="shared" si="16"/>
        <v>39394</v>
      </c>
      <c r="L1090" s="28" t="str">
        <f>IF(VLOOKUP(I1090,RETENCIÓN!A:E,5,FALSE)="E","X","")</f>
        <v>X</v>
      </c>
      <c r="M1090" s="29" t="str">
        <f>IF(VLOOKUP(I1090,RETENCIÓN!A:E,5,FALSE)="CT","X","")</f>
        <v/>
      </c>
      <c r="N1090" s="28" t="str">
        <f>IF(VLOOKUP(I1090,RETENCIÓN!A:E,5,FALSE)="E","X","")</f>
        <v>X</v>
      </c>
      <c r="O1090" s="28" t="str">
        <f>IF(VLOOKUP(I1090,RETENCIÓN!A:E,5,FALSE)="MT","X","")</f>
        <v/>
      </c>
      <c r="P1090" s="28" t="str">
        <f>IF(VLOOKUP(I1090,RETENCIÓN!A:E,5,FALSE)="S","X","")</f>
        <v/>
      </c>
      <c r="Q1090" s="26" t="s">
        <v>998</v>
      </c>
      <c r="R1090" s="26"/>
      <c r="S1090" s="25"/>
      <c r="T1090" s="22" t="s">
        <v>178</v>
      </c>
      <c r="U1090" s="22">
        <v>1</v>
      </c>
      <c r="V1090" s="22">
        <v>167</v>
      </c>
      <c r="W1090" s="22" t="s">
        <v>167</v>
      </c>
      <c r="X1090" s="22" t="s">
        <v>999</v>
      </c>
      <c r="Y1090" s="22">
        <v>12</v>
      </c>
      <c r="Z1090" s="22" t="s">
        <v>988</v>
      </c>
    </row>
    <row r="1091" spans="1:26" ht="24" x14ac:dyDescent="0.2">
      <c r="A1091" s="22">
        <v>1089</v>
      </c>
      <c r="B1091" s="22" t="s">
        <v>214</v>
      </c>
      <c r="C1091" s="23">
        <v>35744</v>
      </c>
      <c r="D1091" s="23">
        <v>35744</v>
      </c>
      <c r="E1091" s="22" t="s">
        <v>20</v>
      </c>
      <c r="F1091" s="24" t="s">
        <v>829</v>
      </c>
      <c r="G1091" s="4" t="s">
        <v>40</v>
      </c>
      <c r="H1091" s="31" t="str">
        <f>VLOOKUP(G1091,Hoja2!A:B,2,0)</f>
        <v>SERIE029</v>
      </c>
      <c r="I1091" s="4" t="s">
        <v>40</v>
      </c>
      <c r="J1091" s="31">
        <f>VLOOKUP(Eliminación!I644,RETENCIÓN!A:D,IF(Eliminación!E644="OPES",2,IF(Eliminación!E644="UPES",3,4)),FALSE)</f>
        <v>10</v>
      </c>
      <c r="K1091" s="27">
        <f t="shared" ref="K1091:K1154" si="17">D1091+(J1091*365)</f>
        <v>39394</v>
      </c>
      <c r="L1091" s="28" t="str">
        <f>IF(VLOOKUP(I1091,RETENCIÓN!A:E,5,FALSE)="E","X","")</f>
        <v>X</v>
      </c>
      <c r="M1091" s="29" t="str">
        <f>IF(VLOOKUP(I1091,RETENCIÓN!A:E,5,FALSE)="CT","X","")</f>
        <v/>
      </c>
      <c r="N1091" s="28" t="str">
        <f>IF(VLOOKUP(I1091,RETENCIÓN!A:E,5,FALSE)="E","X","")</f>
        <v>X</v>
      </c>
      <c r="O1091" s="28" t="str">
        <f>IF(VLOOKUP(I1091,RETENCIÓN!A:E,5,FALSE)="MT","X","")</f>
        <v/>
      </c>
      <c r="P1091" s="28" t="str">
        <f>IF(VLOOKUP(I1091,RETENCIÓN!A:E,5,FALSE)="S","X","")</f>
        <v/>
      </c>
      <c r="Q1091" s="26" t="s">
        <v>998</v>
      </c>
      <c r="R1091" s="26"/>
      <c r="S1091" s="25"/>
      <c r="T1091" s="22" t="s">
        <v>178</v>
      </c>
      <c r="U1091" s="22">
        <v>168</v>
      </c>
      <c r="V1091" s="22">
        <v>324</v>
      </c>
      <c r="W1091" s="22" t="s">
        <v>167</v>
      </c>
      <c r="X1091" s="22" t="s">
        <v>1000</v>
      </c>
      <c r="Y1091" s="22">
        <v>13</v>
      </c>
      <c r="Z1091" s="22" t="s">
        <v>988</v>
      </c>
    </row>
    <row r="1092" spans="1:26" ht="60" x14ac:dyDescent="0.2">
      <c r="A1092" s="22">
        <v>1090</v>
      </c>
      <c r="B1092" s="22" t="s">
        <v>221</v>
      </c>
      <c r="C1092" s="23">
        <v>35704</v>
      </c>
      <c r="D1092" s="23">
        <v>35704</v>
      </c>
      <c r="E1092" s="22" t="s">
        <v>20</v>
      </c>
      <c r="F1092" s="24"/>
      <c r="G1092" s="4" t="s">
        <v>40</v>
      </c>
      <c r="H1092" s="31" t="str">
        <f>VLOOKUP(G1092,Hoja2!A:B,2,0)</f>
        <v>SERIE029</v>
      </c>
      <c r="I1092" s="4" t="s">
        <v>40</v>
      </c>
      <c r="J1092" s="31">
        <f>VLOOKUP(Eliminación!I645,RETENCIÓN!A:D,IF(Eliminación!E645="OPES",2,IF(Eliminación!E645="UPES",3,4)),FALSE)</f>
        <v>10</v>
      </c>
      <c r="K1092" s="27">
        <f t="shared" si="17"/>
        <v>39354</v>
      </c>
      <c r="L1092" s="28" t="str">
        <f>IF(VLOOKUP(I1092,RETENCIÓN!A:E,5,FALSE)="E","X","")</f>
        <v>X</v>
      </c>
      <c r="M1092" s="29" t="str">
        <f>IF(VLOOKUP(I1092,RETENCIÓN!A:E,5,FALSE)="CT","X","")</f>
        <v/>
      </c>
      <c r="N1092" s="28" t="str">
        <f>IF(VLOOKUP(I1092,RETENCIÓN!A:E,5,FALSE)="E","X","")</f>
        <v>X</v>
      </c>
      <c r="O1092" s="28" t="str">
        <f>IF(VLOOKUP(I1092,RETENCIÓN!A:E,5,FALSE)="MT","X","")</f>
        <v/>
      </c>
      <c r="P1092" s="28" t="str">
        <f>IF(VLOOKUP(I1092,RETENCIÓN!A:E,5,FALSE)="S","X","")</f>
        <v/>
      </c>
      <c r="Q1092" s="26" t="s">
        <v>1001</v>
      </c>
      <c r="R1092" s="26" t="s">
        <v>1002</v>
      </c>
      <c r="S1092" s="25"/>
      <c r="T1092" s="22" t="s">
        <v>178</v>
      </c>
      <c r="U1092" s="22">
        <v>1</v>
      </c>
      <c r="V1092" s="22">
        <v>66</v>
      </c>
      <c r="W1092" s="22" t="s">
        <v>167</v>
      </c>
      <c r="X1092" s="22"/>
      <c r="Y1092" s="22">
        <v>14</v>
      </c>
      <c r="Z1092" s="22" t="s">
        <v>988</v>
      </c>
    </row>
    <row r="1093" spans="1:26" ht="24" x14ac:dyDescent="0.2">
      <c r="A1093" s="22">
        <v>1091</v>
      </c>
      <c r="B1093" s="22" t="s">
        <v>214</v>
      </c>
      <c r="C1093" s="23">
        <v>35744</v>
      </c>
      <c r="D1093" s="23">
        <v>35744</v>
      </c>
      <c r="E1093" s="22" t="s">
        <v>20</v>
      </c>
      <c r="F1093" s="24" t="s">
        <v>829</v>
      </c>
      <c r="G1093" s="4" t="s">
        <v>40</v>
      </c>
      <c r="H1093" s="31" t="str">
        <f>VLOOKUP(G1093,Hoja2!A:B,2,0)</f>
        <v>SERIE029</v>
      </c>
      <c r="I1093" s="4" t="s">
        <v>40</v>
      </c>
      <c r="J1093" s="31">
        <f>VLOOKUP(Eliminación!I646,RETENCIÓN!A:D,IF(Eliminación!E646="OPES",2,IF(Eliminación!E646="UPES",3,4)),FALSE)</f>
        <v>10</v>
      </c>
      <c r="K1093" s="27">
        <f t="shared" si="17"/>
        <v>39394</v>
      </c>
      <c r="L1093" s="28" t="str">
        <f>IF(VLOOKUP(I1093,RETENCIÓN!A:E,5,FALSE)="E","X","")</f>
        <v>X</v>
      </c>
      <c r="M1093" s="29" t="str">
        <f>IF(VLOOKUP(I1093,RETENCIÓN!A:E,5,FALSE)="CT","X","")</f>
        <v/>
      </c>
      <c r="N1093" s="28" t="str">
        <f>IF(VLOOKUP(I1093,RETENCIÓN!A:E,5,FALSE)="E","X","")</f>
        <v>X</v>
      </c>
      <c r="O1093" s="28" t="str">
        <f>IF(VLOOKUP(I1093,RETENCIÓN!A:E,5,FALSE)="MT","X","")</f>
        <v/>
      </c>
      <c r="P1093" s="28" t="str">
        <f>IF(VLOOKUP(I1093,RETENCIÓN!A:E,5,FALSE)="S","X","")</f>
        <v/>
      </c>
      <c r="Q1093" s="26" t="s">
        <v>998</v>
      </c>
      <c r="R1093" s="26"/>
      <c r="S1093" s="25"/>
      <c r="T1093" s="22" t="s">
        <v>178</v>
      </c>
      <c r="U1093" s="22">
        <v>1</v>
      </c>
      <c r="V1093" s="22">
        <v>171</v>
      </c>
      <c r="W1093" s="22" t="s">
        <v>167</v>
      </c>
      <c r="X1093" s="22" t="s">
        <v>1003</v>
      </c>
      <c r="Y1093" s="22">
        <v>1</v>
      </c>
      <c r="Z1093" s="22" t="s">
        <v>1004</v>
      </c>
    </row>
    <row r="1094" spans="1:26" ht="24" x14ac:dyDescent="0.2">
      <c r="A1094" s="22">
        <v>1092</v>
      </c>
      <c r="B1094" s="22" t="s">
        <v>214</v>
      </c>
      <c r="C1094" s="23">
        <v>35744</v>
      </c>
      <c r="D1094" s="23">
        <v>35744</v>
      </c>
      <c r="E1094" s="22" t="s">
        <v>20</v>
      </c>
      <c r="F1094" s="24" t="s">
        <v>829</v>
      </c>
      <c r="G1094" s="4" t="s">
        <v>40</v>
      </c>
      <c r="H1094" s="31" t="str">
        <f>VLOOKUP(G1094,Hoja2!A:B,2,0)</f>
        <v>SERIE029</v>
      </c>
      <c r="I1094" s="4" t="s">
        <v>40</v>
      </c>
      <c r="J1094" s="31">
        <f>VLOOKUP(Eliminación!I647,RETENCIÓN!A:D,IF(Eliminación!E647="OPES",2,IF(Eliminación!E647="UPES",3,4)),FALSE)</f>
        <v>10</v>
      </c>
      <c r="K1094" s="27">
        <f t="shared" si="17"/>
        <v>39394</v>
      </c>
      <c r="L1094" s="28" t="str">
        <f>IF(VLOOKUP(I1094,RETENCIÓN!A:E,5,FALSE)="E","X","")</f>
        <v>X</v>
      </c>
      <c r="M1094" s="29" t="str">
        <f>IF(VLOOKUP(I1094,RETENCIÓN!A:E,5,FALSE)="CT","X","")</f>
        <v/>
      </c>
      <c r="N1094" s="28" t="str">
        <f>IF(VLOOKUP(I1094,RETENCIÓN!A:E,5,FALSE)="E","X","")</f>
        <v>X</v>
      </c>
      <c r="O1094" s="28" t="str">
        <f>IF(VLOOKUP(I1094,RETENCIÓN!A:E,5,FALSE)="MT","X","")</f>
        <v/>
      </c>
      <c r="P1094" s="28" t="str">
        <f>IF(VLOOKUP(I1094,RETENCIÓN!A:E,5,FALSE)="S","X","")</f>
        <v/>
      </c>
      <c r="Q1094" s="26" t="s">
        <v>998</v>
      </c>
      <c r="R1094" s="26"/>
      <c r="S1094" s="25"/>
      <c r="T1094" s="22" t="s">
        <v>178</v>
      </c>
      <c r="U1094" s="22">
        <v>172</v>
      </c>
      <c r="V1094" s="22">
        <v>335</v>
      </c>
      <c r="W1094" s="22" t="s">
        <v>167</v>
      </c>
      <c r="X1094" s="22" t="s">
        <v>1005</v>
      </c>
      <c r="Y1094" s="22">
        <v>2</v>
      </c>
      <c r="Z1094" s="22" t="s">
        <v>1004</v>
      </c>
    </row>
    <row r="1095" spans="1:26" ht="24" x14ac:dyDescent="0.2">
      <c r="A1095" s="22">
        <v>1093</v>
      </c>
      <c r="B1095" s="22" t="s">
        <v>168</v>
      </c>
      <c r="C1095" s="23">
        <v>35650</v>
      </c>
      <c r="D1095" s="23">
        <v>35886</v>
      </c>
      <c r="E1095" s="22" t="s">
        <v>20</v>
      </c>
      <c r="F1095" s="24" t="s">
        <v>829</v>
      </c>
      <c r="G1095" s="4" t="s">
        <v>40</v>
      </c>
      <c r="H1095" s="31" t="str">
        <f>VLOOKUP(G1095,Hoja2!A:B,2,0)</f>
        <v>SERIE029</v>
      </c>
      <c r="I1095" s="4" t="s">
        <v>40</v>
      </c>
      <c r="J1095" s="31">
        <f>VLOOKUP(Eliminación!I648,RETENCIÓN!A:D,IF(Eliminación!E648="OPES",2,IF(Eliminación!E648="UPES",3,4)),FALSE)</f>
        <v>10</v>
      </c>
      <c r="K1095" s="27">
        <f t="shared" si="17"/>
        <v>39536</v>
      </c>
      <c r="L1095" s="28" t="str">
        <f>IF(VLOOKUP(I1095,RETENCIÓN!A:E,5,FALSE)="E","X","")</f>
        <v>X</v>
      </c>
      <c r="M1095" s="29" t="str">
        <f>IF(VLOOKUP(I1095,RETENCIÓN!A:E,5,FALSE)="CT","X","")</f>
        <v/>
      </c>
      <c r="N1095" s="28" t="str">
        <f>IF(VLOOKUP(I1095,RETENCIÓN!A:E,5,FALSE)="E","X","")</f>
        <v>X</v>
      </c>
      <c r="O1095" s="28" t="str">
        <f>IF(VLOOKUP(I1095,RETENCIÓN!A:E,5,FALSE)="MT","X","")</f>
        <v/>
      </c>
      <c r="P1095" s="28" t="str">
        <f>IF(VLOOKUP(I1095,RETENCIÓN!A:E,5,FALSE)="S","X","")</f>
        <v/>
      </c>
      <c r="Q1095" s="26" t="s">
        <v>1001</v>
      </c>
      <c r="R1095" s="26" t="s">
        <v>1006</v>
      </c>
      <c r="S1095" s="25"/>
      <c r="T1095" s="22" t="s">
        <v>178</v>
      </c>
      <c r="U1095" s="22">
        <v>1</v>
      </c>
      <c r="V1095" s="22">
        <v>230</v>
      </c>
      <c r="W1095" s="22" t="s">
        <v>167</v>
      </c>
      <c r="X1095" s="22"/>
      <c r="Y1095" s="22">
        <v>3</v>
      </c>
      <c r="Z1095" s="22" t="s">
        <v>1004</v>
      </c>
    </row>
    <row r="1096" spans="1:26" ht="60" x14ac:dyDescent="0.2">
      <c r="A1096" s="22">
        <v>1094</v>
      </c>
      <c r="B1096" s="22" t="s">
        <v>168</v>
      </c>
      <c r="C1096" s="23">
        <v>35732</v>
      </c>
      <c r="D1096" s="23">
        <v>35787</v>
      </c>
      <c r="E1096" s="22" t="s">
        <v>20</v>
      </c>
      <c r="F1096" s="24" t="s">
        <v>998</v>
      </c>
      <c r="G1096" s="4" t="s">
        <v>40</v>
      </c>
      <c r="H1096" s="31" t="str">
        <f>VLOOKUP(G1096,Hoja2!A:B,2,0)</f>
        <v>SERIE029</v>
      </c>
      <c r="I1096" s="4" t="s">
        <v>40</v>
      </c>
      <c r="J1096" s="31">
        <f>VLOOKUP(Eliminación!I649,RETENCIÓN!A:D,IF(Eliminación!E649="OPES",2,IF(Eliminación!E649="UPES",3,4)),FALSE)</f>
        <v>10</v>
      </c>
      <c r="K1096" s="27">
        <f t="shared" si="17"/>
        <v>39437</v>
      </c>
      <c r="L1096" s="28" t="str">
        <f>IF(VLOOKUP(I1096,RETENCIÓN!A:E,5,FALSE)="E","X","")</f>
        <v>X</v>
      </c>
      <c r="M1096" s="29" t="str">
        <f>IF(VLOOKUP(I1096,RETENCIÓN!A:E,5,FALSE)="CT","X","")</f>
        <v/>
      </c>
      <c r="N1096" s="28" t="str">
        <f>IF(VLOOKUP(I1096,RETENCIÓN!A:E,5,FALSE)="E","X","")</f>
        <v>X</v>
      </c>
      <c r="O1096" s="28" t="str">
        <f>IF(VLOOKUP(I1096,RETENCIÓN!A:E,5,FALSE)="MT","X","")</f>
        <v/>
      </c>
      <c r="P1096" s="28" t="str">
        <f>IF(VLOOKUP(I1096,RETENCIÓN!A:E,5,FALSE)="S","X","")</f>
        <v/>
      </c>
      <c r="Q1096" s="26" t="s">
        <v>998</v>
      </c>
      <c r="R1096" s="26" t="s">
        <v>1007</v>
      </c>
      <c r="S1096" s="25"/>
      <c r="T1096" s="22" t="s">
        <v>178</v>
      </c>
      <c r="U1096" s="22">
        <v>1</v>
      </c>
      <c r="V1096" s="22">
        <v>360</v>
      </c>
      <c r="W1096" s="22" t="s">
        <v>167</v>
      </c>
      <c r="X1096" s="22"/>
      <c r="Y1096" s="22">
        <v>4</v>
      </c>
      <c r="Z1096" s="22" t="s">
        <v>1004</v>
      </c>
    </row>
    <row r="1097" spans="1:26" ht="24" x14ac:dyDescent="0.2">
      <c r="A1097" s="22">
        <v>1095</v>
      </c>
      <c r="B1097" s="22" t="s">
        <v>221</v>
      </c>
      <c r="C1097" s="23">
        <v>35704</v>
      </c>
      <c r="D1097" s="23">
        <v>35734</v>
      </c>
      <c r="E1097" s="22" t="s">
        <v>20</v>
      </c>
      <c r="F1097" s="24" t="s">
        <v>666</v>
      </c>
      <c r="G1097" s="4" t="s">
        <v>40</v>
      </c>
      <c r="H1097" s="31" t="str">
        <f>VLOOKUP(G1097,Hoja2!A:B,2,0)</f>
        <v>SERIE029</v>
      </c>
      <c r="I1097" s="4" t="s">
        <v>40</v>
      </c>
      <c r="J1097" s="31">
        <f>VLOOKUP(Eliminación!I650,RETENCIÓN!A:D,IF(Eliminación!E650="OPES",2,IF(Eliminación!E650="UPES",3,4)),FALSE)</f>
        <v>10</v>
      </c>
      <c r="K1097" s="27">
        <f t="shared" si="17"/>
        <v>39384</v>
      </c>
      <c r="L1097" s="28" t="str">
        <f>IF(VLOOKUP(I1097,RETENCIÓN!A:E,5,FALSE)="E","X","")</f>
        <v>X</v>
      </c>
      <c r="M1097" s="29" t="str">
        <f>IF(VLOOKUP(I1097,RETENCIÓN!A:E,5,FALSE)="CT","X","")</f>
        <v/>
      </c>
      <c r="N1097" s="28" t="str">
        <f>IF(VLOOKUP(I1097,RETENCIÓN!A:E,5,FALSE)="E","X","")</f>
        <v>X</v>
      </c>
      <c r="O1097" s="28" t="str">
        <f>IF(VLOOKUP(I1097,RETENCIÓN!A:E,5,FALSE)="MT","X","")</f>
        <v/>
      </c>
      <c r="P1097" s="28" t="str">
        <f>IF(VLOOKUP(I1097,RETENCIÓN!A:E,5,FALSE)="S","X","")</f>
        <v/>
      </c>
      <c r="Q1097" s="26" t="s">
        <v>998</v>
      </c>
      <c r="R1097" s="26"/>
      <c r="S1097" s="25"/>
      <c r="T1097" s="22" t="s">
        <v>178</v>
      </c>
      <c r="U1097" s="22">
        <v>1</v>
      </c>
      <c r="V1097" s="22">
        <v>67</v>
      </c>
      <c r="W1097" s="22" t="s">
        <v>167</v>
      </c>
      <c r="X1097" s="22" t="s">
        <v>1008</v>
      </c>
      <c r="Y1097" s="22">
        <v>5</v>
      </c>
      <c r="Z1097" s="22" t="s">
        <v>1004</v>
      </c>
    </row>
    <row r="1098" spans="1:26" ht="24" x14ac:dyDescent="0.2">
      <c r="A1098" s="22">
        <v>1096</v>
      </c>
      <c r="B1098" s="22" t="s">
        <v>221</v>
      </c>
      <c r="C1098" s="23">
        <v>35762</v>
      </c>
      <c r="D1098" s="23">
        <v>35762</v>
      </c>
      <c r="E1098" s="22" t="s">
        <v>20</v>
      </c>
      <c r="F1098" s="24" t="s">
        <v>1009</v>
      </c>
      <c r="G1098" s="4" t="s">
        <v>40</v>
      </c>
      <c r="H1098" s="31" t="str">
        <f>VLOOKUP(G1098,Hoja2!A:B,2,0)</f>
        <v>SERIE029</v>
      </c>
      <c r="I1098" s="4" t="s">
        <v>40</v>
      </c>
      <c r="J1098" s="31">
        <f>VLOOKUP(Eliminación!I651,RETENCIÓN!A:D,IF(Eliminación!E651="OPES",2,IF(Eliminación!E651="UPES",3,4)),FALSE)</f>
        <v>10</v>
      </c>
      <c r="K1098" s="27">
        <f t="shared" si="17"/>
        <v>39412</v>
      </c>
      <c r="L1098" s="28" t="str">
        <f>IF(VLOOKUP(I1098,RETENCIÓN!A:E,5,FALSE)="E","X","")</f>
        <v>X</v>
      </c>
      <c r="M1098" s="29" t="str">
        <f>IF(VLOOKUP(I1098,RETENCIÓN!A:E,5,FALSE)="CT","X","")</f>
        <v/>
      </c>
      <c r="N1098" s="28" t="str">
        <f>IF(VLOOKUP(I1098,RETENCIÓN!A:E,5,FALSE)="E","X","")</f>
        <v>X</v>
      </c>
      <c r="O1098" s="28" t="str">
        <f>IF(VLOOKUP(I1098,RETENCIÓN!A:E,5,FALSE)="MT","X","")</f>
        <v/>
      </c>
      <c r="P1098" s="28" t="str">
        <f>IF(VLOOKUP(I1098,RETENCIÓN!A:E,5,FALSE)="S","X","")</f>
        <v/>
      </c>
      <c r="Q1098" s="26" t="s">
        <v>998</v>
      </c>
      <c r="R1098" s="26"/>
      <c r="S1098" s="25"/>
      <c r="T1098" s="22" t="s">
        <v>178</v>
      </c>
      <c r="U1098" s="22">
        <v>1</v>
      </c>
      <c r="V1098" s="22">
        <v>107</v>
      </c>
      <c r="W1098" s="22" t="s">
        <v>167</v>
      </c>
      <c r="X1098" s="22"/>
      <c r="Y1098" s="22">
        <v>6</v>
      </c>
      <c r="Z1098" s="22" t="s">
        <v>1004</v>
      </c>
    </row>
    <row r="1099" spans="1:26" ht="36" x14ac:dyDescent="0.2">
      <c r="A1099" s="22">
        <v>1097</v>
      </c>
      <c r="B1099" s="22" t="s">
        <v>168</v>
      </c>
      <c r="C1099" s="23">
        <v>37887</v>
      </c>
      <c r="D1099" s="23">
        <v>37887</v>
      </c>
      <c r="E1099" s="22" t="s">
        <v>21</v>
      </c>
      <c r="F1099" s="24" t="s">
        <v>1010</v>
      </c>
      <c r="G1099" s="4" t="s">
        <v>40</v>
      </c>
      <c r="H1099" s="31" t="str">
        <f>VLOOKUP(G1099,Hoja2!A:B,2,0)</f>
        <v>SERIE029</v>
      </c>
      <c r="I1099" s="4" t="s">
        <v>40</v>
      </c>
      <c r="J1099" s="31">
        <f>VLOOKUP(Eliminación!I652,RETENCIÓN!A:D,IF(Eliminación!E652="OPES",2,IF(Eliminación!E652="UPES",3,4)),FALSE)</f>
        <v>10</v>
      </c>
      <c r="K1099" s="27">
        <f t="shared" si="17"/>
        <v>41537</v>
      </c>
      <c r="L1099" s="28" t="str">
        <f>IF(VLOOKUP(I1099,RETENCIÓN!A:E,5,FALSE)="E","X","")</f>
        <v>X</v>
      </c>
      <c r="M1099" s="29" t="str">
        <f>IF(VLOOKUP(I1099,RETENCIÓN!A:E,5,FALSE)="CT","X","")</f>
        <v/>
      </c>
      <c r="N1099" s="28" t="str">
        <f>IF(VLOOKUP(I1099,RETENCIÓN!A:E,5,FALSE)="E","X","")</f>
        <v>X</v>
      </c>
      <c r="O1099" s="28" t="str">
        <f>IF(VLOOKUP(I1099,RETENCIÓN!A:E,5,FALSE)="MT","X","")</f>
        <v/>
      </c>
      <c r="P1099" s="28" t="str">
        <f>IF(VLOOKUP(I1099,RETENCIÓN!A:E,5,FALSE)="S","X","")</f>
        <v/>
      </c>
      <c r="Q1099" s="26" t="s">
        <v>1011</v>
      </c>
      <c r="R1099" s="26"/>
      <c r="S1099" s="25" t="s">
        <v>177</v>
      </c>
      <c r="T1099" s="22" t="s">
        <v>178</v>
      </c>
      <c r="U1099" s="22">
        <v>1</v>
      </c>
      <c r="V1099" s="22">
        <v>133</v>
      </c>
      <c r="W1099" s="22" t="s">
        <v>167</v>
      </c>
      <c r="X1099" s="22"/>
      <c r="Y1099" s="22">
        <v>7</v>
      </c>
      <c r="Z1099" s="22" t="s">
        <v>1004</v>
      </c>
    </row>
    <row r="1100" spans="1:26" ht="48" x14ac:dyDescent="0.2">
      <c r="A1100" s="22">
        <v>1098</v>
      </c>
      <c r="B1100" s="22" t="s">
        <v>168</v>
      </c>
      <c r="C1100" s="23">
        <v>37887</v>
      </c>
      <c r="D1100" s="23">
        <v>37887</v>
      </c>
      <c r="E1100" s="22" t="s">
        <v>21</v>
      </c>
      <c r="F1100" s="24" t="s">
        <v>253</v>
      </c>
      <c r="G1100" s="4" t="s">
        <v>40</v>
      </c>
      <c r="H1100" s="31" t="str">
        <f>VLOOKUP(G1100,Hoja2!A:B,2,0)</f>
        <v>SERIE029</v>
      </c>
      <c r="I1100" s="4" t="s">
        <v>40</v>
      </c>
      <c r="J1100" s="31">
        <f>VLOOKUP(Eliminación!I653,RETENCIÓN!A:D,IF(Eliminación!E653="OPES",2,IF(Eliminación!E653="UPES",3,4)),FALSE)</f>
        <v>10</v>
      </c>
      <c r="K1100" s="27">
        <f t="shared" si="17"/>
        <v>41537</v>
      </c>
      <c r="L1100" s="28" t="str">
        <f>IF(VLOOKUP(I1100,RETENCIÓN!A:E,5,FALSE)="E","X","")</f>
        <v>X</v>
      </c>
      <c r="M1100" s="29" t="str">
        <f>IF(VLOOKUP(I1100,RETENCIÓN!A:E,5,FALSE)="CT","X","")</f>
        <v/>
      </c>
      <c r="N1100" s="28" t="str">
        <f>IF(VLOOKUP(I1100,RETENCIÓN!A:E,5,FALSE)="E","X","")</f>
        <v>X</v>
      </c>
      <c r="O1100" s="28" t="str">
        <f>IF(VLOOKUP(I1100,RETENCIÓN!A:E,5,FALSE)="MT","X","")</f>
        <v/>
      </c>
      <c r="P1100" s="28" t="str">
        <f>IF(VLOOKUP(I1100,RETENCIÓN!A:E,5,FALSE)="S","X","")</f>
        <v/>
      </c>
      <c r="Q1100" s="26" t="s">
        <v>1012</v>
      </c>
      <c r="R1100" s="26"/>
      <c r="S1100" s="25" t="s">
        <v>177</v>
      </c>
      <c r="T1100" s="22" t="s">
        <v>178</v>
      </c>
      <c r="U1100" s="22">
        <v>1</v>
      </c>
      <c r="V1100" s="22">
        <v>130</v>
      </c>
      <c r="W1100" s="22" t="s">
        <v>167</v>
      </c>
      <c r="X1100" s="22"/>
      <c r="Y1100" s="22">
        <v>1</v>
      </c>
      <c r="Z1100" s="22" t="s">
        <v>1013</v>
      </c>
    </row>
    <row r="1101" spans="1:26" ht="36" x14ac:dyDescent="0.2">
      <c r="A1101" s="22">
        <v>1099</v>
      </c>
      <c r="B1101" s="22" t="s">
        <v>168</v>
      </c>
      <c r="C1101" s="23">
        <v>37887</v>
      </c>
      <c r="D1101" s="23">
        <v>37887</v>
      </c>
      <c r="E1101" s="22" t="s">
        <v>21</v>
      </c>
      <c r="F1101" s="24" t="s">
        <v>944</v>
      </c>
      <c r="G1101" s="4" t="s">
        <v>40</v>
      </c>
      <c r="H1101" s="31" t="str">
        <f>VLOOKUP(G1101,Hoja2!A:B,2,0)</f>
        <v>SERIE029</v>
      </c>
      <c r="I1101" s="4" t="s">
        <v>40</v>
      </c>
      <c r="J1101" s="31">
        <f>VLOOKUP(Eliminación!I654,RETENCIÓN!A:D,IF(Eliminación!E654="OPES",2,IF(Eliminación!E654="UPES",3,4)),FALSE)</f>
        <v>10</v>
      </c>
      <c r="K1101" s="27">
        <f t="shared" si="17"/>
        <v>41537</v>
      </c>
      <c r="L1101" s="28" t="str">
        <f>IF(VLOOKUP(I1101,RETENCIÓN!A:E,5,FALSE)="E","X","")</f>
        <v>X</v>
      </c>
      <c r="M1101" s="29" t="str">
        <f>IF(VLOOKUP(I1101,RETENCIÓN!A:E,5,FALSE)="CT","X","")</f>
        <v/>
      </c>
      <c r="N1101" s="28" t="str">
        <f>IF(VLOOKUP(I1101,RETENCIÓN!A:E,5,FALSE)="E","X","")</f>
        <v>X</v>
      </c>
      <c r="O1101" s="28" t="str">
        <f>IF(VLOOKUP(I1101,RETENCIÓN!A:E,5,FALSE)="MT","X","")</f>
        <v/>
      </c>
      <c r="P1101" s="28" t="str">
        <f>IF(VLOOKUP(I1101,RETENCIÓN!A:E,5,FALSE)="S","X","")</f>
        <v/>
      </c>
      <c r="Q1101" s="26" t="s">
        <v>937</v>
      </c>
      <c r="R1101" s="26"/>
      <c r="S1101" s="25" t="s">
        <v>177</v>
      </c>
      <c r="T1101" s="22" t="s">
        <v>178</v>
      </c>
      <c r="U1101" s="22">
        <v>1</v>
      </c>
      <c r="V1101" s="22">
        <v>197</v>
      </c>
      <c r="W1101" s="22" t="s">
        <v>167</v>
      </c>
      <c r="X1101" s="22"/>
      <c r="Y1101" s="22">
        <v>2</v>
      </c>
      <c r="Z1101" s="22" t="s">
        <v>1013</v>
      </c>
    </row>
    <row r="1102" spans="1:26" ht="36" x14ac:dyDescent="0.2">
      <c r="A1102" s="22">
        <v>1100</v>
      </c>
      <c r="B1102" s="22" t="s">
        <v>168</v>
      </c>
      <c r="C1102" s="23">
        <v>37887</v>
      </c>
      <c r="D1102" s="23">
        <v>37887</v>
      </c>
      <c r="E1102" s="22" t="s">
        <v>21</v>
      </c>
      <c r="F1102" s="24" t="s">
        <v>313</v>
      </c>
      <c r="G1102" s="4" t="s">
        <v>40</v>
      </c>
      <c r="H1102" s="31" t="str">
        <f>VLOOKUP(G1102,Hoja2!A:B,2,0)</f>
        <v>SERIE029</v>
      </c>
      <c r="I1102" s="4" t="s">
        <v>40</v>
      </c>
      <c r="J1102" s="31">
        <f>VLOOKUP(Eliminación!I655,RETENCIÓN!A:D,IF(Eliminación!E655="OPES",2,IF(Eliminación!E655="UPES",3,4)),FALSE)</f>
        <v>10</v>
      </c>
      <c r="K1102" s="27">
        <f t="shared" si="17"/>
        <v>41537</v>
      </c>
      <c r="L1102" s="28" t="str">
        <f>IF(VLOOKUP(I1102,RETENCIÓN!A:E,5,FALSE)="E","X","")</f>
        <v>X</v>
      </c>
      <c r="M1102" s="29" t="str">
        <f>IF(VLOOKUP(I1102,RETENCIÓN!A:E,5,FALSE)="CT","X","")</f>
        <v/>
      </c>
      <c r="N1102" s="28" t="str">
        <f>IF(VLOOKUP(I1102,RETENCIÓN!A:E,5,FALSE)="E","X","")</f>
        <v>X</v>
      </c>
      <c r="O1102" s="28" t="str">
        <f>IF(VLOOKUP(I1102,RETENCIÓN!A:E,5,FALSE)="MT","X","")</f>
        <v/>
      </c>
      <c r="P1102" s="28" t="str">
        <f>IF(VLOOKUP(I1102,RETENCIÓN!A:E,5,FALSE)="S","X","")</f>
        <v/>
      </c>
      <c r="Q1102" s="26" t="s">
        <v>937</v>
      </c>
      <c r="R1102" s="26"/>
      <c r="S1102" s="25" t="s">
        <v>177</v>
      </c>
      <c r="T1102" s="22" t="s">
        <v>178</v>
      </c>
      <c r="U1102" s="22">
        <v>1</v>
      </c>
      <c r="V1102" s="22">
        <v>143</v>
      </c>
      <c r="W1102" s="22" t="s">
        <v>167</v>
      </c>
      <c r="X1102" s="22"/>
      <c r="Y1102" s="22">
        <v>3</v>
      </c>
      <c r="Z1102" s="22" t="s">
        <v>1013</v>
      </c>
    </row>
    <row r="1103" spans="1:26" ht="36" x14ac:dyDescent="0.2">
      <c r="A1103" s="22">
        <v>1101</v>
      </c>
      <c r="B1103" s="22" t="s">
        <v>168</v>
      </c>
      <c r="C1103" s="23">
        <v>37887</v>
      </c>
      <c r="D1103" s="23">
        <v>37887</v>
      </c>
      <c r="E1103" s="22" t="s">
        <v>21</v>
      </c>
      <c r="F1103" s="24" t="s">
        <v>1014</v>
      </c>
      <c r="G1103" s="4" t="s">
        <v>40</v>
      </c>
      <c r="H1103" s="31" t="str">
        <f>VLOOKUP(G1103,Hoja2!A:B,2,0)</f>
        <v>SERIE029</v>
      </c>
      <c r="I1103" s="4" t="s">
        <v>40</v>
      </c>
      <c r="J1103" s="31">
        <f>VLOOKUP(Eliminación!I656,RETENCIÓN!A:D,IF(Eliminación!E656="OPES",2,IF(Eliminación!E656="UPES",3,4)),FALSE)</f>
        <v>10</v>
      </c>
      <c r="K1103" s="27">
        <f t="shared" si="17"/>
        <v>41537</v>
      </c>
      <c r="L1103" s="28" t="str">
        <f>IF(VLOOKUP(I1103,RETENCIÓN!A:E,5,FALSE)="E","X","")</f>
        <v>X</v>
      </c>
      <c r="M1103" s="29" t="str">
        <f>IF(VLOOKUP(I1103,RETENCIÓN!A:E,5,FALSE)="CT","X","")</f>
        <v/>
      </c>
      <c r="N1103" s="28" t="str">
        <f>IF(VLOOKUP(I1103,RETENCIÓN!A:E,5,FALSE)="E","X","")</f>
        <v>X</v>
      </c>
      <c r="O1103" s="28" t="str">
        <f>IF(VLOOKUP(I1103,RETENCIÓN!A:E,5,FALSE)="MT","X","")</f>
        <v/>
      </c>
      <c r="P1103" s="28" t="str">
        <f>IF(VLOOKUP(I1103,RETENCIÓN!A:E,5,FALSE)="S","X","")</f>
        <v/>
      </c>
      <c r="Q1103" s="26" t="s">
        <v>937</v>
      </c>
      <c r="R1103" s="26"/>
      <c r="S1103" s="25" t="s">
        <v>177</v>
      </c>
      <c r="T1103" s="22" t="s">
        <v>178</v>
      </c>
      <c r="U1103" s="22">
        <v>1</v>
      </c>
      <c r="V1103" s="22">
        <v>185</v>
      </c>
      <c r="W1103" s="22" t="s">
        <v>167</v>
      </c>
      <c r="X1103" s="22"/>
      <c r="Y1103" s="22">
        <v>4</v>
      </c>
      <c r="Z1103" s="22" t="s">
        <v>1013</v>
      </c>
    </row>
    <row r="1104" spans="1:26" ht="24" x14ac:dyDescent="0.2">
      <c r="A1104" s="22">
        <v>1102</v>
      </c>
      <c r="B1104" s="22" t="s">
        <v>168</v>
      </c>
      <c r="C1104" s="23">
        <v>37888</v>
      </c>
      <c r="D1104" s="23">
        <v>37888</v>
      </c>
      <c r="E1104" s="22" t="s">
        <v>21</v>
      </c>
      <c r="F1104" s="24" t="s">
        <v>1015</v>
      </c>
      <c r="G1104" s="4" t="s">
        <v>40</v>
      </c>
      <c r="H1104" s="31" t="str">
        <f>VLOOKUP(G1104,Hoja2!A:B,2,0)</f>
        <v>SERIE029</v>
      </c>
      <c r="I1104" s="4" t="s">
        <v>40</v>
      </c>
      <c r="J1104" s="31">
        <f>VLOOKUP(Eliminación!I657,RETENCIÓN!A:D,IF(Eliminación!E657="OPES",2,IF(Eliminación!E657="UPES",3,4)),FALSE)</f>
        <v>10</v>
      </c>
      <c r="K1104" s="27">
        <f t="shared" si="17"/>
        <v>41538</v>
      </c>
      <c r="L1104" s="28" t="str">
        <f>IF(VLOOKUP(I1104,RETENCIÓN!A:E,5,FALSE)="E","X","")</f>
        <v>X</v>
      </c>
      <c r="M1104" s="29" t="str">
        <f>IF(VLOOKUP(I1104,RETENCIÓN!A:E,5,FALSE)="CT","X","")</f>
        <v/>
      </c>
      <c r="N1104" s="28" t="str">
        <f>IF(VLOOKUP(I1104,RETENCIÓN!A:E,5,FALSE)="E","X","")</f>
        <v>X</v>
      </c>
      <c r="O1104" s="28" t="str">
        <f>IF(VLOOKUP(I1104,RETENCIÓN!A:E,5,FALSE)="MT","X","")</f>
        <v/>
      </c>
      <c r="P1104" s="28" t="str">
        <f>IF(VLOOKUP(I1104,RETENCIÓN!A:E,5,FALSE)="S","X","")</f>
        <v/>
      </c>
      <c r="Q1104" s="26" t="s">
        <v>1016</v>
      </c>
      <c r="R1104" s="26"/>
      <c r="S1104" s="25" t="s">
        <v>177</v>
      </c>
      <c r="T1104" s="22" t="s">
        <v>178</v>
      </c>
      <c r="U1104" s="22">
        <v>1</v>
      </c>
      <c r="V1104" s="22">
        <v>116</v>
      </c>
      <c r="W1104" s="22" t="s">
        <v>167</v>
      </c>
      <c r="X1104" s="22"/>
      <c r="Y1104" s="22">
        <v>5</v>
      </c>
      <c r="Z1104" s="22" t="s">
        <v>1013</v>
      </c>
    </row>
    <row r="1105" spans="1:26" ht="36" x14ac:dyDescent="0.2">
      <c r="A1105" s="22">
        <v>1103</v>
      </c>
      <c r="B1105" s="22" t="s">
        <v>168</v>
      </c>
      <c r="C1105" s="23">
        <v>37888</v>
      </c>
      <c r="D1105" s="23">
        <v>37888</v>
      </c>
      <c r="E1105" s="22" t="s">
        <v>21</v>
      </c>
      <c r="F1105" s="24" t="s">
        <v>1017</v>
      </c>
      <c r="G1105" s="4" t="s">
        <v>40</v>
      </c>
      <c r="H1105" s="31" t="str">
        <f>VLOOKUP(G1105,Hoja2!A:B,2,0)</f>
        <v>SERIE029</v>
      </c>
      <c r="I1105" s="4" t="s">
        <v>40</v>
      </c>
      <c r="J1105" s="31">
        <f>VLOOKUP(Eliminación!I658,RETENCIÓN!A:D,IF(Eliminación!E658="OPES",2,IF(Eliminación!E658="UPES",3,4)),FALSE)</f>
        <v>10</v>
      </c>
      <c r="K1105" s="27">
        <f t="shared" si="17"/>
        <v>41538</v>
      </c>
      <c r="L1105" s="28" t="str">
        <f>IF(VLOOKUP(I1105,RETENCIÓN!A:E,5,FALSE)="E","X","")</f>
        <v>X</v>
      </c>
      <c r="M1105" s="29" t="str">
        <f>IF(VLOOKUP(I1105,RETENCIÓN!A:E,5,FALSE)="CT","X","")</f>
        <v/>
      </c>
      <c r="N1105" s="28" t="str">
        <f>IF(VLOOKUP(I1105,RETENCIÓN!A:E,5,FALSE)="E","X","")</f>
        <v>X</v>
      </c>
      <c r="O1105" s="28" t="str">
        <f>IF(VLOOKUP(I1105,RETENCIÓN!A:E,5,FALSE)="MT","X","")</f>
        <v/>
      </c>
      <c r="P1105" s="28" t="str">
        <f>IF(VLOOKUP(I1105,RETENCIÓN!A:E,5,FALSE)="S","X","")</f>
        <v/>
      </c>
      <c r="Q1105" s="26" t="s">
        <v>1018</v>
      </c>
      <c r="R1105" s="26"/>
      <c r="S1105" s="25" t="s">
        <v>177</v>
      </c>
      <c r="T1105" s="22" t="s">
        <v>178</v>
      </c>
      <c r="U1105" s="22">
        <v>1</v>
      </c>
      <c r="V1105" s="22">
        <v>206</v>
      </c>
      <c r="W1105" s="22" t="s">
        <v>167</v>
      </c>
      <c r="X1105" s="22"/>
      <c r="Y1105" s="22">
        <v>6</v>
      </c>
      <c r="Z1105" s="22" t="s">
        <v>1013</v>
      </c>
    </row>
    <row r="1106" spans="1:26" ht="36" x14ac:dyDescent="0.2">
      <c r="A1106" s="22">
        <v>1104</v>
      </c>
      <c r="B1106" s="22" t="s">
        <v>168</v>
      </c>
      <c r="C1106" s="23">
        <v>37888</v>
      </c>
      <c r="D1106" s="23">
        <v>37888</v>
      </c>
      <c r="E1106" s="22" t="s">
        <v>21</v>
      </c>
      <c r="F1106" s="24" t="s">
        <v>1019</v>
      </c>
      <c r="G1106" s="4" t="s">
        <v>40</v>
      </c>
      <c r="H1106" s="31" t="str">
        <f>VLOOKUP(G1106,Hoja2!A:B,2,0)</f>
        <v>SERIE029</v>
      </c>
      <c r="I1106" s="4" t="s">
        <v>40</v>
      </c>
      <c r="J1106" s="31">
        <f>VLOOKUP(Eliminación!I659,RETENCIÓN!A:D,IF(Eliminación!E659="OPES",2,IF(Eliminación!E659="UPES",3,4)),FALSE)</f>
        <v>10</v>
      </c>
      <c r="K1106" s="27">
        <f t="shared" si="17"/>
        <v>41538</v>
      </c>
      <c r="L1106" s="28" t="str">
        <f>IF(VLOOKUP(I1106,RETENCIÓN!A:E,5,FALSE)="E","X","")</f>
        <v>X</v>
      </c>
      <c r="M1106" s="29" t="str">
        <f>IF(VLOOKUP(I1106,RETENCIÓN!A:E,5,FALSE)="CT","X","")</f>
        <v/>
      </c>
      <c r="N1106" s="28" t="str">
        <f>IF(VLOOKUP(I1106,RETENCIÓN!A:E,5,FALSE)="E","X","")</f>
        <v>X</v>
      </c>
      <c r="O1106" s="28" t="str">
        <f>IF(VLOOKUP(I1106,RETENCIÓN!A:E,5,FALSE)="MT","X","")</f>
        <v/>
      </c>
      <c r="P1106" s="28" t="str">
        <f>IF(VLOOKUP(I1106,RETENCIÓN!A:E,5,FALSE)="S","X","")</f>
        <v/>
      </c>
      <c r="Q1106" s="26" t="s">
        <v>1018</v>
      </c>
      <c r="R1106" s="26"/>
      <c r="S1106" s="25" t="s">
        <v>177</v>
      </c>
      <c r="T1106" s="22" t="s">
        <v>178</v>
      </c>
      <c r="U1106" s="22">
        <v>1</v>
      </c>
      <c r="V1106" s="22">
        <v>81</v>
      </c>
      <c r="W1106" s="22" t="s">
        <v>167</v>
      </c>
      <c r="X1106" s="22"/>
      <c r="Y1106" s="22">
        <v>7</v>
      </c>
      <c r="Z1106" s="22" t="s">
        <v>1013</v>
      </c>
    </row>
    <row r="1107" spans="1:26" ht="36" x14ac:dyDescent="0.2">
      <c r="A1107" s="22">
        <v>1105</v>
      </c>
      <c r="B1107" s="22" t="s">
        <v>168</v>
      </c>
      <c r="C1107" s="23">
        <v>37888</v>
      </c>
      <c r="D1107" s="23">
        <v>37888</v>
      </c>
      <c r="E1107" s="22" t="s">
        <v>21</v>
      </c>
      <c r="F1107" s="24" t="s">
        <v>1014</v>
      </c>
      <c r="G1107" s="4" t="s">
        <v>40</v>
      </c>
      <c r="H1107" s="31" t="str">
        <f>VLOOKUP(G1107,Hoja2!A:B,2,0)</f>
        <v>SERIE029</v>
      </c>
      <c r="I1107" s="4" t="s">
        <v>40</v>
      </c>
      <c r="J1107" s="31">
        <f>VLOOKUP(Eliminación!I660,RETENCIÓN!A:D,IF(Eliminación!E660="OPES",2,IF(Eliminación!E660="UPES",3,4)),FALSE)</f>
        <v>10</v>
      </c>
      <c r="K1107" s="27">
        <f t="shared" si="17"/>
        <v>41538</v>
      </c>
      <c r="L1107" s="28" t="str">
        <f>IF(VLOOKUP(I1107,RETENCIÓN!A:E,5,FALSE)="E","X","")</f>
        <v>X</v>
      </c>
      <c r="M1107" s="29" t="str">
        <f>IF(VLOOKUP(I1107,RETENCIÓN!A:E,5,FALSE)="CT","X","")</f>
        <v/>
      </c>
      <c r="N1107" s="28" t="str">
        <f>IF(VLOOKUP(I1107,RETENCIÓN!A:E,5,FALSE)="E","X","")</f>
        <v>X</v>
      </c>
      <c r="O1107" s="28" t="str">
        <f>IF(VLOOKUP(I1107,RETENCIÓN!A:E,5,FALSE)="MT","X","")</f>
        <v/>
      </c>
      <c r="P1107" s="28" t="str">
        <f>IF(VLOOKUP(I1107,RETENCIÓN!A:E,5,FALSE)="S","X","")</f>
        <v/>
      </c>
      <c r="Q1107" s="26" t="s">
        <v>1018</v>
      </c>
      <c r="R1107" s="26"/>
      <c r="S1107" s="25" t="s">
        <v>177</v>
      </c>
      <c r="T1107" s="22" t="s">
        <v>178</v>
      </c>
      <c r="U1107" s="22">
        <v>1</v>
      </c>
      <c r="V1107" s="22">
        <v>51</v>
      </c>
      <c r="W1107" s="22" t="s">
        <v>167</v>
      </c>
      <c r="X1107" s="22"/>
      <c r="Y1107" s="22">
        <v>8</v>
      </c>
      <c r="Z1107" s="22" t="s">
        <v>1013</v>
      </c>
    </row>
    <row r="1108" spans="1:26" ht="36" x14ac:dyDescent="0.2">
      <c r="A1108" s="22">
        <v>1106</v>
      </c>
      <c r="B1108" s="22" t="s">
        <v>168</v>
      </c>
      <c r="C1108" s="23">
        <v>37888</v>
      </c>
      <c r="D1108" s="23">
        <v>37888</v>
      </c>
      <c r="E1108" s="22" t="s">
        <v>21</v>
      </c>
      <c r="F1108" s="24" t="s">
        <v>1020</v>
      </c>
      <c r="G1108" s="4" t="s">
        <v>40</v>
      </c>
      <c r="H1108" s="31" t="str">
        <f>VLOOKUP(G1108,Hoja2!A:B,2,0)</f>
        <v>SERIE029</v>
      </c>
      <c r="I1108" s="4" t="s">
        <v>40</v>
      </c>
      <c r="J1108" s="31">
        <f>VLOOKUP(Eliminación!I661,RETENCIÓN!A:D,IF(Eliminación!E661="OPES",2,IF(Eliminación!E661="UPES",3,4)),FALSE)</f>
        <v>10</v>
      </c>
      <c r="K1108" s="27">
        <f t="shared" si="17"/>
        <v>41538</v>
      </c>
      <c r="L1108" s="28" t="str">
        <f>IF(VLOOKUP(I1108,RETENCIÓN!A:E,5,FALSE)="E","X","")</f>
        <v>X</v>
      </c>
      <c r="M1108" s="29" t="str">
        <f>IF(VLOOKUP(I1108,RETENCIÓN!A:E,5,FALSE)="CT","X","")</f>
        <v/>
      </c>
      <c r="N1108" s="28" t="str">
        <f>IF(VLOOKUP(I1108,RETENCIÓN!A:E,5,FALSE)="E","X","")</f>
        <v>X</v>
      </c>
      <c r="O1108" s="28" t="str">
        <f>IF(VLOOKUP(I1108,RETENCIÓN!A:E,5,FALSE)="MT","X","")</f>
        <v/>
      </c>
      <c r="P1108" s="28" t="str">
        <f>IF(VLOOKUP(I1108,RETENCIÓN!A:E,5,FALSE)="S","X","")</f>
        <v/>
      </c>
      <c r="Q1108" s="26" t="s">
        <v>1018</v>
      </c>
      <c r="R1108" s="26"/>
      <c r="S1108" s="25" t="s">
        <v>177</v>
      </c>
      <c r="T1108" s="22" t="s">
        <v>178</v>
      </c>
      <c r="U1108" s="22">
        <v>1</v>
      </c>
      <c r="V1108" s="22">
        <v>120</v>
      </c>
      <c r="W1108" s="22" t="s">
        <v>167</v>
      </c>
      <c r="X1108" s="22"/>
      <c r="Y1108" s="22">
        <v>9</v>
      </c>
      <c r="Z1108" s="22" t="s">
        <v>1013</v>
      </c>
    </row>
    <row r="1109" spans="1:26" ht="36" x14ac:dyDescent="0.2">
      <c r="A1109" s="22">
        <v>1107</v>
      </c>
      <c r="B1109" s="22" t="s">
        <v>168</v>
      </c>
      <c r="C1109" s="23">
        <v>37796</v>
      </c>
      <c r="D1109" s="23">
        <v>37796</v>
      </c>
      <c r="E1109" s="22" t="s">
        <v>21</v>
      </c>
      <c r="F1109" s="24" t="s">
        <v>1021</v>
      </c>
      <c r="G1109" s="4" t="s">
        <v>40</v>
      </c>
      <c r="H1109" s="31" t="str">
        <f>VLOOKUP(G1109,Hoja2!A:B,2,0)</f>
        <v>SERIE029</v>
      </c>
      <c r="I1109" s="4" t="s">
        <v>40</v>
      </c>
      <c r="J1109" s="31">
        <f>VLOOKUP(Eliminación!I662,RETENCIÓN!A:D,IF(Eliminación!E662="OPES",2,IF(Eliminación!E662="UPES",3,4)),FALSE)</f>
        <v>10</v>
      </c>
      <c r="K1109" s="27">
        <f t="shared" si="17"/>
        <v>41446</v>
      </c>
      <c r="L1109" s="28" t="str">
        <f>IF(VLOOKUP(I1109,RETENCIÓN!A:E,5,FALSE)="E","X","")</f>
        <v>X</v>
      </c>
      <c r="M1109" s="29" t="str">
        <f>IF(VLOOKUP(I1109,RETENCIÓN!A:E,5,FALSE)="CT","X","")</f>
        <v/>
      </c>
      <c r="N1109" s="28" t="str">
        <f>IF(VLOOKUP(I1109,RETENCIÓN!A:E,5,FALSE)="E","X","")</f>
        <v>X</v>
      </c>
      <c r="O1109" s="28" t="str">
        <f>IF(VLOOKUP(I1109,RETENCIÓN!A:E,5,FALSE)="MT","X","")</f>
        <v/>
      </c>
      <c r="P1109" s="28" t="str">
        <f>IF(VLOOKUP(I1109,RETENCIÓN!A:E,5,FALSE)="S","X","")</f>
        <v/>
      </c>
      <c r="Q1109" s="26" t="s">
        <v>1022</v>
      </c>
      <c r="R1109" s="26"/>
      <c r="S1109" s="25" t="s">
        <v>182</v>
      </c>
      <c r="T1109" s="22" t="s">
        <v>178</v>
      </c>
      <c r="U1109" s="22">
        <v>1</v>
      </c>
      <c r="V1109" s="22">
        <v>34</v>
      </c>
      <c r="W1109" s="22" t="s">
        <v>167</v>
      </c>
      <c r="X1109" s="22"/>
      <c r="Y1109" s="22">
        <v>1</v>
      </c>
      <c r="Z1109" s="22" t="s">
        <v>1023</v>
      </c>
    </row>
    <row r="1110" spans="1:26" ht="36" x14ac:dyDescent="0.2">
      <c r="A1110" s="22">
        <v>1108</v>
      </c>
      <c r="B1110" s="22" t="s">
        <v>168</v>
      </c>
      <c r="C1110" s="23">
        <v>37796</v>
      </c>
      <c r="D1110" s="23">
        <v>37796</v>
      </c>
      <c r="E1110" s="22" t="s">
        <v>21</v>
      </c>
      <c r="F1110" s="24" t="s">
        <v>1024</v>
      </c>
      <c r="G1110" s="4" t="s">
        <v>40</v>
      </c>
      <c r="H1110" s="31" t="str">
        <f>VLOOKUP(G1110,Hoja2!A:B,2,0)</f>
        <v>SERIE029</v>
      </c>
      <c r="I1110" s="4" t="s">
        <v>40</v>
      </c>
      <c r="J1110" s="31">
        <f>VLOOKUP(Eliminación!I663,RETENCIÓN!A:D,IF(Eliminación!E663="OPES",2,IF(Eliminación!E663="UPES",3,4)),FALSE)</f>
        <v>10</v>
      </c>
      <c r="K1110" s="27">
        <f t="shared" si="17"/>
        <v>41446</v>
      </c>
      <c r="L1110" s="28" t="str">
        <f>IF(VLOOKUP(I1110,RETENCIÓN!A:E,5,FALSE)="E","X","")</f>
        <v>X</v>
      </c>
      <c r="M1110" s="29" t="str">
        <f>IF(VLOOKUP(I1110,RETENCIÓN!A:E,5,FALSE)="CT","X","")</f>
        <v/>
      </c>
      <c r="N1110" s="28" t="str">
        <f>IF(VLOOKUP(I1110,RETENCIÓN!A:E,5,FALSE)="E","X","")</f>
        <v>X</v>
      </c>
      <c r="O1110" s="28" t="str">
        <f>IF(VLOOKUP(I1110,RETENCIÓN!A:E,5,FALSE)="MT","X","")</f>
        <v/>
      </c>
      <c r="P1110" s="28" t="str">
        <f>IF(VLOOKUP(I1110,RETENCIÓN!A:E,5,FALSE)="S","X","")</f>
        <v/>
      </c>
      <c r="Q1110" s="26" t="s">
        <v>1022</v>
      </c>
      <c r="R1110" s="26"/>
      <c r="S1110" s="25" t="s">
        <v>182</v>
      </c>
      <c r="T1110" s="22" t="s">
        <v>178</v>
      </c>
      <c r="U1110" s="22">
        <v>1</v>
      </c>
      <c r="V1110" s="22">
        <v>199</v>
      </c>
      <c r="W1110" s="22" t="s">
        <v>167</v>
      </c>
      <c r="X1110" s="22"/>
      <c r="Y1110" s="22">
        <v>2</v>
      </c>
      <c r="Z1110" s="22" t="s">
        <v>1023</v>
      </c>
    </row>
    <row r="1111" spans="1:26" ht="24" x14ac:dyDescent="0.2">
      <c r="A1111" s="22">
        <v>1109</v>
      </c>
      <c r="B1111" s="22" t="s">
        <v>168</v>
      </c>
      <c r="C1111" s="23">
        <v>37797</v>
      </c>
      <c r="D1111" s="23">
        <v>37797</v>
      </c>
      <c r="E1111" s="22" t="s">
        <v>21</v>
      </c>
      <c r="F1111" s="24" t="s">
        <v>1025</v>
      </c>
      <c r="G1111" s="4" t="s">
        <v>40</v>
      </c>
      <c r="H1111" s="31" t="str">
        <f>VLOOKUP(G1111,Hoja2!A:B,2,0)</f>
        <v>SERIE029</v>
      </c>
      <c r="I1111" s="4" t="s">
        <v>40</v>
      </c>
      <c r="J1111" s="31">
        <f>VLOOKUP(Eliminación!I664,RETENCIÓN!A:D,IF(Eliminación!E664="OPES",2,IF(Eliminación!E664="UPES",3,4)),FALSE)</f>
        <v>10</v>
      </c>
      <c r="K1111" s="27">
        <f t="shared" si="17"/>
        <v>41447</v>
      </c>
      <c r="L1111" s="28" t="str">
        <f>IF(VLOOKUP(I1111,RETENCIÓN!A:E,5,FALSE)="E","X","")</f>
        <v>X</v>
      </c>
      <c r="M1111" s="29" t="str">
        <f>IF(VLOOKUP(I1111,RETENCIÓN!A:E,5,FALSE)="CT","X","")</f>
        <v/>
      </c>
      <c r="N1111" s="28" t="str">
        <f>IF(VLOOKUP(I1111,RETENCIÓN!A:E,5,FALSE)="E","X","")</f>
        <v>X</v>
      </c>
      <c r="O1111" s="28" t="str">
        <f>IF(VLOOKUP(I1111,RETENCIÓN!A:E,5,FALSE)="MT","X","")</f>
        <v/>
      </c>
      <c r="P1111" s="28" t="str">
        <f>IF(VLOOKUP(I1111,RETENCIÓN!A:E,5,FALSE)="S","X","")</f>
        <v/>
      </c>
      <c r="Q1111" s="26" t="s">
        <v>1026</v>
      </c>
      <c r="R1111" s="26"/>
      <c r="S1111" s="25"/>
      <c r="T1111" s="22" t="s">
        <v>178</v>
      </c>
      <c r="U1111" s="22">
        <v>1</v>
      </c>
      <c r="V1111" s="22">
        <v>84</v>
      </c>
      <c r="W1111" s="22" t="s">
        <v>167</v>
      </c>
      <c r="X1111" s="22"/>
      <c r="Y1111" s="22">
        <v>3</v>
      </c>
      <c r="Z1111" s="22" t="s">
        <v>1023</v>
      </c>
    </row>
    <row r="1112" spans="1:26" ht="24" x14ac:dyDescent="0.2">
      <c r="A1112" s="22">
        <v>1110</v>
      </c>
      <c r="B1112" s="22" t="s">
        <v>168</v>
      </c>
      <c r="C1112" s="23">
        <v>37797</v>
      </c>
      <c r="D1112" s="23">
        <v>37797</v>
      </c>
      <c r="E1112" s="22" t="s">
        <v>21</v>
      </c>
      <c r="F1112" s="24" t="s">
        <v>1027</v>
      </c>
      <c r="G1112" s="4" t="s">
        <v>40</v>
      </c>
      <c r="H1112" s="31" t="str">
        <f>VLOOKUP(G1112,Hoja2!A:B,2,0)</f>
        <v>SERIE029</v>
      </c>
      <c r="I1112" s="4" t="s">
        <v>40</v>
      </c>
      <c r="J1112" s="31">
        <f>VLOOKUP(Eliminación!I665,RETENCIÓN!A:D,IF(Eliminación!E665="OPES",2,IF(Eliminación!E665="UPES",3,4)),FALSE)</f>
        <v>10</v>
      </c>
      <c r="K1112" s="27">
        <f t="shared" si="17"/>
        <v>41447</v>
      </c>
      <c r="L1112" s="28" t="str">
        <f>IF(VLOOKUP(I1112,RETENCIÓN!A:E,5,FALSE)="E","X","")</f>
        <v>X</v>
      </c>
      <c r="M1112" s="29" t="str">
        <f>IF(VLOOKUP(I1112,RETENCIÓN!A:E,5,FALSE)="CT","X","")</f>
        <v/>
      </c>
      <c r="N1112" s="28" t="str">
        <f>IF(VLOOKUP(I1112,RETENCIÓN!A:E,5,FALSE)="E","X","")</f>
        <v>X</v>
      </c>
      <c r="O1112" s="28" t="str">
        <f>IF(VLOOKUP(I1112,RETENCIÓN!A:E,5,FALSE)="MT","X","")</f>
        <v/>
      </c>
      <c r="P1112" s="28" t="str">
        <f>IF(VLOOKUP(I1112,RETENCIÓN!A:E,5,FALSE)="S","X","")</f>
        <v/>
      </c>
      <c r="Q1112" s="26" t="s">
        <v>1026</v>
      </c>
      <c r="R1112" s="26"/>
      <c r="S1112" s="25"/>
      <c r="T1112" s="22" t="s">
        <v>178</v>
      </c>
      <c r="U1112" s="22">
        <v>1</v>
      </c>
      <c r="V1112" s="22">
        <v>75</v>
      </c>
      <c r="W1112" s="22" t="s">
        <v>167</v>
      </c>
      <c r="X1112" s="22"/>
      <c r="Y1112" s="22">
        <v>4</v>
      </c>
      <c r="Z1112" s="22" t="s">
        <v>1023</v>
      </c>
    </row>
    <row r="1113" spans="1:26" ht="36" x14ac:dyDescent="0.2">
      <c r="A1113" s="22">
        <v>1111</v>
      </c>
      <c r="B1113" s="22" t="s">
        <v>168</v>
      </c>
      <c r="C1113" s="23">
        <v>37797</v>
      </c>
      <c r="D1113" s="23">
        <v>37797</v>
      </c>
      <c r="E1113" s="22" t="s">
        <v>21</v>
      </c>
      <c r="F1113" s="24" t="s">
        <v>1028</v>
      </c>
      <c r="G1113" s="4" t="s">
        <v>40</v>
      </c>
      <c r="H1113" s="31" t="str">
        <f>VLOOKUP(G1113,Hoja2!A:B,2,0)</f>
        <v>SERIE029</v>
      </c>
      <c r="I1113" s="4" t="s">
        <v>40</v>
      </c>
      <c r="J1113" s="31">
        <f>VLOOKUP(Eliminación!I666,RETENCIÓN!A:D,IF(Eliminación!E666="OPES",2,IF(Eliminación!E666="UPES",3,4)),FALSE)</f>
        <v>10</v>
      </c>
      <c r="K1113" s="27">
        <f t="shared" si="17"/>
        <v>41447</v>
      </c>
      <c r="L1113" s="28" t="str">
        <f>IF(VLOOKUP(I1113,RETENCIÓN!A:E,5,FALSE)="E","X","")</f>
        <v>X</v>
      </c>
      <c r="M1113" s="29" t="str">
        <f>IF(VLOOKUP(I1113,RETENCIÓN!A:E,5,FALSE)="CT","X","")</f>
        <v/>
      </c>
      <c r="N1113" s="28" t="str">
        <f>IF(VLOOKUP(I1113,RETENCIÓN!A:E,5,FALSE)="E","X","")</f>
        <v>X</v>
      </c>
      <c r="O1113" s="28" t="str">
        <f>IF(VLOOKUP(I1113,RETENCIÓN!A:E,5,FALSE)="MT","X","")</f>
        <v/>
      </c>
      <c r="P1113" s="28" t="str">
        <f>IF(VLOOKUP(I1113,RETENCIÓN!A:E,5,FALSE)="S","X","")</f>
        <v/>
      </c>
      <c r="Q1113" s="26" t="s">
        <v>1029</v>
      </c>
      <c r="R1113" s="26"/>
      <c r="S1113" s="25"/>
      <c r="T1113" s="22" t="s">
        <v>178</v>
      </c>
      <c r="U1113" s="22">
        <v>1</v>
      </c>
      <c r="V1113" s="22">
        <v>63</v>
      </c>
      <c r="W1113" s="22" t="s">
        <v>167</v>
      </c>
      <c r="X1113" s="22"/>
      <c r="Y1113" s="22">
        <v>5</v>
      </c>
      <c r="Z1113" s="22" t="s">
        <v>1023</v>
      </c>
    </row>
    <row r="1114" spans="1:26" ht="36" x14ac:dyDescent="0.2">
      <c r="A1114" s="22">
        <v>1112</v>
      </c>
      <c r="B1114" s="22" t="s">
        <v>168</v>
      </c>
      <c r="C1114" s="23">
        <v>37797</v>
      </c>
      <c r="D1114" s="23">
        <v>37797</v>
      </c>
      <c r="E1114" s="22" t="s">
        <v>21</v>
      </c>
      <c r="F1114" s="24" t="s">
        <v>1030</v>
      </c>
      <c r="G1114" s="4" t="s">
        <v>40</v>
      </c>
      <c r="H1114" s="31" t="str">
        <f>VLOOKUP(G1114,Hoja2!A:B,2,0)</f>
        <v>SERIE029</v>
      </c>
      <c r="I1114" s="4" t="s">
        <v>40</v>
      </c>
      <c r="J1114" s="31">
        <f>VLOOKUP(Eliminación!I667,RETENCIÓN!A:D,IF(Eliminación!E667="OPES",2,IF(Eliminación!E667="UPES",3,4)),FALSE)</f>
        <v>10</v>
      </c>
      <c r="K1114" s="27">
        <f t="shared" si="17"/>
        <v>41447</v>
      </c>
      <c r="L1114" s="28" t="str">
        <f>IF(VLOOKUP(I1114,RETENCIÓN!A:E,5,FALSE)="E","X","")</f>
        <v>X</v>
      </c>
      <c r="M1114" s="29" t="str">
        <f>IF(VLOOKUP(I1114,RETENCIÓN!A:E,5,FALSE)="CT","X","")</f>
        <v/>
      </c>
      <c r="N1114" s="28" t="str">
        <f>IF(VLOOKUP(I1114,RETENCIÓN!A:E,5,FALSE)="E","X","")</f>
        <v>X</v>
      </c>
      <c r="O1114" s="28" t="str">
        <f>IF(VLOOKUP(I1114,RETENCIÓN!A:E,5,FALSE)="MT","X","")</f>
        <v/>
      </c>
      <c r="P1114" s="28" t="str">
        <f>IF(VLOOKUP(I1114,RETENCIÓN!A:E,5,FALSE)="S","X","")</f>
        <v/>
      </c>
      <c r="Q1114" s="26" t="s">
        <v>1029</v>
      </c>
      <c r="R1114" s="26"/>
      <c r="S1114" s="25"/>
      <c r="T1114" s="22" t="s">
        <v>178</v>
      </c>
      <c r="U1114" s="22">
        <v>1</v>
      </c>
      <c r="V1114" s="22">
        <v>89</v>
      </c>
      <c r="W1114" s="22" t="s">
        <v>167</v>
      </c>
      <c r="X1114" s="22"/>
      <c r="Y1114" s="22">
        <v>6</v>
      </c>
      <c r="Z1114" s="22" t="s">
        <v>1023</v>
      </c>
    </row>
    <row r="1115" spans="1:26" ht="36" x14ac:dyDescent="0.2">
      <c r="A1115" s="22">
        <v>1113</v>
      </c>
      <c r="B1115" s="22" t="s">
        <v>168</v>
      </c>
      <c r="C1115" s="23">
        <v>37797</v>
      </c>
      <c r="D1115" s="23">
        <v>37797</v>
      </c>
      <c r="E1115" s="22" t="s">
        <v>21</v>
      </c>
      <c r="F1115" s="24" t="s">
        <v>1031</v>
      </c>
      <c r="G1115" s="4" t="s">
        <v>40</v>
      </c>
      <c r="H1115" s="31" t="str">
        <f>VLOOKUP(G1115,Hoja2!A:B,2,0)</f>
        <v>SERIE029</v>
      </c>
      <c r="I1115" s="4" t="s">
        <v>40</v>
      </c>
      <c r="J1115" s="31">
        <f>VLOOKUP(Eliminación!I668,RETENCIÓN!A:D,IF(Eliminación!E668="OPES",2,IF(Eliminación!E668="UPES",3,4)),FALSE)</f>
        <v>10</v>
      </c>
      <c r="K1115" s="27">
        <f t="shared" si="17"/>
        <v>41447</v>
      </c>
      <c r="L1115" s="28" t="str">
        <f>IF(VLOOKUP(I1115,RETENCIÓN!A:E,5,FALSE)="E","X","")</f>
        <v>X</v>
      </c>
      <c r="M1115" s="29" t="str">
        <f>IF(VLOOKUP(I1115,RETENCIÓN!A:E,5,FALSE)="CT","X","")</f>
        <v/>
      </c>
      <c r="N1115" s="28" t="str">
        <f>IF(VLOOKUP(I1115,RETENCIÓN!A:E,5,FALSE)="E","X","")</f>
        <v>X</v>
      </c>
      <c r="O1115" s="28" t="str">
        <f>IF(VLOOKUP(I1115,RETENCIÓN!A:E,5,FALSE)="MT","X","")</f>
        <v/>
      </c>
      <c r="P1115" s="28" t="str">
        <f>IF(VLOOKUP(I1115,RETENCIÓN!A:E,5,FALSE)="S","X","")</f>
        <v/>
      </c>
      <c r="Q1115" s="26" t="s">
        <v>633</v>
      </c>
      <c r="R1115" s="26"/>
      <c r="S1115" s="25"/>
      <c r="T1115" s="22" t="s">
        <v>178</v>
      </c>
      <c r="U1115" s="22">
        <v>1</v>
      </c>
      <c r="V1115" s="22">
        <v>113</v>
      </c>
      <c r="W1115" s="22" t="s">
        <v>167</v>
      </c>
      <c r="X1115" s="22"/>
      <c r="Y1115" s="22">
        <v>7</v>
      </c>
      <c r="Z1115" s="22" t="s">
        <v>1023</v>
      </c>
    </row>
    <row r="1116" spans="1:26" ht="36" x14ac:dyDescent="0.2">
      <c r="A1116" s="22">
        <v>1114</v>
      </c>
      <c r="B1116" s="22" t="s">
        <v>168</v>
      </c>
      <c r="C1116" s="23">
        <v>37797</v>
      </c>
      <c r="D1116" s="23">
        <v>37797</v>
      </c>
      <c r="E1116" s="22" t="s">
        <v>21</v>
      </c>
      <c r="F1116" s="24" t="s">
        <v>846</v>
      </c>
      <c r="G1116" s="4" t="s">
        <v>40</v>
      </c>
      <c r="H1116" s="31" t="str">
        <f>VLOOKUP(G1116,Hoja2!A:B,2,0)</f>
        <v>SERIE029</v>
      </c>
      <c r="I1116" s="4" t="s">
        <v>40</v>
      </c>
      <c r="J1116" s="31">
        <f>VLOOKUP(Eliminación!I669,RETENCIÓN!A:D,IF(Eliminación!E669="OPES",2,IF(Eliminación!E669="UPES",3,4)),FALSE)</f>
        <v>10</v>
      </c>
      <c r="K1116" s="27">
        <f t="shared" si="17"/>
        <v>41447</v>
      </c>
      <c r="L1116" s="28" t="str">
        <f>IF(VLOOKUP(I1116,RETENCIÓN!A:E,5,FALSE)="E","X","")</f>
        <v>X</v>
      </c>
      <c r="M1116" s="29" t="str">
        <f>IF(VLOOKUP(I1116,RETENCIÓN!A:E,5,FALSE)="CT","X","")</f>
        <v/>
      </c>
      <c r="N1116" s="28" t="str">
        <f>IF(VLOOKUP(I1116,RETENCIÓN!A:E,5,FALSE)="E","X","")</f>
        <v>X</v>
      </c>
      <c r="O1116" s="28" t="str">
        <f>IF(VLOOKUP(I1116,RETENCIÓN!A:E,5,FALSE)="MT","X","")</f>
        <v/>
      </c>
      <c r="P1116" s="28" t="str">
        <f>IF(VLOOKUP(I1116,RETENCIÓN!A:E,5,FALSE)="S","X","")</f>
        <v/>
      </c>
      <c r="Q1116" s="26" t="s">
        <v>633</v>
      </c>
      <c r="R1116" s="26"/>
      <c r="S1116" s="25"/>
      <c r="T1116" s="22" t="s">
        <v>178</v>
      </c>
      <c r="U1116" s="22">
        <v>1</v>
      </c>
      <c r="V1116" s="22">
        <v>86</v>
      </c>
      <c r="W1116" s="22" t="s">
        <v>167</v>
      </c>
      <c r="X1116" s="22"/>
      <c r="Y1116" s="22">
        <v>8</v>
      </c>
      <c r="Z1116" s="22" t="s">
        <v>1023</v>
      </c>
    </row>
    <row r="1117" spans="1:26" ht="36" x14ac:dyDescent="0.2">
      <c r="A1117" s="22">
        <v>1115</v>
      </c>
      <c r="B1117" s="22" t="s">
        <v>168</v>
      </c>
      <c r="C1117" s="23">
        <v>37797</v>
      </c>
      <c r="D1117" s="23">
        <v>37797</v>
      </c>
      <c r="E1117" s="22" t="s">
        <v>21</v>
      </c>
      <c r="F1117" s="24" t="s">
        <v>1032</v>
      </c>
      <c r="G1117" s="4" t="s">
        <v>40</v>
      </c>
      <c r="H1117" s="31" t="str">
        <f>VLOOKUP(G1117,Hoja2!A:B,2,0)</f>
        <v>SERIE029</v>
      </c>
      <c r="I1117" s="4" t="s">
        <v>40</v>
      </c>
      <c r="J1117" s="31">
        <f>VLOOKUP(Eliminación!I670,RETENCIÓN!A:D,IF(Eliminación!E670="OPES",2,IF(Eliminación!E670="UPES",3,4)),FALSE)</f>
        <v>10</v>
      </c>
      <c r="K1117" s="27">
        <f t="shared" si="17"/>
        <v>41447</v>
      </c>
      <c r="L1117" s="28" t="str">
        <f>IF(VLOOKUP(I1117,RETENCIÓN!A:E,5,FALSE)="E","X","")</f>
        <v>X</v>
      </c>
      <c r="M1117" s="29" t="str">
        <f>IF(VLOOKUP(I1117,RETENCIÓN!A:E,5,FALSE)="CT","X","")</f>
        <v/>
      </c>
      <c r="N1117" s="28" t="str">
        <f>IF(VLOOKUP(I1117,RETENCIÓN!A:E,5,FALSE)="E","X","")</f>
        <v>X</v>
      </c>
      <c r="O1117" s="28" t="str">
        <f>IF(VLOOKUP(I1117,RETENCIÓN!A:E,5,FALSE)="MT","X","")</f>
        <v/>
      </c>
      <c r="P1117" s="28" t="str">
        <f>IF(VLOOKUP(I1117,RETENCIÓN!A:E,5,FALSE)="S","X","")</f>
        <v/>
      </c>
      <c r="Q1117" s="26" t="s">
        <v>1033</v>
      </c>
      <c r="R1117" s="26"/>
      <c r="S1117" s="25"/>
      <c r="T1117" s="22" t="s">
        <v>178</v>
      </c>
      <c r="U1117" s="22">
        <v>1</v>
      </c>
      <c r="V1117" s="22">
        <v>60</v>
      </c>
      <c r="W1117" s="22" t="s">
        <v>167</v>
      </c>
      <c r="X1117" s="22"/>
      <c r="Y1117" s="22">
        <v>9</v>
      </c>
      <c r="Z1117" s="22" t="s">
        <v>1023</v>
      </c>
    </row>
    <row r="1118" spans="1:26" ht="24" x14ac:dyDescent="0.2">
      <c r="A1118" s="22">
        <v>1116</v>
      </c>
      <c r="B1118" s="22" t="s">
        <v>168</v>
      </c>
      <c r="C1118" s="23">
        <v>37797</v>
      </c>
      <c r="D1118" s="23">
        <v>37797</v>
      </c>
      <c r="E1118" s="22" t="s">
        <v>21</v>
      </c>
      <c r="F1118" s="24" t="s">
        <v>1034</v>
      </c>
      <c r="G1118" s="4" t="s">
        <v>40</v>
      </c>
      <c r="H1118" s="31" t="str">
        <f>VLOOKUP(G1118,Hoja2!A:B,2,0)</f>
        <v>SERIE029</v>
      </c>
      <c r="I1118" s="4" t="s">
        <v>40</v>
      </c>
      <c r="J1118" s="31">
        <f>VLOOKUP(Eliminación!I671,RETENCIÓN!A:D,IF(Eliminación!E671="OPES",2,IF(Eliminación!E671="UPES",3,4)),FALSE)</f>
        <v>10</v>
      </c>
      <c r="K1118" s="27">
        <f t="shared" si="17"/>
        <v>41447</v>
      </c>
      <c r="L1118" s="28" t="str">
        <f>IF(VLOOKUP(I1118,RETENCIÓN!A:E,5,FALSE)="E","X","")</f>
        <v>X</v>
      </c>
      <c r="M1118" s="29" t="str">
        <f>IF(VLOOKUP(I1118,RETENCIÓN!A:E,5,FALSE)="CT","X","")</f>
        <v/>
      </c>
      <c r="N1118" s="28" t="str">
        <f>IF(VLOOKUP(I1118,RETENCIÓN!A:E,5,FALSE)="E","X","")</f>
        <v>X</v>
      </c>
      <c r="O1118" s="28" t="str">
        <f>IF(VLOOKUP(I1118,RETENCIÓN!A:E,5,FALSE)="MT","X","")</f>
        <v/>
      </c>
      <c r="P1118" s="28" t="str">
        <f>IF(VLOOKUP(I1118,RETENCIÓN!A:E,5,FALSE)="S","X","")</f>
        <v/>
      </c>
      <c r="Q1118" s="26" t="s">
        <v>1035</v>
      </c>
      <c r="R1118" s="26"/>
      <c r="S1118" s="25"/>
      <c r="T1118" s="22" t="s">
        <v>178</v>
      </c>
      <c r="U1118" s="22">
        <v>1</v>
      </c>
      <c r="V1118" s="22">
        <v>31</v>
      </c>
      <c r="W1118" s="22" t="s">
        <v>167</v>
      </c>
      <c r="X1118" s="22"/>
      <c r="Y1118" s="22">
        <v>10</v>
      </c>
      <c r="Z1118" s="22" t="s">
        <v>1023</v>
      </c>
    </row>
    <row r="1119" spans="1:26" ht="36" x14ac:dyDescent="0.2">
      <c r="A1119" s="22">
        <v>1117</v>
      </c>
      <c r="B1119" s="22" t="s">
        <v>168</v>
      </c>
      <c r="C1119" s="23">
        <v>37797</v>
      </c>
      <c r="D1119" s="23">
        <v>37797</v>
      </c>
      <c r="E1119" s="22" t="s">
        <v>21</v>
      </c>
      <c r="F1119" s="24" t="s">
        <v>1036</v>
      </c>
      <c r="G1119" s="4" t="s">
        <v>40</v>
      </c>
      <c r="H1119" s="31" t="str">
        <f>VLOOKUP(G1119,Hoja2!A:B,2,0)</f>
        <v>SERIE029</v>
      </c>
      <c r="I1119" s="4" t="s">
        <v>40</v>
      </c>
      <c r="J1119" s="31">
        <f>VLOOKUP(Eliminación!I672,RETENCIÓN!A:D,IF(Eliminación!E672="OPES",2,IF(Eliminación!E672="UPES",3,4)),FALSE)</f>
        <v>10</v>
      </c>
      <c r="K1119" s="27">
        <f t="shared" si="17"/>
        <v>41447</v>
      </c>
      <c r="L1119" s="28" t="str">
        <f>IF(VLOOKUP(I1119,RETENCIÓN!A:E,5,FALSE)="E","X","")</f>
        <v>X</v>
      </c>
      <c r="M1119" s="29" t="str">
        <f>IF(VLOOKUP(I1119,RETENCIÓN!A:E,5,FALSE)="CT","X","")</f>
        <v/>
      </c>
      <c r="N1119" s="28" t="str">
        <f>IF(VLOOKUP(I1119,RETENCIÓN!A:E,5,FALSE)="E","X","")</f>
        <v>X</v>
      </c>
      <c r="O1119" s="28" t="str">
        <f>IF(VLOOKUP(I1119,RETENCIÓN!A:E,5,FALSE)="MT","X","")</f>
        <v/>
      </c>
      <c r="P1119" s="28" t="str">
        <f>IF(VLOOKUP(I1119,RETENCIÓN!A:E,5,FALSE)="S","X","")</f>
        <v/>
      </c>
      <c r="Q1119" s="26" t="s">
        <v>1037</v>
      </c>
      <c r="R1119" s="26"/>
      <c r="S1119" s="25"/>
      <c r="T1119" s="22" t="s">
        <v>178</v>
      </c>
      <c r="U1119" s="22">
        <v>1</v>
      </c>
      <c r="V1119" s="22">
        <v>106</v>
      </c>
      <c r="W1119" s="22" t="s">
        <v>167</v>
      </c>
      <c r="X1119" s="22"/>
      <c r="Y1119" s="22">
        <v>11</v>
      </c>
      <c r="Z1119" s="22" t="s">
        <v>1023</v>
      </c>
    </row>
    <row r="1120" spans="1:26" ht="24" x14ac:dyDescent="0.2">
      <c r="A1120" s="22">
        <v>1118</v>
      </c>
      <c r="B1120" s="22" t="s">
        <v>168</v>
      </c>
      <c r="C1120" s="23">
        <v>37797</v>
      </c>
      <c r="D1120" s="23">
        <v>37797</v>
      </c>
      <c r="E1120" s="22" t="s">
        <v>21</v>
      </c>
      <c r="F1120" s="24" t="s">
        <v>1038</v>
      </c>
      <c r="G1120" s="4" t="s">
        <v>40</v>
      </c>
      <c r="H1120" s="31" t="str">
        <f>VLOOKUP(G1120,Hoja2!A:B,2,0)</f>
        <v>SERIE029</v>
      </c>
      <c r="I1120" s="4" t="s">
        <v>40</v>
      </c>
      <c r="J1120" s="31">
        <f>VLOOKUP(Eliminación!I673,RETENCIÓN!A:D,IF(Eliminación!E673="OPES",2,IF(Eliminación!E673="UPES",3,4)),FALSE)</f>
        <v>10</v>
      </c>
      <c r="K1120" s="27">
        <f t="shared" si="17"/>
        <v>41447</v>
      </c>
      <c r="L1120" s="28" t="str">
        <f>IF(VLOOKUP(I1120,RETENCIÓN!A:E,5,FALSE)="E","X","")</f>
        <v>X</v>
      </c>
      <c r="M1120" s="29" t="str">
        <f>IF(VLOOKUP(I1120,RETENCIÓN!A:E,5,FALSE)="CT","X","")</f>
        <v/>
      </c>
      <c r="N1120" s="28" t="str">
        <f>IF(VLOOKUP(I1120,RETENCIÓN!A:E,5,FALSE)="E","X","")</f>
        <v>X</v>
      </c>
      <c r="O1120" s="28" t="str">
        <f>IF(VLOOKUP(I1120,RETENCIÓN!A:E,5,FALSE)="MT","X","")</f>
        <v/>
      </c>
      <c r="P1120" s="28" t="str">
        <f>IF(VLOOKUP(I1120,RETENCIÓN!A:E,5,FALSE)="S","X","")</f>
        <v/>
      </c>
      <c r="Q1120" s="26" t="s">
        <v>1039</v>
      </c>
      <c r="R1120" s="26"/>
      <c r="S1120" s="25"/>
      <c r="T1120" s="22" t="s">
        <v>178</v>
      </c>
      <c r="U1120" s="22">
        <v>1</v>
      </c>
      <c r="V1120" s="22">
        <v>56</v>
      </c>
      <c r="W1120" s="22" t="s">
        <v>167</v>
      </c>
      <c r="X1120" s="22"/>
      <c r="Y1120" s="22">
        <v>12</v>
      </c>
      <c r="Z1120" s="22" t="s">
        <v>1023</v>
      </c>
    </row>
    <row r="1121" spans="1:26" ht="36" x14ac:dyDescent="0.2">
      <c r="A1121" s="22">
        <v>1119</v>
      </c>
      <c r="B1121" s="22" t="s">
        <v>168</v>
      </c>
      <c r="C1121" s="23">
        <v>37797</v>
      </c>
      <c r="D1121" s="23">
        <v>37797</v>
      </c>
      <c r="E1121" s="22" t="s">
        <v>21</v>
      </c>
      <c r="F1121" s="24" t="s">
        <v>486</v>
      </c>
      <c r="G1121" s="4" t="s">
        <v>40</v>
      </c>
      <c r="H1121" s="31" t="str">
        <f>VLOOKUP(G1121,Hoja2!A:B,2,0)</f>
        <v>SERIE029</v>
      </c>
      <c r="I1121" s="4" t="s">
        <v>40</v>
      </c>
      <c r="J1121" s="31">
        <f>VLOOKUP(Eliminación!I674,RETENCIÓN!A:D,IF(Eliminación!E674="OPES",2,IF(Eliminación!E674="UPES",3,4)),FALSE)</f>
        <v>10</v>
      </c>
      <c r="K1121" s="27">
        <f t="shared" si="17"/>
        <v>41447</v>
      </c>
      <c r="L1121" s="28" t="str">
        <f>IF(VLOOKUP(I1121,RETENCIÓN!A:E,5,FALSE)="E","X","")</f>
        <v>X</v>
      </c>
      <c r="M1121" s="29" t="str">
        <f>IF(VLOOKUP(I1121,RETENCIÓN!A:E,5,FALSE)="CT","X","")</f>
        <v/>
      </c>
      <c r="N1121" s="28" t="str">
        <f>IF(VLOOKUP(I1121,RETENCIÓN!A:E,5,FALSE)="E","X","")</f>
        <v>X</v>
      </c>
      <c r="O1121" s="28" t="str">
        <f>IF(VLOOKUP(I1121,RETENCIÓN!A:E,5,FALSE)="MT","X","")</f>
        <v/>
      </c>
      <c r="P1121" s="28" t="str">
        <f>IF(VLOOKUP(I1121,RETENCIÓN!A:E,5,FALSE)="S","X","")</f>
        <v/>
      </c>
      <c r="Q1121" s="26" t="s">
        <v>1040</v>
      </c>
      <c r="R1121" s="26"/>
      <c r="S1121" s="25" t="s">
        <v>182</v>
      </c>
      <c r="T1121" s="22" t="s">
        <v>178</v>
      </c>
      <c r="U1121" s="22">
        <v>1</v>
      </c>
      <c r="V1121" s="22">
        <v>90</v>
      </c>
      <c r="W1121" s="22" t="s">
        <v>167</v>
      </c>
      <c r="X1121" s="22"/>
      <c r="Y1121" s="22">
        <v>1</v>
      </c>
      <c r="Z1121" s="22" t="s">
        <v>1041</v>
      </c>
    </row>
    <row r="1122" spans="1:26" ht="36" x14ac:dyDescent="0.2">
      <c r="A1122" s="22">
        <v>1120</v>
      </c>
      <c r="B1122" s="22" t="s">
        <v>168</v>
      </c>
      <c r="C1122" s="23">
        <v>37797</v>
      </c>
      <c r="D1122" s="23">
        <v>37797</v>
      </c>
      <c r="E1122" s="22" t="s">
        <v>21</v>
      </c>
      <c r="F1122" s="24" t="s">
        <v>1042</v>
      </c>
      <c r="G1122" s="4" t="s">
        <v>40</v>
      </c>
      <c r="H1122" s="31" t="str">
        <f>VLOOKUP(G1122,Hoja2!A:B,2,0)</f>
        <v>SERIE029</v>
      </c>
      <c r="I1122" s="4" t="s">
        <v>40</v>
      </c>
      <c r="J1122" s="31">
        <f>VLOOKUP(Eliminación!I675,RETENCIÓN!A:D,IF(Eliminación!E675="OPES",2,IF(Eliminación!E675="UPES",3,4)),FALSE)</f>
        <v>10</v>
      </c>
      <c r="K1122" s="27">
        <f t="shared" si="17"/>
        <v>41447</v>
      </c>
      <c r="L1122" s="28" t="str">
        <f>IF(VLOOKUP(I1122,RETENCIÓN!A:E,5,FALSE)="E","X","")</f>
        <v>X</v>
      </c>
      <c r="M1122" s="29" t="str">
        <f>IF(VLOOKUP(I1122,RETENCIÓN!A:E,5,FALSE)="CT","X","")</f>
        <v/>
      </c>
      <c r="N1122" s="28" t="str">
        <f>IF(VLOOKUP(I1122,RETENCIÓN!A:E,5,FALSE)="E","X","")</f>
        <v>X</v>
      </c>
      <c r="O1122" s="28" t="str">
        <f>IF(VLOOKUP(I1122,RETENCIÓN!A:E,5,FALSE)="MT","X","")</f>
        <v/>
      </c>
      <c r="P1122" s="28" t="str">
        <f>IF(VLOOKUP(I1122,RETENCIÓN!A:E,5,FALSE)="S","X","")</f>
        <v/>
      </c>
      <c r="Q1122" s="26" t="s">
        <v>1040</v>
      </c>
      <c r="R1122" s="26"/>
      <c r="S1122" s="25" t="s">
        <v>182</v>
      </c>
      <c r="T1122" s="22" t="s">
        <v>178</v>
      </c>
      <c r="U1122" s="22">
        <v>1</v>
      </c>
      <c r="V1122" s="22">
        <v>44</v>
      </c>
      <c r="W1122" s="22" t="s">
        <v>167</v>
      </c>
      <c r="X1122" s="22"/>
      <c r="Y1122" s="22">
        <v>2</v>
      </c>
      <c r="Z1122" s="22" t="s">
        <v>1041</v>
      </c>
    </row>
    <row r="1123" spans="1:26" ht="36" x14ac:dyDescent="0.2">
      <c r="A1123" s="22">
        <v>1121</v>
      </c>
      <c r="B1123" s="22" t="s">
        <v>168</v>
      </c>
      <c r="C1123" s="23">
        <v>37797</v>
      </c>
      <c r="D1123" s="23">
        <v>37797</v>
      </c>
      <c r="E1123" s="22" t="s">
        <v>21</v>
      </c>
      <c r="F1123" s="24" t="s">
        <v>1043</v>
      </c>
      <c r="G1123" s="4" t="s">
        <v>40</v>
      </c>
      <c r="H1123" s="31" t="str">
        <f>VLOOKUP(G1123,Hoja2!A:B,2,0)</f>
        <v>SERIE029</v>
      </c>
      <c r="I1123" s="4" t="s">
        <v>40</v>
      </c>
      <c r="J1123" s="31">
        <f>VLOOKUP(Eliminación!I676,RETENCIÓN!A:D,IF(Eliminación!E676="OPES",2,IF(Eliminación!E676="UPES",3,4)),FALSE)</f>
        <v>10</v>
      </c>
      <c r="K1123" s="27">
        <f t="shared" si="17"/>
        <v>41447</v>
      </c>
      <c r="L1123" s="28" t="str">
        <f>IF(VLOOKUP(I1123,RETENCIÓN!A:E,5,FALSE)="E","X","")</f>
        <v>X</v>
      </c>
      <c r="M1123" s="29" t="str">
        <f>IF(VLOOKUP(I1123,RETENCIÓN!A:E,5,FALSE)="CT","X","")</f>
        <v/>
      </c>
      <c r="N1123" s="28" t="str">
        <f>IF(VLOOKUP(I1123,RETENCIÓN!A:E,5,FALSE)="E","X","")</f>
        <v>X</v>
      </c>
      <c r="O1123" s="28" t="str">
        <f>IF(VLOOKUP(I1123,RETENCIÓN!A:E,5,FALSE)="MT","X","")</f>
        <v/>
      </c>
      <c r="P1123" s="28" t="str">
        <f>IF(VLOOKUP(I1123,RETENCIÓN!A:E,5,FALSE)="S","X","")</f>
        <v/>
      </c>
      <c r="Q1123" s="26" t="s">
        <v>1040</v>
      </c>
      <c r="R1123" s="26"/>
      <c r="S1123" s="25" t="s">
        <v>182</v>
      </c>
      <c r="T1123" s="22" t="s">
        <v>178</v>
      </c>
      <c r="U1123" s="22">
        <v>1</v>
      </c>
      <c r="V1123" s="22">
        <v>76</v>
      </c>
      <c r="W1123" s="22" t="s">
        <v>167</v>
      </c>
      <c r="X1123" s="22"/>
      <c r="Y1123" s="22">
        <v>3</v>
      </c>
      <c r="Z1123" s="22" t="s">
        <v>1041</v>
      </c>
    </row>
    <row r="1124" spans="1:26" ht="36" x14ac:dyDescent="0.2">
      <c r="A1124" s="22">
        <v>1122</v>
      </c>
      <c r="B1124" s="22" t="s">
        <v>168</v>
      </c>
      <c r="C1124" s="23">
        <v>37797</v>
      </c>
      <c r="D1124" s="23">
        <v>37797</v>
      </c>
      <c r="E1124" s="22" t="s">
        <v>21</v>
      </c>
      <c r="F1124" s="24" t="s">
        <v>1044</v>
      </c>
      <c r="G1124" s="4" t="s">
        <v>40</v>
      </c>
      <c r="H1124" s="31" t="str">
        <f>VLOOKUP(G1124,Hoja2!A:B,2,0)</f>
        <v>SERIE029</v>
      </c>
      <c r="I1124" s="4" t="s">
        <v>40</v>
      </c>
      <c r="J1124" s="31">
        <f>VLOOKUP(Eliminación!I677,RETENCIÓN!A:D,IF(Eliminación!E677="OPES",2,IF(Eliminación!E677="UPES",3,4)),FALSE)</f>
        <v>10</v>
      </c>
      <c r="K1124" s="27">
        <f t="shared" si="17"/>
        <v>41447</v>
      </c>
      <c r="L1124" s="28" t="str">
        <f>IF(VLOOKUP(I1124,RETENCIÓN!A:E,5,FALSE)="E","X","")</f>
        <v>X</v>
      </c>
      <c r="M1124" s="29" t="str">
        <f>IF(VLOOKUP(I1124,RETENCIÓN!A:E,5,FALSE)="CT","X","")</f>
        <v/>
      </c>
      <c r="N1124" s="28" t="str">
        <f>IF(VLOOKUP(I1124,RETENCIÓN!A:E,5,FALSE)="E","X","")</f>
        <v>X</v>
      </c>
      <c r="O1124" s="28" t="str">
        <f>IF(VLOOKUP(I1124,RETENCIÓN!A:E,5,FALSE)="MT","X","")</f>
        <v/>
      </c>
      <c r="P1124" s="28" t="str">
        <f>IF(VLOOKUP(I1124,RETENCIÓN!A:E,5,FALSE)="S","X","")</f>
        <v/>
      </c>
      <c r="Q1124" s="26" t="s">
        <v>1040</v>
      </c>
      <c r="R1124" s="26"/>
      <c r="S1124" s="25" t="s">
        <v>182</v>
      </c>
      <c r="T1124" s="22" t="s">
        <v>178</v>
      </c>
      <c r="U1124" s="22">
        <v>1</v>
      </c>
      <c r="V1124" s="22">
        <v>42</v>
      </c>
      <c r="W1124" s="22" t="s">
        <v>167</v>
      </c>
      <c r="X1124" s="22"/>
      <c r="Y1124" s="22">
        <v>4</v>
      </c>
      <c r="Z1124" s="22" t="s">
        <v>1041</v>
      </c>
    </row>
    <row r="1125" spans="1:26" ht="24" x14ac:dyDescent="0.2">
      <c r="A1125" s="22">
        <v>1123</v>
      </c>
      <c r="B1125" s="22" t="s">
        <v>221</v>
      </c>
      <c r="C1125" s="23">
        <v>36503</v>
      </c>
      <c r="D1125" s="23">
        <v>36503</v>
      </c>
      <c r="E1125" s="22" t="s">
        <v>21</v>
      </c>
      <c r="F1125" s="24" t="s">
        <v>236</v>
      </c>
      <c r="G1125" s="4" t="s">
        <v>40</v>
      </c>
      <c r="H1125" s="31" t="str">
        <f>VLOOKUP(G1125,[2]Hoja2!A$1:B$65536,2,0)</f>
        <v>SERIE029</v>
      </c>
      <c r="I1125" s="4" t="s">
        <v>40</v>
      </c>
      <c r="J1125" s="31">
        <f>VLOOKUP(Eliminación!I1640,RETENCIÓN!A:D,IF(Eliminación!E1640="OPES",2,IF(Eliminación!E1640="UPES",3,4)),FALSE)</f>
        <v>10</v>
      </c>
      <c r="K1125" s="27">
        <f t="shared" si="17"/>
        <v>40153</v>
      </c>
      <c r="L1125" s="28" t="str">
        <f>IF(VLOOKUP(I1125,RETENCIÓN!A:E,5,FALSE)="E","X","")</f>
        <v>X</v>
      </c>
      <c r="M1125" s="29" t="str">
        <f>IF(VLOOKUP(I1125,RETENCIÓN!A:E,5,FALSE)="CT","X","")</f>
        <v/>
      </c>
      <c r="N1125" s="28" t="str">
        <f>IF(VLOOKUP(I1125,RETENCIÓN!A:E,5,FALSE)="E","X","")</f>
        <v>X</v>
      </c>
      <c r="O1125" s="28" t="str">
        <f>IF(VLOOKUP(I1125,[3]RETENCIÓN!A:E,5,FALSE)="MT","X","")</f>
        <v/>
      </c>
      <c r="P1125" s="28" t="str">
        <f>IF(VLOOKUP(I1125,[3]RETENCIÓN!A:E,5,FALSE)="S","X","")</f>
        <v/>
      </c>
      <c r="Q1125" s="26" t="s">
        <v>2480</v>
      </c>
      <c r="R1125" s="26"/>
      <c r="S1125" s="25" t="s">
        <v>177</v>
      </c>
      <c r="T1125" s="22" t="s">
        <v>178</v>
      </c>
      <c r="U1125" s="22">
        <v>1</v>
      </c>
      <c r="V1125" s="22">
        <v>29</v>
      </c>
      <c r="W1125" s="22" t="s">
        <v>167</v>
      </c>
      <c r="X1125" s="22"/>
      <c r="Y1125" s="22">
        <v>1</v>
      </c>
      <c r="Z1125" s="22" t="s">
        <v>2481</v>
      </c>
    </row>
    <row r="1126" spans="1:26" ht="24" x14ac:dyDescent="0.2">
      <c r="A1126" s="22">
        <v>1124</v>
      </c>
      <c r="B1126" s="22" t="s">
        <v>168</v>
      </c>
      <c r="C1126" s="23">
        <v>36503</v>
      </c>
      <c r="D1126" s="23">
        <v>36503</v>
      </c>
      <c r="E1126" s="22" t="s">
        <v>21</v>
      </c>
      <c r="F1126" s="24" t="s">
        <v>2482</v>
      </c>
      <c r="G1126" s="4" t="s">
        <v>40</v>
      </c>
      <c r="H1126" s="31" t="str">
        <f>VLOOKUP(G1126,[2]Hoja2!A$1:B$65536,2,0)</f>
        <v>SERIE029</v>
      </c>
      <c r="I1126" s="4" t="s">
        <v>40</v>
      </c>
      <c r="J1126" s="31">
        <f>VLOOKUP(Eliminación!I1641,RETENCIÓN!A:D,IF(Eliminación!E1641="OPES",2,IF(Eliminación!E1641="UPES",3,4)),FALSE)</f>
        <v>10</v>
      </c>
      <c r="K1126" s="27">
        <f t="shared" si="17"/>
        <v>40153</v>
      </c>
      <c r="L1126" s="28" t="str">
        <f>IF(VLOOKUP(I1126,RETENCIÓN!A:E,5,FALSE)="E","X","")</f>
        <v>X</v>
      </c>
      <c r="M1126" s="29" t="str">
        <f>IF(VLOOKUP(I1126,RETENCIÓN!A:E,5,FALSE)="CT","X","")</f>
        <v/>
      </c>
      <c r="N1126" s="28" t="str">
        <f>IF(VLOOKUP(I1126,RETENCIÓN!A:E,5,FALSE)="E","X","")</f>
        <v>X</v>
      </c>
      <c r="O1126" s="28" t="str">
        <f>IF(VLOOKUP(I1126,[3]RETENCIÓN!A:E,5,FALSE)="MT","X","")</f>
        <v/>
      </c>
      <c r="P1126" s="28" t="str">
        <f>IF(VLOOKUP(I1126,[3]RETENCIÓN!A:E,5,FALSE)="S","X","")</f>
        <v/>
      </c>
      <c r="Q1126" s="26" t="s">
        <v>2480</v>
      </c>
      <c r="R1126" s="26" t="s">
        <v>1202</v>
      </c>
      <c r="S1126" s="25" t="s">
        <v>177</v>
      </c>
      <c r="T1126" s="22" t="s">
        <v>178</v>
      </c>
      <c r="U1126" s="22">
        <v>1</v>
      </c>
      <c r="V1126" s="22">
        <v>100</v>
      </c>
      <c r="W1126" s="22" t="s">
        <v>167</v>
      </c>
      <c r="X1126" s="22"/>
      <c r="Y1126" s="22">
        <v>2</v>
      </c>
      <c r="Z1126" s="22" t="s">
        <v>2481</v>
      </c>
    </row>
    <row r="1127" spans="1:26" ht="24" x14ac:dyDescent="0.2">
      <c r="A1127" s="22">
        <v>1125</v>
      </c>
      <c r="B1127" s="22" t="s">
        <v>221</v>
      </c>
      <c r="C1127" s="23">
        <v>36503</v>
      </c>
      <c r="D1127" s="23">
        <v>36503</v>
      </c>
      <c r="E1127" s="22" t="s">
        <v>21</v>
      </c>
      <c r="F1127" s="24" t="s">
        <v>2044</v>
      </c>
      <c r="G1127" s="4" t="s">
        <v>40</v>
      </c>
      <c r="H1127" s="31" t="str">
        <f>VLOOKUP(G1127,[2]Hoja2!A$1:B$65536,2,0)</f>
        <v>SERIE029</v>
      </c>
      <c r="I1127" s="4" t="s">
        <v>40</v>
      </c>
      <c r="J1127" s="31">
        <f>VLOOKUP(Eliminación!I1642,RETENCIÓN!A:D,IF(Eliminación!E1642="OPES",2,IF(Eliminación!E1642="UPES",3,4)),FALSE)</f>
        <v>10</v>
      </c>
      <c r="K1127" s="27">
        <f t="shared" si="17"/>
        <v>40153</v>
      </c>
      <c r="L1127" s="28" t="str">
        <f>IF(VLOOKUP(I1127,RETENCIÓN!A:E,5,FALSE)="E","X","")</f>
        <v>X</v>
      </c>
      <c r="M1127" s="29" t="str">
        <f>IF(VLOOKUP(I1127,RETENCIÓN!A:E,5,FALSE)="CT","X","")</f>
        <v/>
      </c>
      <c r="N1127" s="28" t="str">
        <f>IF(VLOOKUP(I1127,RETENCIÓN!A:E,5,FALSE)="E","X","")</f>
        <v>X</v>
      </c>
      <c r="O1127" s="28" t="str">
        <f>IF(VLOOKUP(I1127,[3]RETENCIÓN!A:E,5,FALSE)="MT","X","")</f>
        <v/>
      </c>
      <c r="P1127" s="28" t="str">
        <f>IF(VLOOKUP(I1127,[3]RETENCIÓN!A:E,5,FALSE)="S","X","")</f>
        <v/>
      </c>
      <c r="Q1127" s="26" t="s">
        <v>2480</v>
      </c>
      <c r="R1127" s="26"/>
      <c r="S1127" s="25" t="s">
        <v>177</v>
      </c>
      <c r="T1127" s="22" t="s">
        <v>178</v>
      </c>
      <c r="U1127" s="22">
        <v>1</v>
      </c>
      <c r="V1127" s="22">
        <v>40</v>
      </c>
      <c r="W1127" s="22" t="s">
        <v>167</v>
      </c>
      <c r="X1127" s="22"/>
      <c r="Y1127" s="22">
        <v>3</v>
      </c>
      <c r="Z1127" s="22" t="s">
        <v>2481</v>
      </c>
    </row>
    <row r="1128" spans="1:26" ht="24" x14ac:dyDescent="0.2">
      <c r="A1128" s="22">
        <v>1126</v>
      </c>
      <c r="B1128" s="22" t="s">
        <v>221</v>
      </c>
      <c r="C1128" s="23">
        <v>36503</v>
      </c>
      <c r="D1128" s="23">
        <v>36503</v>
      </c>
      <c r="E1128" s="22" t="s">
        <v>21</v>
      </c>
      <c r="F1128" s="24" t="s">
        <v>404</v>
      </c>
      <c r="G1128" s="4" t="s">
        <v>40</v>
      </c>
      <c r="H1128" s="31" t="str">
        <f>VLOOKUP(G1128,[2]Hoja2!A$1:B$65536,2,0)</f>
        <v>SERIE029</v>
      </c>
      <c r="I1128" s="4" t="s">
        <v>40</v>
      </c>
      <c r="J1128" s="31">
        <f>VLOOKUP(Eliminación!I1643,RETENCIÓN!A:D,IF(Eliminación!E1643="OPES",2,IF(Eliminación!E1643="UPES",3,4)),FALSE)</f>
        <v>10</v>
      </c>
      <c r="K1128" s="27">
        <f t="shared" si="17"/>
        <v>40153</v>
      </c>
      <c r="L1128" s="28" t="str">
        <f>IF(VLOOKUP(I1128,RETENCIÓN!A:E,5,FALSE)="E","X","")</f>
        <v>X</v>
      </c>
      <c r="M1128" s="29" t="str">
        <f>IF(VLOOKUP(I1128,RETENCIÓN!A:E,5,FALSE)="CT","X","")</f>
        <v/>
      </c>
      <c r="N1128" s="28" t="str">
        <f>IF(VLOOKUP(I1128,RETENCIÓN!A:E,5,FALSE)="E","X","")</f>
        <v>X</v>
      </c>
      <c r="O1128" s="28" t="str">
        <f>IF(VLOOKUP(I1128,[3]RETENCIÓN!A:E,5,FALSE)="MT","X","")</f>
        <v/>
      </c>
      <c r="P1128" s="28" t="str">
        <f>IF(VLOOKUP(I1128,[3]RETENCIÓN!A:E,5,FALSE)="S","X","")</f>
        <v/>
      </c>
      <c r="Q1128" s="26" t="s">
        <v>2480</v>
      </c>
      <c r="R1128" s="26" t="s">
        <v>2304</v>
      </c>
      <c r="S1128" s="25" t="s">
        <v>177</v>
      </c>
      <c r="T1128" s="22" t="s">
        <v>178</v>
      </c>
      <c r="U1128" s="22">
        <v>1</v>
      </c>
      <c r="V1128" s="22">
        <v>80</v>
      </c>
      <c r="W1128" s="22" t="s">
        <v>167</v>
      </c>
      <c r="X1128" s="22"/>
      <c r="Y1128" s="22">
        <v>4</v>
      </c>
      <c r="Z1128" s="22" t="s">
        <v>2481</v>
      </c>
    </row>
    <row r="1129" spans="1:26" ht="24" x14ac:dyDescent="0.2">
      <c r="A1129" s="22">
        <v>1127</v>
      </c>
      <c r="B1129" s="22" t="s">
        <v>168</v>
      </c>
      <c r="C1129" s="23">
        <v>36503</v>
      </c>
      <c r="D1129" s="23">
        <v>36503</v>
      </c>
      <c r="E1129" s="22" t="s">
        <v>21</v>
      </c>
      <c r="F1129" s="24" t="s">
        <v>295</v>
      </c>
      <c r="G1129" s="4" t="s">
        <v>40</v>
      </c>
      <c r="H1129" s="31" t="str">
        <f>VLOOKUP(G1129,[2]Hoja2!A$1:B$65536,2,0)</f>
        <v>SERIE029</v>
      </c>
      <c r="I1129" s="4" t="s">
        <v>40</v>
      </c>
      <c r="J1129" s="31">
        <f>VLOOKUP(Eliminación!I1644,RETENCIÓN!A:D,IF(Eliminación!E1644="OPES",2,IF(Eliminación!E1644="UPES",3,4)),FALSE)</f>
        <v>10</v>
      </c>
      <c r="K1129" s="27">
        <f t="shared" si="17"/>
        <v>40153</v>
      </c>
      <c r="L1129" s="28" t="str">
        <f>IF(VLOOKUP(I1129,RETENCIÓN!A:E,5,FALSE)="E","X","")</f>
        <v>X</v>
      </c>
      <c r="M1129" s="29" t="str">
        <f>IF(VLOOKUP(I1129,RETENCIÓN!A:E,5,FALSE)="CT","X","")</f>
        <v/>
      </c>
      <c r="N1129" s="28" t="str">
        <f>IF(VLOOKUP(I1129,RETENCIÓN!A:E,5,FALSE)="E","X","")</f>
        <v>X</v>
      </c>
      <c r="O1129" s="28" t="str">
        <f>IF(VLOOKUP(I1129,[3]RETENCIÓN!A:E,5,FALSE)="MT","X","")</f>
        <v/>
      </c>
      <c r="P1129" s="28" t="str">
        <f>IF(VLOOKUP(I1129,[3]RETENCIÓN!A:E,5,FALSE)="S","X","")</f>
        <v/>
      </c>
      <c r="Q1129" s="26" t="s">
        <v>2480</v>
      </c>
      <c r="R1129" s="26" t="s">
        <v>2046</v>
      </c>
      <c r="S1129" s="25" t="s">
        <v>177</v>
      </c>
      <c r="T1129" s="22" t="s">
        <v>178</v>
      </c>
      <c r="U1129" s="22">
        <v>1</v>
      </c>
      <c r="V1129" s="22">
        <v>58</v>
      </c>
      <c r="W1129" s="22" t="s">
        <v>167</v>
      </c>
      <c r="X1129" s="22"/>
      <c r="Y1129" s="22">
        <v>5</v>
      </c>
      <c r="Z1129" s="22" t="s">
        <v>2481</v>
      </c>
    </row>
    <row r="1130" spans="1:26" ht="24" x14ac:dyDescent="0.2">
      <c r="A1130" s="22">
        <v>1128</v>
      </c>
      <c r="B1130" s="22" t="s">
        <v>1973</v>
      </c>
      <c r="C1130" s="23">
        <v>36503</v>
      </c>
      <c r="D1130" s="23">
        <v>36503</v>
      </c>
      <c r="E1130" s="22" t="s">
        <v>21</v>
      </c>
      <c r="F1130" s="24" t="s">
        <v>2483</v>
      </c>
      <c r="G1130" s="4" t="s">
        <v>40</v>
      </c>
      <c r="H1130" s="31" t="str">
        <f>VLOOKUP(G1130,[2]Hoja2!A$1:B$65536,2,0)</f>
        <v>SERIE029</v>
      </c>
      <c r="I1130" s="4" t="s">
        <v>40</v>
      </c>
      <c r="J1130" s="31">
        <f>VLOOKUP(Eliminación!I1645,RETENCIÓN!A:D,IF(Eliminación!E1645="OPES",2,IF(Eliminación!E1645="UPES",3,4)),FALSE)</f>
        <v>10</v>
      </c>
      <c r="K1130" s="27">
        <f t="shared" si="17"/>
        <v>40153</v>
      </c>
      <c r="L1130" s="28" t="str">
        <f>IF(VLOOKUP(I1130,RETENCIÓN!A:E,5,FALSE)="E","X","")</f>
        <v>X</v>
      </c>
      <c r="M1130" s="29" t="str">
        <f>IF(VLOOKUP(I1130,RETENCIÓN!A:E,5,FALSE)="CT","X","")</f>
        <v/>
      </c>
      <c r="N1130" s="28" t="str">
        <f>IF(VLOOKUP(I1130,RETENCIÓN!A:E,5,FALSE)="E","X","")</f>
        <v>X</v>
      </c>
      <c r="O1130" s="28" t="str">
        <f>IF(VLOOKUP(I1130,[3]RETENCIÓN!A:E,5,FALSE)="MT","X","")</f>
        <v/>
      </c>
      <c r="P1130" s="28" t="str">
        <f>IF(VLOOKUP(I1130,[3]RETENCIÓN!A:E,5,FALSE)="S","X","")</f>
        <v/>
      </c>
      <c r="Q1130" s="26" t="s">
        <v>2480</v>
      </c>
      <c r="R1130" s="26" t="s">
        <v>2484</v>
      </c>
      <c r="S1130" s="25" t="s">
        <v>177</v>
      </c>
      <c r="T1130" s="22" t="s">
        <v>178</v>
      </c>
      <c r="U1130" s="22">
        <v>1</v>
      </c>
      <c r="V1130" s="22">
        <v>130</v>
      </c>
      <c r="W1130" s="22" t="s">
        <v>167</v>
      </c>
      <c r="X1130" s="22"/>
      <c r="Y1130" s="22">
        <v>6</v>
      </c>
      <c r="Z1130" s="22" t="s">
        <v>2481</v>
      </c>
    </row>
    <row r="1131" spans="1:26" ht="24" x14ac:dyDescent="0.2">
      <c r="A1131" s="22">
        <v>1129</v>
      </c>
      <c r="B1131" s="22" t="s">
        <v>1973</v>
      </c>
      <c r="C1131" s="23">
        <v>36500</v>
      </c>
      <c r="D1131" s="23">
        <v>36500</v>
      </c>
      <c r="E1131" s="22" t="s">
        <v>21</v>
      </c>
      <c r="F1131" s="24" t="s">
        <v>541</v>
      </c>
      <c r="G1131" s="4" t="s">
        <v>40</v>
      </c>
      <c r="H1131" s="31" t="str">
        <f>VLOOKUP(G1131,[2]Hoja2!A$1:B$65536,2,0)</f>
        <v>SERIE029</v>
      </c>
      <c r="I1131" s="4" t="s">
        <v>40</v>
      </c>
      <c r="J1131" s="31">
        <f>VLOOKUP(Eliminación!I1646,RETENCIÓN!A:D,IF(Eliminación!E1646="OPES",2,IF(Eliminación!E1646="UPES",3,4)),FALSE)</f>
        <v>10</v>
      </c>
      <c r="K1131" s="27">
        <f t="shared" si="17"/>
        <v>40150</v>
      </c>
      <c r="L1131" s="28" t="str">
        <f>IF(VLOOKUP(I1131,RETENCIÓN!A:E,5,FALSE)="E","X","")</f>
        <v>X</v>
      </c>
      <c r="M1131" s="29" t="str">
        <f>IF(VLOOKUP(I1131,RETENCIÓN!A:E,5,FALSE)="CT","X","")</f>
        <v/>
      </c>
      <c r="N1131" s="28" t="str">
        <f>IF(VLOOKUP(I1131,RETENCIÓN!A:E,5,FALSE)="E","X","")</f>
        <v>X</v>
      </c>
      <c r="O1131" s="28" t="str">
        <f>IF(VLOOKUP(I1131,[3]RETENCIÓN!A:E,5,FALSE)="MT","X","")</f>
        <v/>
      </c>
      <c r="P1131" s="28" t="str">
        <f>IF(VLOOKUP(I1131,[3]RETENCIÓN!A:E,5,FALSE)="S","X","")</f>
        <v/>
      </c>
      <c r="Q1131" s="26" t="s">
        <v>2485</v>
      </c>
      <c r="R1131" s="26"/>
      <c r="S1131" s="25" t="s">
        <v>177</v>
      </c>
      <c r="T1131" s="22" t="s">
        <v>178</v>
      </c>
      <c r="U1131" s="22">
        <v>1</v>
      </c>
      <c r="V1131" s="22">
        <v>44</v>
      </c>
      <c r="W1131" s="22" t="s">
        <v>167</v>
      </c>
      <c r="X1131" s="22"/>
      <c r="Y1131" s="22">
        <v>7</v>
      </c>
      <c r="Z1131" s="22" t="s">
        <v>2481</v>
      </c>
    </row>
    <row r="1132" spans="1:26" ht="24" x14ac:dyDescent="0.2">
      <c r="A1132" s="22">
        <v>1130</v>
      </c>
      <c r="B1132" s="22" t="s">
        <v>303</v>
      </c>
      <c r="C1132" s="23">
        <v>36500</v>
      </c>
      <c r="D1132" s="23">
        <v>36500</v>
      </c>
      <c r="E1132" s="22" t="s">
        <v>21</v>
      </c>
      <c r="F1132" s="24" t="s">
        <v>2040</v>
      </c>
      <c r="G1132" s="4" t="s">
        <v>40</v>
      </c>
      <c r="H1132" s="31" t="str">
        <f>VLOOKUP(G1132,[2]Hoja2!A$1:B$65536,2,0)</f>
        <v>SERIE029</v>
      </c>
      <c r="I1132" s="4" t="s">
        <v>40</v>
      </c>
      <c r="J1132" s="31">
        <f>VLOOKUP(Eliminación!I1647,RETENCIÓN!A:D,IF(Eliminación!E1647="OPES",2,IF(Eliminación!E1647="UPES",3,4)),FALSE)</f>
        <v>10</v>
      </c>
      <c r="K1132" s="27">
        <f t="shared" si="17"/>
        <v>40150</v>
      </c>
      <c r="L1132" s="28" t="str">
        <f>IF(VLOOKUP(I1132,RETENCIÓN!A:E,5,FALSE)="E","X","")</f>
        <v>X</v>
      </c>
      <c r="M1132" s="29" t="str">
        <f>IF(VLOOKUP(I1132,RETENCIÓN!A:E,5,FALSE)="CT","X","")</f>
        <v/>
      </c>
      <c r="N1132" s="28" t="str">
        <f>IF(VLOOKUP(I1132,RETENCIÓN!A:E,5,FALSE)="E","X","")</f>
        <v>X</v>
      </c>
      <c r="O1132" s="28" t="str">
        <f>IF(VLOOKUP(I1132,[3]RETENCIÓN!A:E,5,FALSE)="MT","X","")</f>
        <v/>
      </c>
      <c r="P1132" s="28" t="str">
        <f>IF(VLOOKUP(I1132,[3]RETENCIÓN!A:E,5,FALSE)="S","X","")</f>
        <v/>
      </c>
      <c r="Q1132" s="26" t="s">
        <v>2485</v>
      </c>
      <c r="R1132" s="26"/>
      <c r="S1132" s="25" t="s">
        <v>177</v>
      </c>
      <c r="T1132" s="22" t="s">
        <v>178</v>
      </c>
      <c r="U1132" s="22">
        <v>1</v>
      </c>
      <c r="V1132" s="22">
        <v>51</v>
      </c>
      <c r="W1132" s="22" t="s">
        <v>167</v>
      </c>
      <c r="X1132" s="22"/>
      <c r="Y1132" s="22">
        <v>8</v>
      </c>
      <c r="Z1132" s="22" t="s">
        <v>2481</v>
      </c>
    </row>
    <row r="1133" spans="1:26" ht="24" x14ac:dyDescent="0.2">
      <c r="A1133" s="22">
        <v>1131</v>
      </c>
      <c r="B1133" s="22" t="s">
        <v>168</v>
      </c>
      <c r="C1133" s="23">
        <v>36500</v>
      </c>
      <c r="D1133" s="23">
        <v>36500</v>
      </c>
      <c r="E1133" s="22" t="s">
        <v>21</v>
      </c>
      <c r="F1133" s="24" t="s">
        <v>2486</v>
      </c>
      <c r="G1133" s="4" t="s">
        <v>40</v>
      </c>
      <c r="H1133" s="31" t="str">
        <f>VLOOKUP(G1133,[2]Hoja2!A$1:B$65536,2,0)</f>
        <v>SERIE029</v>
      </c>
      <c r="I1133" s="4" t="s">
        <v>40</v>
      </c>
      <c r="J1133" s="31">
        <f>VLOOKUP(Eliminación!I1648,RETENCIÓN!A:D,IF(Eliminación!E1648="OPES",2,IF(Eliminación!E1648="UPES",3,4)),FALSE)</f>
        <v>10</v>
      </c>
      <c r="K1133" s="27">
        <f t="shared" si="17"/>
        <v>40150</v>
      </c>
      <c r="L1133" s="28" t="str">
        <f>IF(VLOOKUP(I1133,RETENCIÓN!A:E,5,FALSE)="E","X","")</f>
        <v>X</v>
      </c>
      <c r="M1133" s="29" t="str">
        <f>IF(VLOOKUP(I1133,RETENCIÓN!A:E,5,FALSE)="CT","X","")</f>
        <v/>
      </c>
      <c r="N1133" s="28" t="str">
        <f>IF(VLOOKUP(I1133,RETENCIÓN!A:E,5,FALSE)="E","X","")</f>
        <v>X</v>
      </c>
      <c r="O1133" s="28" t="str">
        <f>IF(VLOOKUP(I1133,[3]RETENCIÓN!A:E,5,FALSE)="MT","X","")</f>
        <v/>
      </c>
      <c r="P1133" s="28" t="str">
        <f>IF(VLOOKUP(I1133,[3]RETENCIÓN!A:E,5,FALSE)="S","X","")</f>
        <v/>
      </c>
      <c r="Q1133" s="26" t="s">
        <v>2485</v>
      </c>
      <c r="R1133" s="26" t="s">
        <v>2049</v>
      </c>
      <c r="S1133" s="25" t="s">
        <v>177</v>
      </c>
      <c r="T1133" s="22" t="s">
        <v>178</v>
      </c>
      <c r="U1133" s="22">
        <v>1</v>
      </c>
      <c r="V1133" s="22">
        <v>99</v>
      </c>
      <c r="W1133" s="22" t="s">
        <v>167</v>
      </c>
      <c r="X1133" s="22"/>
      <c r="Y1133" s="22">
        <v>9</v>
      </c>
      <c r="Z1133" s="22" t="s">
        <v>2481</v>
      </c>
    </row>
    <row r="1134" spans="1:26" ht="24" x14ac:dyDescent="0.2">
      <c r="A1134" s="22">
        <v>1132</v>
      </c>
      <c r="B1134" s="22" t="s">
        <v>221</v>
      </c>
      <c r="C1134" s="23">
        <v>36500</v>
      </c>
      <c r="D1134" s="23">
        <v>36500</v>
      </c>
      <c r="E1134" s="22" t="s">
        <v>21</v>
      </c>
      <c r="F1134" s="24" t="s">
        <v>1115</v>
      </c>
      <c r="G1134" s="4" t="s">
        <v>40</v>
      </c>
      <c r="H1134" s="31" t="str">
        <f>VLOOKUP(G1134,[2]Hoja2!A$1:B$65536,2,0)</f>
        <v>SERIE029</v>
      </c>
      <c r="I1134" s="4" t="s">
        <v>40</v>
      </c>
      <c r="J1134" s="31">
        <f>VLOOKUP(Eliminación!I1649,RETENCIÓN!A:D,IF(Eliminación!E1649="OPES",2,IF(Eliminación!E1649="UPES",3,4)),FALSE)</f>
        <v>10</v>
      </c>
      <c r="K1134" s="27">
        <f t="shared" si="17"/>
        <v>40150</v>
      </c>
      <c r="L1134" s="28" t="str">
        <f>IF(VLOOKUP(I1134,RETENCIÓN!A:E,5,FALSE)="E","X","")</f>
        <v>X</v>
      </c>
      <c r="M1134" s="29" t="str">
        <f>IF(VLOOKUP(I1134,RETENCIÓN!A:E,5,FALSE)="CT","X","")</f>
        <v/>
      </c>
      <c r="N1134" s="28" t="str">
        <f>IF(VLOOKUP(I1134,RETENCIÓN!A:E,5,FALSE)="E","X","")</f>
        <v>X</v>
      </c>
      <c r="O1134" s="28" t="str">
        <f>IF(VLOOKUP(I1134,[3]RETENCIÓN!A:E,5,FALSE)="MT","X","")</f>
        <v/>
      </c>
      <c r="P1134" s="28" t="str">
        <f>IF(VLOOKUP(I1134,[3]RETENCIÓN!A:E,5,FALSE)="S","X","")</f>
        <v/>
      </c>
      <c r="Q1134" s="26" t="s">
        <v>2485</v>
      </c>
      <c r="R1134" s="26"/>
      <c r="S1134" s="25" t="s">
        <v>177</v>
      </c>
      <c r="T1134" s="22" t="s">
        <v>178</v>
      </c>
      <c r="U1134" s="22">
        <v>1</v>
      </c>
      <c r="V1134" s="22">
        <v>41</v>
      </c>
      <c r="W1134" s="22" t="s">
        <v>167</v>
      </c>
      <c r="X1134" s="22"/>
      <c r="Y1134" s="22">
        <v>10</v>
      </c>
      <c r="Z1134" s="22" t="s">
        <v>2481</v>
      </c>
    </row>
    <row r="1135" spans="1:26" ht="24" x14ac:dyDescent="0.2">
      <c r="A1135" s="22">
        <v>1133</v>
      </c>
      <c r="B1135" s="22" t="s">
        <v>221</v>
      </c>
      <c r="C1135" s="23">
        <v>36500</v>
      </c>
      <c r="D1135" s="23">
        <v>36500</v>
      </c>
      <c r="E1135" s="22" t="s">
        <v>21</v>
      </c>
      <c r="F1135" s="24" t="s">
        <v>236</v>
      </c>
      <c r="G1135" s="4" t="s">
        <v>40</v>
      </c>
      <c r="H1135" s="31" t="str">
        <f>VLOOKUP(G1135,[2]Hoja2!A$1:B$65536,2,0)</f>
        <v>SERIE029</v>
      </c>
      <c r="I1135" s="4" t="s">
        <v>40</v>
      </c>
      <c r="J1135" s="31">
        <f>VLOOKUP(Eliminación!I1650,RETENCIÓN!A:D,IF(Eliminación!E1650="OPES",2,IF(Eliminación!E1650="UPES",3,4)),FALSE)</f>
        <v>10</v>
      </c>
      <c r="K1135" s="27">
        <f t="shared" si="17"/>
        <v>40150</v>
      </c>
      <c r="L1135" s="28" t="str">
        <f>IF(VLOOKUP(I1135,RETENCIÓN!A:E,5,FALSE)="E","X","")</f>
        <v>X</v>
      </c>
      <c r="M1135" s="29" t="str">
        <f>IF(VLOOKUP(I1135,RETENCIÓN!A:E,5,FALSE)="CT","X","")</f>
        <v/>
      </c>
      <c r="N1135" s="28" t="str">
        <f>IF(VLOOKUP(I1135,RETENCIÓN!A:E,5,FALSE)="E","X","")</f>
        <v>X</v>
      </c>
      <c r="O1135" s="28" t="str">
        <f>IF(VLOOKUP(I1135,[3]RETENCIÓN!A:E,5,FALSE)="MT","X","")</f>
        <v/>
      </c>
      <c r="P1135" s="28" t="str">
        <f>IF(VLOOKUP(I1135,[3]RETENCIÓN!A:E,5,FALSE)="S","X","")</f>
        <v/>
      </c>
      <c r="Q1135" s="26" t="s">
        <v>2485</v>
      </c>
      <c r="R1135" s="26"/>
      <c r="S1135" s="25" t="s">
        <v>177</v>
      </c>
      <c r="T1135" s="22" t="s">
        <v>178</v>
      </c>
      <c r="U1135" s="22">
        <v>1</v>
      </c>
      <c r="V1135" s="22">
        <v>30</v>
      </c>
      <c r="W1135" s="22" t="s">
        <v>167</v>
      </c>
      <c r="X1135" s="22"/>
      <c r="Y1135" s="22">
        <v>11</v>
      </c>
      <c r="Z1135" s="22" t="s">
        <v>2481</v>
      </c>
    </row>
    <row r="1136" spans="1:26" ht="24" x14ac:dyDescent="0.2">
      <c r="A1136" s="22">
        <v>1134</v>
      </c>
      <c r="B1136" s="22" t="s">
        <v>221</v>
      </c>
      <c r="C1136" s="23">
        <v>36500</v>
      </c>
      <c r="D1136" s="23">
        <v>36500</v>
      </c>
      <c r="E1136" s="22" t="s">
        <v>21</v>
      </c>
      <c r="F1136" s="24" t="s">
        <v>283</v>
      </c>
      <c r="G1136" s="4" t="s">
        <v>40</v>
      </c>
      <c r="H1136" s="31" t="str">
        <f>VLOOKUP(G1136,[2]Hoja2!A$1:B$65536,2,0)</f>
        <v>SERIE029</v>
      </c>
      <c r="I1136" s="4" t="s">
        <v>40</v>
      </c>
      <c r="J1136" s="31">
        <f>VLOOKUP(Eliminación!I1651,RETENCIÓN!A:D,IF(Eliminación!E1651="OPES",2,IF(Eliminación!E1651="UPES",3,4)),FALSE)</f>
        <v>10</v>
      </c>
      <c r="K1136" s="27">
        <f t="shared" si="17"/>
        <v>40150</v>
      </c>
      <c r="L1136" s="28" t="str">
        <f>IF(VLOOKUP(I1136,RETENCIÓN!A:E,5,FALSE)="E","X","")</f>
        <v>X</v>
      </c>
      <c r="M1136" s="29" t="str">
        <f>IF(VLOOKUP(I1136,RETENCIÓN!A:E,5,FALSE)="CT","X","")</f>
        <v/>
      </c>
      <c r="N1136" s="28" t="str">
        <f>IF(VLOOKUP(I1136,RETENCIÓN!A:E,5,FALSE)="E","X","")</f>
        <v>X</v>
      </c>
      <c r="O1136" s="28" t="str">
        <f>IF(VLOOKUP(I1136,[3]RETENCIÓN!A:E,5,FALSE)="MT","X","")</f>
        <v/>
      </c>
      <c r="P1136" s="28" t="str">
        <f>IF(VLOOKUP(I1136,[3]RETENCIÓN!A:E,5,FALSE)="S","X","")</f>
        <v/>
      </c>
      <c r="Q1136" s="26" t="s">
        <v>2485</v>
      </c>
      <c r="R1136" s="26"/>
      <c r="S1136" s="25" t="s">
        <v>177</v>
      </c>
      <c r="T1136" s="22" t="s">
        <v>178</v>
      </c>
      <c r="U1136" s="22">
        <v>1</v>
      </c>
      <c r="V1136" s="22">
        <v>40</v>
      </c>
      <c r="W1136" s="22" t="s">
        <v>167</v>
      </c>
      <c r="X1136" s="22"/>
      <c r="Y1136" s="22">
        <v>12</v>
      </c>
      <c r="Z1136" s="22" t="s">
        <v>2481</v>
      </c>
    </row>
    <row r="1137" spans="1:26" ht="24" x14ac:dyDescent="0.2">
      <c r="A1137" s="22">
        <v>1135</v>
      </c>
      <c r="B1137" s="22" t="s">
        <v>221</v>
      </c>
      <c r="C1137" s="23">
        <v>36500</v>
      </c>
      <c r="D1137" s="23">
        <v>36500</v>
      </c>
      <c r="E1137" s="22" t="s">
        <v>21</v>
      </c>
      <c r="F1137" s="24" t="s">
        <v>546</v>
      </c>
      <c r="G1137" s="4" t="s">
        <v>40</v>
      </c>
      <c r="H1137" s="31" t="str">
        <f>VLOOKUP(G1137,[2]Hoja2!A$1:B$65536,2,0)</f>
        <v>SERIE029</v>
      </c>
      <c r="I1137" s="4" t="s">
        <v>40</v>
      </c>
      <c r="J1137" s="31">
        <f>VLOOKUP(Eliminación!I1652,RETENCIÓN!A:D,IF(Eliminación!E1652="OPES",2,IF(Eliminación!E1652="UPES",3,4)),FALSE)</f>
        <v>10</v>
      </c>
      <c r="K1137" s="27">
        <f t="shared" si="17"/>
        <v>40150</v>
      </c>
      <c r="L1137" s="28" t="str">
        <f>IF(VLOOKUP(I1137,RETENCIÓN!A:E,5,FALSE)="E","X","")</f>
        <v>X</v>
      </c>
      <c r="M1137" s="29" t="str">
        <f>IF(VLOOKUP(I1137,RETENCIÓN!A:E,5,FALSE)="CT","X","")</f>
        <v/>
      </c>
      <c r="N1137" s="28" t="str">
        <f>IF(VLOOKUP(I1137,RETENCIÓN!A:E,5,FALSE)="E","X","")</f>
        <v>X</v>
      </c>
      <c r="O1137" s="28" t="str">
        <f>IF(VLOOKUP(I1137,[3]RETENCIÓN!A:E,5,FALSE)="MT","X","")</f>
        <v/>
      </c>
      <c r="P1137" s="28" t="str">
        <f>IF(VLOOKUP(I1137,[3]RETENCIÓN!A:E,5,FALSE)="S","X","")</f>
        <v/>
      </c>
      <c r="Q1137" s="26" t="s">
        <v>2485</v>
      </c>
      <c r="R1137" s="26"/>
      <c r="S1137" s="25" t="s">
        <v>177</v>
      </c>
      <c r="T1137" s="22" t="s">
        <v>178</v>
      </c>
      <c r="U1137" s="22">
        <v>1</v>
      </c>
      <c r="V1137" s="22">
        <v>60</v>
      </c>
      <c r="W1137" s="22" t="s">
        <v>167</v>
      </c>
      <c r="X1137" s="22"/>
      <c r="Y1137" s="22">
        <v>13</v>
      </c>
      <c r="Z1137" s="22" t="s">
        <v>2481</v>
      </c>
    </row>
    <row r="1138" spans="1:26" ht="24" x14ac:dyDescent="0.2">
      <c r="A1138" s="22">
        <v>1136</v>
      </c>
      <c r="B1138" s="22" t="s">
        <v>221</v>
      </c>
      <c r="C1138" s="23">
        <v>36500</v>
      </c>
      <c r="D1138" s="23">
        <v>36500</v>
      </c>
      <c r="E1138" s="22" t="s">
        <v>21</v>
      </c>
      <c r="F1138" s="24" t="s">
        <v>316</v>
      </c>
      <c r="G1138" s="4" t="s">
        <v>40</v>
      </c>
      <c r="H1138" s="31" t="str">
        <f>VLOOKUP(G1138,[2]Hoja2!A$1:B$65536,2,0)</f>
        <v>SERIE029</v>
      </c>
      <c r="I1138" s="4" t="s">
        <v>40</v>
      </c>
      <c r="J1138" s="31">
        <f>VLOOKUP(Eliminación!I1653,RETENCIÓN!A:D,IF(Eliminación!E1653="OPES",2,IF(Eliminación!E1653="UPES",3,4)),FALSE)</f>
        <v>10</v>
      </c>
      <c r="K1138" s="27">
        <f t="shared" si="17"/>
        <v>40150</v>
      </c>
      <c r="L1138" s="28" t="str">
        <f>IF(VLOOKUP(I1138,RETENCIÓN!A:E,5,FALSE)="E","X","")</f>
        <v>X</v>
      </c>
      <c r="M1138" s="29" t="str">
        <f>IF(VLOOKUP(I1138,RETENCIÓN!A:E,5,FALSE)="CT","X","")</f>
        <v/>
      </c>
      <c r="N1138" s="28" t="str">
        <f>IF(VLOOKUP(I1138,RETENCIÓN!A:E,5,FALSE)="E","X","")</f>
        <v>X</v>
      </c>
      <c r="O1138" s="28" t="str">
        <f>IF(VLOOKUP(I1138,[3]RETENCIÓN!A:E,5,FALSE)="MT","X","")</f>
        <v/>
      </c>
      <c r="P1138" s="28" t="str">
        <f>IF(VLOOKUP(I1138,[3]RETENCIÓN!A:E,5,FALSE)="S","X","")</f>
        <v/>
      </c>
      <c r="Q1138" s="26" t="s">
        <v>2485</v>
      </c>
      <c r="R1138" s="26"/>
      <c r="S1138" s="25" t="s">
        <v>177</v>
      </c>
      <c r="T1138" s="22" t="s">
        <v>178</v>
      </c>
      <c r="U1138" s="22">
        <v>1</v>
      </c>
      <c r="V1138" s="22">
        <v>115</v>
      </c>
      <c r="W1138" s="22" t="s">
        <v>167</v>
      </c>
      <c r="X1138" s="22"/>
      <c r="Y1138" s="22">
        <v>14</v>
      </c>
      <c r="Z1138" s="22" t="s">
        <v>2481</v>
      </c>
    </row>
    <row r="1139" spans="1:26" ht="24" x14ac:dyDescent="0.2">
      <c r="A1139" s="22">
        <v>1137</v>
      </c>
      <c r="B1139" s="22" t="s">
        <v>168</v>
      </c>
      <c r="C1139" s="23">
        <v>36500</v>
      </c>
      <c r="D1139" s="23">
        <v>36500</v>
      </c>
      <c r="E1139" s="22" t="s">
        <v>21</v>
      </c>
      <c r="F1139" s="24" t="s">
        <v>2487</v>
      </c>
      <c r="G1139" s="4" t="s">
        <v>40</v>
      </c>
      <c r="H1139" s="31" t="str">
        <f>VLOOKUP(G1139,[2]Hoja2!A$1:B$65536,2,0)</f>
        <v>SERIE029</v>
      </c>
      <c r="I1139" s="4" t="s">
        <v>40</v>
      </c>
      <c r="J1139" s="31">
        <f>VLOOKUP(Eliminación!I1654,RETENCIÓN!A:D,IF(Eliminación!E1654="OPES",2,IF(Eliminación!E1654="UPES",3,4)),FALSE)</f>
        <v>10</v>
      </c>
      <c r="K1139" s="27">
        <f t="shared" si="17"/>
        <v>40150</v>
      </c>
      <c r="L1139" s="28" t="str">
        <f>IF(VLOOKUP(I1139,RETENCIÓN!A:E,5,FALSE)="E","X","")</f>
        <v>X</v>
      </c>
      <c r="M1139" s="29" t="str">
        <f>IF(VLOOKUP(I1139,RETENCIÓN!A:E,5,FALSE)="CT","X","")</f>
        <v/>
      </c>
      <c r="N1139" s="28" t="str">
        <f>IF(VLOOKUP(I1139,RETENCIÓN!A:E,5,FALSE)="E","X","")</f>
        <v>X</v>
      </c>
      <c r="O1139" s="28" t="str">
        <f>IF(VLOOKUP(I1139,[3]RETENCIÓN!A:E,5,FALSE)="MT","X","")</f>
        <v/>
      </c>
      <c r="P1139" s="28" t="str">
        <f>IF(VLOOKUP(I1139,[3]RETENCIÓN!A:E,5,FALSE)="S","X","")</f>
        <v/>
      </c>
      <c r="Q1139" s="26" t="s">
        <v>2485</v>
      </c>
      <c r="R1139" s="26"/>
      <c r="S1139" s="25" t="s">
        <v>177</v>
      </c>
      <c r="T1139" s="22" t="s">
        <v>178</v>
      </c>
      <c r="U1139" s="22">
        <v>1</v>
      </c>
      <c r="V1139" s="22">
        <v>62</v>
      </c>
      <c r="W1139" s="22" t="s">
        <v>167</v>
      </c>
      <c r="X1139" s="22"/>
      <c r="Y1139" s="22">
        <v>15</v>
      </c>
      <c r="Z1139" s="22" t="s">
        <v>2481</v>
      </c>
    </row>
    <row r="1140" spans="1:26" ht="24" x14ac:dyDescent="0.2">
      <c r="A1140" s="22">
        <v>1138</v>
      </c>
      <c r="B1140" s="22" t="s">
        <v>168</v>
      </c>
      <c r="C1140" s="23">
        <v>36500</v>
      </c>
      <c r="D1140" s="23">
        <v>36500</v>
      </c>
      <c r="E1140" s="22" t="s">
        <v>21</v>
      </c>
      <c r="F1140" s="24" t="s">
        <v>1969</v>
      </c>
      <c r="G1140" s="4" t="s">
        <v>40</v>
      </c>
      <c r="H1140" s="31" t="str">
        <f>VLOOKUP(G1140,[2]Hoja2!A$1:B$65536,2,0)</f>
        <v>SERIE029</v>
      </c>
      <c r="I1140" s="4" t="s">
        <v>40</v>
      </c>
      <c r="J1140" s="31">
        <f>VLOOKUP(Eliminación!I1655,RETENCIÓN!A:D,IF(Eliminación!E1655="OPES",2,IF(Eliminación!E1655="UPES",3,4)),FALSE)</f>
        <v>10</v>
      </c>
      <c r="K1140" s="27">
        <f t="shared" si="17"/>
        <v>40150</v>
      </c>
      <c r="L1140" s="28" t="str">
        <f>IF(VLOOKUP(I1140,RETENCIÓN!A:E,5,FALSE)="E","X","")</f>
        <v>X</v>
      </c>
      <c r="M1140" s="29" t="str">
        <f>IF(VLOOKUP(I1140,RETENCIÓN!A:E,5,FALSE)="CT","X","")</f>
        <v/>
      </c>
      <c r="N1140" s="28" t="str">
        <f>IF(VLOOKUP(I1140,RETENCIÓN!A:E,5,FALSE)="E","X","")</f>
        <v>X</v>
      </c>
      <c r="O1140" s="28" t="str">
        <f>IF(VLOOKUP(I1140,[3]RETENCIÓN!A:E,5,FALSE)="MT","X","")</f>
        <v/>
      </c>
      <c r="P1140" s="28" t="str">
        <f>IF(VLOOKUP(I1140,[3]RETENCIÓN!A:E,5,FALSE)="S","X","")</f>
        <v/>
      </c>
      <c r="Q1140" s="26" t="s">
        <v>2485</v>
      </c>
      <c r="R1140" s="26"/>
      <c r="S1140" s="25" t="s">
        <v>177</v>
      </c>
      <c r="T1140" s="22" t="s">
        <v>178</v>
      </c>
      <c r="U1140" s="22">
        <v>1</v>
      </c>
      <c r="V1140" s="22">
        <v>30</v>
      </c>
      <c r="W1140" s="22" t="s">
        <v>167</v>
      </c>
      <c r="X1140" s="22"/>
      <c r="Y1140" s="22">
        <v>16</v>
      </c>
      <c r="Z1140" s="22" t="s">
        <v>2481</v>
      </c>
    </row>
    <row r="1141" spans="1:26" ht="24" x14ac:dyDescent="0.2">
      <c r="A1141" s="22">
        <v>1139</v>
      </c>
      <c r="B1141" s="22" t="s">
        <v>221</v>
      </c>
      <c r="C1141" s="23">
        <v>36501</v>
      </c>
      <c r="D1141" s="23">
        <v>36501</v>
      </c>
      <c r="E1141" s="22" t="s">
        <v>21</v>
      </c>
      <c r="F1141" s="24" t="s">
        <v>2488</v>
      </c>
      <c r="G1141" s="4" t="s">
        <v>40</v>
      </c>
      <c r="H1141" s="31" t="str">
        <f>VLOOKUP(G1141,[2]Hoja2!A$1:B$65536,2,0)</f>
        <v>SERIE029</v>
      </c>
      <c r="I1141" s="4" t="s">
        <v>40</v>
      </c>
      <c r="J1141" s="31">
        <f>VLOOKUP(Eliminación!I1656,RETENCIÓN!A:D,IF(Eliminación!E1656="OPES",2,IF(Eliminación!E1656="UPES",3,4)),FALSE)</f>
        <v>10</v>
      </c>
      <c r="K1141" s="27">
        <f t="shared" si="17"/>
        <v>40151</v>
      </c>
      <c r="L1141" s="28" t="str">
        <f>IF(VLOOKUP(I1141,RETENCIÓN!A:E,5,FALSE)="E","X","")</f>
        <v>X</v>
      </c>
      <c r="M1141" s="29" t="str">
        <f>IF(VLOOKUP(I1141,RETENCIÓN!A:E,5,FALSE)="CT","X","")</f>
        <v/>
      </c>
      <c r="N1141" s="28" t="str">
        <f>IF(VLOOKUP(I1141,RETENCIÓN!A:E,5,FALSE)="E","X","")</f>
        <v>X</v>
      </c>
      <c r="O1141" s="28" t="str">
        <f>IF(VLOOKUP(I1141,[3]RETENCIÓN!A:E,5,FALSE)="MT","X","")</f>
        <v/>
      </c>
      <c r="P1141" s="28" t="str">
        <f>IF(VLOOKUP(I1141,[3]RETENCIÓN!A:E,5,FALSE)="S","X","")</f>
        <v/>
      </c>
      <c r="Q1141" s="26" t="s">
        <v>2489</v>
      </c>
      <c r="R1141" s="26" t="s">
        <v>2490</v>
      </c>
      <c r="S1141" s="25" t="s">
        <v>177</v>
      </c>
      <c r="T1141" s="22" t="s">
        <v>178</v>
      </c>
      <c r="U1141" s="22">
        <v>1</v>
      </c>
      <c r="V1141" s="22">
        <v>121</v>
      </c>
      <c r="W1141" s="22" t="s">
        <v>167</v>
      </c>
      <c r="X1141" s="22"/>
      <c r="Y1141" s="22">
        <v>17</v>
      </c>
      <c r="Z1141" s="22" t="s">
        <v>2481</v>
      </c>
    </row>
    <row r="1142" spans="1:26" ht="24" x14ac:dyDescent="0.2">
      <c r="A1142" s="22">
        <v>1140</v>
      </c>
      <c r="B1142" s="22" t="s">
        <v>303</v>
      </c>
      <c r="C1142" s="23">
        <v>36501</v>
      </c>
      <c r="D1142" s="23">
        <v>36501</v>
      </c>
      <c r="E1142" s="22" t="s">
        <v>21</v>
      </c>
      <c r="F1142" s="24" t="s">
        <v>769</v>
      </c>
      <c r="G1142" s="4" t="s">
        <v>40</v>
      </c>
      <c r="H1142" s="31" t="str">
        <f>VLOOKUP(G1142,[2]Hoja2!A$1:B$65536,2,0)</f>
        <v>SERIE029</v>
      </c>
      <c r="I1142" s="4" t="s">
        <v>40</v>
      </c>
      <c r="J1142" s="31">
        <f>VLOOKUP(Eliminación!I1657,RETENCIÓN!A:D,IF(Eliminación!E1657="OPES",2,IF(Eliminación!E1657="UPES",3,4)),FALSE)</f>
        <v>10</v>
      </c>
      <c r="K1142" s="27">
        <f t="shared" si="17"/>
        <v>40151</v>
      </c>
      <c r="L1142" s="28" t="str">
        <f>IF(VLOOKUP(I1142,RETENCIÓN!A:E,5,FALSE)="E","X","")</f>
        <v>X</v>
      </c>
      <c r="M1142" s="29" t="str">
        <f>IF(VLOOKUP(I1142,RETENCIÓN!A:E,5,FALSE)="CT","X","")</f>
        <v/>
      </c>
      <c r="N1142" s="28" t="str">
        <f>IF(VLOOKUP(I1142,RETENCIÓN!A:E,5,FALSE)="E","X","")</f>
        <v>X</v>
      </c>
      <c r="O1142" s="28" t="str">
        <f>IF(VLOOKUP(I1142,[3]RETENCIÓN!A:E,5,FALSE)="MT","X","")</f>
        <v/>
      </c>
      <c r="P1142" s="28" t="str">
        <f>IF(VLOOKUP(I1142,[3]RETENCIÓN!A:E,5,FALSE)="S","X","")</f>
        <v/>
      </c>
      <c r="Q1142" s="26" t="s">
        <v>2491</v>
      </c>
      <c r="R1142" s="26" t="s">
        <v>413</v>
      </c>
      <c r="S1142" s="25" t="s">
        <v>177</v>
      </c>
      <c r="T1142" s="22" t="s">
        <v>178</v>
      </c>
      <c r="U1142" s="22">
        <v>1</v>
      </c>
      <c r="V1142" s="22">
        <v>80</v>
      </c>
      <c r="W1142" s="22" t="s">
        <v>167</v>
      </c>
      <c r="X1142" s="22"/>
      <c r="Y1142" s="22">
        <v>18</v>
      </c>
      <c r="Z1142" s="22" t="s">
        <v>2481</v>
      </c>
    </row>
    <row r="1143" spans="1:26" ht="24" x14ac:dyDescent="0.2">
      <c r="A1143" s="22">
        <v>1141</v>
      </c>
      <c r="B1143" s="22" t="s">
        <v>168</v>
      </c>
      <c r="C1143" s="23">
        <v>36355</v>
      </c>
      <c r="D1143" s="23">
        <v>36355</v>
      </c>
      <c r="E1143" s="22" t="s">
        <v>21</v>
      </c>
      <c r="F1143" s="24" t="s">
        <v>506</v>
      </c>
      <c r="G1143" s="4" t="s">
        <v>40</v>
      </c>
      <c r="H1143" s="31" t="str">
        <f>VLOOKUP(G1143,[2]Hoja2!A$1:B$65536,2,0)</f>
        <v>SERIE029</v>
      </c>
      <c r="I1143" s="4" t="s">
        <v>40</v>
      </c>
      <c r="J1143" s="31">
        <f>VLOOKUP(Eliminación!I1658,RETENCIÓN!A:D,IF(Eliminación!E1658="OPES",2,IF(Eliminación!E1658="UPES",3,4)),FALSE)</f>
        <v>10</v>
      </c>
      <c r="K1143" s="27">
        <f t="shared" si="17"/>
        <v>40005</v>
      </c>
      <c r="L1143" s="28" t="str">
        <f>IF(VLOOKUP(I1143,RETENCIÓN!A:E,5,FALSE)="E","X","")</f>
        <v>X</v>
      </c>
      <c r="M1143" s="29" t="str">
        <f>IF(VLOOKUP(I1143,RETENCIÓN!A:E,5,FALSE)="CT","X","")</f>
        <v/>
      </c>
      <c r="N1143" s="28" t="str">
        <f>IF(VLOOKUP(I1143,RETENCIÓN!A:E,5,FALSE)="E","X","")</f>
        <v>X</v>
      </c>
      <c r="O1143" s="28" t="str">
        <f>IF(VLOOKUP(I1143,[3]RETENCIÓN!A:E,5,FALSE)="MT","X","")</f>
        <v/>
      </c>
      <c r="P1143" s="28" t="str">
        <f>IF(VLOOKUP(I1143,[3]RETENCIÓN!A:E,5,FALSE)="S","X","")</f>
        <v/>
      </c>
      <c r="Q1143" s="26" t="s">
        <v>2492</v>
      </c>
      <c r="R1143" s="26" t="s">
        <v>1202</v>
      </c>
      <c r="S1143" s="25" t="s">
        <v>177</v>
      </c>
      <c r="T1143" s="22" t="s">
        <v>178</v>
      </c>
      <c r="U1143" s="22">
        <v>1</v>
      </c>
      <c r="V1143" s="22">
        <v>62</v>
      </c>
      <c r="W1143" s="22" t="s">
        <v>167</v>
      </c>
      <c r="X1143" s="22"/>
      <c r="Y1143" s="22">
        <v>1</v>
      </c>
      <c r="Z1143" s="22" t="s">
        <v>2493</v>
      </c>
    </row>
    <row r="1144" spans="1:26" ht="24" x14ac:dyDescent="0.2">
      <c r="A1144" s="22">
        <v>1142</v>
      </c>
      <c r="B1144" s="22" t="s">
        <v>168</v>
      </c>
      <c r="C1144" s="23">
        <v>36354</v>
      </c>
      <c r="D1144" s="23">
        <v>36354</v>
      </c>
      <c r="E1144" s="22" t="s">
        <v>21</v>
      </c>
      <c r="F1144" s="24" t="s">
        <v>225</v>
      </c>
      <c r="G1144" s="4" t="s">
        <v>40</v>
      </c>
      <c r="H1144" s="31" t="str">
        <f>VLOOKUP(G1144,[2]Hoja2!A$1:B$65536,2,0)</f>
        <v>SERIE029</v>
      </c>
      <c r="I1144" s="4" t="s">
        <v>40</v>
      </c>
      <c r="J1144" s="31">
        <f>VLOOKUP(Eliminación!I1659,RETENCIÓN!A:D,IF(Eliminación!E1659="OPES",2,IF(Eliminación!E1659="UPES",3,4)),FALSE)</f>
        <v>10</v>
      </c>
      <c r="K1144" s="27">
        <f t="shared" si="17"/>
        <v>40004</v>
      </c>
      <c r="L1144" s="28" t="str">
        <f>IF(VLOOKUP(I1144,RETENCIÓN!A:E,5,FALSE)="E","X","")</f>
        <v>X</v>
      </c>
      <c r="M1144" s="29" t="str">
        <f>IF(VLOOKUP(I1144,RETENCIÓN!A:E,5,FALSE)="CT","X","")</f>
        <v/>
      </c>
      <c r="N1144" s="28" t="str">
        <f>IF(VLOOKUP(I1144,RETENCIÓN!A:E,5,FALSE)="E","X","")</f>
        <v>X</v>
      </c>
      <c r="O1144" s="28" t="str">
        <f>IF(VLOOKUP(I1144,[3]RETENCIÓN!A:E,5,FALSE)="MT","X","")</f>
        <v/>
      </c>
      <c r="P1144" s="28" t="str">
        <f>IF(VLOOKUP(I1144,[3]RETENCIÓN!A:E,5,FALSE)="S","X","")</f>
        <v/>
      </c>
      <c r="Q1144" s="26" t="s">
        <v>2494</v>
      </c>
      <c r="R1144" s="26" t="s">
        <v>283</v>
      </c>
      <c r="S1144" s="25" t="s">
        <v>177</v>
      </c>
      <c r="T1144" s="22" t="s">
        <v>178</v>
      </c>
      <c r="U1144" s="22">
        <v>1</v>
      </c>
      <c r="V1144" s="22">
        <v>89</v>
      </c>
      <c r="W1144" s="22" t="s">
        <v>167</v>
      </c>
      <c r="X1144" s="22"/>
      <c r="Y1144" s="22">
        <v>2</v>
      </c>
      <c r="Z1144" s="22" t="s">
        <v>2493</v>
      </c>
    </row>
    <row r="1145" spans="1:26" x14ac:dyDescent="0.2">
      <c r="A1145" s="22">
        <v>1143</v>
      </c>
      <c r="B1145" s="22" t="s">
        <v>1973</v>
      </c>
      <c r="C1145" s="23">
        <v>36355</v>
      </c>
      <c r="D1145" s="23">
        <v>36355</v>
      </c>
      <c r="E1145" s="22" t="s">
        <v>21</v>
      </c>
      <c r="F1145" s="24" t="s">
        <v>2495</v>
      </c>
      <c r="G1145" s="4" t="s">
        <v>40</v>
      </c>
      <c r="H1145" s="31" t="str">
        <f>VLOOKUP(G1145,[2]Hoja2!A$1:B$65536,2,0)</f>
        <v>SERIE029</v>
      </c>
      <c r="I1145" s="4" t="s">
        <v>40</v>
      </c>
      <c r="J1145" s="31">
        <f>VLOOKUP(Eliminación!I1660,RETENCIÓN!A:D,IF(Eliminación!E1660="OPES",2,IF(Eliminación!E1660="UPES",3,4)),FALSE)</f>
        <v>10</v>
      </c>
      <c r="K1145" s="27">
        <f t="shared" si="17"/>
        <v>40005</v>
      </c>
      <c r="L1145" s="28" t="str">
        <f>IF(VLOOKUP(I1145,RETENCIÓN!A:E,5,FALSE)="E","X","")</f>
        <v>X</v>
      </c>
      <c r="M1145" s="29" t="str">
        <f>IF(VLOOKUP(I1145,RETENCIÓN!A:E,5,FALSE)="CT","X","")</f>
        <v/>
      </c>
      <c r="N1145" s="28" t="str">
        <f>IF(VLOOKUP(I1145,RETENCIÓN!A:E,5,FALSE)="E","X","")</f>
        <v>X</v>
      </c>
      <c r="O1145" s="28" t="str">
        <f>IF(VLOOKUP(I1145,[3]RETENCIÓN!A:E,5,FALSE)="MT","X","")</f>
        <v/>
      </c>
      <c r="P1145" s="28" t="str">
        <f>IF(VLOOKUP(I1145,[3]RETENCIÓN!A:E,5,FALSE)="S","X","")</f>
        <v/>
      </c>
      <c r="Q1145" s="26" t="s">
        <v>2492</v>
      </c>
      <c r="R1145" s="26"/>
      <c r="S1145" s="25" t="s">
        <v>177</v>
      </c>
      <c r="T1145" s="22" t="s">
        <v>178</v>
      </c>
      <c r="U1145" s="22">
        <v>1</v>
      </c>
      <c r="V1145" s="22">
        <v>80</v>
      </c>
      <c r="W1145" s="22" t="s">
        <v>167</v>
      </c>
      <c r="X1145" s="22"/>
      <c r="Y1145" s="22">
        <v>3</v>
      </c>
      <c r="Z1145" s="22" t="s">
        <v>2493</v>
      </c>
    </row>
    <row r="1146" spans="1:26" ht="24" x14ac:dyDescent="0.2">
      <c r="A1146" s="22">
        <v>1144</v>
      </c>
      <c r="B1146" s="22" t="s">
        <v>221</v>
      </c>
      <c r="C1146" s="23">
        <v>36355</v>
      </c>
      <c r="D1146" s="23">
        <v>36355</v>
      </c>
      <c r="E1146" s="22" t="s">
        <v>21</v>
      </c>
      <c r="F1146" s="24" t="s">
        <v>2496</v>
      </c>
      <c r="G1146" s="4" t="s">
        <v>40</v>
      </c>
      <c r="H1146" s="31" t="str">
        <f>VLOOKUP(G1146,[2]Hoja2!A$1:B$65536,2,0)</f>
        <v>SERIE029</v>
      </c>
      <c r="I1146" s="4" t="s">
        <v>40</v>
      </c>
      <c r="J1146" s="31">
        <f>VLOOKUP(Eliminación!I1661,RETENCIÓN!A:D,IF(Eliminación!E1661="OPES",2,IF(Eliminación!E1661="UPES",3,4)),FALSE)</f>
        <v>10</v>
      </c>
      <c r="K1146" s="27">
        <f t="shared" si="17"/>
        <v>40005</v>
      </c>
      <c r="L1146" s="28" t="str">
        <f>IF(VLOOKUP(I1146,RETENCIÓN!A:E,5,FALSE)="E","X","")</f>
        <v>X</v>
      </c>
      <c r="M1146" s="29" t="str">
        <f>IF(VLOOKUP(I1146,RETENCIÓN!A:E,5,FALSE)="CT","X","")</f>
        <v/>
      </c>
      <c r="N1146" s="28" t="str">
        <f>IF(VLOOKUP(I1146,RETENCIÓN!A:E,5,FALSE)="E","X","")</f>
        <v>X</v>
      </c>
      <c r="O1146" s="28" t="str">
        <f>IF(VLOOKUP(I1146,[3]RETENCIÓN!A:E,5,FALSE)="MT","X","")</f>
        <v/>
      </c>
      <c r="P1146" s="28" t="str">
        <f>IF(VLOOKUP(I1146,[3]RETENCIÓN!A:E,5,FALSE)="S","X","")</f>
        <v/>
      </c>
      <c r="Q1146" s="26" t="s">
        <v>2492</v>
      </c>
      <c r="R1146" s="26" t="s">
        <v>2497</v>
      </c>
      <c r="S1146" s="25" t="s">
        <v>177</v>
      </c>
      <c r="T1146" s="22" t="s">
        <v>178</v>
      </c>
      <c r="U1146" s="22">
        <v>1</v>
      </c>
      <c r="V1146" s="22">
        <v>86</v>
      </c>
      <c r="W1146" s="22" t="s">
        <v>167</v>
      </c>
      <c r="X1146" s="22"/>
      <c r="Y1146" s="22">
        <v>4</v>
      </c>
      <c r="Z1146" s="22" t="s">
        <v>2493</v>
      </c>
    </row>
    <row r="1147" spans="1:26" ht="24" x14ac:dyDescent="0.2">
      <c r="A1147" s="22">
        <v>1145</v>
      </c>
      <c r="B1147" s="22" t="s">
        <v>221</v>
      </c>
      <c r="C1147" s="23">
        <v>36355</v>
      </c>
      <c r="D1147" s="23">
        <v>36355</v>
      </c>
      <c r="E1147" s="22" t="s">
        <v>21</v>
      </c>
      <c r="F1147" s="24" t="s">
        <v>2498</v>
      </c>
      <c r="G1147" s="4" t="s">
        <v>40</v>
      </c>
      <c r="H1147" s="31" t="str">
        <f>VLOOKUP(G1147,[2]Hoja2!A$1:B$65536,2,0)</f>
        <v>SERIE029</v>
      </c>
      <c r="I1147" s="4" t="s">
        <v>40</v>
      </c>
      <c r="J1147" s="31">
        <f>VLOOKUP(Eliminación!I1662,RETENCIÓN!A:D,IF(Eliminación!E1662="OPES",2,IF(Eliminación!E1662="UPES",3,4)),FALSE)</f>
        <v>10</v>
      </c>
      <c r="K1147" s="27">
        <f t="shared" si="17"/>
        <v>40005</v>
      </c>
      <c r="L1147" s="28" t="str">
        <f>IF(VLOOKUP(I1147,RETENCIÓN!A:E,5,FALSE)="E","X","")</f>
        <v>X</v>
      </c>
      <c r="M1147" s="29" t="str">
        <f>IF(VLOOKUP(I1147,RETENCIÓN!A:E,5,FALSE)="CT","X","")</f>
        <v/>
      </c>
      <c r="N1147" s="28" t="str">
        <f>IF(VLOOKUP(I1147,RETENCIÓN!A:E,5,FALSE)="E","X","")</f>
        <v>X</v>
      </c>
      <c r="O1147" s="28" t="str">
        <f>IF(VLOOKUP(I1147,[3]RETENCIÓN!A:E,5,FALSE)="MT","X","")</f>
        <v/>
      </c>
      <c r="P1147" s="28" t="str">
        <f>IF(VLOOKUP(I1147,[3]RETENCIÓN!A:E,5,FALSE)="S","X","")</f>
        <v/>
      </c>
      <c r="Q1147" s="26" t="s">
        <v>2492</v>
      </c>
      <c r="R1147" s="26" t="s">
        <v>698</v>
      </c>
      <c r="S1147" s="25" t="s">
        <v>177</v>
      </c>
      <c r="T1147" s="22" t="s">
        <v>178</v>
      </c>
      <c r="U1147" s="22">
        <v>1</v>
      </c>
      <c r="V1147" s="22">
        <v>55</v>
      </c>
      <c r="W1147" s="22" t="s">
        <v>167</v>
      </c>
      <c r="X1147" s="22"/>
      <c r="Y1147" s="22">
        <v>5</v>
      </c>
      <c r="Z1147" s="22" t="s">
        <v>2493</v>
      </c>
    </row>
    <row r="1148" spans="1:26" ht="24" x14ac:dyDescent="0.2">
      <c r="A1148" s="22">
        <v>1146</v>
      </c>
      <c r="B1148" s="22" t="s">
        <v>168</v>
      </c>
      <c r="C1148" s="23">
        <v>36354</v>
      </c>
      <c r="D1148" s="23">
        <v>36354</v>
      </c>
      <c r="E1148" s="22" t="s">
        <v>21</v>
      </c>
      <c r="F1148" s="24" t="s">
        <v>506</v>
      </c>
      <c r="G1148" s="4" t="s">
        <v>40</v>
      </c>
      <c r="H1148" s="31" t="str">
        <f>VLOOKUP(G1148,[2]Hoja2!A$1:B$65536,2,0)</f>
        <v>SERIE029</v>
      </c>
      <c r="I1148" s="4" t="s">
        <v>40</v>
      </c>
      <c r="J1148" s="31">
        <f>VLOOKUP(Eliminación!I1663,RETENCIÓN!A:D,IF(Eliminación!E1663="OPES",2,IF(Eliminación!E1663="UPES",3,4)),FALSE)</f>
        <v>10</v>
      </c>
      <c r="K1148" s="27">
        <f t="shared" si="17"/>
        <v>40004</v>
      </c>
      <c r="L1148" s="28" t="str">
        <f>IF(VLOOKUP(I1148,RETENCIÓN!A:E,5,FALSE)="E","X","")</f>
        <v>X</v>
      </c>
      <c r="M1148" s="29" t="str">
        <f>IF(VLOOKUP(I1148,RETENCIÓN!A:E,5,FALSE)="CT","X","")</f>
        <v/>
      </c>
      <c r="N1148" s="28" t="str">
        <f>IF(VLOOKUP(I1148,RETENCIÓN!A:E,5,FALSE)="E","X","")</f>
        <v>X</v>
      </c>
      <c r="O1148" s="28" t="str">
        <f>IF(VLOOKUP(I1148,[3]RETENCIÓN!A:E,5,FALSE)="MT","X","")</f>
        <v/>
      </c>
      <c r="P1148" s="28" t="str">
        <f>IF(VLOOKUP(I1148,[3]RETENCIÓN!A:E,5,FALSE)="S","X","")</f>
        <v/>
      </c>
      <c r="Q1148" s="26" t="s">
        <v>2494</v>
      </c>
      <c r="R1148" s="26" t="s">
        <v>1202</v>
      </c>
      <c r="S1148" s="25" t="s">
        <v>177</v>
      </c>
      <c r="T1148" s="22" t="s">
        <v>178</v>
      </c>
      <c r="U1148" s="22">
        <v>1</v>
      </c>
      <c r="V1148" s="22">
        <v>63</v>
      </c>
      <c r="W1148" s="22" t="s">
        <v>167</v>
      </c>
      <c r="X1148" s="22"/>
      <c r="Y1148" s="22">
        <v>6</v>
      </c>
      <c r="Z1148" s="22" t="s">
        <v>2493</v>
      </c>
    </row>
    <row r="1149" spans="1:26" x14ac:dyDescent="0.2">
      <c r="A1149" s="22">
        <v>1147</v>
      </c>
      <c r="B1149" s="22" t="s">
        <v>221</v>
      </c>
      <c r="C1149" s="23">
        <v>36354</v>
      </c>
      <c r="D1149" s="23">
        <v>36354</v>
      </c>
      <c r="E1149" s="22" t="s">
        <v>21</v>
      </c>
      <c r="F1149" s="24" t="s">
        <v>2499</v>
      </c>
      <c r="G1149" s="4" t="s">
        <v>40</v>
      </c>
      <c r="H1149" s="31" t="str">
        <f>VLOOKUP(G1149,[2]Hoja2!A$1:B$65536,2,0)</f>
        <v>SERIE029</v>
      </c>
      <c r="I1149" s="4" t="s">
        <v>40</v>
      </c>
      <c r="J1149" s="31">
        <f>VLOOKUP(Eliminación!I1664,RETENCIÓN!A:D,IF(Eliminación!E1664="OPES",2,IF(Eliminación!E1664="UPES",3,4)),FALSE)</f>
        <v>10</v>
      </c>
      <c r="K1149" s="27">
        <f t="shared" si="17"/>
        <v>40004</v>
      </c>
      <c r="L1149" s="28" t="str">
        <f>IF(VLOOKUP(I1149,RETENCIÓN!A:E,5,FALSE)="E","X","")</f>
        <v>X</v>
      </c>
      <c r="M1149" s="29" t="str">
        <f>IF(VLOOKUP(I1149,RETENCIÓN!A:E,5,FALSE)="CT","X","")</f>
        <v/>
      </c>
      <c r="N1149" s="28" t="str">
        <f>IF(VLOOKUP(I1149,RETENCIÓN!A:E,5,FALSE)="E","X","")</f>
        <v>X</v>
      </c>
      <c r="O1149" s="28" t="str">
        <f>IF(VLOOKUP(I1149,[3]RETENCIÓN!A:E,5,FALSE)="MT","X","")</f>
        <v/>
      </c>
      <c r="P1149" s="28" t="str">
        <f>IF(VLOOKUP(I1149,[3]RETENCIÓN!A:E,5,FALSE)="S","X","")</f>
        <v/>
      </c>
      <c r="Q1149" s="26" t="s">
        <v>2494</v>
      </c>
      <c r="R1149" s="26" t="s">
        <v>2500</v>
      </c>
      <c r="S1149" s="25" t="s">
        <v>177</v>
      </c>
      <c r="T1149" s="22" t="s">
        <v>178</v>
      </c>
      <c r="U1149" s="22">
        <v>1</v>
      </c>
      <c r="V1149" s="22">
        <v>102</v>
      </c>
      <c r="W1149" s="22" t="s">
        <v>167</v>
      </c>
      <c r="X1149" s="22"/>
      <c r="Y1149" s="22">
        <v>7</v>
      </c>
      <c r="Z1149" s="22" t="s">
        <v>2493</v>
      </c>
    </row>
    <row r="1150" spans="1:26" x14ac:dyDescent="0.2">
      <c r="A1150" s="22">
        <v>1148</v>
      </c>
      <c r="B1150" s="22" t="s">
        <v>221</v>
      </c>
      <c r="C1150" s="23">
        <v>36354</v>
      </c>
      <c r="D1150" s="23">
        <v>36354</v>
      </c>
      <c r="E1150" s="22" t="s">
        <v>21</v>
      </c>
      <c r="F1150" s="24" t="s">
        <v>2501</v>
      </c>
      <c r="G1150" s="4" t="s">
        <v>40</v>
      </c>
      <c r="H1150" s="31" t="str">
        <f>VLOOKUP(G1150,[2]Hoja2!A$1:B$65536,2,0)</f>
        <v>SERIE029</v>
      </c>
      <c r="I1150" s="4" t="s">
        <v>40</v>
      </c>
      <c r="J1150" s="31">
        <f>VLOOKUP(Eliminación!I1665,RETENCIÓN!A:D,IF(Eliminación!E1665="OPES",2,IF(Eliminación!E1665="UPES",3,4)),FALSE)</f>
        <v>10</v>
      </c>
      <c r="K1150" s="27">
        <f t="shared" si="17"/>
        <v>40004</v>
      </c>
      <c r="L1150" s="28" t="str">
        <f>IF(VLOOKUP(I1150,RETENCIÓN!A:E,5,FALSE)="E","X","")</f>
        <v>X</v>
      </c>
      <c r="M1150" s="29" t="str">
        <f>IF(VLOOKUP(I1150,RETENCIÓN!A:E,5,FALSE)="CT","X","")</f>
        <v/>
      </c>
      <c r="N1150" s="28" t="str">
        <f>IF(VLOOKUP(I1150,RETENCIÓN!A:E,5,FALSE)="E","X","")</f>
        <v>X</v>
      </c>
      <c r="O1150" s="28" t="str">
        <f>IF(VLOOKUP(I1150,[3]RETENCIÓN!A:E,5,FALSE)="MT","X","")</f>
        <v/>
      </c>
      <c r="P1150" s="28" t="str">
        <f>IF(VLOOKUP(I1150,[3]RETENCIÓN!A:E,5,FALSE)="S","X","")</f>
        <v/>
      </c>
      <c r="Q1150" s="26" t="s">
        <v>2494</v>
      </c>
      <c r="R1150" s="26"/>
      <c r="S1150" s="25" t="s">
        <v>177</v>
      </c>
      <c r="T1150" s="22" t="s">
        <v>178</v>
      </c>
      <c r="U1150" s="22">
        <v>1</v>
      </c>
      <c r="V1150" s="22">
        <v>94</v>
      </c>
      <c r="W1150" s="22" t="s">
        <v>167</v>
      </c>
      <c r="X1150" s="22"/>
      <c r="Y1150" s="22">
        <v>8</v>
      </c>
      <c r="Z1150" s="22" t="s">
        <v>2493</v>
      </c>
    </row>
    <row r="1151" spans="1:26" x14ac:dyDescent="0.2">
      <c r="A1151" s="22">
        <v>1149</v>
      </c>
      <c r="B1151" s="22" t="s">
        <v>221</v>
      </c>
      <c r="C1151" s="23">
        <v>36352</v>
      </c>
      <c r="D1151" s="23">
        <v>36352</v>
      </c>
      <c r="E1151" s="22" t="s">
        <v>21</v>
      </c>
      <c r="F1151" s="24" t="s">
        <v>2502</v>
      </c>
      <c r="G1151" s="4" t="s">
        <v>40</v>
      </c>
      <c r="H1151" s="31" t="str">
        <f>VLOOKUP(G1151,[2]Hoja2!A$1:B$65536,2,0)</f>
        <v>SERIE029</v>
      </c>
      <c r="I1151" s="4" t="s">
        <v>40</v>
      </c>
      <c r="J1151" s="31">
        <f>VLOOKUP(Eliminación!I1666,RETENCIÓN!A:D,IF(Eliminación!E1666="OPES",2,IF(Eliminación!E1666="UPES",3,4)),FALSE)</f>
        <v>10</v>
      </c>
      <c r="K1151" s="27">
        <f t="shared" si="17"/>
        <v>40002</v>
      </c>
      <c r="L1151" s="28" t="str">
        <f>IF(VLOOKUP(I1151,RETENCIÓN!A:E,5,FALSE)="E","X","")</f>
        <v>X</v>
      </c>
      <c r="M1151" s="29" t="str">
        <f>IF(VLOOKUP(I1151,RETENCIÓN!A:E,5,FALSE)="CT","X","")</f>
        <v/>
      </c>
      <c r="N1151" s="28" t="str">
        <f>IF(VLOOKUP(I1151,RETENCIÓN!A:E,5,FALSE)="E","X","")</f>
        <v>X</v>
      </c>
      <c r="O1151" s="28" t="str">
        <f>IF(VLOOKUP(I1151,[3]RETENCIÓN!A:E,5,FALSE)="MT","X","")</f>
        <v/>
      </c>
      <c r="P1151" s="28" t="str">
        <f>IF(VLOOKUP(I1151,[3]RETENCIÓN!A:E,5,FALSE)="S","X","")</f>
        <v/>
      </c>
      <c r="Q1151" s="26" t="s">
        <v>2494</v>
      </c>
      <c r="R1151" s="26" t="s">
        <v>2503</v>
      </c>
      <c r="S1151" s="25" t="s">
        <v>177</v>
      </c>
      <c r="T1151" s="22" t="s">
        <v>178</v>
      </c>
      <c r="U1151" s="22">
        <v>1</v>
      </c>
      <c r="V1151" s="22">
        <v>71</v>
      </c>
      <c r="W1151" s="22" t="s">
        <v>167</v>
      </c>
      <c r="X1151" s="22"/>
      <c r="Y1151" s="22">
        <v>9</v>
      </c>
      <c r="Z1151" s="22" t="s">
        <v>2493</v>
      </c>
    </row>
    <row r="1152" spans="1:26" ht="24" x14ac:dyDescent="0.2">
      <c r="A1152" s="22">
        <v>1150</v>
      </c>
      <c r="B1152" s="22" t="s">
        <v>221</v>
      </c>
      <c r="C1152" s="23">
        <v>36354</v>
      </c>
      <c r="D1152" s="23">
        <v>36354</v>
      </c>
      <c r="E1152" s="22" t="s">
        <v>21</v>
      </c>
      <c r="F1152" s="24" t="s">
        <v>2299</v>
      </c>
      <c r="G1152" s="4" t="s">
        <v>40</v>
      </c>
      <c r="H1152" s="31" t="str">
        <f>VLOOKUP(G1152,[2]Hoja2!A$1:B$65536,2,0)</f>
        <v>SERIE029</v>
      </c>
      <c r="I1152" s="4" t="s">
        <v>40</v>
      </c>
      <c r="J1152" s="31">
        <f>VLOOKUP(Eliminación!I1667,RETENCIÓN!A:D,IF(Eliminación!E1667="OPES",2,IF(Eliminación!E1667="UPES",3,4)),FALSE)</f>
        <v>10</v>
      </c>
      <c r="K1152" s="27">
        <f t="shared" si="17"/>
        <v>40004</v>
      </c>
      <c r="L1152" s="28" t="str">
        <f>IF(VLOOKUP(I1152,RETENCIÓN!A:E,5,FALSE)="E","X","")</f>
        <v>X</v>
      </c>
      <c r="M1152" s="29" t="str">
        <f>IF(VLOOKUP(I1152,RETENCIÓN!A:E,5,FALSE)="CT","X","")</f>
        <v/>
      </c>
      <c r="N1152" s="28" t="str">
        <f>IF(VLOOKUP(I1152,RETENCIÓN!A:E,5,FALSE)="E","X","")</f>
        <v>X</v>
      </c>
      <c r="O1152" s="28" t="str">
        <f>IF(VLOOKUP(I1152,[3]RETENCIÓN!A:E,5,FALSE)="MT","X","")</f>
        <v/>
      </c>
      <c r="P1152" s="28" t="str">
        <f>IF(VLOOKUP(I1152,[3]RETENCIÓN!A:E,5,FALSE)="S","X","")</f>
        <v/>
      </c>
      <c r="Q1152" s="26" t="s">
        <v>2494</v>
      </c>
      <c r="R1152" s="26" t="s">
        <v>316</v>
      </c>
      <c r="S1152" s="25" t="s">
        <v>177</v>
      </c>
      <c r="T1152" s="22" t="s">
        <v>178</v>
      </c>
      <c r="U1152" s="22">
        <v>1</v>
      </c>
      <c r="V1152" s="22">
        <v>92</v>
      </c>
      <c r="W1152" s="22" t="s">
        <v>167</v>
      </c>
      <c r="X1152" s="22"/>
      <c r="Y1152" s="22">
        <v>10</v>
      </c>
      <c r="Z1152" s="22" t="s">
        <v>2493</v>
      </c>
    </row>
    <row r="1153" spans="1:26" ht="24" x14ac:dyDescent="0.2">
      <c r="A1153" s="22">
        <v>1151</v>
      </c>
      <c r="B1153" s="22" t="s">
        <v>221</v>
      </c>
      <c r="C1153" s="23">
        <v>36354</v>
      </c>
      <c r="D1153" s="23">
        <v>36354</v>
      </c>
      <c r="E1153" s="22" t="s">
        <v>21</v>
      </c>
      <c r="F1153" s="24" t="s">
        <v>2504</v>
      </c>
      <c r="G1153" s="4" t="s">
        <v>40</v>
      </c>
      <c r="H1153" s="31" t="str">
        <f>VLOOKUP(G1153,[2]Hoja2!A$1:B$65536,2,0)</f>
        <v>SERIE029</v>
      </c>
      <c r="I1153" s="4" t="s">
        <v>40</v>
      </c>
      <c r="J1153" s="31">
        <f>VLOOKUP(Eliminación!I1668,RETENCIÓN!A:D,IF(Eliminación!E1668="OPES",2,IF(Eliminación!E1668="UPES",3,4)),FALSE)</f>
        <v>10</v>
      </c>
      <c r="K1153" s="27">
        <f t="shared" si="17"/>
        <v>40004</v>
      </c>
      <c r="L1153" s="28" t="str">
        <f>IF(VLOOKUP(I1153,RETENCIÓN!A:E,5,FALSE)="E","X","")</f>
        <v>X</v>
      </c>
      <c r="M1153" s="29" t="str">
        <f>IF(VLOOKUP(I1153,RETENCIÓN!A:E,5,FALSE)="CT","X","")</f>
        <v/>
      </c>
      <c r="N1153" s="28" t="str">
        <f>IF(VLOOKUP(I1153,RETENCIÓN!A:E,5,FALSE)="E","X","")</f>
        <v>X</v>
      </c>
      <c r="O1153" s="28" t="str">
        <f>IF(VLOOKUP(I1153,[3]RETENCIÓN!A:E,5,FALSE)="MT","X","")</f>
        <v/>
      </c>
      <c r="P1153" s="28" t="str">
        <f>IF(VLOOKUP(I1153,[3]RETENCIÓN!A:E,5,FALSE)="S","X","")</f>
        <v/>
      </c>
      <c r="Q1153" s="26" t="s">
        <v>2494</v>
      </c>
      <c r="R1153" s="26" t="s">
        <v>2505</v>
      </c>
      <c r="S1153" s="25" t="s">
        <v>177</v>
      </c>
      <c r="T1153" s="22" t="s">
        <v>178</v>
      </c>
      <c r="U1153" s="22">
        <v>1</v>
      </c>
      <c r="V1153" s="22">
        <v>62</v>
      </c>
      <c r="W1153" s="22" t="s">
        <v>167</v>
      </c>
      <c r="X1153" s="22"/>
      <c r="Y1153" s="22">
        <v>11</v>
      </c>
      <c r="Z1153" s="22" t="s">
        <v>2493</v>
      </c>
    </row>
    <row r="1154" spans="1:26" ht="24" x14ac:dyDescent="0.2">
      <c r="A1154" s="22">
        <v>1152</v>
      </c>
      <c r="B1154" s="22" t="s">
        <v>221</v>
      </c>
      <c r="C1154" s="23">
        <v>36354</v>
      </c>
      <c r="D1154" s="23">
        <v>36354</v>
      </c>
      <c r="E1154" s="22" t="s">
        <v>21</v>
      </c>
      <c r="F1154" s="24" t="s">
        <v>2498</v>
      </c>
      <c r="G1154" s="4" t="s">
        <v>40</v>
      </c>
      <c r="H1154" s="31" t="str">
        <f>VLOOKUP(G1154,[2]Hoja2!A$1:B$65536,2,0)</f>
        <v>SERIE029</v>
      </c>
      <c r="I1154" s="4" t="s">
        <v>40</v>
      </c>
      <c r="J1154" s="31">
        <f>VLOOKUP(Eliminación!I1669,RETENCIÓN!A:D,IF(Eliminación!E1669="OPES",2,IF(Eliminación!E1669="UPES",3,4)),FALSE)</f>
        <v>10</v>
      </c>
      <c r="K1154" s="27">
        <f t="shared" si="17"/>
        <v>40004</v>
      </c>
      <c r="L1154" s="28" t="str">
        <f>IF(VLOOKUP(I1154,RETENCIÓN!A:E,5,FALSE)="E","X","")</f>
        <v>X</v>
      </c>
      <c r="M1154" s="29" t="str">
        <f>IF(VLOOKUP(I1154,RETENCIÓN!A:E,5,FALSE)="CT","X","")</f>
        <v/>
      </c>
      <c r="N1154" s="28" t="str">
        <f>IF(VLOOKUP(I1154,RETENCIÓN!A:E,5,FALSE)="E","X","")</f>
        <v>X</v>
      </c>
      <c r="O1154" s="28" t="str">
        <f>IF(VLOOKUP(I1154,[3]RETENCIÓN!A:E,5,FALSE)="MT","X","")</f>
        <v/>
      </c>
      <c r="P1154" s="28" t="str">
        <f>IF(VLOOKUP(I1154,[3]RETENCIÓN!A:E,5,FALSE)="S","X","")</f>
        <v/>
      </c>
      <c r="Q1154" s="26" t="s">
        <v>2494</v>
      </c>
      <c r="R1154" s="26" t="s">
        <v>1969</v>
      </c>
      <c r="S1154" s="25" t="s">
        <v>177</v>
      </c>
      <c r="T1154" s="22" t="s">
        <v>178</v>
      </c>
      <c r="U1154" s="22">
        <v>1</v>
      </c>
      <c r="V1154" s="22">
        <v>60</v>
      </c>
      <c r="W1154" s="22" t="s">
        <v>167</v>
      </c>
      <c r="X1154" s="22"/>
      <c r="Y1154" s="22">
        <v>12</v>
      </c>
      <c r="Z1154" s="22" t="s">
        <v>2493</v>
      </c>
    </row>
    <row r="1155" spans="1:26" ht="24" x14ac:dyDescent="0.2">
      <c r="A1155" s="22">
        <v>1153</v>
      </c>
      <c r="B1155" s="22" t="s">
        <v>1973</v>
      </c>
      <c r="C1155" s="23">
        <v>36354</v>
      </c>
      <c r="D1155" s="23">
        <v>36354</v>
      </c>
      <c r="E1155" s="22" t="s">
        <v>21</v>
      </c>
      <c r="F1155" s="24" t="s">
        <v>2506</v>
      </c>
      <c r="G1155" s="4" t="s">
        <v>40</v>
      </c>
      <c r="H1155" s="31" t="str">
        <f>VLOOKUP(G1155,[2]Hoja2!A$1:B$65536,2,0)</f>
        <v>SERIE029</v>
      </c>
      <c r="I1155" s="4" t="s">
        <v>40</v>
      </c>
      <c r="J1155" s="31">
        <f>VLOOKUP(Eliminación!I1670,RETENCIÓN!A:D,IF(Eliminación!E1670="OPES",2,IF(Eliminación!E1670="UPES",3,4)),FALSE)</f>
        <v>10</v>
      </c>
      <c r="K1155" s="27">
        <f t="shared" ref="K1155:K1218" si="18">D1155+(J1155*365)</f>
        <v>40004</v>
      </c>
      <c r="L1155" s="28" t="str">
        <f>IF(VLOOKUP(I1155,RETENCIÓN!A:E,5,FALSE)="E","X","")</f>
        <v>X</v>
      </c>
      <c r="M1155" s="29" t="str">
        <f>IF(VLOOKUP(I1155,RETENCIÓN!A:E,5,FALSE)="CT","X","")</f>
        <v/>
      </c>
      <c r="N1155" s="28" t="str">
        <f>IF(VLOOKUP(I1155,RETENCIÓN!A:E,5,FALSE)="E","X","")</f>
        <v>X</v>
      </c>
      <c r="O1155" s="28" t="str">
        <f>IF(VLOOKUP(I1155,[3]RETENCIÓN!A:E,5,FALSE)="MT","X","")</f>
        <v/>
      </c>
      <c r="P1155" s="28" t="str">
        <f>IF(VLOOKUP(I1155,[3]RETENCIÓN!A:E,5,FALSE)="S","X","")</f>
        <v/>
      </c>
      <c r="Q1155" s="26" t="s">
        <v>2494</v>
      </c>
      <c r="R1155" s="26" t="s">
        <v>2507</v>
      </c>
      <c r="S1155" s="25" t="s">
        <v>177</v>
      </c>
      <c r="T1155" s="22" t="s">
        <v>178</v>
      </c>
      <c r="U1155" s="22">
        <v>1</v>
      </c>
      <c r="V1155" s="22">
        <v>128</v>
      </c>
      <c r="W1155" s="22" t="s">
        <v>167</v>
      </c>
      <c r="X1155" s="22"/>
      <c r="Y1155" s="22">
        <v>13</v>
      </c>
      <c r="Z1155" s="22" t="s">
        <v>2493</v>
      </c>
    </row>
    <row r="1156" spans="1:26" x14ac:dyDescent="0.2">
      <c r="A1156" s="22">
        <v>1154</v>
      </c>
      <c r="B1156" s="22" t="s">
        <v>221</v>
      </c>
      <c r="C1156" s="23">
        <v>36354</v>
      </c>
      <c r="D1156" s="23">
        <v>36354</v>
      </c>
      <c r="E1156" s="22" t="s">
        <v>21</v>
      </c>
      <c r="F1156" s="24" t="s">
        <v>2508</v>
      </c>
      <c r="G1156" s="4" t="s">
        <v>40</v>
      </c>
      <c r="H1156" s="31" t="str">
        <f>VLOOKUP(G1156,[2]Hoja2!A$1:B$65536,2,0)</f>
        <v>SERIE029</v>
      </c>
      <c r="I1156" s="4" t="s">
        <v>40</v>
      </c>
      <c r="J1156" s="31">
        <f>VLOOKUP(Eliminación!I1671,RETENCIÓN!A:D,IF(Eliminación!E1671="OPES",2,IF(Eliminación!E1671="UPES",3,4)),FALSE)</f>
        <v>10</v>
      </c>
      <c r="K1156" s="27">
        <f t="shared" si="18"/>
        <v>40004</v>
      </c>
      <c r="L1156" s="28" t="str">
        <f>IF(VLOOKUP(I1156,RETENCIÓN!A:E,5,FALSE)="E","X","")</f>
        <v>X</v>
      </c>
      <c r="M1156" s="29" t="str">
        <f>IF(VLOOKUP(I1156,RETENCIÓN!A:E,5,FALSE)="CT","X","")</f>
        <v/>
      </c>
      <c r="N1156" s="28" t="str">
        <f>IF(VLOOKUP(I1156,RETENCIÓN!A:E,5,FALSE)="E","X","")</f>
        <v>X</v>
      </c>
      <c r="O1156" s="28" t="str">
        <f>IF(VLOOKUP(I1156,[3]RETENCIÓN!A:E,5,FALSE)="MT","X","")</f>
        <v/>
      </c>
      <c r="P1156" s="28" t="str">
        <f>IF(VLOOKUP(I1156,[3]RETENCIÓN!A:E,5,FALSE)="S","X","")</f>
        <v/>
      </c>
      <c r="Q1156" s="26" t="s">
        <v>2494</v>
      </c>
      <c r="R1156" s="26" t="s">
        <v>1596</v>
      </c>
      <c r="S1156" s="25" t="s">
        <v>177</v>
      </c>
      <c r="T1156" s="22" t="s">
        <v>178</v>
      </c>
      <c r="U1156" s="22">
        <v>1</v>
      </c>
      <c r="V1156" s="22">
        <v>87</v>
      </c>
      <c r="W1156" s="22" t="s">
        <v>167</v>
      </c>
      <c r="X1156" s="22"/>
      <c r="Y1156" s="22">
        <v>14</v>
      </c>
      <c r="Z1156" s="22" t="s">
        <v>2493</v>
      </c>
    </row>
    <row r="1157" spans="1:26" ht="24" x14ac:dyDescent="0.2">
      <c r="A1157" s="22">
        <v>1155</v>
      </c>
      <c r="B1157" s="22" t="s">
        <v>221</v>
      </c>
      <c r="C1157" s="23">
        <v>36354</v>
      </c>
      <c r="D1157" s="23">
        <v>36354</v>
      </c>
      <c r="E1157" s="22" t="s">
        <v>21</v>
      </c>
      <c r="F1157" s="24" t="s">
        <v>1968</v>
      </c>
      <c r="G1157" s="4" t="s">
        <v>40</v>
      </c>
      <c r="H1157" s="31" t="str">
        <f>VLOOKUP(G1157,[2]Hoja2!A$1:B$65536,2,0)</f>
        <v>SERIE029</v>
      </c>
      <c r="I1157" s="4" t="s">
        <v>40</v>
      </c>
      <c r="J1157" s="31">
        <f>VLOOKUP(Eliminación!I1672,RETENCIÓN!A:D,IF(Eliminación!E1672="OPES",2,IF(Eliminación!E1672="UPES",3,4)),FALSE)</f>
        <v>10</v>
      </c>
      <c r="K1157" s="27">
        <f t="shared" si="18"/>
        <v>40004</v>
      </c>
      <c r="L1157" s="28" t="str">
        <f>IF(VLOOKUP(I1157,RETENCIÓN!A:E,5,FALSE)="E","X","")</f>
        <v>X</v>
      </c>
      <c r="M1157" s="29" t="str">
        <f>IF(VLOOKUP(I1157,RETENCIÓN!A:E,5,FALSE)="CT","X","")</f>
        <v/>
      </c>
      <c r="N1157" s="28" t="str">
        <f>IF(VLOOKUP(I1157,RETENCIÓN!A:E,5,FALSE)="E","X","")</f>
        <v>X</v>
      </c>
      <c r="O1157" s="28" t="str">
        <f>IF(VLOOKUP(I1157,[3]RETENCIÓN!A:E,5,FALSE)="MT","X","")</f>
        <v/>
      </c>
      <c r="P1157" s="28" t="str">
        <f>IF(VLOOKUP(I1157,[3]RETENCIÓN!A:E,5,FALSE)="S","X","")</f>
        <v/>
      </c>
      <c r="Q1157" s="26" t="s">
        <v>2494</v>
      </c>
      <c r="R1157" s="26" t="s">
        <v>2509</v>
      </c>
      <c r="S1157" s="25" t="s">
        <v>177</v>
      </c>
      <c r="T1157" s="22" t="s">
        <v>178</v>
      </c>
      <c r="U1157" s="22">
        <v>1</v>
      </c>
      <c r="V1157" s="22">
        <v>72</v>
      </c>
      <c r="W1157" s="22" t="s">
        <v>167</v>
      </c>
      <c r="X1157" s="22"/>
      <c r="Y1157" s="22">
        <v>15</v>
      </c>
      <c r="Z1157" s="22" t="s">
        <v>2493</v>
      </c>
    </row>
    <row r="1158" spans="1:26" x14ac:dyDescent="0.2">
      <c r="A1158" s="22">
        <v>1156</v>
      </c>
      <c r="B1158" s="22" t="s">
        <v>168</v>
      </c>
      <c r="C1158" s="23">
        <v>37522</v>
      </c>
      <c r="D1158" s="23">
        <v>37522</v>
      </c>
      <c r="E1158" s="22" t="s">
        <v>21</v>
      </c>
      <c r="F1158" s="24" t="s">
        <v>1184</v>
      </c>
      <c r="G1158" s="4" t="s">
        <v>40</v>
      </c>
      <c r="H1158" s="31" t="str">
        <f>VLOOKUP(G1158,[2]Hoja2!A$1:B$65536,2,0)</f>
        <v>SERIE029</v>
      </c>
      <c r="I1158" s="4" t="s">
        <v>40</v>
      </c>
      <c r="J1158" s="31">
        <f>VLOOKUP(Eliminación!I1673,RETENCIÓN!A:D,IF(Eliminación!E1673="OPES",2,IF(Eliminación!E1673="UPES",3,4)),FALSE)</f>
        <v>10</v>
      </c>
      <c r="K1158" s="27">
        <f t="shared" si="18"/>
        <v>41172</v>
      </c>
      <c r="L1158" s="28" t="str">
        <f>IF(VLOOKUP(I1158,RETENCIÓN!A:E,5,FALSE)="E","X","")</f>
        <v>X</v>
      </c>
      <c r="M1158" s="29" t="str">
        <f>IF(VLOOKUP(I1158,RETENCIÓN!A:E,5,FALSE)="CT","X","")</f>
        <v/>
      </c>
      <c r="N1158" s="28" t="str">
        <f>IF(VLOOKUP(I1158,RETENCIÓN!A:E,5,FALSE)="E","X","")</f>
        <v>X</v>
      </c>
      <c r="O1158" s="28" t="str">
        <f>IF(VLOOKUP(I1158,[3]RETENCIÓN!A:E,5,FALSE)="MT","X","")</f>
        <v/>
      </c>
      <c r="P1158" s="28" t="str">
        <f>IF(VLOOKUP(I1158,[3]RETENCIÓN!A:E,5,FALSE)="S","X","")</f>
        <v/>
      </c>
      <c r="Q1158" s="26" t="s">
        <v>2510</v>
      </c>
      <c r="R1158" s="26"/>
      <c r="S1158" s="25" t="s">
        <v>177</v>
      </c>
      <c r="T1158" s="22" t="s">
        <v>178</v>
      </c>
      <c r="U1158" s="22">
        <v>1</v>
      </c>
      <c r="V1158" s="22">
        <v>14</v>
      </c>
      <c r="W1158" s="22" t="s">
        <v>167</v>
      </c>
      <c r="X1158" s="22"/>
      <c r="Y1158" s="22">
        <v>1</v>
      </c>
      <c r="Z1158" s="22" t="s">
        <v>2511</v>
      </c>
    </row>
    <row r="1159" spans="1:26" x14ac:dyDescent="0.2">
      <c r="A1159" s="22">
        <v>1157</v>
      </c>
      <c r="B1159" s="22" t="s">
        <v>168</v>
      </c>
      <c r="C1159" s="23">
        <v>37522</v>
      </c>
      <c r="D1159" s="23">
        <v>37522</v>
      </c>
      <c r="E1159" s="22" t="s">
        <v>21</v>
      </c>
      <c r="F1159" s="24" t="s">
        <v>2512</v>
      </c>
      <c r="G1159" s="4" t="s">
        <v>40</v>
      </c>
      <c r="H1159" s="31" t="str">
        <f>VLOOKUP(G1159,[2]Hoja2!A$1:B$65536,2,0)</f>
        <v>SERIE029</v>
      </c>
      <c r="I1159" s="4" t="s">
        <v>40</v>
      </c>
      <c r="J1159" s="31">
        <f>VLOOKUP(Eliminación!I1674,RETENCIÓN!A:D,IF(Eliminación!E1674="OPES",2,IF(Eliminación!E1674="UPES",3,4)),FALSE)</f>
        <v>10</v>
      </c>
      <c r="K1159" s="27">
        <f t="shared" si="18"/>
        <v>41172</v>
      </c>
      <c r="L1159" s="28" t="str">
        <f>IF(VLOOKUP(I1159,RETENCIÓN!A:E,5,FALSE)="E","X","")</f>
        <v>X</v>
      </c>
      <c r="M1159" s="29" t="str">
        <f>IF(VLOOKUP(I1159,RETENCIÓN!A:E,5,FALSE)="CT","X","")</f>
        <v/>
      </c>
      <c r="N1159" s="28" t="str">
        <f>IF(VLOOKUP(I1159,RETENCIÓN!A:E,5,FALSE)="E","X","")</f>
        <v>X</v>
      </c>
      <c r="O1159" s="28" t="str">
        <f>IF(VLOOKUP(I1159,[3]RETENCIÓN!A:E,5,FALSE)="MT","X","")</f>
        <v/>
      </c>
      <c r="P1159" s="28" t="str">
        <f>IF(VLOOKUP(I1159,[3]RETENCIÓN!A:E,5,FALSE)="S","X","")</f>
        <v/>
      </c>
      <c r="Q1159" s="26" t="s">
        <v>2510</v>
      </c>
      <c r="R1159" s="26"/>
      <c r="S1159" s="25" t="s">
        <v>177</v>
      </c>
      <c r="T1159" s="22" t="s">
        <v>178</v>
      </c>
      <c r="U1159" s="22">
        <v>1</v>
      </c>
      <c r="V1159" s="22">
        <v>15</v>
      </c>
      <c r="W1159" s="22" t="s">
        <v>167</v>
      </c>
      <c r="X1159" s="22"/>
      <c r="Y1159" s="22">
        <v>2</v>
      </c>
      <c r="Z1159" s="22" t="s">
        <v>2511</v>
      </c>
    </row>
    <row r="1160" spans="1:26" ht="24" x14ac:dyDescent="0.2">
      <c r="A1160" s="22">
        <v>1158</v>
      </c>
      <c r="B1160" s="22" t="s">
        <v>221</v>
      </c>
      <c r="C1160" s="23">
        <v>37553</v>
      </c>
      <c r="D1160" s="23">
        <v>37553</v>
      </c>
      <c r="E1160" s="22" t="s">
        <v>21</v>
      </c>
      <c r="F1160" s="24" t="s">
        <v>943</v>
      </c>
      <c r="G1160" s="4" t="s">
        <v>40</v>
      </c>
      <c r="H1160" s="31" t="str">
        <f>VLOOKUP(G1160,[2]Hoja2!A$1:B$65536,2,0)</f>
        <v>SERIE029</v>
      </c>
      <c r="I1160" s="4" t="s">
        <v>40</v>
      </c>
      <c r="J1160" s="31">
        <f>VLOOKUP(Eliminación!I1675,RETENCIÓN!A:D,IF(Eliminación!E1675="OPES",2,IF(Eliminación!E1675="UPES",3,4)),FALSE)</f>
        <v>10</v>
      </c>
      <c r="K1160" s="27">
        <f t="shared" si="18"/>
        <v>41203</v>
      </c>
      <c r="L1160" s="28" t="str">
        <f>IF(VLOOKUP(I1160,RETENCIÓN!A:E,5,FALSE)="E","X","")</f>
        <v>X</v>
      </c>
      <c r="M1160" s="29" t="str">
        <f>IF(VLOOKUP(I1160,RETENCIÓN!A:E,5,FALSE)="CT","X","")</f>
        <v/>
      </c>
      <c r="N1160" s="28" t="str">
        <f>IF(VLOOKUP(I1160,RETENCIÓN!A:E,5,FALSE)="E","X","")</f>
        <v>X</v>
      </c>
      <c r="O1160" s="28" t="str">
        <f>IF(VLOOKUP(I1160,[3]RETENCIÓN!A:E,5,FALSE)="MT","X","")</f>
        <v/>
      </c>
      <c r="P1160" s="28" t="str">
        <f>IF(VLOOKUP(I1160,[3]RETENCIÓN!A:E,5,FALSE)="S","X","")</f>
        <v/>
      </c>
      <c r="Q1160" s="26" t="s">
        <v>2513</v>
      </c>
      <c r="R1160" s="26" t="s">
        <v>2514</v>
      </c>
      <c r="S1160" s="25" t="s">
        <v>177</v>
      </c>
      <c r="T1160" s="22" t="s">
        <v>178</v>
      </c>
      <c r="U1160" s="22">
        <v>1</v>
      </c>
      <c r="V1160" s="22">
        <v>114</v>
      </c>
      <c r="W1160" s="22" t="s">
        <v>167</v>
      </c>
      <c r="X1160" s="22"/>
      <c r="Y1160" s="22">
        <v>3</v>
      </c>
      <c r="Z1160" s="22" t="s">
        <v>2511</v>
      </c>
    </row>
    <row r="1161" spans="1:26" ht="24" x14ac:dyDescent="0.2">
      <c r="A1161" s="22">
        <v>1159</v>
      </c>
      <c r="B1161" s="22" t="s">
        <v>221</v>
      </c>
      <c r="C1161" s="23">
        <v>37553</v>
      </c>
      <c r="D1161" s="23">
        <v>37553</v>
      </c>
      <c r="E1161" s="22" t="s">
        <v>21</v>
      </c>
      <c r="F1161" s="24" t="s">
        <v>2515</v>
      </c>
      <c r="G1161" s="4" t="s">
        <v>40</v>
      </c>
      <c r="H1161" s="31" t="str">
        <f>VLOOKUP(G1161,[2]Hoja2!A$1:B$65536,2,0)</f>
        <v>SERIE029</v>
      </c>
      <c r="I1161" s="4" t="s">
        <v>40</v>
      </c>
      <c r="J1161" s="31">
        <f>VLOOKUP(Eliminación!I1676,RETENCIÓN!A:D,IF(Eliminación!E1676="OPES",2,IF(Eliminación!E1676="UPES",3,4)),FALSE)</f>
        <v>10</v>
      </c>
      <c r="K1161" s="27">
        <f t="shared" si="18"/>
        <v>41203</v>
      </c>
      <c r="L1161" s="28" t="str">
        <f>IF(VLOOKUP(I1161,RETENCIÓN!A:E,5,FALSE)="E","X","")</f>
        <v>X</v>
      </c>
      <c r="M1161" s="29" t="str">
        <f>IF(VLOOKUP(I1161,RETENCIÓN!A:E,5,FALSE)="CT","X","")</f>
        <v/>
      </c>
      <c r="N1161" s="28" t="str">
        <f>IF(VLOOKUP(I1161,RETENCIÓN!A:E,5,FALSE)="E","X","")</f>
        <v>X</v>
      </c>
      <c r="O1161" s="28" t="str">
        <f>IF(VLOOKUP(I1161,[3]RETENCIÓN!A:E,5,FALSE)="MT","X","")</f>
        <v/>
      </c>
      <c r="P1161" s="28" t="str">
        <f>IF(VLOOKUP(I1161,[3]RETENCIÓN!A:E,5,FALSE)="S","X","")</f>
        <v/>
      </c>
      <c r="Q1161" s="26" t="s">
        <v>2516</v>
      </c>
      <c r="R1161" s="26" t="s">
        <v>2231</v>
      </c>
      <c r="S1161" s="25" t="s">
        <v>177</v>
      </c>
      <c r="T1161" s="22" t="s">
        <v>178</v>
      </c>
      <c r="U1161" s="22">
        <v>1</v>
      </c>
      <c r="V1161" s="22">
        <v>60</v>
      </c>
      <c r="W1161" s="22" t="s">
        <v>167</v>
      </c>
      <c r="X1161" s="22"/>
      <c r="Y1161" s="22">
        <v>4</v>
      </c>
      <c r="Z1161" s="22" t="s">
        <v>2511</v>
      </c>
    </row>
    <row r="1162" spans="1:26" x14ac:dyDescent="0.2">
      <c r="A1162" s="22">
        <v>1160</v>
      </c>
      <c r="B1162" s="22" t="s">
        <v>221</v>
      </c>
      <c r="C1162" s="23">
        <v>37526</v>
      </c>
      <c r="D1162" s="23">
        <v>37526</v>
      </c>
      <c r="E1162" s="22" t="s">
        <v>21</v>
      </c>
      <c r="F1162" s="24" t="s">
        <v>2517</v>
      </c>
      <c r="G1162" s="4" t="s">
        <v>40</v>
      </c>
      <c r="H1162" s="31" t="str">
        <f>VLOOKUP(G1162,[2]Hoja2!A$1:B$65536,2,0)</f>
        <v>SERIE029</v>
      </c>
      <c r="I1162" s="4" t="s">
        <v>40</v>
      </c>
      <c r="J1162" s="31">
        <f>VLOOKUP(Eliminación!I1677,RETENCIÓN!A:D,IF(Eliminación!E1677="OPES",2,IF(Eliminación!E1677="UPES",3,4)),FALSE)</f>
        <v>10</v>
      </c>
      <c r="K1162" s="27">
        <f t="shared" si="18"/>
        <v>41176</v>
      </c>
      <c r="L1162" s="28" t="str">
        <f>IF(VLOOKUP(I1162,RETENCIÓN!A:E,5,FALSE)="E","X","")</f>
        <v>X</v>
      </c>
      <c r="M1162" s="29" t="str">
        <f>IF(VLOOKUP(I1162,RETENCIÓN!A:E,5,FALSE)="CT","X","")</f>
        <v/>
      </c>
      <c r="N1162" s="28" t="str">
        <f>IF(VLOOKUP(I1162,RETENCIÓN!A:E,5,FALSE)="E","X","")</f>
        <v>X</v>
      </c>
      <c r="O1162" s="28" t="str">
        <f>IF(VLOOKUP(I1162,[3]RETENCIÓN!A:E,5,FALSE)="MT","X","")</f>
        <v/>
      </c>
      <c r="P1162" s="28" t="str">
        <f>IF(VLOOKUP(I1162,[3]RETENCIÓN!A:E,5,FALSE)="S","X","")</f>
        <v/>
      </c>
      <c r="Q1162" s="26" t="s">
        <v>2518</v>
      </c>
      <c r="R1162" s="26" t="s">
        <v>2519</v>
      </c>
      <c r="S1162" s="25" t="s">
        <v>177</v>
      </c>
      <c r="T1162" s="22" t="s">
        <v>178</v>
      </c>
      <c r="U1162" s="22">
        <v>1</v>
      </c>
      <c r="V1162" s="22">
        <v>83</v>
      </c>
      <c r="W1162" s="22" t="s">
        <v>167</v>
      </c>
      <c r="X1162" s="22"/>
      <c r="Y1162" s="22">
        <v>5</v>
      </c>
      <c r="Z1162" s="22" t="s">
        <v>2511</v>
      </c>
    </row>
    <row r="1163" spans="1:26" ht="24" x14ac:dyDescent="0.2">
      <c r="A1163" s="22">
        <v>1161</v>
      </c>
      <c r="B1163" s="22" t="s">
        <v>221</v>
      </c>
      <c r="C1163" s="23">
        <v>37586</v>
      </c>
      <c r="D1163" s="23">
        <v>37586</v>
      </c>
      <c r="E1163" s="22" t="s">
        <v>21</v>
      </c>
      <c r="F1163" s="24" t="s">
        <v>2077</v>
      </c>
      <c r="G1163" s="4" t="s">
        <v>40</v>
      </c>
      <c r="H1163" s="31" t="str">
        <f>VLOOKUP(G1163,[2]Hoja2!A$1:B$65536,2,0)</f>
        <v>SERIE029</v>
      </c>
      <c r="I1163" s="4" t="s">
        <v>40</v>
      </c>
      <c r="J1163" s="31">
        <f>VLOOKUP(Eliminación!I1678,RETENCIÓN!A:D,IF(Eliminación!E1678="OPES",2,IF(Eliminación!E1678="UPES",3,4)),FALSE)</f>
        <v>10</v>
      </c>
      <c r="K1163" s="27">
        <f t="shared" si="18"/>
        <v>41236</v>
      </c>
      <c r="L1163" s="28" t="str">
        <f>IF(VLOOKUP(I1163,RETENCIÓN!A:E,5,FALSE)="E","X","")</f>
        <v>X</v>
      </c>
      <c r="M1163" s="29" t="str">
        <f>IF(VLOOKUP(I1163,RETENCIÓN!A:E,5,FALSE)="CT","X","")</f>
        <v/>
      </c>
      <c r="N1163" s="28" t="str">
        <f>IF(VLOOKUP(I1163,RETENCIÓN!A:E,5,FALSE)="E","X","")</f>
        <v>X</v>
      </c>
      <c r="O1163" s="28" t="str">
        <f>IF(VLOOKUP(I1163,[3]RETENCIÓN!A:E,5,FALSE)="MT","X","")</f>
        <v/>
      </c>
      <c r="P1163" s="28" t="str">
        <f>IF(VLOOKUP(I1163,[3]RETENCIÓN!A:E,5,FALSE)="S","X","")</f>
        <v/>
      </c>
      <c r="Q1163" s="26" t="s">
        <v>2520</v>
      </c>
      <c r="R1163" s="26" t="s">
        <v>1247</v>
      </c>
      <c r="S1163" s="25" t="s">
        <v>177</v>
      </c>
      <c r="T1163" s="22" t="s">
        <v>178</v>
      </c>
      <c r="U1163" s="22">
        <v>1</v>
      </c>
      <c r="V1163" s="22">
        <v>51</v>
      </c>
      <c r="W1163" s="22" t="s">
        <v>167</v>
      </c>
      <c r="X1163" s="22"/>
      <c r="Y1163" s="22">
        <v>6</v>
      </c>
      <c r="Z1163" s="22" t="s">
        <v>2511</v>
      </c>
    </row>
    <row r="1164" spans="1:26" ht="36" x14ac:dyDescent="0.2">
      <c r="A1164" s="22">
        <v>1162</v>
      </c>
      <c r="B1164" s="22" t="s">
        <v>221</v>
      </c>
      <c r="C1164" s="23">
        <v>37510</v>
      </c>
      <c r="D1164" s="23">
        <v>37510</v>
      </c>
      <c r="E1164" s="22" t="s">
        <v>21</v>
      </c>
      <c r="F1164" s="24" t="s">
        <v>507</v>
      </c>
      <c r="G1164" s="4" t="s">
        <v>40</v>
      </c>
      <c r="H1164" s="31" t="str">
        <f>VLOOKUP(G1164,[2]Hoja2!A$1:B$65536,2,0)</f>
        <v>SERIE029</v>
      </c>
      <c r="I1164" s="4" t="s">
        <v>40</v>
      </c>
      <c r="J1164" s="31">
        <f>VLOOKUP(Eliminación!I1679,RETENCIÓN!A:D,IF(Eliminación!E1679="OPES",2,IF(Eliminación!E1679="UPES",3,4)),FALSE)</f>
        <v>10</v>
      </c>
      <c r="K1164" s="27">
        <f t="shared" si="18"/>
        <v>41160</v>
      </c>
      <c r="L1164" s="28" t="str">
        <f>IF(VLOOKUP(I1164,RETENCIÓN!A:E,5,FALSE)="E","X","")</f>
        <v>X</v>
      </c>
      <c r="M1164" s="29" t="str">
        <f>IF(VLOOKUP(I1164,RETENCIÓN!A:E,5,FALSE)="CT","X","")</f>
        <v/>
      </c>
      <c r="N1164" s="28" t="str">
        <f>IF(VLOOKUP(I1164,RETENCIÓN!A:E,5,FALSE)="E","X","")</f>
        <v>X</v>
      </c>
      <c r="O1164" s="28" t="str">
        <f>IF(VLOOKUP(I1164,[3]RETENCIÓN!A:E,5,FALSE)="MT","X","")</f>
        <v/>
      </c>
      <c r="P1164" s="28" t="str">
        <f>IF(VLOOKUP(I1164,[3]RETENCIÓN!A:E,5,FALSE)="S","X","")</f>
        <v/>
      </c>
      <c r="Q1164" s="26" t="s">
        <v>2521</v>
      </c>
      <c r="R1164" s="26"/>
      <c r="S1164" s="25" t="s">
        <v>177</v>
      </c>
      <c r="T1164" s="22" t="s">
        <v>178</v>
      </c>
      <c r="U1164" s="22">
        <v>1</v>
      </c>
      <c r="V1164" s="22">
        <v>55</v>
      </c>
      <c r="W1164" s="22" t="s">
        <v>167</v>
      </c>
      <c r="X1164" s="22"/>
      <c r="Y1164" s="22">
        <v>7</v>
      </c>
      <c r="Z1164" s="22" t="s">
        <v>2511</v>
      </c>
    </row>
    <row r="1165" spans="1:26" ht="36" x14ac:dyDescent="0.2">
      <c r="A1165" s="22">
        <v>1163</v>
      </c>
      <c r="B1165" s="22" t="s">
        <v>1973</v>
      </c>
      <c r="C1165" s="23">
        <v>37507</v>
      </c>
      <c r="D1165" s="23">
        <v>37507</v>
      </c>
      <c r="E1165" s="22" t="s">
        <v>21</v>
      </c>
      <c r="F1165" s="24" t="s">
        <v>281</v>
      </c>
      <c r="G1165" s="4" t="s">
        <v>40</v>
      </c>
      <c r="H1165" s="31" t="str">
        <f>VLOOKUP(G1165,[2]Hoja2!A$1:B$65536,2,0)</f>
        <v>SERIE029</v>
      </c>
      <c r="I1165" s="4" t="s">
        <v>40</v>
      </c>
      <c r="J1165" s="31">
        <f>VLOOKUP(Eliminación!I1680,RETENCIÓN!A:D,IF(Eliminación!E1680="OPES",2,IF(Eliminación!E1680="UPES",3,4)),FALSE)</f>
        <v>10</v>
      </c>
      <c r="K1165" s="27">
        <f t="shared" si="18"/>
        <v>41157</v>
      </c>
      <c r="L1165" s="28" t="str">
        <f>IF(VLOOKUP(I1165,RETENCIÓN!A:E,5,FALSE)="E","X","")</f>
        <v>X</v>
      </c>
      <c r="M1165" s="29" t="str">
        <f>IF(VLOOKUP(I1165,RETENCIÓN!A:E,5,FALSE)="CT","X","")</f>
        <v/>
      </c>
      <c r="N1165" s="28" t="str">
        <f>IF(VLOOKUP(I1165,RETENCIÓN!A:E,5,FALSE)="E","X","")</f>
        <v>X</v>
      </c>
      <c r="O1165" s="28" t="str">
        <f>IF(VLOOKUP(I1165,[3]RETENCIÓN!A:E,5,FALSE)="MT","X","")</f>
        <v/>
      </c>
      <c r="P1165" s="28" t="str">
        <f>IF(VLOOKUP(I1165,[3]RETENCIÓN!A:E,5,FALSE)="S","X","")</f>
        <v/>
      </c>
      <c r="Q1165" s="26" t="s">
        <v>2521</v>
      </c>
      <c r="R1165" s="26" t="s">
        <v>2176</v>
      </c>
      <c r="S1165" s="25" t="s">
        <v>177</v>
      </c>
      <c r="T1165" s="22" t="s">
        <v>178</v>
      </c>
      <c r="U1165" s="22">
        <v>1</v>
      </c>
      <c r="V1165" s="22">
        <v>44</v>
      </c>
      <c r="W1165" s="22" t="s">
        <v>167</v>
      </c>
      <c r="X1165" s="22"/>
      <c r="Y1165" s="22">
        <v>8</v>
      </c>
      <c r="Z1165" s="22" t="s">
        <v>2511</v>
      </c>
    </row>
    <row r="1166" spans="1:26" ht="36" x14ac:dyDescent="0.2">
      <c r="A1166" s="22">
        <v>1164</v>
      </c>
      <c r="B1166" s="22" t="s">
        <v>221</v>
      </c>
      <c r="C1166" s="23">
        <v>37510</v>
      </c>
      <c r="D1166" s="23">
        <v>37510</v>
      </c>
      <c r="E1166" s="22" t="s">
        <v>21</v>
      </c>
      <c r="F1166" s="24" t="s">
        <v>546</v>
      </c>
      <c r="G1166" s="4" t="s">
        <v>40</v>
      </c>
      <c r="H1166" s="31" t="str">
        <f>VLOOKUP(G1166,[2]Hoja2!A$1:B$65536,2,0)</f>
        <v>SERIE029</v>
      </c>
      <c r="I1166" s="4" t="s">
        <v>40</v>
      </c>
      <c r="J1166" s="31">
        <f>VLOOKUP(Eliminación!I1681,RETENCIÓN!A:D,IF(Eliminación!E1681="OPES",2,IF(Eliminación!E1681="UPES",3,4)),FALSE)</f>
        <v>10</v>
      </c>
      <c r="K1166" s="27">
        <f t="shared" si="18"/>
        <v>41160</v>
      </c>
      <c r="L1166" s="28" t="str">
        <f>IF(VLOOKUP(I1166,RETENCIÓN!A:E,5,FALSE)="E","X","")</f>
        <v>X</v>
      </c>
      <c r="M1166" s="29" t="str">
        <f>IF(VLOOKUP(I1166,RETENCIÓN!A:E,5,FALSE)="CT","X","")</f>
        <v/>
      </c>
      <c r="N1166" s="28" t="str">
        <f>IF(VLOOKUP(I1166,RETENCIÓN!A:E,5,FALSE)="E","X","")</f>
        <v>X</v>
      </c>
      <c r="O1166" s="28" t="str">
        <f>IF(VLOOKUP(I1166,[3]RETENCIÓN!A:E,5,FALSE)="MT","X","")</f>
        <v/>
      </c>
      <c r="P1166" s="28" t="str">
        <f>IF(VLOOKUP(I1166,[3]RETENCIÓN!A:E,5,FALSE)="S","X","")</f>
        <v/>
      </c>
      <c r="Q1166" s="26" t="s">
        <v>2521</v>
      </c>
      <c r="R1166" s="26"/>
      <c r="S1166" s="25" t="s">
        <v>177</v>
      </c>
      <c r="T1166" s="22" t="s">
        <v>178</v>
      </c>
      <c r="U1166" s="22">
        <v>1</v>
      </c>
      <c r="V1166" s="22">
        <v>48</v>
      </c>
      <c r="W1166" s="22" t="s">
        <v>167</v>
      </c>
      <c r="X1166" s="22"/>
      <c r="Y1166" s="22">
        <v>9</v>
      </c>
      <c r="Z1166" s="22" t="s">
        <v>2511</v>
      </c>
    </row>
    <row r="1167" spans="1:26" ht="36" x14ac:dyDescent="0.2">
      <c r="A1167" s="22">
        <v>1165</v>
      </c>
      <c r="B1167" s="22" t="s">
        <v>221</v>
      </c>
      <c r="C1167" s="23">
        <v>37510</v>
      </c>
      <c r="D1167" s="23">
        <v>37510</v>
      </c>
      <c r="E1167" s="22" t="s">
        <v>21</v>
      </c>
      <c r="F1167" s="24" t="s">
        <v>2522</v>
      </c>
      <c r="G1167" s="4" t="s">
        <v>40</v>
      </c>
      <c r="H1167" s="31" t="str">
        <f>VLOOKUP(G1167,[2]Hoja2!A$1:B$65536,2,0)</f>
        <v>SERIE029</v>
      </c>
      <c r="I1167" s="4" t="s">
        <v>40</v>
      </c>
      <c r="J1167" s="31">
        <f>VLOOKUP(Eliminación!I1682,RETENCIÓN!A:D,IF(Eliminación!E1682="OPES",2,IF(Eliminación!E1682="UPES",3,4)),FALSE)</f>
        <v>10</v>
      </c>
      <c r="K1167" s="27">
        <f t="shared" si="18"/>
        <v>41160</v>
      </c>
      <c r="L1167" s="28" t="str">
        <f>IF(VLOOKUP(I1167,RETENCIÓN!A:E,5,FALSE)="E","X","")</f>
        <v>X</v>
      </c>
      <c r="M1167" s="29" t="str">
        <f>IF(VLOOKUP(I1167,RETENCIÓN!A:E,5,FALSE)="CT","X","")</f>
        <v/>
      </c>
      <c r="N1167" s="28" t="str">
        <f>IF(VLOOKUP(I1167,RETENCIÓN!A:E,5,FALSE)="E","X","")</f>
        <v>X</v>
      </c>
      <c r="O1167" s="28" t="str">
        <f>IF(VLOOKUP(I1167,[3]RETENCIÓN!A:E,5,FALSE)="MT","X","")</f>
        <v/>
      </c>
      <c r="P1167" s="28" t="str">
        <f>IF(VLOOKUP(I1167,[3]RETENCIÓN!A:E,5,FALSE)="S","X","")</f>
        <v/>
      </c>
      <c r="Q1167" s="26" t="s">
        <v>2521</v>
      </c>
      <c r="R1167" s="26" t="s">
        <v>2523</v>
      </c>
      <c r="S1167" s="25" t="s">
        <v>177</v>
      </c>
      <c r="T1167" s="22" t="s">
        <v>178</v>
      </c>
      <c r="U1167" s="22">
        <v>1</v>
      </c>
      <c r="V1167" s="22">
        <v>108</v>
      </c>
      <c r="W1167" s="22" t="s">
        <v>167</v>
      </c>
      <c r="X1167" s="22"/>
      <c r="Y1167" s="22">
        <v>10</v>
      </c>
      <c r="Z1167" s="22" t="s">
        <v>2511</v>
      </c>
    </row>
    <row r="1168" spans="1:26" ht="24" x14ac:dyDescent="0.2">
      <c r="A1168" s="22">
        <v>1166</v>
      </c>
      <c r="B1168" s="22" t="s">
        <v>303</v>
      </c>
      <c r="C1168" s="23">
        <v>37553</v>
      </c>
      <c r="D1168" s="23">
        <v>37553</v>
      </c>
      <c r="E1168" s="22" t="s">
        <v>21</v>
      </c>
      <c r="F1168" s="24" t="s">
        <v>2524</v>
      </c>
      <c r="G1168" s="4" t="s">
        <v>40</v>
      </c>
      <c r="H1168" s="31" t="str">
        <f>VLOOKUP(G1168,[2]Hoja2!A$1:B$65536,2,0)</f>
        <v>SERIE029</v>
      </c>
      <c r="I1168" s="4" t="s">
        <v>40</v>
      </c>
      <c r="J1168" s="31">
        <f>VLOOKUP(Eliminación!I1683,RETENCIÓN!A:D,IF(Eliminación!E1683="OPES",2,IF(Eliminación!E1683="UPES",3,4)),FALSE)</f>
        <v>10</v>
      </c>
      <c r="K1168" s="27">
        <f t="shared" si="18"/>
        <v>41203</v>
      </c>
      <c r="L1168" s="28" t="str">
        <f>IF(VLOOKUP(I1168,RETENCIÓN!A:E,5,FALSE)="E","X","")</f>
        <v>X</v>
      </c>
      <c r="M1168" s="29" t="str">
        <f>IF(VLOOKUP(I1168,RETENCIÓN!A:E,5,FALSE)="CT","X","")</f>
        <v/>
      </c>
      <c r="N1168" s="28" t="str">
        <f>IF(VLOOKUP(I1168,RETENCIÓN!A:E,5,FALSE)="E","X","")</f>
        <v>X</v>
      </c>
      <c r="O1168" s="28" t="str">
        <f>IF(VLOOKUP(I1168,[3]RETENCIÓN!A:E,5,FALSE)="MT","X","")</f>
        <v/>
      </c>
      <c r="P1168" s="28" t="str">
        <f>IF(VLOOKUP(I1168,[3]RETENCIÓN!A:E,5,FALSE)="S","X","")</f>
        <v/>
      </c>
      <c r="Q1168" s="26" t="s">
        <v>2525</v>
      </c>
      <c r="R1168" s="26" t="s">
        <v>1070</v>
      </c>
      <c r="S1168" s="25" t="s">
        <v>177</v>
      </c>
      <c r="T1168" s="22" t="s">
        <v>178</v>
      </c>
      <c r="U1168" s="22">
        <v>1</v>
      </c>
      <c r="V1168" s="22">
        <v>121</v>
      </c>
      <c r="W1168" s="22" t="s">
        <v>167</v>
      </c>
      <c r="X1168" s="22"/>
      <c r="Y1168" s="22">
        <v>11</v>
      </c>
      <c r="Z1168" s="22" t="s">
        <v>2511</v>
      </c>
    </row>
    <row r="1169" spans="1:26" ht="24" x14ac:dyDescent="0.2">
      <c r="A1169" s="22">
        <v>1167</v>
      </c>
      <c r="B1169" s="22" t="s">
        <v>221</v>
      </c>
      <c r="C1169" s="23">
        <v>37536</v>
      </c>
      <c r="D1169" s="23">
        <v>37536</v>
      </c>
      <c r="E1169" s="22" t="s">
        <v>21</v>
      </c>
      <c r="F1169" s="24" t="s">
        <v>2526</v>
      </c>
      <c r="G1169" s="4" t="s">
        <v>40</v>
      </c>
      <c r="H1169" s="31" t="str">
        <f>VLOOKUP(G1169,[2]Hoja2!A$1:B$65536,2,0)</f>
        <v>SERIE029</v>
      </c>
      <c r="I1169" s="4" t="s">
        <v>40</v>
      </c>
      <c r="J1169" s="31">
        <f>VLOOKUP(Eliminación!I1684,RETENCIÓN!A:D,IF(Eliminación!E1684="OPES",2,IF(Eliminación!E1684="UPES",3,4)),FALSE)</f>
        <v>10</v>
      </c>
      <c r="K1169" s="27">
        <f t="shared" si="18"/>
        <v>41186</v>
      </c>
      <c r="L1169" s="28" t="str">
        <f>IF(VLOOKUP(I1169,RETENCIÓN!A:E,5,FALSE)="E","X","")</f>
        <v>X</v>
      </c>
      <c r="M1169" s="29" t="str">
        <f>IF(VLOOKUP(I1169,RETENCIÓN!A:E,5,FALSE)="CT","X","")</f>
        <v/>
      </c>
      <c r="N1169" s="28" t="str">
        <f>IF(VLOOKUP(I1169,RETENCIÓN!A:E,5,FALSE)="E","X","")</f>
        <v>X</v>
      </c>
      <c r="O1169" s="28" t="str">
        <f>IF(VLOOKUP(I1169,[3]RETENCIÓN!A:E,5,FALSE)="MT","X","")</f>
        <v/>
      </c>
      <c r="P1169" s="28" t="str">
        <f>IF(VLOOKUP(I1169,[3]RETENCIÓN!A:E,5,FALSE)="S","X","")</f>
        <v/>
      </c>
      <c r="Q1169" s="26" t="s">
        <v>2527</v>
      </c>
      <c r="R1169" s="26" t="s">
        <v>2528</v>
      </c>
      <c r="S1169" s="25" t="s">
        <v>177</v>
      </c>
      <c r="T1169" s="22" t="s">
        <v>178</v>
      </c>
      <c r="U1169" s="22">
        <v>1</v>
      </c>
      <c r="V1169" s="22">
        <v>149</v>
      </c>
      <c r="W1169" s="22" t="s">
        <v>167</v>
      </c>
      <c r="X1169" s="22"/>
      <c r="Y1169" s="22">
        <v>12</v>
      </c>
      <c r="Z1169" s="22" t="s">
        <v>2511</v>
      </c>
    </row>
    <row r="1170" spans="1:26" ht="24" x14ac:dyDescent="0.2">
      <c r="A1170" s="22">
        <v>1168</v>
      </c>
      <c r="B1170" s="22" t="s">
        <v>303</v>
      </c>
      <c r="C1170" s="23">
        <v>37396</v>
      </c>
      <c r="D1170" s="23">
        <v>37396</v>
      </c>
      <c r="E1170" s="22" t="s">
        <v>21</v>
      </c>
      <c r="F1170" s="24" t="s">
        <v>2529</v>
      </c>
      <c r="G1170" s="4" t="s">
        <v>40</v>
      </c>
      <c r="H1170" s="31" t="str">
        <f>VLOOKUP(G1170,[2]Hoja2!A$1:B$65536,2,0)</f>
        <v>SERIE029</v>
      </c>
      <c r="I1170" s="4" t="s">
        <v>40</v>
      </c>
      <c r="J1170" s="31">
        <f>VLOOKUP(Eliminación!I1685,RETENCIÓN!A:D,IF(Eliminación!E1685="OPES",2,IF(Eliminación!E1685="UPES",3,4)),FALSE)</f>
        <v>10</v>
      </c>
      <c r="K1170" s="27">
        <f t="shared" si="18"/>
        <v>41046</v>
      </c>
      <c r="L1170" s="28" t="str">
        <f>IF(VLOOKUP(I1170,RETENCIÓN!A:E,5,FALSE)="E","X","")</f>
        <v>X</v>
      </c>
      <c r="M1170" s="29" t="str">
        <f>IF(VLOOKUP(I1170,RETENCIÓN!A:E,5,FALSE)="CT","X","")</f>
        <v/>
      </c>
      <c r="N1170" s="28" t="str">
        <f>IF(VLOOKUP(I1170,RETENCIÓN!A:E,5,FALSE)="E","X","")</f>
        <v>X</v>
      </c>
      <c r="O1170" s="28" t="str">
        <f>IF(VLOOKUP(I1170,[3]RETENCIÓN!A:E,5,FALSE)="MT","X","")</f>
        <v/>
      </c>
      <c r="P1170" s="28" t="str">
        <f>IF(VLOOKUP(I1170,[3]RETENCIÓN!A:E,5,FALSE)="S","X","")</f>
        <v/>
      </c>
      <c r="Q1170" s="26" t="s">
        <v>2530</v>
      </c>
      <c r="R1170" s="26" t="s">
        <v>2529</v>
      </c>
      <c r="S1170" s="25" t="s">
        <v>177</v>
      </c>
      <c r="T1170" s="22" t="s">
        <v>178</v>
      </c>
      <c r="U1170" s="22">
        <v>1</v>
      </c>
      <c r="V1170" s="22">
        <v>10</v>
      </c>
      <c r="W1170" s="22" t="s">
        <v>167</v>
      </c>
      <c r="X1170" s="22"/>
      <c r="Y1170" s="22">
        <v>13</v>
      </c>
      <c r="Z1170" s="22" t="s">
        <v>2511</v>
      </c>
    </row>
    <row r="1171" spans="1:26" ht="36" x14ac:dyDescent="0.2">
      <c r="A1171" s="22">
        <v>1169</v>
      </c>
      <c r="B1171" s="22" t="s">
        <v>168</v>
      </c>
      <c r="C1171" s="23">
        <v>37532</v>
      </c>
      <c r="D1171" s="23">
        <v>37532</v>
      </c>
      <c r="E1171" s="22" t="s">
        <v>21</v>
      </c>
      <c r="F1171" s="24" t="s">
        <v>2531</v>
      </c>
      <c r="G1171" s="4" t="s">
        <v>40</v>
      </c>
      <c r="H1171" s="31" t="str">
        <f>VLOOKUP(G1171,[2]Hoja2!A$1:B$65536,2,0)</f>
        <v>SERIE029</v>
      </c>
      <c r="I1171" s="4" t="s">
        <v>40</v>
      </c>
      <c r="J1171" s="31">
        <f>VLOOKUP(Eliminación!I1686,RETENCIÓN!A:D,IF(Eliminación!E1686="OPES",2,IF(Eliminación!E1686="UPES",3,4)),FALSE)</f>
        <v>10</v>
      </c>
      <c r="K1171" s="27">
        <f t="shared" si="18"/>
        <v>41182</v>
      </c>
      <c r="L1171" s="28" t="str">
        <f>IF(VLOOKUP(I1171,RETENCIÓN!A:E,5,FALSE)="E","X","")</f>
        <v>X</v>
      </c>
      <c r="M1171" s="29" t="str">
        <f>IF(VLOOKUP(I1171,RETENCIÓN!A:E,5,FALSE)="CT","X","")</f>
        <v/>
      </c>
      <c r="N1171" s="28" t="str">
        <f>IF(VLOOKUP(I1171,RETENCIÓN!A:E,5,FALSE)="E","X","")</f>
        <v>X</v>
      </c>
      <c r="O1171" s="28" t="str">
        <f>IF(VLOOKUP(I1171,[3]RETENCIÓN!A:E,5,FALSE)="MT","X","")</f>
        <v/>
      </c>
      <c r="P1171" s="28" t="str">
        <f>IF(VLOOKUP(I1171,[3]RETENCIÓN!A:E,5,FALSE)="S","X","")</f>
        <v/>
      </c>
      <c r="Q1171" s="26" t="s">
        <v>2532</v>
      </c>
      <c r="R1171" s="26"/>
      <c r="S1171" s="25" t="s">
        <v>177</v>
      </c>
      <c r="T1171" s="22" t="s">
        <v>178</v>
      </c>
      <c r="U1171" s="22">
        <v>1</v>
      </c>
      <c r="V1171" s="22">
        <v>37</v>
      </c>
      <c r="W1171" s="22" t="s">
        <v>167</v>
      </c>
      <c r="X1171" s="22"/>
      <c r="Y1171" s="22">
        <v>14</v>
      </c>
      <c r="Z1171" s="22" t="s">
        <v>2511</v>
      </c>
    </row>
    <row r="1172" spans="1:26" ht="24" x14ac:dyDescent="0.2">
      <c r="A1172" s="22">
        <v>1170</v>
      </c>
      <c r="B1172" s="22" t="s">
        <v>1047</v>
      </c>
      <c r="C1172" s="23">
        <v>37448</v>
      </c>
      <c r="D1172" s="23">
        <v>37448</v>
      </c>
      <c r="E1172" s="22" t="s">
        <v>21</v>
      </c>
      <c r="F1172" s="24" t="s">
        <v>324</v>
      </c>
      <c r="G1172" s="4" t="s">
        <v>40</v>
      </c>
      <c r="H1172" s="31" t="str">
        <f>VLOOKUP(G1172,[2]Hoja2!A$1:B$65536,2,0)</f>
        <v>SERIE029</v>
      </c>
      <c r="I1172" s="4" t="s">
        <v>40</v>
      </c>
      <c r="J1172" s="31">
        <f>VLOOKUP(Eliminación!I1687,RETENCIÓN!A:D,IF(Eliminación!E1687="OPES",2,IF(Eliminación!E1687="UPES",3,4)),FALSE)</f>
        <v>10</v>
      </c>
      <c r="K1172" s="27">
        <f t="shared" si="18"/>
        <v>41098</v>
      </c>
      <c r="L1172" s="28" t="str">
        <f>IF(VLOOKUP(I1172,RETENCIÓN!A:E,5,FALSE)="E","X","")</f>
        <v>X</v>
      </c>
      <c r="M1172" s="29" t="str">
        <f>IF(VLOOKUP(I1172,RETENCIÓN!A:E,5,FALSE)="CT","X","")</f>
        <v/>
      </c>
      <c r="N1172" s="28" t="str">
        <f>IF(VLOOKUP(I1172,RETENCIÓN!A:E,5,FALSE)="E","X","")</f>
        <v>X</v>
      </c>
      <c r="O1172" s="28" t="str">
        <f>IF(VLOOKUP(I1172,[3]RETENCIÓN!A:E,5,FALSE)="MT","X","")</f>
        <v/>
      </c>
      <c r="P1172" s="28" t="str">
        <f>IF(VLOOKUP(I1172,[3]RETENCIÓN!A:E,5,FALSE)="S","X","")</f>
        <v/>
      </c>
      <c r="Q1172" s="26" t="s">
        <v>2533</v>
      </c>
      <c r="R1172" s="26" t="s">
        <v>2358</v>
      </c>
      <c r="S1172" s="25" t="s">
        <v>177</v>
      </c>
      <c r="T1172" s="22" t="s">
        <v>178</v>
      </c>
      <c r="U1172" s="22">
        <v>1</v>
      </c>
      <c r="V1172" s="22">
        <v>104</v>
      </c>
      <c r="W1172" s="22" t="s">
        <v>167</v>
      </c>
      <c r="X1172" s="22"/>
      <c r="Y1172" s="22">
        <v>15</v>
      </c>
      <c r="Z1172" s="22" t="s">
        <v>2511</v>
      </c>
    </row>
    <row r="1173" spans="1:26" ht="24" x14ac:dyDescent="0.2">
      <c r="A1173" s="22">
        <v>1171</v>
      </c>
      <c r="B1173" s="22" t="s">
        <v>412</v>
      </c>
      <c r="C1173" s="23">
        <v>37544</v>
      </c>
      <c r="D1173" s="23">
        <v>37544</v>
      </c>
      <c r="E1173" s="22" t="s">
        <v>21</v>
      </c>
      <c r="F1173" s="24" t="s">
        <v>2534</v>
      </c>
      <c r="G1173" s="4" t="s">
        <v>40</v>
      </c>
      <c r="H1173" s="31" t="str">
        <f>VLOOKUP(G1173,[2]Hoja2!A$1:B$65536,2,0)</f>
        <v>SERIE029</v>
      </c>
      <c r="I1173" s="4" t="s">
        <v>40</v>
      </c>
      <c r="J1173" s="31">
        <f>VLOOKUP(Eliminación!I1688,RETENCIÓN!A:D,IF(Eliminación!E1688="OPES",2,IF(Eliminación!E1688="UPES",3,4)),FALSE)</f>
        <v>10</v>
      </c>
      <c r="K1173" s="27">
        <f t="shared" si="18"/>
        <v>41194</v>
      </c>
      <c r="L1173" s="28" t="str">
        <f>IF(VLOOKUP(I1173,RETENCIÓN!A:E,5,FALSE)="E","X","")</f>
        <v>X</v>
      </c>
      <c r="M1173" s="29" t="str">
        <f>IF(VLOOKUP(I1173,RETENCIÓN!A:E,5,FALSE)="CT","X","")</f>
        <v/>
      </c>
      <c r="N1173" s="28" t="str">
        <f>IF(VLOOKUP(I1173,RETENCIÓN!A:E,5,FALSE)="E","X","")</f>
        <v>X</v>
      </c>
      <c r="O1173" s="28" t="str">
        <f>IF(VLOOKUP(I1173,[3]RETENCIÓN!A:E,5,FALSE)="MT","X","")</f>
        <v/>
      </c>
      <c r="P1173" s="28" t="str">
        <f>IF(VLOOKUP(I1173,[3]RETENCIÓN!A:E,5,FALSE)="S","X","")</f>
        <v/>
      </c>
      <c r="Q1173" s="26" t="s">
        <v>2535</v>
      </c>
      <c r="R1173" s="26"/>
      <c r="S1173" s="25" t="s">
        <v>177</v>
      </c>
      <c r="T1173" s="22" t="s">
        <v>178</v>
      </c>
      <c r="U1173" s="22">
        <v>1</v>
      </c>
      <c r="V1173" s="22">
        <v>25</v>
      </c>
      <c r="W1173" s="22" t="s">
        <v>167</v>
      </c>
      <c r="X1173" s="22" t="s">
        <v>351</v>
      </c>
      <c r="Y1173" s="22">
        <v>16</v>
      </c>
      <c r="Z1173" s="22" t="s">
        <v>2511</v>
      </c>
    </row>
    <row r="1174" spans="1:26" ht="24" x14ac:dyDescent="0.2">
      <c r="A1174" s="22">
        <v>1172</v>
      </c>
      <c r="B1174" s="22" t="s">
        <v>303</v>
      </c>
      <c r="C1174" s="23">
        <v>37578</v>
      </c>
      <c r="D1174" s="23">
        <v>37578</v>
      </c>
      <c r="E1174" s="22" t="s">
        <v>21</v>
      </c>
      <c r="F1174" s="24" t="s">
        <v>2536</v>
      </c>
      <c r="G1174" s="4" t="s">
        <v>40</v>
      </c>
      <c r="H1174" s="31" t="str">
        <f>VLOOKUP(G1174,[2]Hoja2!A$1:B$65536,2,0)</f>
        <v>SERIE029</v>
      </c>
      <c r="I1174" s="4" t="s">
        <v>40</v>
      </c>
      <c r="J1174" s="31">
        <f>VLOOKUP(Eliminación!I1689,RETENCIÓN!A:D,IF(Eliminación!E1689="OPES",2,IF(Eliminación!E1689="UPES",3,4)),FALSE)</f>
        <v>10</v>
      </c>
      <c r="K1174" s="27">
        <f t="shared" si="18"/>
        <v>41228</v>
      </c>
      <c r="L1174" s="28" t="str">
        <f>IF(VLOOKUP(I1174,RETENCIÓN!A:E,5,FALSE)="E","X","")</f>
        <v>X</v>
      </c>
      <c r="M1174" s="29" t="str">
        <f>IF(VLOOKUP(I1174,RETENCIÓN!A:E,5,FALSE)="CT","X","")</f>
        <v/>
      </c>
      <c r="N1174" s="28" t="str">
        <f>IF(VLOOKUP(I1174,RETENCIÓN!A:E,5,FALSE)="E","X","")</f>
        <v>X</v>
      </c>
      <c r="O1174" s="28" t="str">
        <f>IF(VLOOKUP(I1174,[3]RETENCIÓN!A:E,5,FALSE)="MT","X","")</f>
        <v/>
      </c>
      <c r="P1174" s="28" t="str">
        <f>IF(VLOOKUP(I1174,[3]RETENCIÓN!A:E,5,FALSE)="S","X","")</f>
        <v/>
      </c>
      <c r="Q1174" s="26" t="s">
        <v>2537</v>
      </c>
      <c r="R1174" s="26"/>
      <c r="S1174" s="25" t="s">
        <v>177</v>
      </c>
      <c r="T1174" s="22" t="s">
        <v>178</v>
      </c>
      <c r="U1174" s="22">
        <v>1</v>
      </c>
      <c r="V1174" s="22">
        <v>50</v>
      </c>
      <c r="W1174" s="22" t="s">
        <v>167</v>
      </c>
      <c r="X1174" s="22"/>
      <c r="Y1174" s="22">
        <v>17</v>
      </c>
      <c r="Z1174" s="22" t="s">
        <v>2511</v>
      </c>
    </row>
    <row r="1175" spans="1:26" x14ac:dyDescent="0.2">
      <c r="A1175" s="22">
        <v>1173</v>
      </c>
      <c r="B1175" s="22" t="s">
        <v>221</v>
      </c>
      <c r="C1175" s="23">
        <v>37525</v>
      </c>
      <c r="D1175" s="23">
        <v>37525</v>
      </c>
      <c r="E1175" s="22" t="s">
        <v>21</v>
      </c>
      <c r="F1175" s="24" t="s">
        <v>2538</v>
      </c>
      <c r="G1175" s="4" t="s">
        <v>40</v>
      </c>
      <c r="H1175" s="31" t="str">
        <f>VLOOKUP(G1175,[2]Hoja2!A$1:B$65536,2,0)</f>
        <v>SERIE029</v>
      </c>
      <c r="I1175" s="4" t="s">
        <v>40</v>
      </c>
      <c r="J1175" s="31">
        <f>VLOOKUP(Eliminación!I1690,RETENCIÓN!A:D,IF(Eliminación!E1690="OPES",2,IF(Eliminación!E1690="UPES",3,4)),FALSE)</f>
        <v>10</v>
      </c>
      <c r="K1175" s="27">
        <f t="shared" si="18"/>
        <v>41175</v>
      </c>
      <c r="L1175" s="28" t="str">
        <f>IF(VLOOKUP(I1175,RETENCIÓN!A:E,5,FALSE)="E","X","")</f>
        <v>X</v>
      </c>
      <c r="M1175" s="29" t="str">
        <f>IF(VLOOKUP(I1175,RETENCIÓN!A:E,5,FALSE)="CT","X","")</f>
        <v/>
      </c>
      <c r="N1175" s="28" t="str">
        <f>IF(VLOOKUP(I1175,RETENCIÓN!A:E,5,FALSE)="E","X","")</f>
        <v>X</v>
      </c>
      <c r="O1175" s="28" t="str">
        <f>IF(VLOOKUP(I1175,[3]RETENCIÓN!A:E,5,FALSE)="MT","X","")</f>
        <v/>
      </c>
      <c r="P1175" s="28" t="str">
        <f>IF(VLOOKUP(I1175,[3]RETENCIÓN!A:E,5,FALSE)="S","X","")</f>
        <v/>
      </c>
      <c r="Q1175" s="26" t="s">
        <v>2539</v>
      </c>
      <c r="R1175" s="26"/>
      <c r="S1175" s="25" t="s">
        <v>177</v>
      </c>
      <c r="T1175" s="22" t="s">
        <v>178</v>
      </c>
      <c r="U1175" s="22">
        <v>1</v>
      </c>
      <c r="V1175" s="22">
        <v>25</v>
      </c>
      <c r="W1175" s="22" t="s">
        <v>167</v>
      </c>
      <c r="X1175" s="22"/>
      <c r="Y1175" s="22">
        <v>18</v>
      </c>
      <c r="Z1175" s="22" t="s">
        <v>2511</v>
      </c>
    </row>
    <row r="1176" spans="1:26" ht="24" x14ac:dyDescent="0.2">
      <c r="A1176" s="22">
        <v>1174</v>
      </c>
      <c r="B1176" s="22" t="s">
        <v>303</v>
      </c>
      <c r="C1176" s="23">
        <v>36697</v>
      </c>
      <c r="D1176" s="23">
        <v>36697</v>
      </c>
      <c r="E1176" s="22" t="s">
        <v>21</v>
      </c>
      <c r="F1176" s="24" t="s">
        <v>2540</v>
      </c>
      <c r="G1176" s="4" t="s">
        <v>40</v>
      </c>
      <c r="H1176" s="31" t="str">
        <f>VLOOKUP(G1176,[2]Hoja2!A$1:B$65536,2,0)</f>
        <v>SERIE029</v>
      </c>
      <c r="I1176" s="4" t="s">
        <v>40</v>
      </c>
      <c r="J1176" s="31">
        <f>VLOOKUP(Eliminación!I1691,RETENCIÓN!A:D,IF(Eliminación!E1691="OPES",2,IF(Eliminación!E1691="UPES",3,4)),FALSE)</f>
        <v>10</v>
      </c>
      <c r="K1176" s="27">
        <f t="shared" si="18"/>
        <v>40347</v>
      </c>
      <c r="L1176" s="28" t="str">
        <f>IF(VLOOKUP(I1176,RETENCIÓN!A:E,5,FALSE)="E","X","")</f>
        <v>X</v>
      </c>
      <c r="M1176" s="29" t="str">
        <f>IF(VLOOKUP(I1176,RETENCIÓN!A:E,5,FALSE)="CT","X","")</f>
        <v/>
      </c>
      <c r="N1176" s="28" t="str">
        <f>IF(VLOOKUP(I1176,RETENCIÓN!A:E,5,FALSE)="E","X","")</f>
        <v>X</v>
      </c>
      <c r="O1176" s="28" t="str">
        <f>IF(VLOOKUP(I1176,[3]RETENCIÓN!A:E,5,FALSE)="MT","X","")</f>
        <v/>
      </c>
      <c r="P1176" s="28" t="str">
        <f>IF(VLOOKUP(I1176,[3]RETENCIÓN!A:E,5,FALSE)="S","X","")</f>
        <v/>
      </c>
      <c r="Q1176" s="26" t="s">
        <v>2541</v>
      </c>
      <c r="R1176" s="26" t="s">
        <v>2162</v>
      </c>
      <c r="S1176" s="25" t="s">
        <v>177</v>
      </c>
      <c r="T1176" s="22" t="s">
        <v>178</v>
      </c>
      <c r="U1176" s="22">
        <v>1</v>
      </c>
      <c r="V1176" s="22">
        <v>99</v>
      </c>
      <c r="W1176" s="22" t="s">
        <v>167</v>
      </c>
      <c r="X1176" s="22"/>
      <c r="Y1176" s="22">
        <v>1</v>
      </c>
      <c r="Z1176" s="22" t="s">
        <v>2542</v>
      </c>
    </row>
    <row r="1177" spans="1:26" ht="24" x14ac:dyDescent="0.2">
      <c r="A1177" s="22">
        <v>1175</v>
      </c>
      <c r="B1177" s="22" t="s">
        <v>303</v>
      </c>
      <c r="C1177" s="23">
        <v>36697</v>
      </c>
      <c r="D1177" s="23">
        <v>36697</v>
      </c>
      <c r="E1177" s="22" t="s">
        <v>21</v>
      </c>
      <c r="F1177" s="24" t="s">
        <v>2543</v>
      </c>
      <c r="G1177" s="4" t="s">
        <v>40</v>
      </c>
      <c r="H1177" s="31" t="str">
        <f>VLOOKUP(G1177,[2]Hoja2!A$1:B$65536,2,0)</f>
        <v>SERIE029</v>
      </c>
      <c r="I1177" s="4" t="s">
        <v>40</v>
      </c>
      <c r="J1177" s="31">
        <f>VLOOKUP(Eliminación!I1692,RETENCIÓN!A:D,IF(Eliminación!E1692="OPES",2,IF(Eliminación!E1692="UPES",3,4)),FALSE)</f>
        <v>10</v>
      </c>
      <c r="K1177" s="27">
        <f t="shared" si="18"/>
        <v>40347</v>
      </c>
      <c r="L1177" s="28" t="str">
        <f>IF(VLOOKUP(I1177,RETENCIÓN!A:E,5,FALSE)="E","X","")</f>
        <v>X</v>
      </c>
      <c r="M1177" s="29" t="str">
        <f>IF(VLOOKUP(I1177,RETENCIÓN!A:E,5,FALSE)="CT","X","")</f>
        <v/>
      </c>
      <c r="N1177" s="28" t="str">
        <f>IF(VLOOKUP(I1177,RETENCIÓN!A:E,5,FALSE)="E","X","")</f>
        <v>X</v>
      </c>
      <c r="O1177" s="28" t="str">
        <f>IF(VLOOKUP(I1177,[3]RETENCIÓN!A:E,5,FALSE)="MT","X","")</f>
        <v/>
      </c>
      <c r="P1177" s="28" t="str">
        <f>IF(VLOOKUP(I1177,[3]RETENCIÓN!A:E,5,FALSE)="S","X","")</f>
        <v/>
      </c>
      <c r="Q1177" s="26" t="s">
        <v>2541</v>
      </c>
      <c r="R1177" s="26" t="s">
        <v>1059</v>
      </c>
      <c r="S1177" s="25" t="s">
        <v>177</v>
      </c>
      <c r="T1177" s="22" t="s">
        <v>178</v>
      </c>
      <c r="U1177" s="22">
        <v>1</v>
      </c>
      <c r="V1177" s="22">
        <v>80</v>
      </c>
      <c r="W1177" s="22" t="s">
        <v>167</v>
      </c>
      <c r="X1177" s="22"/>
      <c r="Y1177" s="22">
        <v>2</v>
      </c>
      <c r="Z1177" s="22" t="s">
        <v>2542</v>
      </c>
    </row>
    <row r="1178" spans="1:26" ht="24" x14ac:dyDescent="0.2">
      <c r="A1178" s="22">
        <v>1176</v>
      </c>
      <c r="B1178" s="22" t="s">
        <v>221</v>
      </c>
      <c r="C1178" s="23">
        <v>36697</v>
      </c>
      <c r="D1178" s="23">
        <v>36697</v>
      </c>
      <c r="E1178" s="22" t="s">
        <v>21</v>
      </c>
      <c r="F1178" s="24" t="s">
        <v>2544</v>
      </c>
      <c r="G1178" s="4" t="s">
        <v>40</v>
      </c>
      <c r="H1178" s="31" t="str">
        <f>VLOOKUP(G1178,[2]Hoja2!A$1:B$65536,2,0)</f>
        <v>SERIE029</v>
      </c>
      <c r="I1178" s="4" t="s">
        <v>40</v>
      </c>
      <c r="J1178" s="31">
        <f>VLOOKUP(Eliminación!I1693,RETENCIÓN!A:D,IF(Eliminación!E1693="OPES",2,IF(Eliminación!E1693="UPES",3,4)),FALSE)</f>
        <v>10</v>
      </c>
      <c r="K1178" s="27">
        <f t="shared" si="18"/>
        <v>40347</v>
      </c>
      <c r="L1178" s="28" t="str">
        <f>IF(VLOOKUP(I1178,RETENCIÓN!A:E,5,FALSE)="E","X","")</f>
        <v>X</v>
      </c>
      <c r="M1178" s="29" t="str">
        <f>IF(VLOOKUP(I1178,RETENCIÓN!A:E,5,FALSE)="CT","X","")</f>
        <v/>
      </c>
      <c r="N1178" s="28" t="str">
        <f>IF(VLOOKUP(I1178,RETENCIÓN!A:E,5,FALSE)="E","X","")</f>
        <v>X</v>
      </c>
      <c r="O1178" s="28" t="str">
        <f>IF(VLOOKUP(I1178,[3]RETENCIÓN!A:E,5,FALSE)="MT","X","")</f>
        <v/>
      </c>
      <c r="P1178" s="28" t="str">
        <f>IF(VLOOKUP(I1178,[3]RETENCIÓN!A:E,5,FALSE)="S","X","")</f>
        <v/>
      </c>
      <c r="Q1178" s="26" t="s">
        <v>2541</v>
      </c>
      <c r="R1178" s="26" t="s">
        <v>2545</v>
      </c>
      <c r="S1178" s="25" t="s">
        <v>177</v>
      </c>
      <c r="T1178" s="22" t="s">
        <v>178</v>
      </c>
      <c r="U1178" s="22">
        <v>1</v>
      </c>
      <c r="V1178" s="22">
        <v>145</v>
      </c>
      <c r="W1178" s="22" t="s">
        <v>167</v>
      </c>
      <c r="X1178" s="22"/>
      <c r="Y1178" s="22">
        <v>3</v>
      </c>
      <c r="Z1178" s="22" t="s">
        <v>2542</v>
      </c>
    </row>
    <row r="1179" spans="1:26" x14ac:dyDescent="0.2">
      <c r="A1179" s="22">
        <v>1177</v>
      </c>
      <c r="B1179" s="22" t="s">
        <v>303</v>
      </c>
      <c r="C1179" s="23">
        <v>36697</v>
      </c>
      <c r="D1179" s="23">
        <v>36697</v>
      </c>
      <c r="E1179" s="22" t="s">
        <v>21</v>
      </c>
      <c r="F1179" s="24" t="s">
        <v>2045</v>
      </c>
      <c r="G1179" s="4" t="s">
        <v>40</v>
      </c>
      <c r="H1179" s="31" t="str">
        <f>VLOOKUP(G1179,[2]Hoja2!A$1:B$65536,2,0)</f>
        <v>SERIE029</v>
      </c>
      <c r="I1179" s="4" t="s">
        <v>40</v>
      </c>
      <c r="J1179" s="31">
        <f>VLOOKUP(Eliminación!I1694,RETENCIÓN!A:D,IF(Eliminación!E1694="OPES",2,IF(Eliminación!E1694="UPES",3,4)),FALSE)</f>
        <v>10</v>
      </c>
      <c r="K1179" s="27">
        <f t="shared" si="18"/>
        <v>40347</v>
      </c>
      <c r="L1179" s="28" t="str">
        <f>IF(VLOOKUP(I1179,RETENCIÓN!A:E,5,FALSE)="E","X","")</f>
        <v>X</v>
      </c>
      <c r="M1179" s="29" t="str">
        <f>IF(VLOOKUP(I1179,RETENCIÓN!A:E,5,FALSE)="CT","X","")</f>
        <v/>
      </c>
      <c r="N1179" s="28" t="str">
        <f>IF(VLOOKUP(I1179,RETENCIÓN!A:E,5,FALSE)="E","X","")</f>
        <v>X</v>
      </c>
      <c r="O1179" s="28" t="str">
        <f>IF(VLOOKUP(I1179,[3]RETENCIÓN!A:E,5,FALSE)="MT","X","")</f>
        <v/>
      </c>
      <c r="P1179" s="28" t="str">
        <f>IF(VLOOKUP(I1179,[3]RETENCIÓN!A:E,5,FALSE)="S","X","")</f>
        <v/>
      </c>
      <c r="Q1179" s="26" t="s">
        <v>2541</v>
      </c>
      <c r="R1179" s="26"/>
      <c r="S1179" s="25" t="s">
        <v>177</v>
      </c>
      <c r="T1179" s="22" t="s">
        <v>178</v>
      </c>
      <c r="U1179" s="22">
        <v>1</v>
      </c>
      <c r="V1179" s="22">
        <v>59</v>
      </c>
      <c r="W1179" s="22" t="s">
        <v>167</v>
      </c>
      <c r="X1179" s="22"/>
      <c r="Y1179" s="22">
        <v>4</v>
      </c>
      <c r="Z1179" s="22" t="s">
        <v>2542</v>
      </c>
    </row>
    <row r="1180" spans="1:26" ht="24" x14ac:dyDescent="0.2">
      <c r="A1180" s="22">
        <v>1178</v>
      </c>
      <c r="B1180" s="22" t="s">
        <v>221</v>
      </c>
      <c r="C1180" s="23">
        <v>36697</v>
      </c>
      <c r="D1180" s="23">
        <v>36697</v>
      </c>
      <c r="E1180" s="22" t="s">
        <v>21</v>
      </c>
      <c r="F1180" s="24" t="s">
        <v>2546</v>
      </c>
      <c r="G1180" s="4" t="s">
        <v>40</v>
      </c>
      <c r="H1180" s="31" t="str">
        <f>VLOOKUP(G1180,[2]Hoja2!A$1:B$65536,2,0)</f>
        <v>SERIE029</v>
      </c>
      <c r="I1180" s="4" t="s">
        <v>40</v>
      </c>
      <c r="J1180" s="31">
        <f>VLOOKUP(Eliminación!I1695,RETENCIÓN!A:D,IF(Eliminación!E1695="OPES",2,IF(Eliminación!E1695="UPES",3,4)),FALSE)</f>
        <v>10</v>
      </c>
      <c r="K1180" s="27">
        <f t="shared" si="18"/>
        <v>40347</v>
      </c>
      <c r="L1180" s="28" t="str">
        <f>IF(VLOOKUP(I1180,RETENCIÓN!A:E,5,FALSE)="E","X","")</f>
        <v>X</v>
      </c>
      <c r="M1180" s="29" t="str">
        <f>IF(VLOOKUP(I1180,RETENCIÓN!A:E,5,FALSE)="CT","X","")</f>
        <v/>
      </c>
      <c r="N1180" s="28" t="str">
        <f>IF(VLOOKUP(I1180,RETENCIÓN!A:E,5,FALSE)="E","X","")</f>
        <v>X</v>
      </c>
      <c r="O1180" s="28" t="str">
        <f>IF(VLOOKUP(I1180,[3]RETENCIÓN!A:E,5,FALSE)="MT","X","")</f>
        <v/>
      </c>
      <c r="P1180" s="28" t="str">
        <f>IF(VLOOKUP(I1180,[3]RETENCIÓN!A:E,5,FALSE)="S","X","")</f>
        <v/>
      </c>
      <c r="Q1180" s="26" t="s">
        <v>2541</v>
      </c>
      <c r="R1180" s="26" t="s">
        <v>2547</v>
      </c>
      <c r="S1180" s="25" t="s">
        <v>177</v>
      </c>
      <c r="T1180" s="22" t="s">
        <v>178</v>
      </c>
      <c r="U1180" s="22">
        <v>1</v>
      </c>
      <c r="V1180" s="22">
        <v>127</v>
      </c>
      <c r="W1180" s="22" t="s">
        <v>167</v>
      </c>
      <c r="X1180" s="22"/>
      <c r="Y1180" s="22">
        <v>5</v>
      </c>
      <c r="Z1180" s="22" t="s">
        <v>2542</v>
      </c>
    </row>
    <row r="1181" spans="1:26" ht="24" x14ac:dyDescent="0.2">
      <c r="A1181" s="22">
        <v>1179</v>
      </c>
      <c r="B1181" s="22" t="s">
        <v>168</v>
      </c>
      <c r="C1181" s="23">
        <v>36661</v>
      </c>
      <c r="D1181" s="23">
        <v>36661</v>
      </c>
      <c r="E1181" s="22" t="s">
        <v>21</v>
      </c>
      <c r="F1181" s="24" t="s">
        <v>2390</v>
      </c>
      <c r="G1181" s="4" t="s">
        <v>40</v>
      </c>
      <c r="H1181" s="31" t="str">
        <f>VLOOKUP(G1181,[2]Hoja2!A$1:B$65536,2,0)</f>
        <v>SERIE029</v>
      </c>
      <c r="I1181" s="4" t="s">
        <v>40</v>
      </c>
      <c r="J1181" s="31">
        <f>VLOOKUP(Eliminación!I1696,RETENCIÓN!A:D,IF(Eliminación!E1696="OPES",2,IF(Eliminación!E1696="UPES",3,4)),FALSE)</f>
        <v>10</v>
      </c>
      <c r="K1181" s="27">
        <f t="shared" si="18"/>
        <v>40311</v>
      </c>
      <c r="L1181" s="28" t="str">
        <f>IF(VLOOKUP(I1181,RETENCIÓN!A:E,5,FALSE)="E","X","")</f>
        <v>X</v>
      </c>
      <c r="M1181" s="29" t="str">
        <f>IF(VLOOKUP(I1181,RETENCIÓN!A:E,5,FALSE)="CT","X","")</f>
        <v/>
      </c>
      <c r="N1181" s="28" t="str">
        <f>IF(VLOOKUP(I1181,RETENCIÓN!A:E,5,FALSE)="E","X","")</f>
        <v>X</v>
      </c>
      <c r="O1181" s="28" t="str">
        <f>IF(VLOOKUP(I1181,[3]RETENCIÓN!A:E,5,FALSE)="MT","X","")</f>
        <v/>
      </c>
      <c r="P1181" s="28" t="str">
        <f>IF(VLOOKUP(I1181,[3]RETENCIÓN!A:E,5,FALSE)="S","X","")</f>
        <v/>
      </c>
      <c r="Q1181" s="26" t="s">
        <v>2548</v>
      </c>
      <c r="R1181" s="26" t="s">
        <v>2391</v>
      </c>
      <c r="S1181" s="25" t="s">
        <v>177</v>
      </c>
      <c r="T1181" s="22" t="s">
        <v>178</v>
      </c>
      <c r="U1181" s="22">
        <v>1</v>
      </c>
      <c r="V1181" s="22">
        <v>206</v>
      </c>
      <c r="W1181" s="22" t="s">
        <v>167</v>
      </c>
      <c r="X1181" s="22"/>
      <c r="Y1181" s="22">
        <v>6</v>
      </c>
      <c r="Z1181" s="22" t="s">
        <v>2542</v>
      </c>
    </row>
    <row r="1182" spans="1:26" x14ac:dyDescent="0.2">
      <c r="A1182" s="22">
        <v>1180</v>
      </c>
      <c r="B1182" s="22" t="s">
        <v>221</v>
      </c>
      <c r="C1182" s="23">
        <v>36661</v>
      </c>
      <c r="D1182" s="23">
        <v>36661</v>
      </c>
      <c r="E1182" s="22" t="s">
        <v>21</v>
      </c>
      <c r="F1182" s="24" t="s">
        <v>316</v>
      </c>
      <c r="G1182" s="4" t="s">
        <v>40</v>
      </c>
      <c r="H1182" s="31" t="str">
        <f>VLOOKUP(G1182,[2]Hoja2!A$1:B$65536,2,0)</f>
        <v>SERIE029</v>
      </c>
      <c r="I1182" s="4" t="s">
        <v>40</v>
      </c>
      <c r="J1182" s="31">
        <f>VLOOKUP(Eliminación!I1697,RETENCIÓN!A:D,IF(Eliminación!E1697="OPES",2,IF(Eliminación!E1697="UPES",3,4)),FALSE)</f>
        <v>10</v>
      </c>
      <c r="K1182" s="27">
        <f t="shared" si="18"/>
        <v>40311</v>
      </c>
      <c r="L1182" s="28" t="str">
        <f>IF(VLOOKUP(I1182,RETENCIÓN!A:E,5,FALSE)="E","X","")</f>
        <v>X</v>
      </c>
      <c r="M1182" s="29" t="str">
        <f>IF(VLOOKUP(I1182,RETENCIÓN!A:E,5,FALSE)="CT","X","")</f>
        <v/>
      </c>
      <c r="N1182" s="28" t="str">
        <f>IF(VLOOKUP(I1182,RETENCIÓN!A:E,5,FALSE)="E","X","")</f>
        <v>X</v>
      </c>
      <c r="O1182" s="28" t="str">
        <f>IF(VLOOKUP(I1182,[3]RETENCIÓN!A:E,5,FALSE)="MT","X","")</f>
        <v/>
      </c>
      <c r="P1182" s="28" t="str">
        <f>IF(VLOOKUP(I1182,[3]RETENCIÓN!A:E,5,FALSE)="S","X","")</f>
        <v/>
      </c>
      <c r="Q1182" s="26" t="s">
        <v>2548</v>
      </c>
      <c r="R1182" s="26"/>
      <c r="S1182" s="25" t="s">
        <v>177</v>
      </c>
      <c r="T1182" s="22" t="s">
        <v>178</v>
      </c>
      <c r="U1182" s="22">
        <v>1</v>
      </c>
      <c r="V1182" s="22">
        <v>49</v>
      </c>
      <c r="W1182" s="22" t="s">
        <v>167</v>
      </c>
      <c r="X1182" s="22"/>
      <c r="Y1182" s="22">
        <v>7</v>
      </c>
      <c r="Z1182" s="22" t="s">
        <v>2542</v>
      </c>
    </row>
    <row r="1183" spans="1:26" x14ac:dyDescent="0.2">
      <c r="A1183" s="22">
        <v>1181</v>
      </c>
      <c r="B1183" s="22" t="s">
        <v>303</v>
      </c>
      <c r="C1183" s="23">
        <v>36661</v>
      </c>
      <c r="D1183" s="23">
        <v>36661</v>
      </c>
      <c r="E1183" s="22" t="s">
        <v>21</v>
      </c>
      <c r="F1183" s="24" t="s">
        <v>500</v>
      </c>
      <c r="G1183" s="4" t="s">
        <v>40</v>
      </c>
      <c r="H1183" s="31" t="str">
        <f>VLOOKUP(G1183,[2]Hoja2!A$1:B$65536,2,0)</f>
        <v>SERIE029</v>
      </c>
      <c r="I1183" s="4" t="s">
        <v>40</v>
      </c>
      <c r="J1183" s="31">
        <f>VLOOKUP(Eliminación!I1698,RETENCIÓN!A:D,IF(Eliminación!E1698="OPES",2,IF(Eliminación!E1698="UPES",3,4)),FALSE)</f>
        <v>10</v>
      </c>
      <c r="K1183" s="27">
        <f t="shared" si="18"/>
        <v>40311</v>
      </c>
      <c r="L1183" s="28" t="str">
        <f>IF(VLOOKUP(I1183,RETENCIÓN!A:E,5,FALSE)="E","X","")</f>
        <v>X</v>
      </c>
      <c r="M1183" s="29" t="str">
        <f>IF(VLOOKUP(I1183,RETENCIÓN!A:E,5,FALSE)="CT","X","")</f>
        <v/>
      </c>
      <c r="N1183" s="28" t="str">
        <f>IF(VLOOKUP(I1183,RETENCIÓN!A:E,5,FALSE)="E","X","")</f>
        <v>X</v>
      </c>
      <c r="O1183" s="28" t="str">
        <f>IF(VLOOKUP(I1183,[3]RETENCIÓN!A:E,5,FALSE)="MT","X","")</f>
        <v/>
      </c>
      <c r="P1183" s="28" t="str">
        <f>IF(VLOOKUP(I1183,[3]RETENCIÓN!A:E,5,FALSE)="S","X","")</f>
        <v/>
      </c>
      <c r="Q1183" s="26" t="s">
        <v>2548</v>
      </c>
      <c r="R1183" s="26"/>
      <c r="S1183" s="25" t="s">
        <v>177</v>
      </c>
      <c r="T1183" s="22" t="s">
        <v>178</v>
      </c>
      <c r="U1183" s="22">
        <v>1</v>
      </c>
      <c r="V1183" s="22">
        <v>79</v>
      </c>
      <c r="W1183" s="22" t="s">
        <v>167</v>
      </c>
      <c r="X1183" s="22"/>
      <c r="Y1183" s="22">
        <v>8</v>
      </c>
      <c r="Z1183" s="22" t="s">
        <v>2542</v>
      </c>
    </row>
    <row r="1184" spans="1:26" x14ac:dyDescent="0.2">
      <c r="A1184" s="22">
        <v>1182</v>
      </c>
      <c r="B1184" s="22" t="s">
        <v>168</v>
      </c>
      <c r="C1184" s="23">
        <v>36661</v>
      </c>
      <c r="D1184" s="23">
        <v>36661</v>
      </c>
      <c r="E1184" s="22" t="s">
        <v>21</v>
      </c>
      <c r="F1184" s="24" t="s">
        <v>281</v>
      </c>
      <c r="G1184" s="4" t="s">
        <v>40</v>
      </c>
      <c r="H1184" s="31" t="str">
        <f>VLOOKUP(G1184,[2]Hoja2!A$1:B$65536,2,0)</f>
        <v>SERIE029</v>
      </c>
      <c r="I1184" s="4" t="s">
        <v>40</v>
      </c>
      <c r="J1184" s="31">
        <f>VLOOKUP(Eliminación!I1699,RETENCIÓN!A:D,IF(Eliminación!E1699="OPES",2,IF(Eliminación!E1699="UPES",3,4)),FALSE)</f>
        <v>10</v>
      </c>
      <c r="K1184" s="27">
        <f t="shared" si="18"/>
        <v>40311</v>
      </c>
      <c r="L1184" s="28" t="str">
        <f>IF(VLOOKUP(I1184,RETENCIÓN!A:E,5,FALSE)="E","X","")</f>
        <v>X</v>
      </c>
      <c r="M1184" s="29" t="str">
        <f>IF(VLOOKUP(I1184,RETENCIÓN!A:E,5,FALSE)="CT","X","")</f>
        <v/>
      </c>
      <c r="N1184" s="28" t="str">
        <f>IF(VLOOKUP(I1184,RETENCIÓN!A:E,5,FALSE)="E","X","")</f>
        <v>X</v>
      </c>
      <c r="O1184" s="28" t="str">
        <f>IF(VLOOKUP(I1184,[3]RETENCIÓN!A:E,5,FALSE)="MT","X","")</f>
        <v/>
      </c>
      <c r="P1184" s="28" t="str">
        <f>IF(VLOOKUP(I1184,[3]RETENCIÓN!A:E,5,FALSE)="S","X","")</f>
        <v/>
      </c>
      <c r="Q1184" s="26" t="s">
        <v>2548</v>
      </c>
      <c r="R1184" s="26" t="s">
        <v>2176</v>
      </c>
      <c r="S1184" s="25" t="s">
        <v>177</v>
      </c>
      <c r="T1184" s="22" t="s">
        <v>178</v>
      </c>
      <c r="U1184" s="22">
        <v>1</v>
      </c>
      <c r="V1184" s="22">
        <v>82</v>
      </c>
      <c r="W1184" s="22" t="s">
        <v>167</v>
      </c>
      <c r="X1184" s="22"/>
      <c r="Y1184" s="22">
        <v>9</v>
      </c>
      <c r="Z1184" s="22" t="s">
        <v>2542</v>
      </c>
    </row>
    <row r="1185" spans="1:26" x14ac:dyDescent="0.2">
      <c r="A1185" s="22">
        <v>1183</v>
      </c>
      <c r="B1185" s="22" t="s">
        <v>168</v>
      </c>
      <c r="C1185" s="23">
        <v>36661</v>
      </c>
      <c r="D1185" s="23">
        <v>36661</v>
      </c>
      <c r="E1185" s="22" t="s">
        <v>21</v>
      </c>
      <c r="F1185" s="24" t="s">
        <v>2042</v>
      </c>
      <c r="G1185" s="4" t="s">
        <v>40</v>
      </c>
      <c r="H1185" s="31" t="str">
        <f>VLOOKUP(G1185,[2]Hoja2!A$1:B$65536,2,0)</f>
        <v>SERIE029</v>
      </c>
      <c r="I1185" s="4" t="s">
        <v>40</v>
      </c>
      <c r="J1185" s="31">
        <f>VLOOKUP(Eliminación!I1700,RETENCIÓN!A:D,IF(Eliminación!E1700="OPES",2,IF(Eliminación!E1700="UPES",3,4)),FALSE)</f>
        <v>10</v>
      </c>
      <c r="K1185" s="27">
        <f t="shared" si="18"/>
        <v>40311</v>
      </c>
      <c r="L1185" s="28" t="str">
        <f>IF(VLOOKUP(I1185,RETENCIÓN!A:E,5,FALSE)="E","X","")</f>
        <v>X</v>
      </c>
      <c r="M1185" s="29" t="str">
        <f>IF(VLOOKUP(I1185,RETENCIÓN!A:E,5,FALSE)="CT","X","")</f>
        <v/>
      </c>
      <c r="N1185" s="28" t="str">
        <f>IF(VLOOKUP(I1185,RETENCIÓN!A:E,5,FALSE)="E","X","")</f>
        <v>X</v>
      </c>
      <c r="O1185" s="28" t="str">
        <f>IF(VLOOKUP(I1185,[3]RETENCIÓN!A:E,5,FALSE)="MT","X","")</f>
        <v/>
      </c>
      <c r="P1185" s="28" t="str">
        <f>IF(VLOOKUP(I1185,[3]RETENCIÓN!A:E,5,FALSE)="S","X","")</f>
        <v/>
      </c>
      <c r="Q1185" s="26" t="s">
        <v>2548</v>
      </c>
      <c r="R1185" s="26" t="s">
        <v>2043</v>
      </c>
      <c r="S1185" s="25" t="s">
        <v>177</v>
      </c>
      <c r="T1185" s="22" t="s">
        <v>178</v>
      </c>
      <c r="U1185" s="22">
        <v>1</v>
      </c>
      <c r="V1185" s="22">
        <v>101</v>
      </c>
      <c r="W1185" s="22" t="s">
        <v>167</v>
      </c>
      <c r="X1185" s="22"/>
      <c r="Y1185" s="22">
        <v>10</v>
      </c>
      <c r="Z1185" s="22" t="s">
        <v>2542</v>
      </c>
    </row>
    <row r="1186" spans="1:26" x14ac:dyDescent="0.2">
      <c r="A1186" s="22">
        <v>1184</v>
      </c>
      <c r="B1186" s="22" t="s">
        <v>168</v>
      </c>
      <c r="C1186" s="23">
        <v>36661</v>
      </c>
      <c r="D1186" s="23">
        <v>36661</v>
      </c>
      <c r="E1186" s="22" t="s">
        <v>21</v>
      </c>
      <c r="F1186" s="24" t="s">
        <v>2549</v>
      </c>
      <c r="G1186" s="4" t="s">
        <v>40</v>
      </c>
      <c r="H1186" s="31" t="str">
        <f>VLOOKUP(G1186,[2]Hoja2!A$1:B$65536,2,0)</f>
        <v>SERIE029</v>
      </c>
      <c r="I1186" s="4" t="s">
        <v>40</v>
      </c>
      <c r="J1186" s="31">
        <f>VLOOKUP(Eliminación!I1701,RETENCIÓN!A:D,IF(Eliminación!E1701="OPES",2,IF(Eliminación!E1701="UPES",3,4)),FALSE)</f>
        <v>10</v>
      </c>
      <c r="K1186" s="27">
        <f t="shared" si="18"/>
        <v>40311</v>
      </c>
      <c r="L1186" s="28" t="str">
        <f>IF(VLOOKUP(I1186,RETENCIÓN!A:E,5,FALSE)="E","X","")</f>
        <v>X</v>
      </c>
      <c r="M1186" s="29" t="str">
        <f>IF(VLOOKUP(I1186,RETENCIÓN!A:E,5,FALSE)="CT","X","")</f>
        <v/>
      </c>
      <c r="N1186" s="28" t="str">
        <f>IF(VLOOKUP(I1186,RETENCIÓN!A:E,5,FALSE)="E","X","")</f>
        <v>X</v>
      </c>
      <c r="O1186" s="28" t="str">
        <f>IF(VLOOKUP(I1186,[3]RETENCIÓN!A:E,5,FALSE)="MT","X","")</f>
        <v/>
      </c>
      <c r="P1186" s="28" t="str">
        <f>IF(VLOOKUP(I1186,[3]RETENCIÓN!A:E,5,FALSE)="S","X","")</f>
        <v/>
      </c>
      <c r="Q1186" s="26" t="s">
        <v>2548</v>
      </c>
      <c r="R1186" s="26" t="s">
        <v>1133</v>
      </c>
      <c r="S1186" s="25" t="s">
        <v>177</v>
      </c>
      <c r="T1186" s="22" t="s">
        <v>178</v>
      </c>
      <c r="U1186" s="22">
        <v>1</v>
      </c>
      <c r="V1186" s="22">
        <v>114</v>
      </c>
      <c r="W1186" s="22" t="s">
        <v>167</v>
      </c>
      <c r="X1186" s="22" t="s">
        <v>183</v>
      </c>
      <c r="Y1186" s="22">
        <v>11</v>
      </c>
      <c r="Z1186" s="22" t="s">
        <v>2542</v>
      </c>
    </row>
    <row r="1187" spans="1:26" x14ac:dyDescent="0.2">
      <c r="A1187" s="22">
        <v>1185</v>
      </c>
      <c r="B1187" s="22" t="s">
        <v>168</v>
      </c>
      <c r="C1187" s="23">
        <v>36661</v>
      </c>
      <c r="D1187" s="23">
        <v>36661</v>
      </c>
      <c r="E1187" s="22" t="s">
        <v>21</v>
      </c>
      <c r="F1187" s="24" t="s">
        <v>2549</v>
      </c>
      <c r="G1187" s="4" t="s">
        <v>40</v>
      </c>
      <c r="H1187" s="31" t="str">
        <f>VLOOKUP(G1187,[2]Hoja2!A$1:B$65536,2,0)</f>
        <v>SERIE029</v>
      </c>
      <c r="I1187" s="4" t="s">
        <v>40</v>
      </c>
      <c r="J1187" s="31">
        <f>VLOOKUP(Eliminación!I1702,RETENCIÓN!A:D,IF(Eliminación!E1702="OPES",2,IF(Eliminación!E1702="UPES",3,4)),FALSE)</f>
        <v>10</v>
      </c>
      <c r="K1187" s="27">
        <f t="shared" si="18"/>
        <v>40311</v>
      </c>
      <c r="L1187" s="28" t="str">
        <f>IF(VLOOKUP(I1187,RETENCIÓN!A:E,5,FALSE)="E","X","")</f>
        <v>X</v>
      </c>
      <c r="M1187" s="29" t="str">
        <f>IF(VLOOKUP(I1187,RETENCIÓN!A:E,5,FALSE)="CT","X","")</f>
        <v/>
      </c>
      <c r="N1187" s="28" t="str">
        <f>IF(VLOOKUP(I1187,RETENCIÓN!A:E,5,FALSE)="E","X","")</f>
        <v>X</v>
      </c>
      <c r="O1187" s="28" t="str">
        <f>IF(VLOOKUP(I1187,[3]RETENCIÓN!A:E,5,FALSE)="MT","X","")</f>
        <v/>
      </c>
      <c r="P1187" s="28" t="str">
        <f>IF(VLOOKUP(I1187,[3]RETENCIÓN!A:E,5,FALSE)="S","X","")</f>
        <v/>
      </c>
      <c r="Q1187" s="26" t="s">
        <v>2548</v>
      </c>
      <c r="R1187" s="26" t="s">
        <v>1133</v>
      </c>
      <c r="S1187" s="25" t="s">
        <v>177</v>
      </c>
      <c r="T1187" s="22" t="s">
        <v>178</v>
      </c>
      <c r="U1187" s="22">
        <v>1</v>
      </c>
      <c r="V1187" s="22">
        <v>32</v>
      </c>
      <c r="W1187" s="22" t="s">
        <v>167</v>
      </c>
      <c r="X1187" s="22" t="s">
        <v>184</v>
      </c>
      <c r="Y1187" s="22">
        <v>12</v>
      </c>
      <c r="Z1187" s="22" t="s">
        <v>2542</v>
      </c>
    </row>
    <row r="1188" spans="1:26" ht="24" x14ac:dyDescent="0.2">
      <c r="A1188" s="22">
        <v>1186</v>
      </c>
      <c r="B1188" s="22" t="s">
        <v>168</v>
      </c>
      <c r="C1188" s="23">
        <v>37852</v>
      </c>
      <c r="D1188" s="23">
        <v>37852</v>
      </c>
      <c r="E1188" s="22" t="s">
        <v>21</v>
      </c>
      <c r="F1188" s="24" t="s">
        <v>2550</v>
      </c>
      <c r="G1188" s="4" t="s">
        <v>40</v>
      </c>
      <c r="H1188" s="31" t="str">
        <f>VLOOKUP(G1188,[2]Hoja2!A$1:B$65536,2,0)</f>
        <v>SERIE029</v>
      </c>
      <c r="I1188" s="4" t="s">
        <v>40</v>
      </c>
      <c r="J1188" s="31">
        <f>VLOOKUP(Eliminación!I1703,RETENCIÓN!A:D,IF(Eliminación!E1703="OPES",2,IF(Eliminación!E1703="UPES",3,4)),FALSE)</f>
        <v>10</v>
      </c>
      <c r="K1188" s="27">
        <f t="shared" si="18"/>
        <v>41502</v>
      </c>
      <c r="L1188" s="28" t="str">
        <f>IF(VLOOKUP(I1188,RETENCIÓN!A:E,5,FALSE)="E","X","")</f>
        <v>X</v>
      </c>
      <c r="M1188" s="29" t="str">
        <f>IF(VLOOKUP(I1188,RETENCIÓN!A:E,5,FALSE)="CT","X","")</f>
        <v/>
      </c>
      <c r="N1188" s="28" t="str">
        <f>IF(VLOOKUP(I1188,RETENCIÓN!A:E,5,FALSE)="E","X","")</f>
        <v>X</v>
      </c>
      <c r="O1188" s="28" t="str">
        <f>IF(VLOOKUP(I1188,[3]RETENCIÓN!A:E,5,FALSE)="MT","X","")</f>
        <v/>
      </c>
      <c r="P1188" s="28" t="str">
        <f>IF(VLOOKUP(I1188,[3]RETENCIÓN!A:E,5,FALSE)="S","X","")</f>
        <v/>
      </c>
      <c r="Q1188" s="26" t="s">
        <v>2551</v>
      </c>
      <c r="R1188" s="26"/>
      <c r="S1188" s="25" t="s">
        <v>177</v>
      </c>
      <c r="T1188" s="22" t="s">
        <v>178</v>
      </c>
      <c r="U1188" s="22">
        <v>1</v>
      </c>
      <c r="V1188" s="22">
        <v>71</v>
      </c>
      <c r="W1188" s="22" t="s">
        <v>167</v>
      </c>
      <c r="X1188" s="22"/>
      <c r="Y1188" s="22">
        <v>1</v>
      </c>
      <c r="Z1188" s="22" t="s">
        <v>2552</v>
      </c>
    </row>
    <row r="1189" spans="1:26" ht="24" x14ac:dyDescent="0.2">
      <c r="A1189" s="22">
        <v>1187</v>
      </c>
      <c r="B1189" s="22" t="s">
        <v>168</v>
      </c>
      <c r="C1189" s="23">
        <v>37852</v>
      </c>
      <c r="D1189" s="23">
        <v>37852</v>
      </c>
      <c r="E1189" s="22" t="s">
        <v>21</v>
      </c>
      <c r="F1189" s="24" t="s">
        <v>2553</v>
      </c>
      <c r="G1189" s="4" t="s">
        <v>40</v>
      </c>
      <c r="H1189" s="31" t="str">
        <f>VLOOKUP(G1189,[2]Hoja2!A$1:B$65536,2,0)</f>
        <v>SERIE029</v>
      </c>
      <c r="I1189" s="4" t="s">
        <v>40</v>
      </c>
      <c r="J1189" s="31">
        <f>VLOOKUP(Eliminación!I1704,RETENCIÓN!A:D,IF(Eliminación!E1704="OPES",2,IF(Eliminación!E1704="UPES",3,4)),FALSE)</f>
        <v>10</v>
      </c>
      <c r="K1189" s="27">
        <f t="shared" si="18"/>
        <v>41502</v>
      </c>
      <c r="L1189" s="28" t="str">
        <f>IF(VLOOKUP(I1189,RETENCIÓN!A:E,5,FALSE)="E","X","")</f>
        <v>X</v>
      </c>
      <c r="M1189" s="29" t="str">
        <f>IF(VLOOKUP(I1189,RETENCIÓN!A:E,5,FALSE)="CT","X","")</f>
        <v/>
      </c>
      <c r="N1189" s="28" t="str">
        <f>IF(VLOOKUP(I1189,RETENCIÓN!A:E,5,FALSE)="E","X","")</f>
        <v>X</v>
      </c>
      <c r="O1189" s="28" t="str">
        <f>IF(VLOOKUP(I1189,[3]RETENCIÓN!A:E,5,FALSE)="MT","X","")</f>
        <v/>
      </c>
      <c r="P1189" s="28" t="str">
        <f>IF(VLOOKUP(I1189,[3]RETENCIÓN!A:E,5,FALSE)="S","X","")</f>
        <v/>
      </c>
      <c r="Q1189" s="26" t="s">
        <v>2551</v>
      </c>
      <c r="R1189" s="26" t="s">
        <v>2554</v>
      </c>
      <c r="S1189" s="25" t="s">
        <v>177</v>
      </c>
      <c r="T1189" s="22" t="s">
        <v>178</v>
      </c>
      <c r="U1189" s="22">
        <v>1</v>
      </c>
      <c r="V1189" s="22">
        <v>47</v>
      </c>
      <c r="W1189" s="22" t="s">
        <v>167</v>
      </c>
      <c r="X1189" s="22"/>
      <c r="Y1189" s="22">
        <v>2</v>
      </c>
      <c r="Z1189" s="22" t="s">
        <v>2552</v>
      </c>
    </row>
    <row r="1190" spans="1:26" ht="24" x14ac:dyDescent="0.2">
      <c r="A1190" s="22">
        <v>1188</v>
      </c>
      <c r="B1190" s="22" t="s">
        <v>168</v>
      </c>
      <c r="C1190" s="23">
        <v>37852</v>
      </c>
      <c r="D1190" s="23">
        <v>37852</v>
      </c>
      <c r="E1190" s="22" t="s">
        <v>21</v>
      </c>
      <c r="F1190" s="24" t="s">
        <v>2555</v>
      </c>
      <c r="G1190" s="4" t="s">
        <v>40</v>
      </c>
      <c r="H1190" s="31" t="str">
        <f>VLOOKUP(G1190,[2]Hoja2!A$1:B$65536,2,0)</f>
        <v>SERIE029</v>
      </c>
      <c r="I1190" s="4" t="s">
        <v>40</v>
      </c>
      <c r="J1190" s="31">
        <f>VLOOKUP(Eliminación!I1705,RETENCIÓN!A:D,IF(Eliminación!E1705="OPES",2,IF(Eliminación!E1705="UPES",3,4)),FALSE)</f>
        <v>10</v>
      </c>
      <c r="K1190" s="27">
        <f t="shared" si="18"/>
        <v>41502</v>
      </c>
      <c r="L1190" s="28" t="str">
        <f>IF(VLOOKUP(I1190,RETENCIÓN!A:E,5,FALSE)="E","X","")</f>
        <v>X</v>
      </c>
      <c r="M1190" s="29" t="str">
        <f>IF(VLOOKUP(I1190,RETENCIÓN!A:E,5,FALSE)="CT","X","")</f>
        <v/>
      </c>
      <c r="N1190" s="28" t="str">
        <f>IF(VLOOKUP(I1190,RETENCIÓN!A:E,5,FALSE)="E","X","")</f>
        <v>X</v>
      </c>
      <c r="O1190" s="28" t="str">
        <f>IF(VLOOKUP(I1190,[3]RETENCIÓN!A:E,5,FALSE)="MT","X","")</f>
        <v/>
      </c>
      <c r="P1190" s="28" t="str">
        <f>IF(VLOOKUP(I1190,[3]RETENCIÓN!A:E,5,FALSE)="S","X","")</f>
        <v/>
      </c>
      <c r="Q1190" s="26" t="s">
        <v>2551</v>
      </c>
      <c r="R1190" s="26"/>
      <c r="S1190" s="25" t="s">
        <v>177</v>
      </c>
      <c r="T1190" s="22" t="s">
        <v>178</v>
      </c>
      <c r="U1190" s="22">
        <v>1</v>
      </c>
      <c r="V1190" s="22">
        <v>72</v>
      </c>
      <c r="W1190" s="22" t="s">
        <v>167</v>
      </c>
      <c r="X1190" s="22"/>
      <c r="Y1190" s="22">
        <v>3</v>
      </c>
      <c r="Z1190" s="22" t="s">
        <v>2552</v>
      </c>
    </row>
    <row r="1191" spans="1:26" x14ac:dyDescent="0.2">
      <c r="A1191" s="22">
        <v>1189</v>
      </c>
      <c r="B1191" s="22" t="s">
        <v>168</v>
      </c>
      <c r="C1191" s="23">
        <v>37853</v>
      </c>
      <c r="D1191" s="23">
        <v>37853</v>
      </c>
      <c r="E1191" s="22" t="s">
        <v>21</v>
      </c>
      <c r="F1191" s="24" t="s">
        <v>253</v>
      </c>
      <c r="G1191" s="4" t="s">
        <v>40</v>
      </c>
      <c r="H1191" s="31" t="str">
        <f>VLOOKUP(G1191,[2]Hoja2!A$1:B$65536,2,0)</f>
        <v>SERIE029</v>
      </c>
      <c r="I1191" s="4" t="s">
        <v>40</v>
      </c>
      <c r="J1191" s="31">
        <f>VLOOKUP(Eliminación!I1706,RETENCIÓN!A:D,IF(Eliminación!E1706="OPES",2,IF(Eliminación!E1706="UPES",3,4)),FALSE)</f>
        <v>10</v>
      </c>
      <c r="K1191" s="27">
        <f t="shared" si="18"/>
        <v>41503</v>
      </c>
      <c r="L1191" s="28" t="str">
        <f>IF(VLOOKUP(I1191,RETENCIÓN!A:E,5,FALSE)="E","X","")</f>
        <v>X</v>
      </c>
      <c r="M1191" s="29" t="str">
        <f>IF(VLOOKUP(I1191,RETENCIÓN!A:E,5,FALSE)="CT","X","")</f>
        <v/>
      </c>
      <c r="N1191" s="28" t="str">
        <f>IF(VLOOKUP(I1191,RETENCIÓN!A:E,5,FALSE)="E","X","")</f>
        <v>X</v>
      </c>
      <c r="O1191" s="28" t="str">
        <f>IF(VLOOKUP(I1191,[3]RETENCIÓN!A:E,5,FALSE)="MT","X","")</f>
        <v/>
      </c>
      <c r="P1191" s="28" t="str">
        <f>IF(VLOOKUP(I1191,[3]RETENCIÓN!A:E,5,FALSE)="S","X","")</f>
        <v/>
      </c>
      <c r="Q1191" s="26" t="s">
        <v>2556</v>
      </c>
      <c r="R1191" s="26"/>
      <c r="S1191" s="25" t="s">
        <v>177</v>
      </c>
      <c r="T1191" s="22" t="s">
        <v>178</v>
      </c>
      <c r="U1191" s="22">
        <v>1</v>
      </c>
      <c r="V1191" s="22">
        <v>112</v>
      </c>
      <c r="W1191" s="22" t="s">
        <v>167</v>
      </c>
      <c r="X1191" s="22"/>
      <c r="Y1191" s="22">
        <v>4</v>
      </c>
      <c r="Z1191" s="22" t="s">
        <v>2552</v>
      </c>
    </row>
    <row r="1192" spans="1:26" ht="36" x14ac:dyDescent="0.2">
      <c r="A1192" s="22">
        <v>1190</v>
      </c>
      <c r="B1192" s="22" t="s">
        <v>168</v>
      </c>
      <c r="C1192" s="23">
        <v>37853</v>
      </c>
      <c r="D1192" s="23">
        <v>37853</v>
      </c>
      <c r="E1192" s="22" t="s">
        <v>21</v>
      </c>
      <c r="F1192" s="24" t="s">
        <v>1866</v>
      </c>
      <c r="G1192" s="4" t="s">
        <v>40</v>
      </c>
      <c r="H1192" s="31" t="str">
        <f>VLOOKUP(G1192,[2]Hoja2!A$1:B$65536,2,0)</f>
        <v>SERIE029</v>
      </c>
      <c r="I1192" s="4" t="s">
        <v>40</v>
      </c>
      <c r="J1192" s="31">
        <f>VLOOKUP(Eliminación!I1707,RETENCIÓN!A:D,IF(Eliminación!E1707="OPES",2,IF(Eliminación!E1707="UPES",3,4)),FALSE)</f>
        <v>10</v>
      </c>
      <c r="K1192" s="27">
        <f t="shared" si="18"/>
        <v>41503</v>
      </c>
      <c r="L1192" s="28" t="str">
        <f>IF(VLOOKUP(I1192,RETENCIÓN!A:E,5,FALSE)="E","X","")</f>
        <v>X</v>
      </c>
      <c r="M1192" s="29" t="str">
        <f>IF(VLOOKUP(I1192,RETENCIÓN!A:E,5,FALSE)="CT","X","")</f>
        <v/>
      </c>
      <c r="N1192" s="28" t="str">
        <f>IF(VLOOKUP(I1192,RETENCIÓN!A:E,5,FALSE)="E","X","")</f>
        <v>X</v>
      </c>
      <c r="O1192" s="28" t="str">
        <f>IF(VLOOKUP(I1192,[3]RETENCIÓN!A:E,5,FALSE)="MT","X","")</f>
        <v/>
      </c>
      <c r="P1192" s="28" t="str">
        <f>IF(VLOOKUP(I1192,[3]RETENCIÓN!A:E,5,FALSE)="S","X","")</f>
        <v/>
      </c>
      <c r="Q1192" s="26" t="s">
        <v>2557</v>
      </c>
      <c r="R1192" s="26" t="s">
        <v>400</v>
      </c>
      <c r="S1192" s="25" t="s">
        <v>177</v>
      </c>
      <c r="T1192" s="22" t="s">
        <v>178</v>
      </c>
      <c r="U1192" s="22">
        <v>1</v>
      </c>
      <c r="V1192" s="22">
        <v>182</v>
      </c>
      <c r="W1192" s="22" t="s">
        <v>167</v>
      </c>
      <c r="X1192" s="22"/>
      <c r="Y1192" s="22">
        <v>5</v>
      </c>
      <c r="Z1192" s="22" t="s">
        <v>2552</v>
      </c>
    </row>
    <row r="1193" spans="1:26" ht="36" x14ac:dyDescent="0.2">
      <c r="A1193" s="22">
        <v>1191</v>
      </c>
      <c r="B1193" s="22" t="s">
        <v>168</v>
      </c>
      <c r="C1193" s="23">
        <v>37852</v>
      </c>
      <c r="D1193" s="23">
        <v>37852</v>
      </c>
      <c r="E1193" s="22" t="s">
        <v>21</v>
      </c>
      <c r="F1193" s="24" t="s">
        <v>417</v>
      </c>
      <c r="G1193" s="4" t="s">
        <v>40</v>
      </c>
      <c r="H1193" s="31" t="str">
        <f>VLOOKUP(G1193,[2]Hoja2!A$1:B$65536,2,0)</f>
        <v>SERIE029</v>
      </c>
      <c r="I1193" s="4" t="s">
        <v>40</v>
      </c>
      <c r="J1193" s="31">
        <f>VLOOKUP(Eliminación!I1708,RETENCIÓN!A:D,IF(Eliminación!E1708="OPES",2,IF(Eliminación!E1708="UPES",3,4)),FALSE)</f>
        <v>10</v>
      </c>
      <c r="K1193" s="27">
        <f t="shared" si="18"/>
        <v>41502</v>
      </c>
      <c r="L1193" s="28" t="str">
        <f>IF(VLOOKUP(I1193,RETENCIÓN!A:E,5,FALSE)="E","X","")</f>
        <v>X</v>
      </c>
      <c r="M1193" s="29" t="str">
        <f>IF(VLOOKUP(I1193,RETENCIÓN!A:E,5,FALSE)="CT","X","")</f>
        <v/>
      </c>
      <c r="N1193" s="28" t="str">
        <f>IF(VLOOKUP(I1193,RETENCIÓN!A:E,5,FALSE)="E","X","")</f>
        <v>X</v>
      </c>
      <c r="O1193" s="28" t="str">
        <f>IF(VLOOKUP(I1193,[3]RETENCIÓN!A:E,5,FALSE)="MT","X","")</f>
        <v/>
      </c>
      <c r="P1193" s="28" t="str">
        <f>IF(VLOOKUP(I1193,[3]RETENCIÓN!A:E,5,FALSE)="S","X","")</f>
        <v/>
      </c>
      <c r="Q1193" s="26" t="s">
        <v>2558</v>
      </c>
      <c r="R1193" s="26" t="s">
        <v>2385</v>
      </c>
      <c r="S1193" s="25" t="s">
        <v>177</v>
      </c>
      <c r="T1193" s="22" t="s">
        <v>178</v>
      </c>
      <c r="U1193" s="22">
        <v>1</v>
      </c>
      <c r="V1193" s="22">
        <v>146</v>
      </c>
      <c r="W1193" s="22" t="s">
        <v>167</v>
      </c>
      <c r="X1193" s="22"/>
      <c r="Y1193" s="22">
        <v>6</v>
      </c>
      <c r="Z1193" s="22" t="s">
        <v>2552</v>
      </c>
    </row>
    <row r="1194" spans="1:26" ht="36" x14ac:dyDescent="0.2">
      <c r="A1194" s="22">
        <v>1192</v>
      </c>
      <c r="B1194" s="22" t="s">
        <v>168</v>
      </c>
      <c r="C1194" s="23">
        <v>37852</v>
      </c>
      <c r="D1194" s="23">
        <v>37852</v>
      </c>
      <c r="E1194" s="22" t="s">
        <v>21</v>
      </c>
      <c r="F1194" s="24" t="s">
        <v>2092</v>
      </c>
      <c r="G1194" s="4" t="s">
        <v>40</v>
      </c>
      <c r="H1194" s="31" t="str">
        <f>VLOOKUP(G1194,[2]Hoja2!A$1:B$65536,2,0)</f>
        <v>SERIE029</v>
      </c>
      <c r="I1194" s="4" t="s">
        <v>40</v>
      </c>
      <c r="J1194" s="31">
        <f>VLOOKUP(Eliminación!I1709,RETENCIÓN!A:D,IF(Eliminación!E1709="OPES",2,IF(Eliminación!E1709="UPES",3,4)),FALSE)</f>
        <v>10</v>
      </c>
      <c r="K1194" s="27">
        <f t="shared" si="18"/>
        <v>41502</v>
      </c>
      <c r="L1194" s="28" t="str">
        <f>IF(VLOOKUP(I1194,RETENCIÓN!A:E,5,FALSE)="E","X","")</f>
        <v>X</v>
      </c>
      <c r="M1194" s="29" t="str">
        <f>IF(VLOOKUP(I1194,RETENCIÓN!A:E,5,FALSE)="CT","X","")</f>
        <v/>
      </c>
      <c r="N1194" s="28" t="str">
        <f>IF(VLOOKUP(I1194,RETENCIÓN!A:E,5,FALSE)="E","X","")</f>
        <v>X</v>
      </c>
      <c r="O1194" s="28" t="str">
        <f>IF(VLOOKUP(I1194,[3]RETENCIÓN!A:E,5,FALSE)="MT","X","")</f>
        <v/>
      </c>
      <c r="P1194" s="28" t="str">
        <f>IF(VLOOKUP(I1194,[3]RETENCIÓN!A:E,5,FALSE)="S","X","")</f>
        <v/>
      </c>
      <c r="Q1194" s="26" t="s">
        <v>2558</v>
      </c>
      <c r="R1194" s="26"/>
      <c r="S1194" s="25" t="s">
        <v>177</v>
      </c>
      <c r="T1194" s="22" t="s">
        <v>178</v>
      </c>
      <c r="U1194" s="22">
        <v>1</v>
      </c>
      <c r="V1194" s="22">
        <v>87</v>
      </c>
      <c r="W1194" s="22" t="s">
        <v>167</v>
      </c>
      <c r="X1194" s="22"/>
      <c r="Y1194" s="22">
        <v>7</v>
      </c>
      <c r="Z1194" s="22" t="s">
        <v>2552</v>
      </c>
    </row>
    <row r="1195" spans="1:26" ht="36" x14ac:dyDescent="0.2">
      <c r="A1195" s="22">
        <v>1193</v>
      </c>
      <c r="B1195" s="22" t="s">
        <v>168</v>
      </c>
      <c r="C1195" s="23">
        <v>37852</v>
      </c>
      <c r="D1195" s="23">
        <v>37852</v>
      </c>
      <c r="E1195" s="22" t="s">
        <v>21</v>
      </c>
      <c r="F1195" s="24" t="s">
        <v>2559</v>
      </c>
      <c r="G1195" s="4" t="s">
        <v>40</v>
      </c>
      <c r="H1195" s="31" t="str">
        <f>VLOOKUP(G1195,[2]Hoja2!A$1:B$65536,2,0)</f>
        <v>SERIE029</v>
      </c>
      <c r="I1195" s="4" t="s">
        <v>40</v>
      </c>
      <c r="J1195" s="31">
        <f>VLOOKUP(Eliminación!I1710,RETENCIÓN!A:D,IF(Eliminación!E1710="OPES",2,IF(Eliminación!E1710="UPES",3,4)),FALSE)</f>
        <v>10</v>
      </c>
      <c r="K1195" s="27">
        <f t="shared" si="18"/>
        <v>41502</v>
      </c>
      <c r="L1195" s="28" t="str">
        <f>IF(VLOOKUP(I1195,RETENCIÓN!A:E,5,FALSE)="E","X","")</f>
        <v>X</v>
      </c>
      <c r="M1195" s="29" t="str">
        <f>IF(VLOOKUP(I1195,RETENCIÓN!A:E,5,FALSE)="CT","X","")</f>
        <v/>
      </c>
      <c r="N1195" s="28" t="str">
        <f>IF(VLOOKUP(I1195,RETENCIÓN!A:E,5,FALSE)="E","X","")</f>
        <v>X</v>
      </c>
      <c r="O1195" s="28" t="str">
        <f>IF(VLOOKUP(I1195,[3]RETENCIÓN!A:E,5,FALSE)="MT","X","")</f>
        <v/>
      </c>
      <c r="P1195" s="28" t="str">
        <f>IF(VLOOKUP(I1195,[3]RETENCIÓN!A:E,5,FALSE)="S","X","")</f>
        <v/>
      </c>
      <c r="Q1195" s="26" t="s">
        <v>2558</v>
      </c>
      <c r="R1195" s="26" t="s">
        <v>2560</v>
      </c>
      <c r="S1195" s="25" t="s">
        <v>177</v>
      </c>
      <c r="T1195" s="22" t="s">
        <v>178</v>
      </c>
      <c r="U1195" s="22">
        <v>1</v>
      </c>
      <c r="V1195" s="22">
        <v>32</v>
      </c>
      <c r="W1195" s="22" t="s">
        <v>167</v>
      </c>
      <c r="X1195" s="22"/>
      <c r="Y1195" s="22">
        <v>8</v>
      </c>
      <c r="Z1195" s="22" t="s">
        <v>2552</v>
      </c>
    </row>
    <row r="1196" spans="1:26" ht="36" x14ac:dyDescent="0.2">
      <c r="A1196" s="22">
        <v>1194</v>
      </c>
      <c r="B1196" s="22" t="s">
        <v>168</v>
      </c>
      <c r="C1196" s="23">
        <v>37852</v>
      </c>
      <c r="D1196" s="23">
        <v>37852</v>
      </c>
      <c r="E1196" s="22" t="s">
        <v>21</v>
      </c>
      <c r="F1196" s="24" t="s">
        <v>2085</v>
      </c>
      <c r="G1196" s="4" t="s">
        <v>40</v>
      </c>
      <c r="H1196" s="31" t="str">
        <f>VLOOKUP(G1196,[2]Hoja2!A$1:B$65536,2,0)</f>
        <v>SERIE029</v>
      </c>
      <c r="I1196" s="4" t="s">
        <v>40</v>
      </c>
      <c r="J1196" s="31">
        <f>VLOOKUP(Eliminación!I1711,RETENCIÓN!A:D,IF(Eliminación!E1711="OPES",2,IF(Eliminación!E1711="UPES",3,4)),FALSE)</f>
        <v>10</v>
      </c>
      <c r="K1196" s="27">
        <f t="shared" si="18"/>
        <v>41502</v>
      </c>
      <c r="L1196" s="28" t="str">
        <f>IF(VLOOKUP(I1196,RETENCIÓN!A:E,5,FALSE)="E","X","")</f>
        <v>X</v>
      </c>
      <c r="M1196" s="29" t="str">
        <f>IF(VLOOKUP(I1196,RETENCIÓN!A:E,5,FALSE)="CT","X","")</f>
        <v/>
      </c>
      <c r="N1196" s="28" t="str">
        <f>IF(VLOOKUP(I1196,RETENCIÓN!A:E,5,FALSE)="E","X","")</f>
        <v>X</v>
      </c>
      <c r="O1196" s="28" t="str">
        <f>IF(VLOOKUP(I1196,[3]RETENCIÓN!A:E,5,FALSE)="MT","X","")</f>
        <v/>
      </c>
      <c r="P1196" s="28" t="str">
        <f>IF(VLOOKUP(I1196,[3]RETENCIÓN!A:E,5,FALSE)="S","X","")</f>
        <v/>
      </c>
      <c r="Q1196" s="26" t="s">
        <v>2558</v>
      </c>
      <c r="R1196" s="26"/>
      <c r="S1196" s="25" t="s">
        <v>177</v>
      </c>
      <c r="T1196" s="22" t="s">
        <v>178</v>
      </c>
      <c r="U1196" s="22">
        <v>1</v>
      </c>
      <c r="V1196" s="22">
        <v>57</v>
      </c>
      <c r="W1196" s="22" t="s">
        <v>167</v>
      </c>
      <c r="X1196" s="22"/>
      <c r="Y1196" s="22">
        <v>9</v>
      </c>
      <c r="Z1196" s="22" t="s">
        <v>2552</v>
      </c>
    </row>
    <row r="1197" spans="1:26" ht="36" x14ac:dyDescent="0.2">
      <c r="A1197" s="22">
        <v>1195</v>
      </c>
      <c r="B1197" s="22" t="s">
        <v>168</v>
      </c>
      <c r="C1197" s="23">
        <v>37852</v>
      </c>
      <c r="D1197" s="23">
        <v>37852</v>
      </c>
      <c r="E1197" s="22" t="s">
        <v>21</v>
      </c>
      <c r="F1197" s="24" t="s">
        <v>2397</v>
      </c>
      <c r="G1197" s="4" t="s">
        <v>40</v>
      </c>
      <c r="H1197" s="31" t="str">
        <f>VLOOKUP(G1197,[2]Hoja2!A$1:B$65536,2,0)</f>
        <v>SERIE029</v>
      </c>
      <c r="I1197" s="4" t="s">
        <v>40</v>
      </c>
      <c r="J1197" s="31">
        <f>VLOOKUP(Eliminación!I1712,RETENCIÓN!A:D,IF(Eliminación!E1712="OPES",2,IF(Eliminación!E1712="UPES",3,4)),FALSE)</f>
        <v>10</v>
      </c>
      <c r="K1197" s="27">
        <f t="shared" si="18"/>
        <v>41502</v>
      </c>
      <c r="L1197" s="28" t="str">
        <f>IF(VLOOKUP(I1197,RETENCIÓN!A:E,5,FALSE)="E","X","")</f>
        <v>X</v>
      </c>
      <c r="M1197" s="29" t="str">
        <f>IF(VLOOKUP(I1197,RETENCIÓN!A:E,5,FALSE)="CT","X","")</f>
        <v/>
      </c>
      <c r="N1197" s="28" t="str">
        <f>IF(VLOOKUP(I1197,RETENCIÓN!A:E,5,FALSE)="E","X","")</f>
        <v>X</v>
      </c>
      <c r="O1197" s="28" t="str">
        <f>IF(VLOOKUP(I1197,[3]RETENCIÓN!A:E,5,FALSE)="MT","X","")</f>
        <v/>
      </c>
      <c r="P1197" s="28" t="str">
        <f>IF(VLOOKUP(I1197,[3]RETENCIÓN!A:E,5,FALSE)="S","X","")</f>
        <v/>
      </c>
      <c r="Q1197" s="26" t="s">
        <v>2558</v>
      </c>
      <c r="R1197" s="26"/>
      <c r="S1197" s="25" t="s">
        <v>177</v>
      </c>
      <c r="T1197" s="22" t="s">
        <v>178</v>
      </c>
      <c r="U1197" s="22">
        <v>1</v>
      </c>
      <c r="V1197" s="22">
        <v>56</v>
      </c>
      <c r="W1197" s="22" t="s">
        <v>167</v>
      </c>
      <c r="X1197" s="22"/>
      <c r="Y1197" s="22">
        <v>10</v>
      </c>
      <c r="Z1197" s="22" t="s">
        <v>2552</v>
      </c>
    </row>
    <row r="1198" spans="1:26" ht="36" x14ac:dyDescent="0.2">
      <c r="A1198" s="22">
        <v>1196</v>
      </c>
      <c r="B1198" s="22" t="s">
        <v>168</v>
      </c>
      <c r="C1198" s="23">
        <v>37797</v>
      </c>
      <c r="D1198" s="23">
        <v>37797</v>
      </c>
      <c r="E1198" s="22" t="s">
        <v>21</v>
      </c>
      <c r="F1198" s="24" t="s">
        <v>2561</v>
      </c>
      <c r="G1198" s="4" t="s">
        <v>40</v>
      </c>
      <c r="H1198" s="31" t="str">
        <f>VLOOKUP(G1198,[2]Hoja2!A$1:B$65536,2,0)</f>
        <v>SERIE029</v>
      </c>
      <c r="I1198" s="4" t="s">
        <v>40</v>
      </c>
      <c r="J1198" s="31">
        <f>VLOOKUP(Eliminación!I1713,RETENCIÓN!A:D,IF(Eliminación!E1713="OPES",2,IF(Eliminación!E1713="UPES",3,4)),FALSE)</f>
        <v>10</v>
      </c>
      <c r="K1198" s="27">
        <f t="shared" si="18"/>
        <v>41447</v>
      </c>
      <c r="L1198" s="28" t="str">
        <f>IF(VLOOKUP(I1198,RETENCIÓN!A:E,5,FALSE)="E","X","")</f>
        <v>X</v>
      </c>
      <c r="M1198" s="29" t="str">
        <f>IF(VLOOKUP(I1198,RETENCIÓN!A:E,5,FALSE)="CT","X","")</f>
        <v/>
      </c>
      <c r="N1198" s="28" t="str">
        <f>IF(VLOOKUP(I1198,RETENCIÓN!A:E,5,FALSE)="E","X","")</f>
        <v>X</v>
      </c>
      <c r="O1198" s="28" t="str">
        <f>IF(VLOOKUP(I1198,[3]RETENCIÓN!A:E,5,FALSE)="MT","X","")</f>
        <v/>
      </c>
      <c r="P1198" s="28" t="str">
        <f>IF(VLOOKUP(I1198,[3]RETENCIÓN!A:E,5,FALSE)="S","X","")</f>
        <v/>
      </c>
      <c r="Q1198" s="26" t="s">
        <v>2562</v>
      </c>
      <c r="R1198" s="26" t="s">
        <v>2563</v>
      </c>
      <c r="S1198" s="25" t="s">
        <v>182</v>
      </c>
      <c r="T1198" s="22" t="s">
        <v>178</v>
      </c>
      <c r="U1198" s="22">
        <v>1</v>
      </c>
      <c r="V1198" s="22">
        <v>70</v>
      </c>
      <c r="W1198" s="22" t="s">
        <v>167</v>
      </c>
      <c r="X1198" s="22"/>
      <c r="Y1198" s="22">
        <v>11</v>
      </c>
      <c r="Z1198" s="22" t="s">
        <v>2552</v>
      </c>
    </row>
    <row r="1199" spans="1:26" ht="36" x14ac:dyDescent="0.2">
      <c r="A1199" s="22">
        <v>1197</v>
      </c>
      <c r="B1199" s="22" t="s">
        <v>168</v>
      </c>
      <c r="C1199" s="23">
        <v>37827</v>
      </c>
      <c r="D1199" s="23">
        <v>37827</v>
      </c>
      <c r="E1199" s="22" t="s">
        <v>21</v>
      </c>
      <c r="F1199" s="24" t="s">
        <v>2564</v>
      </c>
      <c r="G1199" s="4" t="s">
        <v>40</v>
      </c>
      <c r="H1199" s="31" t="str">
        <f>VLOOKUP(G1199,[2]Hoja2!A$1:B$65536,2,0)</f>
        <v>SERIE029</v>
      </c>
      <c r="I1199" s="4" t="s">
        <v>40</v>
      </c>
      <c r="J1199" s="31">
        <f>VLOOKUP(Eliminación!I1714,RETENCIÓN!A:D,IF(Eliminación!E1714="OPES",2,IF(Eliminación!E1714="UPES",3,4)),FALSE)</f>
        <v>10</v>
      </c>
      <c r="K1199" s="27">
        <f t="shared" si="18"/>
        <v>41477</v>
      </c>
      <c r="L1199" s="28" t="str">
        <f>IF(VLOOKUP(I1199,RETENCIÓN!A:E,5,FALSE)="E","X","")</f>
        <v>X</v>
      </c>
      <c r="M1199" s="29" t="str">
        <f>IF(VLOOKUP(I1199,RETENCIÓN!A:E,5,FALSE)="CT","X","")</f>
        <v/>
      </c>
      <c r="N1199" s="28" t="str">
        <f>IF(VLOOKUP(I1199,RETENCIÓN!A:E,5,FALSE)="E","X","")</f>
        <v>X</v>
      </c>
      <c r="O1199" s="28" t="str">
        <f>IF(VLOOKUP(I1199,[3]RETENCIÓN!A:E,5,FALSE)="MT","X","")</f>
        <v/>
      </c>
      <c r="P1199" s="28" t="str">
        <f>IF(VLOOKUP(I1199,[3]RETENCIÓN!A:E,5,FALSE)="S","X","")</f>
        <v/>
      </c>
      <c r="Q1199" s="26" t="s">
        <v>2565</v>
      </c>
      <c r="R1199" s="26" t="s">
        <v>2566</v>
      </c>
      <c r="S1199" s="25" t="s">
        <v>177</v>
      </c>
      <c r="T1199" s="22" t="s">
        <v>178</v>
      </c>
      <c r="U1199" s="22">
        <v>1</v>
      </c>
      <c r="V1199" s="22">
        <v>15</v>
      </c>
      <c r="W1199" s="22" t="s">
        <v>167</v>
      </c>
      <c r="X1199" s="22"/>
      <c r="Y1199" s="22">
        <v>12</v>
      </c>
      <c r="Z1199" s="22" t="s">
        <v>2552</v>
      </c>
    </row>
    <row r="1200" spans="1:26" ht="36" x14ac:dyDescent="0.2">
      <c r="A1200" s="22">
        <v>1198</v>
      </c>
      <c r="B1200" s="22" t="s">
        <v>168</v>
      </c>
      <c r="C1200" s="23">
        <v>37830</v>
      </c>
      <c r="D1200" s="23">
        <v>37830</v>
      </c>
      <c r="E1200" s="22" t="s">
        <v>21</v>
      </c>
      <c r="F1200" s="24" t="s">
        <v>2567</v>
      </c>
      <c r="G1200" s="4" t="s">
        <v>40</v>
      </c>
      <c r="H1200" s="31" t="str">
        <f>VLOOKUP(G1200,[2]Hoja2!A$1:B$65536,2,0)</f>
        <v>SERIE029</v>
      </c>
      <c r="I1200" s="4" t="s">
        <v>40</v>
      </c>
      <c r="J1200" s="31">
        <f>VLOOKUP(Eliminación!I1715,RETENCIÓN!A:D,IF(Eliminación!E1715="OPES",2,IF(Eliminación!E1715="UPES",3,4)),FALSE)</f>
        <v>10</v>
      </c>
      <c r="K1200" s="27">
        <f t="shared" si="18"/>
        <v>41480</v>
      </c>
      <c r="L1200" s="28" t="str">
        <f>IF(VLOOKUP(I1200,RETENCIÓN!A:E,5,FALSE)="E","X","")</f>
        <v>X</v>
      </c>
      <c r="M1200" s="29" t="str">
        <f>IF(VLOOKUP(I1200,RETENCIÓN!A:E,5,FALSE)="CT","X","")</f>
        <v/>
      </c>
      <c r="N1200" s="28" t="str">
        <f>IF(VLOOKUP(I1200,RETENCIÓN!A:E,5,FALSE)="E","X","")</f>
        <v>X</v>
      </c>
      <c r="O1200" s="28" t="str">
        <f>IF(VLOOKUP(I1200,[3]RETENCIÓN!A:E,5,FALSE)="MT","X","")</f>
        <v/>
      </c>
      <c r="P1200" s="28" t="str">
        <f>IF(VLOOKUP(I1200,[3]RETENCIÓN!A:E,5,FALSE)="S","X","")</f>
        <v/>
      </c>
      <c r="Q1200" s="26" t="s">
        <v>2565</v>
      </c>
      <c r="R1200" s="26"/>
      <c r="S1200" s="25" t="s">
        <v>177</v>
      </c>
      <c r="T1200" s="22" t="s">
        <v>178</v>
      </c>
      <c r="U1200" s="22">
        <v>1</v>
      </c>
      <c r="V1200" s="22">
        <v>10</v>
      </c>
      <c r="W1200" s="22" t="s">
        <v>167</v>
      </c>
      <c r="X1200" s="22"/>
      <c r="Y1200" s="22">
        <v>13</v>
      </c>
      <c r="Z1200" s="22" t="s">
        <v>2552</v>
      </c>
    </row>
    <row r="1201" spans="1:26" ht="36" x14ac:dyDescent="0.2">
      <c r="A1201" s="22">
        <v>1199</v>
      </c>
      <c r="B1201" s="22" t="s">
        <v>168</v>
      </c>
      <c r="C1201" s="23">
        <v>37830</v>
      </c>
      <c r="D1201" s="23">
        <v>37830</v>
      </c>
      <c r="E1201" s="22" t="s">
        <v>21</v>
      </c>
      <c r="F1201" s="24" t="s">
        <v>2568</v>
      </c>
      <c r="G1201" s="4" t="s">
        <v>40</v>
      </c>
      <c r="H1201" s="31" t="str">
        <f>VLOOKUP(G1201,[2]Hoja2!A$1:B$65536,2,0)</f>
        <v>SERIE029</v>
      </c>
      <c r="I1201" s="4" t="s">
        <v>40</v>
      </c>
      <c r="J1201" s="31">
        <f>VLOOKUP(Eliminación!I1716,RETENCIÓN!A:D,IF(Eliminación!E1716="OPES",2,IF(Eliminación!E1716="UPES",3,4)),FALSE)</f>
        <v>10</v>
      </c>
      <c r="K1201" s="27">
        <f t="shared" si="18"/>
        <v>41480</v>
      </c>
      <c r="L1201" s="28" t="str">
        <f>IF(VLOOKUP(I1201,RETENCIÓN!A:E,5,FALSE)="E","X","")</f>
        <v>X</v>
      </c>
      <c r="M1201" s="29" t="str">
        <f>IF(VLOOKUP(I1201,RETENCIÓN!A:E,5,FALSE)="CT","X","")</f>
        <v/>
      </c>
      <c r="N1201" s="28" t="str">
        <f>IF(VLOOKUP(I1201,RETENCIÓN!A:E,5,FALSE)="E","X","")</f>
        <v>X</v>
      </c>
      <c r="O1201" s="28" t="str">
        <f>IF(VLOOKUP(I1201,[3]RETENCIÓN!A:E,5,FALSE)="MT","X","")</f>
        <v/>
      </c>
      <c r="P1201" s="28" t="str">
        <f>IF(VLOOKUP(I1201,[3]RETENCIÓN!A:E,5,FALSE)="S","X","")</f>
        <v/>
      </c>
      <c r="Q1201" s="26" t="s">
        <v>2565</v>
      </c>
      <c r="R1201" s="26" t="s">
        <v>2569</v>
      </c>
      <c r="S1201" s="25" t="s">
        <v>177</v>
      </c>
      <c r="T1201" s="22" t="s">
        <v>178</v>
      </c>
      <c r="U1201" s="22">
        <v>1</v>
      </c>
      <c r="V1201" s="22">
        <v>8</v>
      </c>
      <c r="W1201" s="22" t="s">
        <v>167</v>
      </c>
      <c r="X1201" s="22"/>
      <c r="Y1201" s="22">
        <v>14</v>
      </c>
      <c r="Z1201" s="22" t="s">
        <v>2552</v>
      </c>
    </row>
    <row r="1202" spans="1:26" ht="36" x14ac:dyDescent="0.2">
      <c r="A1202" s="22">
        <v>1200</v>
      </c>
      <c r="B1202" s="22" t="s">
        <v>168</v>
      </c>
      <c r="C1202" s="23">
        <v>37830</v>
      </c>
      <c r="D1202" s="23">
        <v>37838</v>
      </c>
      <c r="E1202" s="22" t="s">
        <v>21</v>
      </c>
      <c r="F1202" s="24" t="s">
        <v>416</v>
      </c>
      <c r="G1202" s="4" t="s">
        <v>40</v>
      </c>
      <c r="H1202" s="31" t="str">
        <f>VLOOKUP(G1202,[2]Hoja2!A$1:B$65536,2,0)</f>
        <v>SERIE029</v>
      </c>
      <c r="I1202" s="4" t="s">
        <v>40</v>
      </c>
      <c r="J1202" s="31">
        <f>VLOOKUP(Eliminación!I1717,RETENCIÓN!A:D,IF(Eliminación!E1717="OPES",2,IF(Eliminación!E1717="UPES",3,4)),FALSE)</f>
        <v>10</v>
      </c>
      <c r="K1202" s="27">
        <f t="shared" si="18"/>
        <v>41488</v>
      </c>
      <c r="L1202" s="28" t="str">
        <f>IF(VLOOKUP(I1202,RETENCIÓN!A:E,5,FALSE)="E","X","")</f>
        <v>X</v>
      </c>
      <c r="M1202" s="29" t="str">
        <f>IF(VLOOKUP(I1202,RETENCIÓN!A:E,5,FALSE)="CT","X","")</f>
        <v/>
      </c>
      <c r="N1202" s="28" t="str">
        <f>IF(VLOOKUP(I1202,RETENCIÓN!A:E,5,FALSE)="E","X","")</f>
        <v>X</v>
      </c>
      <c r="O1202" s="28" t="str">
        <f>IF(VLOOKUP(I1202,[3]RETENCIÓN!A:E,5,FALSE)="MT","X","")</f>
        <v/>
      </c>
      <c r="P1202" s="28" t="str">
        <f>IF(VLOOKUP(I1202,[3]RETENCIÓN!A:E,5,FALSE)="S","X","")</f>
        <v/>
      </c>
      <c r="Q1202" s="26" t="s">
        <v>2565</v>
      </c>
      <c r="R1202" s="26" t="s">
        <v>2570</v>
      </c>
      <c r="S1202" s="25" t="s">
        <v>177</v>
      </c>
      <c r="T1202" s="22" t="s">
        <v>178</v>
      </c>
      <c r="U1202" s="22">
        <v>1</v>
      </c>
      <c r="V1202" s="22">
        <v>32</v>
      </c>
      <c r="W1202" s="22" t="s">
        <v>167</v>
      </c>
      <c r="X1202" s="22"/>
      <c r="Y1202" s="22">
        <v>15</v>
      </c>
      <c r="Z1202" s="22" t="s">
        <v>2552</v>
      </c>
    </row>
    <row r="1203" spans="1:26" ht="36" x14ac:dyDescent="0.2">
      <c r="A1203" s="22">
        <v>1201</v>
      </c>
      <c r="B1203" s="22" t="s">
        <v>168</v>
      </c>
      <c r="C1203" s="23">
        <v>37830</v>
      </c>
      <c r="D1203" s="23">
        <v>37830</v>
      </c>
      <c r="E1203" s="22" t="s">
        <v>21</v>
      </c>
      <c r="F1203" s="24" t="s">
        <v>2571</v>
      </c>
      <c r="G1203" s="4" t="s">
        <v>40</v>
      </c>
      <c r="H1203" s="31" t="str">
        <f>VLOOKUP(G1203,[2]Hoja2!A$1:B$65536,2,0)</f>
        <v>SERIE029</v>
      </c>
      <c r="I1203" s="4" t="s">
        <v>40</v>
      </c>
      <c r="J1203" s="31">
        <f>VLOOKUP(Eliminación!I1718,RETENCIÓN!A:D,IF(Eliminación!E1718="OPES",2,IF(Eliminación!E1718="UPES",3,4)),FALSE)</f>
        <v>10</v>
      </c>
      <c r="K1203" s="27">
        <f t="shared" si="18"/>
        <v>41480</v>
      </c>
      <c r="L1203" s="28" t="str">
        <f>IF(VLOOKUP(I1203,RETENCIÓN!A:E,5,FALSE)="E","X","")</f>
        <v>X</v>
      </c>
      <c r="M1203" s="29" t="str">
        <f>IF(VLOOKUP(I1203,RETENCIÓN!A:E,5,FALSE)="CT","X","")</f>
        <v/>
      </c>
      <c r="N1203" s="28" t="str">
        <f>IF(VLOOKUP(I1203,RETENCIÓN!A:E,5,FALSE)="E","X","")</f>
        <v>X</v>
      </c>
      <c r="O1203" s="28" t="str">
        <f>IF(VLOOKUP(I1203,[3]RETENCIÓN!A:E,5,FALSE)="MT","X","")</f>
        <v/>
      </c>
      <c r="P1203" s="28" t="str">
        <f>IF(VLOOKUP(I1203,[3]RETENCIÓN!A:E,5,FALSE)="S","X","")</f>
        <v/>
      </c>
      <c r="Q1203" s="26" t="s">
        <v>2565</v>
      </c>
      <c r="R1203" s="26" t="s">
        <v>2572</v>
      </c>
      <c r="S1203" s="25" t="s">
        <v>177</v>
      </c>
      <c r="T1203" s="22" t="s">
        <v>178</v>
      </c>
      <c r="U1203" s="22">
        <v>1</v>
      </c>
      <c r="V1203" s="22">
        <v>10</v>
      </c>
      <c r="W1203" s="22" t="s">
        <v>167</v>
      </c>
      <c r="X1203" s="22"/>
      <c r="Y1203" s="22">
        <v>16</v>
      </c>
      <c r="Z1203" s="22" t="s">
        <v>2552</v>
      </c>
    </row>
    <row r="1204" spans="1:26" ht="36" x14ac:dyDescent="0.2">
      <c r="A1204" s="22">
        <v>1202</v>
      </c>
      <c r="B1204" s="22" t="s">
        <v>168</v>
      </c>
      <c r="C1204" s="23">
        <v>37830</v>
      </c>
      <c r="D1204" s="23">
        <v>37830</v>
      </c>
      <c r="E1204" s="22" t="s">
        <v>21</v>
      </c>
      <c r="F1204" s="24" t="s">
        <v>2573</v>
      </c>
      <c r="G1204" s="4" t="s">
        <v>40</v>
      </c>
      <c r="H1204" s="31" t="str">
        <f>VLOOKUP(G1204,[2]Hoja2!A$1:B$65536,2,0)</f>
        <v>SERIE029</v>
      </c>
      <c r="I1204" s="4" t="s">
        <v>40</v>
      </c>
      <c r="J1204" s="31">
        <f>VLOOKUP(Eliminación!I1719,RETENCIÓN!A:D,IF(Eliminación!E1719="OPES",2,IF(Eliminación!E1719="UPES",3,4)),FALSE)</f>
        <v>10</v>
      </c>
      <c r="K1204" s="27">
        <f t="shared" si="18"/>
        <v>41480</v>
      </c>
      <c r="L1204" s="28" t="str">
        <f>IF(VLOOKUP(I1204,RETENCIÓN!A:E,5,FALSE)="E","X","")</f>
        <v>X</v>
      </c>
      <c r="M1204" s="29" t="str">
        <f>IF(VLOOKUP(I1204,RETENCIÓN!A:E,5,FALSE)="CT","X","")</f>
        <v/>
      </c>
      <c r="N1204" s="28" t="str">
        <f>IF(VLOOKUP(I1204,RETENCIÓN!A:E,5,FALSE)="E","X","")</f>
        <v>X</v>
      </c>
      <c r="O1204" s="28" t="str">
        <f>IF(VLOOKUP(I1204,[3]RETENCIÓN!A:E,5,FALSE)="MT","X","")</f>
        <v/>
      </c>
      <c r="P1204" s="28" t="str">
        <f>IF(VLOOKUP(I1204,[3]RETENCIÓN!A:E,5,FALSE)="S","X","")</f>
        <v/>
      </c>
      <c r="Q1204" s="26" t="s">
        <v>2565</v>
      </c>
      <c r="R1204" s="26" t="s">
        <v>2574</v>
      </c>
      <c r="S1204" s="25" t="s">
        <v>177</v>
      </c>
      <c r="T1204" s="22" t="s">
        <v>178</v>
      </c>
      <c r="U1204" s="22">
        <v>1</v>
      </c>
      <c r="V1204" s="22">
        <v>16</v>
      </c>
      <c r="W1204" s="22" t="s">
        <v>167</v>
      </c>
      <c r="X1204" s="22"/>
      <c r="Y1204" s="22">
        <v>17</v>
      </c>
      <c r="Z1204" s="22" t="s">
        <v>2552</v>
      </c>
    </row>
    <row r="1205" spans="1:26" ht="36" x14ac:dyDescent="0.2">
      <c r="A1205" s="22">
        <v>1203</v>
      </c>
      <c r="B1205" s="22" t="s">
        <v>168</v>
      </c>
      <c r="C1205" s="23">
        <v>37830</v>
      </c>
      <c r="D1205" s="23">
        <v>37830</v>
      </c>
      <c r="E1205" s="22" t="s">
        <v>21</v>
      </c>
      <c r="F1205" s="24" t="s">
        <v>2575</v>
      </c>
      <c r="G1205" s="4" t="s">
        <v>40</v>
      </c>
      <c r="H1205" s="31" t="str">
        <f>VLOOKUP(G1205,[2]Hoja2!A$1:B$65536,2,0)</f>
        <v>SERIE029</v>
      </c>
      <c r="I1205" s="4" t="s">
        <v>40</v>
      </c>
      <c r="J1205" s="31">
        <f>VLOOKUP(Eliminación!I1720,RETENCIÓN!A:D,IF(Eliminación!E1720="OPES",2,IF(Eliminación!E1720="UPES",3,4)),FALSE)</f>
        <v>10</v>
      </c>
      <c r="K1205" s="27">
        <f t="shared" si="18"/>
        <v>41480</v>
      </c>
      <c r="L1205" s="28" t="str">
        <f>IF(VLOOKUP(I1205,RETENCIÓN!A:E,5,FALSE)="E","X","")</f>
        <v>X</v>
      </c>
      <c r="M1205" s="29" t="str">
        <f>IF(VLOOKUP(I1205,RETENCIÓN!A:E,5,FALSE)="CT","X","")</f>
        <v/>
      </c>
      <c r="N1205" s="28" t="str">
        <f>IF(VLOOKUP(I1205,RETENCIÓN!A:E,5,FALSE)="E","X","")</f>
        <v>X</v>
      </c>
      <c r="O1205" s="28" t="str">
        <f>IF(VLOOKUP(I1205,[3]RETENCIÓN!A:E,5,FALSE)="MT","X","")</f>
        <v/>
      </c>
      <c r="P1205" s="28" t="str">
        <f>IF(VLOOKUP(I1205,[3]RETENCIÓN!A:E,5,FALSE)="S","X","")</f>
        <v/>
      </c>
      <c r="Q1205" s="26" t="s">
        <v>2565</v>
      </c>
      <c r="R1205" s="26" t="s">
        <v>2576</v>
      </c>
      <c r="S1205" s="25" t="s">
        <v>177</v>
      </c>
      <c r="T1205" s="22" t="s">
        <v>178</v>
      </c>
      <c r="U1205" s="22">
        <v>1</v>
      </c>
      <c r="V1205" s="22">
        <v>21</v>
      </c>
      <c r="W1205" s="22" t="s">
        <v>167</v>
      </c>
      <c r="X1205" s="22"/>
      <c r="Y1205" s="22">
        <v>18</v>
      </c>
      <c r="Z1205" s="22" t="s">
        <v>2552</v>
      </c>
    </row>
    <row r="1206" spans="1:26" ht="36" x14ac:dyDescent="0.2">
      <c r="A1206" s="22">
        <v>1204</v>
      </c>
      <c r="B1206" s="22" t="s">
        <v>168</v>
      </c>
      <c r="C1206" s="23">
        <v>37830</v>
      </c>
      <c r="D1206" s="23">
        <v>37830</v>
      </c>
      <c r="E1206" s="22" t="s">
        <v>21</v>
      </c>
      <c r="F1206" s="24" t="s">
        <v>2577</v>
      </c>
      <c r="G1206" s="4" t="s">
        <v>40</v>
      </c>
      <c r="H1206" s="31" t="str">
        <f>VLOOKUP(G1206,[2]Hoja2!A$1:B$65536,2,0)</f>
        <v>SERIE029</v>
      </c>
      <c r="I1206" s="4" t="s">
        <v>40</v>
      </c>
      <c r="J1206" s="31">
        <f>VLOOKUP(Eliminación!I1721,RETENCIÓN!A:D,IF(Eliminación!E1721="OPES",2,IF(Eliminación!E1721="UPES",3,4)),FALSE)</f>
        <v>10</v>
      </c>
      <c r="K1206" s="27">
        <f t="shared" si="18"/>
        <v>41480</v>
      </c>
      <c r="L1206" s="28" t="str">
        <f>IF(VLOOKUP(I1206,RETENCIÓN!A:E,5,FALSE)="E","X","")</f>
        <v>X</v>
      </c>
      <c r="M1206" s="29" t="str">
        <f>IF(VLOOKUP(I1206,RETENCIÓN!A:E,5,FALSE)="CT","X","")</f>
        <v/>
      </c>
      <c r="N1206" s="28" t="str">
        <f>IF(VLOOKUP(I1206,RETENCIÓN!A:E,5,FALSE)="E","X","")</f>
        <v>X</v>
      </c>
      <c r="O1206" s="28" t="str">
        <f>IF(VLOOKUP(I1206,[3]RETENCIÓN!A:E,5,FALSE)="MT","X","")</f>
        <v/>
      </c>
      <c r="P1206" s="28" t="str">
        <f>IF(VLOOKUP(I1206,[3]RETENCIÓN!A:E,5,FALSE)="S","X","")</f>
        <v/>
      </c>
      <c r="Q1206" s="26" t="s">
        <v>2565</v>
      </c>
      <c r="R1206" s="26" t="s">
        <v>2578</v>
      </c>
      <c r="S1206" s="25" t="s">
        <v>177</v>
      </c>
      <c r="T1206" s="22" t="s">
        <v>178</v>
      </c>
      <c r="U1206" s="22">
        <v>1</v>
      </c>
      <c r="V1206" s="22">
        <v>17</v>
      </c>
      <c r="W1206" s="22" t="s">
        <v>167</v>
      </c>
      <c r="X1206" s="22"/>
      <c r="Y1206" s="22">
        <v>19</v>
      </c>
      <c r="Z1206" s="22" t="s">
        <v>2552</v>
      </c>
    </row>
    <row r="1207" spans="1:26" x14ac:dyDescent="0.2">
      <c r="A1207" s="22">
        <v>1205</v>
      </c>
      <c r="B1207" s="22" t="s">
        <v>221</v>
      </c>
      <c r="C1207" s="23">
        <v>36482</v>
      </c>
      <c r="D1207" s="23">
        <v>36482</v>
      </c>
      <c r="E1207" s="22" t="s">
        <v>21</v>
      </c>
      <c r="F1207" s="24" t="s">
        <v>222</v>
      </c>
      <c r="G1207" s="4" t="s">
        <v>40</v>
      </c>
      <c r="H1207" s="31" t="str">
        <f>VLOOKUP(G1207,[2]Hoja2!A$1:B$65536,2,0)</f>
        <v>SERIE029</v>
      </c>
      <c r="I1207" s="4" t="s">
        <v>40</v>
      </c>
      <c r="J1207" s="31">
        <f>VLOOKUP(Eliminación!I1722,RETENCIÓN!A:D,IF(Eliminación!E1722="OPES",2,IF(Eliminación!E1722="UPES",3,4)),FALSE)</f>
        <v>10</v>
      </c>
      <c r="K1207" s="27">
        <f t="shared" si="18"/>
        <v>40132</v>
      </c>
      <c r="L1207" s="28" t="str">
        <f>IF(VLOOKUP(I1207,RETENCIÓN!A:E,5,FALSE)="E","X","")</f>
        <v>X</v>
      </c>
      <c r="M1207" s="29" t="str">
        <f>IF(VLOOKUP(I1207,RETENCIÓN!A:E,5,FALSE)="CT","X","")</f>
        <v/>
      </c>
      <c r="N1207" s="28" t="str">
        <f>IF(VLOOKUP(I1207,RETENCIÓN!A:E,5,FALSE)="E","X","")</f>
        <v>X</v>
      </c>
      <c r="O1207" s="28" t="str">
        <f>IF(VLOOKUP(I1207,[3]RETENCIÓN!A:E,5,FALSE)="MT","X","")</f>
        <v/>
      </c>
      <c r="P1207" s="28" t="str">
        <f>IF(VLOOKUP(I1207,[3]RETENCIÓN!A:E,5,FALSE)="S","X","")</f>
        <v/>
      </c>
      <c r="Q1207" s="26" t="s">
        <v>2579</v>
      </c>
      <c r="R1207" s="26" t="s">
        <v>1296</v>
      </c>
      <c r="S1207" s="25" t="s">
        <v>177</v>
      </c>
      <c r="T1207" s="22" t="s">
        <v>178</v>
      </c>
      <c r="U1207" s="22">
        <v>1</v>
      </c>
      <c r="V1207" s="22">
        <v>61</v>
      </c>
      <c r="W1207" s="22" t="s">
        <v>167</v>
      </c>
      <c r="X1207" s="22"/>
      <c r="Y1207" s="22">
        <v>1</v>
      </c>
      <c r="Z1207" s="22" t="s">
        <v>2580</v>
      </c>
    </row>
    <row r="1208" spans="1:26" x14ac:dyDescent="0.2">
      <c r="A1208" s="22">
        <v>1206</v>
      </c>
      <c r="B1208" s="22" t="s">
        <v>221</v>
      </c>
      <c r="C1208" s="23">
        <v>36482</v>
      </c>
      <c r="D1208" s="23">
        <v>36482</v>
      </c>
      <c r="E1208" s="22" t="s">
        <v>21</v>
      </c>
      <c r="F1208" s="24" t="s">
        <v>2285</v>
      </c>
      <c r="G1208" s="4" t="s">
        <v>40</v>
      </c>
      <c r="H1208" s="31" t="str">
        <f>VLOOKUP(G1208,[2]Hoja2!A$1:B$65536,2,0)</f>
        <v>SERIE029</v>
      </c>
      <c r="I1208" s="4" t="s">
        <v>40</v>
      </c>
      <c r="J1208" s="31">
        <f>VLOOKUP(Eliminación!I1723,RETENCIÓN!A:D,IF(Eliminación!E1723="OPES",2,IF(Eliminación!E1723="UPES",3,4)),FALSE)</f>
        <v>10</v>
      </c>
      <c r="K1208" s="27">
        <f t="shared" si="18"/>
        <v>40132</v>
      </c>
      <c r="L1208" s="28" t="str">
        <f>IF(VLOOKUP(I1208,RETENCIÓN!A:E,5,FALSE)="E","X","")</f>
        <v>X</v>
      </c>
      <c r="M1208" s="29" t="str">
        <f>IF(VLOOKUP(I1208,RETENCIÓN!A:E,5,FALSE)="CT","X","")</f>
        <v/>
      </c>
      <c r="N1208" s="28" t="str">
        <f>IF(VLOOKUP(I1208,RETENCIÓN!A:E,5,FALSE)="E","X","")</f>
        <v>X</v>
      </c>
      <c r="O1208" s="28" t="str">
        <f>IF(VLOOKUP(I1208,[3]RETENCIÓN!A:E,5,FALSE)="MT","X","")</f>
        <v/>
      </c>
      <c r="P1208" s="28" t="str">
        <f>IF(VLOOKUP(I1208,[3]RETENCIÓN!A:E,5,FALSE)="S","X","")</f>
        <v/>
      </c>
      <c r="Q1208" s="26" t="s">
        <v>2579</v>
      </c>
      <c r="R1208" s="26" t="s">
        <v>1515</v>
      </c>
      <c r="S1208" s="25" t="s">
        <v>177</v>
      </c>
      <c r="T1208" s="22" t="s">
        <v>178</v>
      </c>
      <c r="U1208" s="22">
        <v>1</v>
      </c>
      <c r="V1208" s="22">
        <v>118</v>
      </c>
      <c r="W1208" s="22" t="s">
        <v>167</v>
      </c>
      <c r="X1208" s="22"/>
      <c r="Y1208" s="22">
        <v>2</v>
      </c>
      <c r="Z1208" s="22" t="s">
        <v>2580</v>
      </c>
    </row>
    <row r="1209" spans="1:26" ht="24" x14ac:dyDescent="0.2">
      <c r="A1209" s="22">
        <v>1207</v>
      </c>
      <c r="B1209" s="22" t="s">
        <v>303</v>
      </c>
      <c r="C1209" s="23">
        <v>36482</v>
      </c>
      <c r="D1209" s="23">
        <v>36482</v>
      </c>
      <c r="E1209" s="22" t="s">
        <v>21</v>
      </c>
      <c r="F1209" s="24" t="s">
        <v>2581</v>
      </c>
      <c r="G1209" s="4" t="s">
        <v>40</v>
      </c>
      <c r="H1209" s="31" t="str">
        <f>VLOOKUP(G1209,[2]Hoja2!A$1:B$65536,2,0)</f>
        <v>SERIE029</v>
      </c>
      <c r="I1209" s="4" t="s">
        <v>40</v>
      </c>
      <c r="J1209" s="31">
        <f>VLOOKUP(Eliminación!I1724,RETENCIÓN!A:D,IF(Eliminación!E1724="OPES",2,IF(Eliminación!E1724="UPES",3,4)),FALSE)</f>
        <v>10</v>
      </c>
      <c r="K1209" s="27">
        <f t="shared" si="18"/>
        <v>40132</v>
      </c>
      <c r="L1209" s="28" t="str">
        <f>IF(VLOOKUP(I1209,RETENCIÓN!A:E,5,FALSE)="E","X","")</f>
        <v>X</v>
      </c>
      <c r="M1209" s="29" t="str">
        <f>IF(VLOOKUP(I1209,RETENCIÓN!A:E,5,FALSE)="CT","X","")</f>
        <v/>
      </c>
      <c r="N1209" s="28" t="str">
        <f>IF(VLOOKUP(I1209,RETENCIÓN!A:E,5,FALSE)="E","X","")</f>
        <v>X</v>
      </c>
      <c r="O1209" s="28" t="str">
        <f>IF(VLOOKUP(I1209,[3]RETENCIÓN!A:E,5,FALSE)="MT","X","")</f>
        <v/>
      </c>
      <c r="P1209" s="28" t="str">
        <f>IF(VLOOKUP(I1209,[3]RETENCIÓN!A:E,5,FALSE)="S","X","")</f>
        <v/>
      </c>
      <c r="Q1209" s="26" t="s">
        <v>2579</v>
      </c>
      <c r="R1209" s="26" t="s">
        <v>1268</v>
      </c>
      <c r="S1209" s="25" t="s">
        <v>177</v>
      </c>
      <c r="T1209" s="22" t="s">
        <v>178</v>
      </c>
      <c r="U1209" s="22">
        <v>1</v>
      </c>
      <c r="V1209" s="22">
        <v>77</v>
      </c>
      <c r="W1209" s="22" t="s">
        <v>167</v>
      </c>
      <c r="X1209" s="22"/>
      <c r="Y1209" s="22">
        <v>3</v>
      </c>
      <c r="Z1209" s="22" t="s">
        <v>2580</v>
      </c>
    </row>
    <row r="1210" spans="1:26" ht="24" x14ac:dyDescent="0.2">
      <c r="A1210" s="22">
        <v>1208</v>
      </c>
      <c r="B1210" s="22" t="s">
        <v>168</v>
      </c>
      <c r="C1210" s="23">
        <v>36482</v>
      </c>
      <c r="D1210" s="23">
        <v>36482</v>
      </c>
      <c r="E1210" s="22" t="s">
        <v>21</v>
      </c>
      <c r="F1210" s="24" t="s">
        <v>2582</v>
      </c>
      <c r="G1210" s="4" t="s">
        <v>40</v>
      </c>
      <c r="H1210" s="31" t="str">
        <f>VLOOKUP(G1210,[2]Hoja2!A$1:B$65536,2,0)</f>
        <v>SERIE029</v>
      </c>
      <c r="I1210" s="4" t="s">
        <v>40</v>
      </c>
      <c r="J1210" s="31">
        <f>VLOOKUP(Eliminación!I1725,RETENCIÓN!A:D,IF(Eliminación!E1725="OPES",2,IF(Eliminación!E1725="UPES",3,4)),FALSE)</f>
        <v>10</v>
      </c>
      <c r="K1210" s="27">
        <f t="shared" si="18"/>
        <v>40132</v>
      </c>
      <c r="L1210" s="28" t="str">
        <f>IF(VLOOKUP(I1210,RETENCIÓN!A:E,5,FALSE)="E","X","")</f>
        <v>X</v>
      </c>
      <c r="M1210" s="29" t="str">
        <f>IF(VLOOKUP(I1210,RETENCIÓN!A:E,5,FALSE)="CT","X","")</f>
        <v/>
      </c>
      <c r="N1210" s="28" t="str">
        <f>IF(VLOOKUP(I1210,RETENCIÓN!A:E,5,FALSE)="E","X","")</f>
        <v>X</v>
      </c>
      <c r="O1210" s="28" t="str">
        <f>IF(VLOOKUP(I1210,[3]RETENCIÓN!A:E,5,FALSE)="MT","X","")</f>
        <v/>
      </c>
      <c r="P1210" s="28" t="str">
        <f>IF(VLOOKUP(I1210,[3]RETENCIÓN!A:E,5,FALSE)="S","X","")</f>
        <v/>
      </c>
      <c r="Q1210" s="26" t="s">
        <v>2579</v>
      </c>
      <c r="R1210" s="26" t="s">
        <v>283</v>
      </c>
      <c r="S1210" s="25" t="s">
        <v>177</v>
      </c>
      <c r="T1210" s="22" t="s">
        <v>178</v>
      </c>
      <c r="U1210" s="22">
        <v>1</v>
      </c>
      <c r="V1210" s="22">
        <v>84</v>
      </c>
      <c r="W1210" s="22" t="s">
        <v>167</v>
      </c>
      <c r="X1210" s="22"/>
      <c r="Y1210" s="22">
        <v>4</v>
      </c>
      <c r="Z1210" s="22" t="s">
        <v>2580</v>
      </c>
    </row>
    <row r="1211" spans="1:26" ht="24" x14ac:dyDescent="0.2">
      <c r="A1211" s="22">
        <v>1209</v>
      </c>
      <c r="B1211" s="22" t="s">
        <v>168</v>
      </c>
      <c r="C1211" s="23">
        <v>36482</v>
      </c>
      <c r="D1211" s="23">
        <v>36482</v>
      </c>
      <c r="E1211" s="22" t="s">
        <v>21</v>
      </c>
      <c r="F1211" s="24" t="s">
        <v>506</v>
      </c>
      <c r="G1211" s="4" t="s">
        <v>40</v>
      </c>
      <c r="H1211" s="31" t="str">
        <f>VLOOKUP(G1211,[2]Hoja2!A$1:B$65536,2,0)</f>
        <v>SERIE029</v>
      </c>
      <c r="I1211" s="4" t="s">
        <v>40</v>
      </c>
      <c r="J1211" s="31">
        <f>VLOOKUP(Eliminación!I1726,RETENCIÓN!A:D,IF(Eliminación!E1726="OPES",2,IF(Eliminación!E1726="UPES",3,4)),FALSE)</f>
        <v>10</v>
      </c>
      <c r="K1211" s="27">
        <f t="shared" si="18"/>
        <v>40132</v>
      </c>
      <c r="L1211" s="28" t="str">
        <f>IF(VLOOKUP(I1211,RETENCIÓN!A:E,5,FALSE)="E","X","")</f>
        <v>X</v>
      </c>
      <c r="M1211" s="29" t="str">
        <f>IF(VLOOKUP(I1211,RETENCIÓN!A:E,5,FALSE)="CT","X","")</f>
        <v/>
      </c>
      <c r="N1211" s="28" t="str">
        <f>IF(VLOOKUP(I1211,RETENCIÓN!A:E,5,FALSE)="E","X","")</f>
        <v>X</v>
      </c>
      <c r="O1211" s="28" t="str">
        <f>IF(VLOOKUP(I1211,[3]RETENCIÓN!A:E,5,FALSE)="MT","X","")</f>
        <v/>
      </c>
      <c r="P1211" s="28" t="str">
        <f>IF(VLOOKUP(I1211,[3]RETENCIÓN!A:E,5,FALSE)="S","X","")</f>
        <v/>
      </c>
      <c r="Q1211" s="26" t="s">
        <v>2579</v>
      </c>
      <c r="R1211" s="26" t="s">
        <v>1202</v>
      </c>
      <c r="S1211" s="25" t="s">
        <v>177</v>
      </c>
      <c r="T1211" s="22" t="s">
        <v>178</v>
      </c>
      <c r="U1211" s="22">
        <v>1</v>
      </c>
      <c r="V1211" s="22">
        <v>60</v>
      </c>
      <c r="W1211" s="22" t="s">
        <v>167</v>
      </c>
      <c r="X1211" s="22"/>
      <c r="Y1211" s="22">
        <v>5</v>
      </c>
      <c r="Z1211" s="22" t="s">
        <v>2580</v>
      </c>
    </row>
    <row r="1212" spans="1:26" ht="24" x14ac:dyDescent="0.2">
      <c r="A1212" s="22">
        <v>1210</v>
      </c>
      <c r="B1212" s="22" t="s">
        <v>221</v>
      </c>
      <c r="C1212" s="23">
        <v>36486</v>
      </c>
      <c r="D1212" s="23">
        <v>36486</v>
      </c>
      <c r="E1212" s="22" t="s">
        <v>21</v>
      </c>
      <c r="F1212" s="24" t="s">
        <v>2583</v>
      </c>
      <c r="G1212" s="4" t="s">
        <v>40</v>
      </c>
      <c r="H1212" s="31" t="str">
        <f>VLOOKUP(G1212,[2]Hoja2!A$1:B$65536,2,0)</f>
        <v>SERIE029</v>
      </c>
      <c r="I1212" s="4" t="s">
        <v>40</v>
      </c>
      <c r="J1212" s="31">
        <f>VLOOKUP(Eliminación!I1727,RETENCIÓN!A:D,IF(Eliminación!E1727="OPES",2,IF(Eliminación!E1727="UPES",3,4)),FALSE)</f>
        <v>10</v>
      </c>
      <c r="K1212" s="27">
        <f t="shared" si="18"/>
        <v>40136</v>
      </c>
      <c r="L1212" s="28" t="str">
        <f>IF(VLOOKUP(I1212,RETENCIÓN!A:E,5,FALSE)="E","X","")</f>
        <v>X</v>
      </c>
      <c r="M1212" s="29" t="str">
        <f>IF(VLOOKUP(I1212,RETENCIÓN!A:E,5,FALSE)="CT","X","")</f>
        <v/>
      </c>
      <c r="N1212" s="28" t="str">
        <f>IF(VLOOKUP(I1212,RETENCIÓN!A:E,5,FALSE)="E","X","")</f>
        <v>X</v>
      </c>
      <c r="O1212" s="28" t="str">
        <f>IF(VLOOKUP(I1212,[3]RETENCIÓN!A:E,5,FALSE)="MT","X","")</f>
        <v/>
      </c>
      <c r="P1212" s="28" t="str">
        <f>IF(VLOOKUP(I1212,[3]RETENCIÓN!A:E,5,FALSE)="S","X","")</f>
        <v/>
      </c>
      <c r="Q1212" s="26" t="s">
        <v>2584</v>
      </c>
      <c r="R1212" s="26"/>
      <c r="S1212" s="25" t="s">
        <v>177</v>
      </c>
      <c r="T1212" s="22" t="s">
        <v>178</v>
      </c>
      <c r="U1212" s="22">
        <v>1</v>
      </c>
      <c r="V1212" s="22">
        <v>15</v>
      </c>
      <c r="W1212" s="22" t="s">
        <v>167</v>
      </c>
      <c r="X1212" s="22"/>
      <c r="Y1212" s="22">
        <v>6</v>
      </c>
      <c r="Z1212" s="22" t="s">
        <v>2580</v>
      </c>
    </row>
    <row r="1213" spans="1:26" ht="24" x14ac:dyDescent="0.2">
      <c r="A1213" s="22">
        <v>1211</v>
      </c>
      <c r="B1213" s="22" t="s">
        <v>168</v>
      </c>
      <c r="C1213" s="23">
        <v>36483</v>
      </c>
      <c r="D1213" s="23">
        <v>36483</v>
      </c>
      <c r="E1213" s="22" t="s">
        <v>21</v>
      </c>
      <c r="F1213" s="24" t="s">
        <v>2585</v>
      </c>
      <c r="G1213" s="4" t="s">
        <v>40</v>
      </c>
      <c r="H1213" s="31" t="str">
        <f>VLOOKUP(G1213,[2]Hoja2!A$1:B$65536,2,0)</f>
        <v>SERIE029</v>
      </c>
      <c r="I1213" s="4" t="s">
        <v>40</v>
      </c>
      <c r="J1213" s="31">
        <f>VLOOKUP(Eliminación!I1728,RETENCIÓN!A:D,IF(Eliminación!E1728="OPES",2,IF(Eliminación!E1728="UPES",3,4)),FALSE)</f>
        <v>10</v>
      </c>
      <c r="K1213" s="27">
        <f t="shared" si="18"/>
        <v>40133</v>
      </c>
      <c r="L1213" s="28" t="str">
        <f>IF(VLOOKUP(I1213,RETENCIÓN!A:E,5,FALSE)="E","X","")</f>
        <v>X</v>
      </c>
      <c r="M1213" s="29" t="str">
        <f>IF(VLOOKUP(I1213,RETENCIÓN!A:E,5,FALSE)="CT","X","")</f>
        <v/>
      </c>
      <c r="N1213" s="28" t="str">
        <f>IF(VLOOKUP(I1213,RETENCIÓN!A:E,5,FALSE)="E","X","")</f>
        <v>X</v>
      </c>
      <c r="O1213" s="28" t="str">
        <f>IF(VLOOKUP(I1213,[3]RETENCIÓN!A:E,5,FALSE)="MT","X","")</f>
        <v/>
      </c>
      <c r="P1213" s="28" t="str">
        <f>IF(VLOOKUP(I1213,[3]RETENCIÓN!A:E,5,FALSE)="S","X","")</f>
        <v/>
      </c>
      <c r="Q1213" s="26" t="s">
        <v>2586</v>
      </c>
      <c r="R1213" s="26"/>
      <c r="S1213" s="25" t="s">
        <v>177</v>
      </c>
      <c r="T1213" s="22" t="s">
        <v>178</v>
      </c>
      <c r="U1213" s="22">
        <v>1</v>
      </c>
      <c r="V1213" s="22">
        <v>50</v>
      </c>
      <c r="W1213" s="22" t="s">
        <v>167</v>
      </c>
      <c r="X1213" s="22"/>
      <c r="Y1213" s="22">
        <v>7</v>
      </c>
      <c r="Z1213" s="22" t="s">
        <v>2580</v>
      </c>
    </row>
    <row r="1214" spans="1:26" ht="24" x14ac:dyDescent="0.2">
      <c r="A1214" s="22">
        <v>1212</v>
      </c>
      <c r="B1214" s="22" t="s">
        <v>303</v>
      </c>
      <c r="C1214" s="23">
        <v>36483</v>
      </c>
      <c r="D1214" s="23">
        <v>36483</v>
      </c>
      <c r="E1214" s="22" t="s">
        <v>21</v>
      </c>
      <c r="F1214" s="24" t="s">
        <v>2040</v>
      </c>
      <c r="G1214" s="4" t="s">
        <v>40</v>
      </c>
      <c r="H1214" s="31" t="str">
        <f>VLOOKUP(G1214,[2]Hoja2!A$1:B$65536,2,0)</f>
        <v>SERIE029</v>
      </c>
      <c r="I1214" s="4" t="s">
        <v>40</v>
      </c>
      <c r="J1214" s="31">
        <f>VLOOKUP(Eliminación!I1729,RETENCIÓN!A:D,IF(Eliminación!E1729="OPES",2,IF(Eliminación!E1729="UPES",3,4)),FALSE)</f>
        <v>10</v>
      </c>
      <c r="K1214" s="27">
        <f t="shared" si="18"/>
        <v>40133</v>
      </c>
      <c r="L1214" s="28" t="str">
        <f>IF(VLOOKUP(I1214,RETENCIÓN!A:E,5,FALSE)="E","X","")</f>
        <v>X</v>
      </c>
      <c r="M1214" s="29" t="str">
        <f>IF(VLOOKUP(I1214,RETENCIÓN!A:E,5,FALSE)="CT","X","")</f>
        <v/>
      </c>
      <c r="N1214" s="28" t="str">
        <f>IF(VLOOKUP(I1214,RETENCIÓN!A:E,5,FALSE)="E","X","")</f>
        <v>X</v>
      </c>
      <c r="O1214" s="28" t="str">
        <f>IF(VLOOKUP(I1214,[3]RETENCIÓN!A:E,5,FALSE)="MT","X","")</f>
        <v/>
      </c>
      <c r="P1214" s="28" t="str">
        <f>IF(VLOOKUP(I1214,[3]RETENCIÓN!A:E,5,FALSE)="S","X","")</f>
        <v/>
      </c>
      <c r="Q1214" s="26" t="s">
        <v>2586</v>
      </c>
      <c r="R1214" s="26"/>
      <c r="S1214" s="25" t="s">
        <v>177</v>
      </c>
      <c r="T1214" s="22" t="s">
        <v>178</v>
      </c>
      <c r="U1214" s="22">
        <v>1</v>
      </c>
      <c r="V1214" s="22">
        <v>67</v>
      </c>
      <c r="W1214" s="22" t="s">
        <v>167</v>
      </c>
      <c r="X1214" s="22"/>
      <c r="Y1214" s="22">
        <v>8</v>
      </c>
      <c r="Z1214" s="22" t="s">
        <v>2580</v>
      </c>
    </row>
    <row r="1215" spans="1:26" ht="24" x14ac:dyDescent="0.2">
      <c r="A1215" s="22">
        <v>1213</v>
      </c>
      <c r="B1215" s="22" t="s">
        <v>221</v>
      </c>
      <c r="C1215" s="23">
        <v>36483</v>
      </c>
      <c r="D1215" s="23">
        <v>36483</v>
      </c>
      <c r="E1215" s="22" t="s">
        <v>21</v>
      </c>
      <c r="F1215" s="24" t="s">
        <v>2487</v>
      </c>
      <c r="G1215" s="4" t="s">
        <v>40</v>
      </c>
      <c r="H1215" s="31" t="str">
        <f>VLOOKUP(G1215,[2]Hoja2!A$1:B$65536,2,0)</f>
        <v>SERIE029</v>
      </c>
      <c r="I1215" s="4" t="s">
        <v>40</v>
      </c>
      <c r="J1215" s="31">
        <f>VLOOKUP(Eliminación!I1730,RETENCIÓN!A:D,IF(Eliminación!E1730="OPES",2,IF(Eliminación!E1730="UPES",3,4)),FALSE)</f>
        <v>10</v>
      </c>
      <c r="K1215" s="27">
        <f t="shared" si="18"/>
        <v>40133</v>
      </c>
      <c r="L1215" s="28" t="str">
        <f>IF(VLOOKUP(I1215,RETENCIÓN!A:E,5,FALSE)="E","X","")</f>
        <v>X</v>
      </c>
      <c r="M1215" s="29" t="str">
        <f>IF(VLOOKUP(I1215,RETENCIÓN!A:E,5,FALSE)="CT","X","")</f>
        <v/>
      </c>
      <c r="N1215" s="28" t="str">
        <f>IF(VLOOKUP(I1215,RETENCIÓN!A:E,5,FALSE)="E","X","")</f>
        <v>X</v>
      </c>
      <c r="O1215" s="28" t="str">
        <f>IF(VLOOKUP(I1215,[3]RETENCIÓN!A:E,5,FALSE)="MT","X","")</f>
        <v/>
      </c>
      <c r="P1215" s="28" t="str">
        <f>IF(VLOOKUP(I1215,[3]RETENCIÓN!A:E,5,FALSE)="S","X","")</f>
        <v/>
      </c>
      <c r="Q1215" s="26" t="s">
        <v>2586</v>
      </c>
      <c r="R1215" s="26"/>
      <c r="S1215" s="25" t="s">
        <v>177</v>
      </c>
      <c r="T1215" s="22" t="s">
        <v>178</v>
      </c>
      <c r="U1215" s="22">
        <v>1</v>
      </c>
      <c r="V1215" s="22">
        <v>60</v>
      </c>
      <c r="W1215" s="22" t="s">
        <v>167</v>
      </c>
      <c r="X1215" s="22"/>
      <c r="Y1215" s="22">
        <v>9</v>
      </c>
      <c r="Z1215" s="22" t="s">
        <v>2580</v>
      </c>
    </row>
    <row r="1216" spans="1:26" ht="24" x14ac:dyDescent="0.2">
      <c r="A1216" s="22">
        <v>1214</v>
      </c>
      <c r="B1216" s="22" t="s">
        <v>221</v>
      </c>
      <c r="C1216" s="23">
        <v>36483</v>
      </c>
      <c r="D1216" s="23">
        <v>36483</v>
      </c>
      <c r="E1216" s="22" t="s">
        <v>21</v>
      </c>
      <c r="F1216" s="24" t="s">
        <v>2587</v>
      </c>
      <c r="G1216" s="4" t="s">
        <v>40</v>
      </c>
      <c r="H1216" s="31" t="str">
        <f>VLOOKUP(G1216,[2]Hoja2!A$1:B$65536,2,0)</f>
        <v>SERIE029</v>
      </c>
      <c r="I1216" s="4" t="s">
        <v>40</v>
      </c>
      <c r="J1216" s="31">
        <f>VLOOKUP(Eliminación!I1731,RETENCIÓN!A:D,IF(Eliminación!E1731="OPES",2,IF(Eliminación!E1731="UPES",3,4)),FALSE)</f>
        <v>10</v>
      </c>
      <c r="K1216" s="27">
        <f t="shared" si="18"/>
        <v>40133</v>
      </c>
      <c r="L1216" s="28" t="str">
        <f>IF(VLOOKUP(I1216,RETENCIÓN!A:E,5,FALSE)="E","X","")</f>
        <v>X</v>
      </c>
      <c r="M1216" s="29" t="str">
        <f>IF(VLOOKUP(I1216,RETENCIÓN!A:E,5,FALSE)="CT","X","")</f>
        <v/>
      </c>
      <c r="N1216" s="28" t="str">
        <f>IF(VLOOKUP(I1216,RETENCIÓN!A:E,5,FALSE)="E","X","")</f>
        <v>X</v>
      </c>
      <c r="O1216" s="28" t="str">
        <f>IF(VLOOKUP(I1216,[3]RETENCIÓN!A:E,5,FALSE)="MT","X","")</f>
        <v/>
      </c>
      <c r="P1216" s="28" t="str">
        <f>IF(VLOOKUP(I1216,[3]RETENCIÓN!A:E,5,FALSE)="S","X","")</f>
        <v/>
      </c>
      <c r="Q1216" s="26" t="s">
        <v>2586</v>
      </c>
      <c r="R1216" s="26" t="s">
        <v>1061</v>
      </c>
      <c r="S1216" s="25" t="s">
        <v>177</v>
      </c>
      <c r="T1216" s="22" t="s">
        <v>178</v>
      </c>
      <c r="U1216" s="22">
        <v>1</v>
      </c>
      <c r="V1216" s="22">
        <v>41</v>
      </c>
      <c r="W1216" s="22" t="s">
        <v>167</v>
      </c>
      <c r="X1216" s="22"/>
      <c r="Y1216" s="22">
        <v>10</v>
      </c>
      <c r="Z1216" s="22" t="s">
        <v>2580</v>
      </c>
    </row>
    <row r="1217" spans="1:26" ht="24" x14ac:dyDescent="0.2">
      <c r="A1217" s="22">
        <v>1215</v>
      </c>
      <c r="B1217" s="22" t="s">
        <v>221</v>
      </c>
      <c r="C1217" s="23">
        <v>36483</v>
      </c>
      <c r="D1217" s="23">
        <v>36483</v>
      </c>
      <c r="E1217" s="22" t="s">
        <v>21</v>
      </c>
      <c r="F1217" s="24" t="s">
        <v>2588</v>
      </c>
      <c r="G1217" s="4" t="s">
        <v>40</v>
      </c>
      <c r="H1217" s="31" t="str">
        <f>VLOOKUP(G1217,[2]Hoja2!A$1:B$65536,2,0)</f>
        <v>SERIE029</v>
      </c>
      <c r="I1217" s="4" t="s">
        <v>40</v>
      </c>
      <c r="J1217" s="31">
        <f>VLOOKUP(Eliminación!I1732,RETENCIÓN!A:D,IF(Eliminación!E1732="OPES",2,IF(Eliminación!E1732="UPES",3,4)),FALSE)</f>
        <v>10</v>
      </c>
      <c r="K1217" s="27">
        <f t="shared" si="18"/>
        <v>40133</v>
      </c>
      <c r="L1217" s="28" t="str">
        <f>IF(VLOOKUP(I1217,RETENCIÓN!A:E,5,FALSE)="E","X","")</f>
        <v>X</v>
      </c>
      <c r="M1217" s="29" t="str">
        <f>IF(VLOOKUP(I1217,RETENCIÓN!A:E,5,FALSE)="CT","X","")</f>
        <v/>
      </c>
      <c r="N1217" s="28" t="str">
        <f>IF(VLOOKUP(I1217,RETENCIÓN!A:E,5,FALSE)="E","X","")</f>
        <v>X</v>
      </c>
      <c r="O1217" s="28" t="str">
        <f>IF(VLOOKUP(I1217,[3]RETENCIÓN!A:E,5,FALSE)="MT","X","")</f>
        <v/>
      </c>
      <c r="P1217" s="28" t="str">
        <f>IF(VLOOKUP(I1217,[3]RETENCIÓN!A:E,5,FALSE)="S","X","")</f>
        <v/>
      </c>
      <c r="Q1217" s="26" t="s">
        <v>2586</v>
      </c>
      <c r="R1217" s="26"/>
      <c r="S1217" s="25" t="s">
        <v>177</v>
      </c>
      <c r="T1217" s="22" t="s">
        <v>178</v>
      </c>
      <c r="U1217" s="22">
        <v>1</v>
      </c>
      <c r="V1217" s="22">
        <v>50</v>
      </c>
      <c r="W1217" s="22" t="s">
        <v>167</v>
      </c>
      <c r="X1217" s="22"/>
      <c r="Y1217" s="22">
        <v>11</v>
      </c>
      <c r="Z1217" s="22" t="s">
        <v>2580</v>
      </c>
    </row>
    <row r="1218" spans="1:26" x14ac:dyDescent="0.2">
      <c r="A1218" s="22">
        <v>1216</v>
      </c>
      <c r="B1218" s="22" t="s">
        <v>1973</v>
      </c>
      <c r="C1218" s="23">
        <v>36482</v>
      </c>
      <c r="D1218" s="23">
        <v>36482</v>
      </c>
      <c r="E1218" s="22" t="s">
        <v>21</v>
      </c>
      <c r="F1218" s="24" t="s">
        <v>1283</v>
      </c>
      <c r="G1218" s="4" t="s">
        <v>40</v>
      </c>
      <c r="H1218" s="31" t="str">
        <f>VLOOKUP(G1218,[2]Hoja2!A$1:B$65536,2,0)</f>
        <v>SERIE029</v>
      </c>
      <c r="I1218" s="4" t="s">
        <v>40</v>
      </c>
      <c r="J1218" s="31">
        <f>VLOOKUP(Eliminación!I1733,RETENCIÓN!A:D,IF(Eliminación!E1733="OPES",2,IF(Eliminación!E1733="UPES",3,4)),FALSE)</f>
        <v>10</v>
      </c>
      <c r="K1218" s="27">
        <f t="shared" si="18"/>
        <v>40132</v>
      </c>
      <c r="L1218" s="28" t="str">
        <f>IF(VLOOKUP(I1218,RETENCIÓN!A:E,5,FALSE)="E","X","")</f>
        <v>X</v>
      </c>
      <c r="M1218" s="29" t="str">
        <f>IF(VLOOKUP(I1218,RETENCIÓN!A:E,5,FALSE)="CT","X","")</f>
        <v/>
      </c>
      <c r="N1218" s="28" t="str">
        <f>IF(VLOOKUP(I1218,RETENCIÓN!A:E,5,FALSE)="E","X","")</f>
        <v>X</v>
      </c>
      <c r="O1218" s="28" t="str">
        <f>IF(VLOOKUP(I1218,[3]RETENCIÓN!A:E,5,FALSE)="MT","X","")</f>
        <v/>
      </c>
      <c r="P1218" s="28" t="str">
        <f>IF(VLOOKUP(I1218,[3]RETENCIÓN!A:E,5,FALSE)="S","X","")</f>
        <v/>
      </c>
      <c r="Q1218" s="26" t="s">
        <v>2579</v>
      </c>
      <c r="R1218" s="26" t="s">
        <v>1284</v>
      </c>
      <c r="S1218" s="25" t="s">
        <v>177</v>
      </c>
      <c r="T1218" s="22" t="s">
        <v>178</v>
      </c>
      <c r="U1218" s="22">
        <v>1</v>
      </c>
      <c r="V1218" s="22">
        <v>148</v>
      </c>
      <c r="W1218" s="22" t="s">
        <v>167</v>
      </c>
      <c r="X1218" s="22"/>
      <c r="Y1218" s="22">
        <v>12</v>
      </c>
      <c r="Z1218" s="22" t="s">
        <v>2580</v>
      </c>
    </row>
    <row r="1219" spans="1:26" ht="36" x14ac:dyDescent="0.2">
      <c r="A1219" s="22">
        <v>1217</v>
      </c>
      <c r="B1219" s="22" t="s">
        <v>221</v>
      </c>
      <c r="C1219" s="23">
        <v>36482</v>
      </c>
      <c r="D1219" s="23">
        <v>36482</v>
      </c>
      <c r="E1219" s="22" t="s">
        <v>21</v>
      </c>
      <c r="F1219" s="24" t="s">
        <v>2589</v>
      </c>
      <c r="G1219" s="4" t="s">
        <v>40</v>
      </c>
      <c r="H1219" s="31" t="str">
        <f>VLOOKUP(G1219,[2]Hoja2!A$1:B$65536,2,0)</f>
        <v>SERIE029</v>
      </c>
      <c r="I1219" s="4" t="s">
        <v>40</v>
      </c>
      <c r="J1219" s="31">
        <f>VLOOKUP(Eliminación!I1734,RETENCIÓN!A:D,IF(Eliminación!E1734="OPES",2,IF(Eliminación!E1734="UPES",3,4)),FALSE)</f>
        <v>10</v>
      </c>
      <c r="K1219" s="27">
        <f t="shared" ref="K1219:K1282" si="19">D1219+(J1219*365)</f>
        <v>40132</v>
      </c>
      <c r="L1219" s="28" t="str">
        <f>IF(VLOOKUP(I1219,RETENCIÓN!A:E,5,FALSE)="E","X","")</f>
        <v>X</v>
      </c>
      <c r="M1219" s="29" t="str">
        <f>IF(VLOOKUP(I1219,RETENCIÓN!A:E,5,FALSE)="CT","X","")</f>
        <v/>
      </c>
      <c r="N1219" s="28" t="str">
        <f>IF(VLOOKUP(I1219,RETENCIÓN!A:E,5,FALSE)="E","X","")</f>
        <v>X</v>
      </c>
      <c r="O1219" s="28" t="str">
        <f>IF(VLOOKUP(I1219,[3]RETENCIÓN!A:E,5,FALSE)="MT","X","")</f>
        <v/>
      </c>
      <c r="P1219" s="28" t="str">
        <f>IF(VLOOKUP(I1219,[3]RETENCIÓN!A:E,5,FALSE)="S","X","")</f>
        <v/>
      </c>
      <c r="Q1219" s="26" t="s">
        <v>2579</v>
      </c>
      <c r="R1219" s="26" t="s">
        <v>1282</v>
      </c>
      <c r="S1219" s="25" t="s">
        <v>177</v>
      </c>
      <c r="T1219" s="22" t="s">
        <v>178</v>
      </c>
      <c r="U1219" s="22">
        <v>1</v>
      </c>
      <c r="V1219" s="22">
        <v>139</v>
      </c>
      <c r="W1219" s="22" t="s">
        <v>167</v>
      </c>
      <c r="X1219" s="22"/>
      <c r="Y1219" s="22">
        <v>13</v>
      </c>
      <c r="Z1219" s="22" t="s">
        <v>2580</v>
      </c>
    </row>
    <row r="1220" spans="1:26" ht="24" x14ac:dyDescent="0.2">
      <c r="A1220" s="22">
        <v>1218</v>
      </c>
      <c r="B1220" s="22" t="s">
        <v>221</v>
      </c>
      <c r="C1220" s="23">
        <v>36483</v>
      </c>
      <c r="D1220" s="23">
        <v>36483</v>
      </c>
      <c r="E1220" s="22" t="s">
        <v>21</v>
      </c>
      <c r="F1220" s="24" t="s">
        <v>236</v>
      </c>
      <c r="G1220" s="4" t="s">
        <v>40</v>
      </c>
      <c r="H1220" s="31" t="str">
        <f>VLOOKUP(G1220,[2]Hoja2!A$1:B$65536,2,0)</f>
        <v>SERIE029</v>
      </c>
      <c r="I1220" s="4" t="s">
        <v>40</v>
      </c>
      <c r="J1220" s="31">
        <f>VLOOKUP(Eliminación!I1735,RETENCIÓN!A:D,IF(Eliminación!E1735="OPES",2,IF(Eliminación!E1735="UPES",3,4)),FALSE)</f>
        <v>10</v>
      </c>
      <c r="K1220" s="27">
        <f t="shared" si="19"/>
        <v>40133</v>
      </c>
      <c r="L1220" s="28" t="str">
        <f>IF(VLOOKUP(I1220,RETENCIÓN!A:E,5,FALSE)="E","X","")</f>
        <v>X</v>
      </c>
      <c r="M1220" s="29" t="str">
        <f>IF(VLOOKUP(I1220,RETENCIÓN!A:E,5,FALSE)="CT","X","")</f>
        <v/>
      </c>
      <c r="N1220" s="28" t="str">
        <f>IF(VLOOKUP(I1220,RETENCIÓN!A:E,5,FALSE)="E","X","")</f>
        <v>X</v>
      </c>
      <c r="O1220" s="28" t="str">
        <f>IF(VLOOKUP(I1220,[3]RETENCIÓN!A:E,5,FALSE)="MT","X","")</f>
        <v/>
      </c>
      <c r="P1220" s="28" t="str">
        <f>IF(VLOOKUP(I1220,[3]RETENCIÓN!A:E,5,FALSE)="S","X","")</f>
        <v/>
      </c>
      <c r="Q1220" s="26" t="s">
        <v>2586</v>
      </c>
      <c r="R1220" s="26"/>
      <c r="S1220" s="25" t="s">
        <v>177</v>
      </c>
      <c r="T1220" s="22" t="s">
        <v>178</v>
      </c>
      <c r="U1220" s="22">
        <v>1</v>
      </c>
      <c r="V1220" s="22">
        <v>29</v>
      </c>
      <c r="W1220" s="22" t="s">
        <v>167</v>
      </c>
      <c r="X1220" s="22"/>
      <c r="Y1220" s="22">
        <v>14</v>
      </c>
      <c r="Z1220" s="22" t="s">
        <v>2580</v>
      </c>
    </row>
    <row r="1221" spans="1:26" ht="24" x14ac:dyDescent="0.2">
      <c r="A1221" s="22">
        <v>1219</v>
      </c>
      <c r="B1221" s="22" t="s">
        <v>221</v>
      </c>
      <c r="C1221" s="23">
        <v>36483</v>
      </c>
      <c r="D1221" s="23">
        <v>36483</v>
      </c>
      <c r="E1221" s="22" t="s">
        <v>21</v>
      </c>
      <c r="F1221" s="24" t="s">
        <v>2590</v>
      </c>
      <c r="G1221" s="4" t="s">
        <v>40</v>
      </c>
      <c r="H1221" s="31" t="str">
        <f>VLOOKUP(G1221,[2]Hoja2!A$1:B$65536,2,0)</f>
        <v>SERIE029</v>
      </c>
      <c r="I1221" s="4" t="s">
        <v>40</v>
      </c>
      <c r="J1221" s="31">
        <f>VLOOKUP(Eliminación!I1736,RETENCIÓN!A:D,IF(Eliminación!E1736="OPES",2,IF(Eliminación!E1736="UPES",3,4)),FALSE)</f>
        <v>10</v>
      </c>
      <c r="K1221" s="27">
        <f t="shared" si="19"/>
        <v>40133</v>
      </c>
      <c r="L1221" s="28" t="str">
        <f>IF(VLOOKUP(I1221,RETENCIÓN!A:E,5,FALSE)="E","X","")</f>
        <v>X</v>
      </c>
      <c r="M1221" s="29" t="str">
        <f>IF(VLOOKUP(I1221,RETENCIÓN!A:E,5,FALSE)="CT","X","")</f>
        <v/>
      </c>
      <c r="N1221" s="28" t="str">
        <f>IF(VLOOKUP(I1221,RETENCIÓN!A:E,5,FALSE)="E","X","")</f>
        <v>X</v>
      </c>
      <c r="O1221" s="28" t="str">
        <f>IF(VLOOKUP(I1221,[3]RETENCIÓN!A:E,5,FALSE)="MT","X","")</f>
        <v/>
      </c>
      <c r="P1221" s="28" t="str">
        <f>IF(VLOOKUP(I1221,[3]RETENCIÓN!A:E,5,FALSE)="S","X","")</f>
        <v/>
      </c>
      <c r="Q1221" s="26" t="s">
        <v>2586</v>
      </c>
      <c r="R1221" s="26" t="s">
        <v>2049</v>
      </c>
      <c r="S1221" s="25" t="s">
        <v>177</v>
      </c>
      <c r="T1221" s="22" t="s">
        <v>178</v>
      </c>
      <c r="U1221" s="22">
        <v>1</v>
      </c>
      <c r="V1221" s="22">
        <v>99</v>
      </c>
      <c r="W1221" s="22" t="s">
        <v>167</v>
      </c>
      <c r="X1221" s="22"/>
      <c r="Y1221" s="22">
        <v>15</v>
      </c>
      <c r="Z1221" s="22" t="s">
        <v>2580</v>
      </c>
    </row>
    <row r="1222" spans="1:26" ht="24" x14ac:dyDescent="0.2">
      <c r="A1222" s="22">
        <v>1220</v>
      </c>
      <c r="B1222" s="22" t="s">
        <v>303</v>
      </c>
      <c r="C1222" s="23">
        <v>36483</v>
      </c>
      <c r="D1222" s="23">
        <v>36483</v>
      </c>
      <c r="E1222" s="22" t="s">
        <v>21</v>
      </c>
      <c r="F1222" s="24" t="s">
        <v>2591</v>
      </c>
      <c r="G1222" s="4" t="s">
        <v>40</v>
      </c>
      <c r="H1222" s="31" t="str">
        <f>VLOOKUP(G1222,[2]Hoja2!A$1:B$65536,2,0)</f>
        <v>SERIE029</v>
      </c>
      <c r="I1222" s="4" t="s">
        <v>40</v>
      </c>
      <c r="J1222" s="31">
        <f>VLOOKUP(Eliminación!I1737,RETENCIÓN!A:D,IF(Eliminación!E1737="OPES",2,IF(Eliminación!E1737="UPES",3,4)),FALSE)</f>
        <v>10</v>
      </c>
      <c r="K1222" s="27">
        <f t="shared" si="19"/>
        <v>40133</v>
      </c>
      <c r="L1222" s="28" t="str">
        <f>IF(VLOOKUP(I1222,RETENCIÓN!A:E,5,FALSE)="E","X","")</f>
        <v>X</v>
      </c>
      <c r="M1222" s="29" t="str">
        <f>IF(VLOOKUP(I1222,RETENCIÓN!A:E,5,FALSE)="CT","X","")</f>
        <v/>
      </c>
      <c r="N1222" s="28" t="str">
        <f>IF(VLOOKUP(I1222,RETENCIÓN!A:E,5,FALSE)="E","X","")</f>
        <v>X</v>
      </c>
      <c r="O1222" s="28" t="str">
        <f>IF(VLOOKUP(I1222,[3]RETENCIÓN!A:E,5,FALSE)="MT","X","")</f>
        <v/>
      </c>
      <c r="P1222" s="28" t="str">
        <f>IF(VLOOKUP(I1222,[3]RETENCIÓN!A:E,5,FALSE)="S","X","")</f>
        <v/>
      </c>
      <c r="Q1222" s="26" t="s">
        <v>2586</v>
      </c>
      <c r="R1222" s="26"/>
      <c r="S1222" s="25" t="s">
        <v>177</v>
      </c>
      <c r="T1222" s="22" t="s">
        <v>178</v>
      </c>
      <c r="U1222" s="22">
        <v>1</v>
      </c>
      <c r="V1222" s="22">
        <v>66</v>
      </c>
      <c r="W1222" s="22" t="s">
        <v>167</v>
      </c>
      <c r="X1222" s="22"/>
      <c r="Y1222" s="22">
        <v>16</v>
      </c>
      <c r="Z1222" s="22" t="s">
        <v>2580</v>
      </c>
    </row>
    <row r="1223" spans="1:26" ht="24" x14ac:dyDescent="0.2">
      <c r="A1223" s="22">
        <v>1221</v>
      </c>
      <c r="B1223" s="22" t="s">
        <v>303</v>
      </c>
      <c r="C1223" s="23">
        <v>36483</v>
      </c>
      <c r="D1223" s="23">
        <v>36483</v>
      </c>
      <c r="E1223" s="22" t="s">
        <v>21</v>
      </c>
      <c r="F1223" s="24" t="s">
        <v>507</v>
      </c>
      <c r="G1223" s="4" t="s">
        <v>40</v>
      </c>
      <c r="H1223" s="31" t="str">
        <f>VLOOKUP(G1223,[2]Hoja2!A$1:B$65536,2,0)</f>
        <v>SERIE029</v>
      </c>
      <c r="I1223" s="4" t="s">
        <v>40</v>
      </c>
      <c r="J1223" s="31">
        <f>VLOOKUP(Eliminación!I1738,RETENCIÓN!A:D,IF(Eliminación!E1738="OPES",2,IF(Eliminación!E1738="UPES",3,4)),FALSE)</f>
        <v>10</v>
      </c>
      <c r="K1223" s="27">
        <f t="shared" si="19"/>
        <v>40133</v>
      </c>
      <c r="L1223" s="28" t="str">
        <f>IF(VLOOKUP(I1223,RETENCIÓN!A:E,5,FALSE)="E","X","")</f>
        <v>X</v>
      </c>
      <c r="M1223" s="29" t="str">
        <f>IF(VLOOKUP(I1223,RETENCIÓN!A:E,5,FALSE)="CT","X","")</f>
        <v/>
      </c>
      <c r="N1223" s="28" t="str">
        <f>IF(VLOOKUP(I1223,RETENCIÓN!A:E,5,FALSE)="E","X","")</f>
        <v>X</v>
      </c>
      <c r="O1223" s="28" t="str">
        <f>IF(VLOOKUP(I1223,[3]RETENCIÓN!A:E,5,FALSE)="MT","X","")</f>
        <v/>
      </c>
      <c r="P1223" s="28" t="str">
        <f>IF(VLOOKUP(I1223,[3]RETENCIÓN!A:E,5,FALSE)="S","X","")</f>
        <v/>
      </c>
      <c r="Q1223" s="26" t="s">
        <v>2586</v>
      </c>
      <c r="R1223" s="26"/>
      <c r="S1223" s="25" t="s">
        <v>177</v>
      </c>
      <c r="T1223" s="22" t="s">
        <v>178</v>
      </c>
      <c r="U1223" s="22">
        <v>1</v>
      </c>
      <c r="V1223" s="22">
        <v>80</v>
      </c>
      <c r="W1223" s="22" t="s">
        <v>167</v>
      </c>
      <c r="X1223" s="22"/>
      <c r="Y1223" s="22">
        <v>17</v>
      </c>
      <c r="Z1223" s="22" t="s">
        <v>2580</v>
      </c>
    </row>
    <row r="1224" spans="1:26" ht="24" x14ac:dyDescent="0.2">
      <c r="A1224" s="22">
        <v>1222</v>
      </c>
      <c r="B1224" s="22" t="s">
        <v>221</v>
      </c>
      <c r="C1224" s="23">
        <v>36430</v>
      </c>
      <c r="D1224" s="23">
        <v>36430</v>
      </c>
      <c r="E1224" s="22" t="s">
        <v>21</v>
      </c>
      <c r="F1224" s="24" t="s">
        <v>2230</v>
      </c>
      <c r="G1224" s="4" t="s">
        <v>40</v>
      </c>
      <c r="H1224" s="31" t="str">
        <f>VLOOKUP(G1224,[2]Hoja2!A$1:B$65536,2,0)</f>
        <v>SERIE029</v>
      </c>
      <c r="I1224" s="4" t="s">
        <v>40</v>
      </c>
      <c r="J1224" s="31">
        <f>VLOOKUP(Eliminación!I1739,RETENCIÓN!A:D,IF(Eliminación!E1739="OPES",2,IF(Eliminación!E1739="UPES",3,4)),FALSE)</f>
        <v>10</v>
      </c>
      <c r="K1224" s="27">
        <f t="shared" si="19"/>
        <v>40080</v>
      </c>
      <c r="L1224" s="28" t="str">
        <f>IF(VLOOKUP(I1224,RETENCIÓN!A:E,5,FALSE)="E","X","")</f>
        <v>X</v>
      </c>
      <c r="M1224" s="29" t="str">
        <f>IF(VLOOKUP(I1224,RETENCIÓN!A:E,5,FALSE)="CT","X","")</f>
        <v/>
      </c>
      <c r="N1224" s="28" t="str">
        <f>IF(VLOOKUP(I1224,RETENCIÓN!A:E,5,FALSE)="E","X","")</f>
        <v>X</v>
      </c>
      <c r="O1224" s="28" t="str">
        <f>IF(VLOOKUP(I1224,[3]RETENCIÓN!A:E,5,FALSE)="MT","X","")</f>
        <v/>
      </c>
      <c r="P1224" s="28" t="str">
        <f>IF(VLOOKUP(I1224,[3]RETENCIÓN!A:E,5,FALSE)="S","X","")</f>
        <v/>
      </c>
      <c r="Q1224" s="26" t="s">
        <v>2592</v>
      </c>
      <c r="R1224" s="26" t="s">
        <v>1454</v>
      </c>
      <c r="S1224" s="25" t="s">
        <v>177</v>
      </c>
      <c r="T1224" s="22" t="s">
        <v>178</v>
      </c>
      <c r="U1224" s="22">
        <v>1</v>
      </c>
      <c r="V1224" s="22">
        <v>123</v>
      </c>
      <c r="W1224" s="22" t="s">
        <v>167</v>
      </c>
      <c r="X1224" s="22"/>
      <c r="Y1224" s="22">
        <v>1</v>
      </c>
      <c r="Z1224" s="22" t="s">
        <v>2593</v>
      </c>
    </row>
    <row r="1225" spans="1:26" ht="36" x14ac:dyDescent="0.2">
      <c r="A1225" s="22">
        <v>1223</v>
      </c>
      <c r="B1225" s="22" t="s">
        <v>1973</v>
      </c>
      <c r="C1225" s="23">
        <v>36430</v>
      </c>
      <c r="D1225" s="23">
        <v>36430</v>
      </c>
      <c r="E1225" s="22" t="s">
        <v>21</v>
      </c>
      <c r="F1225" s="24" t="s">
        <v>2594</v>
      </c>
      <c r="G1225" s="4" t="s">
        <v>40</v>
      </c>
      <c r="H1225" s="31" t="str">
        <f>VLOOKUP(G1225,[2]Hoja2!A$1:B$65536,2,0)</f>
        <v>SERIE029</v>
      </c>
      <c r="I1225" s="4" t="s">
        <v>40</v>
      </c>
      <c r="J1225" s="31">
        <f>VLOOKUP(Eliminación!I1740,RETENCIÓN!A:D,IF(Eliminación!E1740="OPES",2,IF(Eliminación!E1740="UPES",3,4)),FALSE)</f>
        <v>10</v>
      </c>
      <c r="K1225" s="27">
        <f t="shared" si="19"/>
        <v>40080</v>
      </c>
      <c r="L1225" s="28" t="str">
        <f>IF(VLOOKUP(I1225,RETENCIÓN!A:E,5,FALSE)="E","X","")</f>
        <v>X</v>
      </c>
      <c r="M1225" s="29" t="str">
        <f>IF(VLOOKUP(I1225,RETENCIÓN!A:E,5,FALSE)="CT","X","")</f>
        <v/>
      </c>
      <c r="N1225" s="28" t="str">
        <f>IF(VLOOKUP(I1225,RETENCIÓN!A:E,5,FALSE)="E","X","")</f>
        <v>X</v>
      </c>
      <c r="O1225" s="28" t="str">
        <f>IF(VLOOKUP(I1225,[3]RETENCIÓN!A:E,5,FALSE)="MT","X","")</f>
        <v/>
      </c>
      <c r="P1225" s="28" t="str">
        <f>IF(VLOOKUP(I1225,[3]RETENCIÓN!A:E,5,FALSE)="S","X","")</f>
        <v/>
      </c>
      <c r="Q1225" s="26" t="s">
        <v>2595</v>
      </c>
      <c r="R1225" s="26" t="s">
        <v>1660</v>
      </c>
      <c r="S1225" s="25" t="s">
        <v>177</v>
      </c>
      <c r="T1225" s="22" t="s">
        <v>178</v>
      </c>
      <c r="U1225" s="22">
        <v>1</v>
      </c>
      <c r="V1225" s="22">
        <v>115</v>
      </c>
      <c r="W1225" s="22" t="s">
        <v>167</v>
      </c>
      <c r="X1225" s="22"/>
      <c r="Y1225" s="22">
        <v>2</v>
      </c>
      <c r="Z1225" s="22" t="s">
        <v>2593</v>
      </c>
    </row>
    <row r="1226" spans="1:26" ht="24" x14ac:dyDescent="0.2">
      <c r="A1226" s="22">
        <v>1224</v>
      </c>
      <c r="B1226" s="22" t="s">
        <v>1973</v>
      </c>
      <c r="C1226" s="23">
        <v>36430</v>
      </c>
      <c r="D1226" s="23">
        <v>36430</v>
      </c>
      <c r="E1226" s="22" t="s">
        <v>21</v>
      </c>
      <c r="F1226" s="24" t="s">
        <v>333</v>
      </c>
      <c r="G1226" s="4" t="s">
        <v>40</v>
      </c>
      <c r="H1226" s="31" t="str">
        <f>VLOOKUP(G1226,[2]Hoja2!A$1:B$65536,2,0)</f>
        <v>SERIE029</v>
      </c>
      <c r="I1226" s="4" t="s">
        <v>40</v>
      </c>
      <c r="J1226" s="31">
        <f>VLOOKUP(Eliminación!I1741,RETENCIÓN!A:D,IF(Eliminación!E1741="OPES",2,IF(Eliminación!E1741="UPES",3,4)),FALSE)</f>
        <v>10</v>
      </c>
      <c r="K1226" s="27">
        <f t="shared" si="19"/>
        <v>40080</v>
      </c>
      <c r="L1226" s="28" t="str">
        <f>IF(VLOOKUP(I1226,RETENCIÓN!A:E,5,FALSE)="E","X","")</f>
        <v>X</v>
      </c>
      <c r="M1226" s="29" t="str">
        <f>IF(VLOOKUP(I1226,RETENCIÓN!A:E,5,FALSE)="CT","X","")</f>
        <v/>
      </c>
      <c r="N1226" s="28" t="str">
        <f>IF(VLOOKUP(I1226,RETENCIÓN!A:E,5,FALSE)="E","X","")</f>
        <v>X</v>
      </c>
      <c r="O1226" s="28" t="str">
        <f>IF(VLOOKUP(I1226,[3]RETENCIÓN!A:E,5,FALSE)="MT","X","")</f>
        <v/>
      </c>
      <c r="P1226" s="28" t="str">
        <f>IF(VLOOKUP(I1226,[3]RETENCIÓN!A:E,5,FALSE)="S","X","")</f>
        <v/>
      </c>
      <c r="Q1226" s="26" t="s">
        <v>2592</v>
      </c>
      <c r="R1226" s="26" t="s">
        <v>1063</v>
      </c>
      <c r="S1226" s="25" t="s">
        <v>177</v>
      </c>
      <c r="T1226" s="22" t="s">
        <v>178</v>
      </c>
      <c r="U1226" s="22">
        <v>1</v>
      </c>
      <c r="V1226" s="22">
        <v>94</v>
      </c>
      <c r="W1226" s="22" t="s">
        <v>167</v>
      </c>
      <c r="X1226" s="22"/>
      <c r="Y1226" s="22">
        <v>3</v>
      </c>
      <c r="Z1226" s="22" t="s">
        <v>2593</v>
      </c>
    </row>
    <row r="1227" spans="1:26" ht="24" x14ac:dyDescent="0.2">
      <c r="A1227" s="22">
        <v>1225</v>
      </c>
      <c r="B1227" s="22" t="s">
        <v>221</v>
      </c>
      <c r="C1227" s="23">
        <v>36430</v>
      </c>
      <c r="D1227" s="23">
        <v>36430</v>
      </c>
      <c r="E1227" s="22" t="s">
        <v>21</v>
      </c>
      <c r="F1227" s="24" t="s">
        <v>2596</v>
      </c>
      <c r="G1227" s="4" t="s">
        <v>40</v>
      </c>
      <c r="H1227" s="31" t="str">
        <f>VLOOKUP(G1227,[2]Hoja2!A$1:B$65536,2,0)</f>
        <v>SERIE029</v>
      </c>
      <c r="I1227" s="4" t="s">
        <v>40</v>
      </c>
      <c r="J1227" s="31">
        <f>VLOOKUP(Eliminación!I1742,RETENCIÓN!A:D,IF(Eliminación!E1742="OPES",2,IF(Eliminación!E1742="UPES",3,4)),FALSE)</f>
        <v>10</v>
      </c>
      <c r="K1227" s="27">
        <f t="shared" si="19"/>
        <v>40080</v>
      </c>
      <c r="L1227" s="28" t="str">
        <f>IF(VLOOKUP(I1227,RETENCIÓN!A:E,5,FALSE)="E","X","")</f>
        <v>X</v>
      </c>
      <c r="M1227" s="29" t="str">
        <f>IF(VLOOKUP(I1227,RETENCIÓN!A:E,5,FALSE)="CT","X","")</f>
        <v/>
      </c>
      <c r="N1227" s="28" t="str">
        <f>IF(VLOOKUP(I1227,RETENCIÓN!A:E,5,FALSE)="E","X","")</f>
        <v>X</v>
      </c>
      <c r="O1227" s="28" t="str">
        <f>IF(VLOOKUP(I1227,[3]RETENCIÓN!A:E,5,FALSE)="MT","X","")</f>
        <v/>
      </c>
      <c r="P1227" s="28" t="str">
        <f>IF(VLOOKUP(I1227,[3]RETENCIÓN!A:E,5,FALSE)="S","X","")</f>
        <v/>
      </c>
      <c r="Q1227" s="26" t="s">
        <v>2592</v>
      </c>
      <c r="R1227" s="26" t="s">
        <v>2597</v>
      </c>
      <c r="S1227" s="25" t="s">
        <v>182</v>
      </c>
      <c r="T1227" s="22" t="s">
        <v>178</v>
      </c>
      <c r="U1227" s="22">
        <v>1</v>
      </c>
      <c r="V1227" s="22">
        <v>159</v>
      </c>
      <c r="W1227" s="22" t="s">
        <v>167</v>
      </c>
      <c r="X1227" s="22"/>
      <c r="Y1227" s="22">
        <v>4</v>
      </c>
      <c r="Z1227" s="22" t="s">
        <v>2593</v>
      </c>
    </row>
    <row r="1228" spans="1:26" ht="24" x14ac:dyDescent="0.2">
      <c r="A1228" s="22">
        <v>1226</v>
      </c>
      <c r="B1228" s="22" t="s">
        <v>1973</v>
      </c>
      <c r="C1228" s="23">
        <v>36430</v>
      </c>
      <c r="D1228" s="23">
        <v>36430</v>
      </c>
      <c r="E1228" s="22" t="s">
        <v>21</v>
      </c>
      <c r="F1228" s="24" t="s">
        <v>324</v>
      </c>
      <c r="G1228" s="4" t="s">
        <v>40</v>
      </c>
      <c r="H1228" s="31" t="str">
        <f>VLOOKUP(G1228,[2]Hoja2!A$1:B$65536,2,0)</f>
        <v>SERIE029</v>
      </c>
      <c r="I1228" s="4" t="s">
        <v>40</v>
      </c>
      <c r="J1228" s="31">
        <f>VLOOKUP(Eliminación!I1743,RETENCIÓN!A:D,IF(Eliminación!E1743="OPES",2,IF(Eliminación!E1743="UPES",3,4)),FALSE)</f>
        <v>10</v>
      </c>
      <c r="K1228" s="27">
        <f t="shared" si="19"/>
        <v>40080</v>
      </c>
      <c r="L1228" s="28" t="str">
        <f>IF(VLOOKUP(I1228,RETENCIÓN!A:E,5,FALSE)="E","X","")</f>
        <v>X</v>
      </c>
      <c r="M1228" s="29" t="str">
        <f>IF(VLOOKUP(I1228,RETENCIÓN!A:E,5,FALSE)="CT","X","")</f>
        <v/>
      </c>
      <c r="N1228" s="28" t="str">
        <f>IF(VLOOKUP(I1228,RETENCIÓN!A:E,5,FALSE)="E","X","")</f>
        <v>X</v>
      </c>
      <c r="O1228" s="28" t="str">
        <f>IF(VLOOKUP(I1228,[3]RETENCIÓN!A:E,5,FALSE)="MT","X","")</f>
        <v/>
      </c>
      <c r="P1228" s="28" t="str">
        <f>IF(VLOOKUP(I1228,[3]RETENCIÓN!A:E,5,FALSE)="S","X","")</f>
        <v/>
      </c>
      <c r="Q1228" s="26" t="s">
        <v>2592</v>
      </c>
      <c r="R1228" s="26" t="s">
        <v>326</v>
      </c>
      <c r="S1228" s="25" t="s">
        <v>177</v>
      </c>
      <c r="T1228" s="22" t="s">
        <v>178</v>
      </c>
      <c r="U1228" s="22">
        <v>1</v>
      </c>
      <c r="V1228" s="22">
        <v>134</v>
      </c>
      <c r="W1228" s="22" t="s">
        <v>167</v>
      </c>
      <c r="X1228" s="22"/>
      <c r="Y1228" s="22">
        <v>5</v>
      </c>
      <c r="Z1228" s="22" t="s">
        <v>2593</v>
      </c>
    </row>
    <row r="1229" spans="1:26" ht="24" x14ac:dyDescent="0.2">
      <c r="A1229" s="22">
        <v>1227</v>
      </c>
      <c r="B1229" s="22" t="s">
        <v>412</v>
      </c>
      <c r="C1229" s="23">
        <v>36430</v>
      </c>
      <c r="D1229" s="23">
        <v>36430</v>
      </c>
      <c r="E1229" s="22" t="s">
        <v>21</v>
      </c>
      <c r="F1229" s="24" t="s">
        <v>2598</v>
      </c>
      <c r="G1229" s="4" t="s">
        <v>40</v>
      </c>
      <c r="H1229" s="31" t="str">
        <f>VLOOKUP(G1229,[2]Hoja2!A$1:B$65536,2,0)</f>
        <v>SERIE029</v>
      </c>
      <c r="I1229" s="4" t="s">
        <v>40</v>
      </c>
      <c r="J1229" s="31">
        <f>VLOOKUP(Eliminación!I1744,RETENCIÓN!A:D,IF(Eliminación!E1744="OPES",2,IF(Eliminación!E1744="UPES",3,4)),FALSE)</f>
        <v>10</v>
      </c>
      <c r="K1229" s="27">
        <f t="shared" si="19"/>
        <v>40080</v>
      </c>
      <c r="L1229" s="28" t="str">
        <f>IF(VLOOKUP(I1229,RETENCIÓN!A:E,5,FALSE)="E","X","")</f>
        <v>X</v>
      </c>
      <c r="M1229" s="29" t="str">
        <f>IF(VLOOKUP(I1229,RETENCIÓN!A:E,5,FALSE)="CT","X","")</f>
        <v/>
      </c>
      <c r="N1229" s="28" t="str">
        <f>IF(VLOOKUP(I1229,RETENCIÓN!A:E,5,FALSE)="E","X","")</f>
        <v>X</v>
      </c>
      <c r="O1229" s="28" t="str">
        <f>IF(VLOOKUP(I1229,[3]RETENCIÓN!A:E,5,FALSE)="MT","X","")</f>
        <v/>
      </c>
      <c r="P1229" s="28" t="str">
        <f>IF(VLOOKUP(I1229,[3]RETENCIÓN!A:E,5,FALSE)="S","X","")</f>
        <v/>
      </c>
      <c r="Q1229" s="26" t="s">
        <v>2592</v>
      </c>
      <c r="R1229" s="26" t="s">
        <v>1325</v>
      </c>
      <c r="S1229" s="25" t="s">
        <v>177</v>
      </c>
      <c r="T1229" s="22" t="s">
        <v>178</v>
      </c>
      <c r="U1229" s="22">
        <v>1</v>
      </c>
      <c r="V1229" s="22">
        <v>89</v>
      </c>
      <c r="W1229" s="22" t="s">
        <v>167</v>
      </c>
      <c r="X1229" s="22" t="s">
        <v>351</v>
      </c>
      <c r="Y1229" s="22">
        <v>6</v>
      </c>
      <c r="Z1229" s="22" t="s">
        <v>2593</v>
      </c>
    </row>
    <row r="1230" spans="1:26" ht="36" x14ac:dyDescent="0.2">
      <c r="A1230" s="22">
        <v>1228</v>
      </c>
      <c r="B1230" s="22" t="s">
        <v>168</v>
      </c>
      <c r="C1230" s="23">
        <v>36430</v>
      </c>
      <c r="D1230" s="23">
        <v>36430</v>
      </c>
      <c r="E1230" s="22" t="s">
        <v>21</v>
      </c>
      <c r="F1230" s="24" t="s">
        <v>2599</v>
      </c>
      <c r="G1230" s="4" t="s">
        <v>40</v>
      </c>
      <c r="H1230" s="31" t="str">
        <f>VLOOKUP(G1230,[2]Hoja2!A$1:B$65536,2,0)</f>
        <v>SERIE029</v>
      </c>
      <c r="I1230" s="4" t="s">
        <v>40</v>
      </c>
      <c r="J1230" s="31">
        <f>VLOOKUP(Eliminación!I1745,RETENCIÓN!A:D,IF(Eliminación!E1745="OPES",2,IF(Eliminación!E1745="UPES",3,4)),FALSE)</f>
        <v>10</v>
      </c>
      <c r="K1230" s="27">
        <f t="shared" si="19"/>
        <v>40080</v>
      </c>
      <c r="L1230" s="28" t="str">
        <f>IF(VLOOKUP(I1230,RETENCIÓN!A:E,5,FALSE)="E","X","")</f>
        <v>X</v>
      </c>
      <c r="M1230" s="29" t="str">
        <f>IF(VLOOKUP(I1230,RETENCIÓN!A:E,5,FALSE)="CT","X","")</f>
        <v/>
      </c>
      <c r="N1230" s="28" t="str">
        <f>IF(VLOOKUP(I1230,RETENCIÓN!A:E,5,FALSE)="E","X","")</f>
        <v>X</v>
      </c>
      <c r="O1230" s="28" t="str">
        <f>IF(VLOOKUP(I1230,[3]RETENCIÓN!A:E,5,FALSE)="MT","X","")</f>
        <v/>
      </c>
      <c r="P1230" s="28" t="str">
        <f>IF(VLOOKUP(I1230,[3]RETENCIÓN!A:E,5,FALSE)="S","X","")</f>
        <v/>
      </c>
      <c r="Q1230" s="26" t="s">
        <v>2595</v>
      </c>
      <c r="R1230" s="26" t="s">
        <v>2600</v>
      </c>
      <c r="S1230" s="25" t="s">
        <v>177</v>
      </c>
      <c r="T1230" s="22" t="s">
        <v>178</v>
      </c>
      <c r="U1230" s="22">
        <v>1</v>
      </c>
      <c r="V1230" s="22">
        <v>200</v>
      </c>
      <c r="W1230" s="22" t="s">
        <v>167</v>
      </c>
      <c r="X1230" s="22"/>
      <c r="Y1230" s="22">
        <v>7</v>
      </c>
      <c r="Z1230" s="22" t="s">
        <v>2593</v>
      </c>
    </row>
    <row r="1231" spans="1:26" ht="24" x14ac:dyDescent="0.2">
      <c r="A1231" s="22">
        <v>1229</v>
      </c>
      <c r="B1231" s="22" t="s">
        <v>1973</v>
      </c>
      <c r="C1231" s="23">
        <v>36423</v>
      </c>
      <c r="D1231" s="23">
        <v>36423</v>
      </c>
      <c r="E1231" s="22" t="s">
        <v>21</v>
      </c>
      <c r="F1231" s="24" t="s">
        <v>2546</v>
      </c>
      <c r="G1231" s="4" t="s">
        <v>40</v>
      </c>
      <c r="H1231" s="31" t="str">
        <f>VLOOKUP(G1231,[2]Hoja2!A$1:B$65536,2,0)</f>
        <v>SERIE029</v>
      </c>
      <c r="I1231" s="4" t="s">
        <v>40</v>
      </c>
      <c r="J1231" s="31">
        <f>VLOOKUP(Eliminación!I1746,RETENCIÓN!A:D,IF(Eliminación!E1746="OPES",2,IF(Eliminación!E1746="UPES",3,4)),FALSE)</f>
        <v>10</v>
      </c>
      <c r="K1231" s="27">
        <f t="shared" si="19"/>
        <v>40073</v>
      </c>
      <c r="L1231" s="28" t="str">
        <f>IF(VLOOKUP(I1231,RETENCIÓN!A:E,5,FALSE)="E","X","")</f>
        <v>X</v>
      </c>
      <c r="M1231" s="29" t="str">
        <f>IF(VLOOKUP(I1231,RETENCIÓN!A:E,5,FALSE)="CT","X","")</f>
        <v/>
      </c>
      <c r="N1231" s="28" t="str">
        <f>IF(VLOOKUP(I1231,RETENCIÓN!A:E,5,FALSE)="E","X","")</f>
        <v>X</v>
      </c>
      <c r="O1231" s="28" t="str">
        <f>IF(VLOOKUP(I1231,[3]RETENCIÓN!A:E,5,FALSE)="MT","X","")</f>
        <v/>
      </c>
      <c r="P1231" s="28" t="str">
        <f>IF(VLOOKUP(I1231,[3]RETENCIÓN!A:E,5,FALSE)="S","X","")</f>
        <v/>
      </c>
      <c r="Q1231" s="26" t="s">
        <v>2601</v>
      </c>
      <c r="R1231" s="26" t="s">
        <v>2547</v>
      </c>
      <c r="S1231" s="25" t="s">
        <v>177</v>
      </c>
      <c r="T1231" s="22" t="s">
        <v>178</v>
      </c>
      <c r="U1231" s="22">
        <v>1</v>
      </c>
      <c r="V1231" s="22">
        <v>70</v>
      </c>
      <c r="W1231" s="22" t="s">
        <v>167</v>
      </c>
      <c r="X1231" s="22"/>
      <c r="Y1231" s="22">
        <v>8</v>
      </c>
      <c r="Z1231" s="22" t="s">
        <v>2593</v>
      </c>
    </row>
    <row r="1232" spans="1:26" ht="24" x14ac:dyDescent="0.2">
      <c r="A1232" s="22">
        <v>1230</v>
      </c>
      <c r="B1232" s="22" t="s">
        <v>221</v>
      </c>
      <c r="C1232" s="23">
        <v>36430</v>
      </c>
      <c r="D1232" s="23">
        <v>36430</v>
      </c>
      <c r="E1232" s="22" t="s">
        <v>21</v>
      </c>
      <c r="F1232" s="24" t="s">
        <v>2602</v>
      </c>
      <c r="G1232" s="4" t="s">
        <v>40</v>
      </c>
      <c r="H1232" s="31" t="str">
        <f>VLOOKUP(G1232,[2]Hoja2!A$1:B$65536,2,0)</f>
        <v>SERIE029</v>
      </c>
      <c r="I1232" s="4" t="s">
        <v>40</v>
      </c>
      <c r="J1232" s="31">
        <f>VLOOKUP(Eliminación!I1747,RETENCIÓN!A:D,IF(Eliminación!E1747="OPES",2,IF(Eliminación!E1747="UPES",3,4)),FALSE)</f>
        <v>10</v>
      </c>
      <c r="K1232" s="27">
        <f t="shared" si="19"/>
        <v>40080</v>
      </c>
      <c r="L1232" s="28" t="str">
        <f>IF(VLOOKUP(I1232,RETENCIÓN!A:E,5,FALSE)="E","X","")</f>
        <v>X</v>
      </c>
      <c r="M1232" s="29" t="str">
        <f>IF(VLOOKUP(I1232,RETENCIÓN!A:E,5,FALSE)="CT","X","")</f>
        <v/>
      </c>
      <c r="N1232" s="28" t="str">
        <f>IF(VLOOKUP(I1232,RETENCIÓN!A:E,5,FALSE)="E","X","")</f>
        <v>X</v>
      </c>
      <c r="O1232" s="28" t="str">
        <f>IF(VLOOKUP(I1232,[3]RETENCIÓN!A:E,5,FALSE)="MT","X","")</f>
        <v/>
      </c>
      <c r="P1232" s="28" t="str">
        <f>IF(VLOOKUP(I1232,[3]RETENCIÓN!A:E,5,FALSE)="S","X","")</f>
        <v/>
      </c>
      <c r="Q1232" s="26" t="s">
        <v>2603</v>
      </c>
      <c r="R1232" s="26" t="s">
        <v>2292</v>
      </c>
      <c r="S1232" s="25" t="s">
        <v>177</v>
      </c>
      <c r="T1232" s="22" t="s">
        <v>178</v>
      </c>
      <c r="U1232" s="22">
        <v>1</v>
      </c>
      <c r="V1232" s="22">
        <v>97</v>
      </c>
      <c r="W1232" s="22" t="s">
        <v>167</v>
      </c>
      <c r="X1232" s="22"/>
      <c r="Y1232" s="22">
        <v>9</v>
      </c>
      <c r="Z1232" s="22" t="s">
        <v>2593</v>
      </c>
    </row>
    <row r="1233" spans="1:26" x14ac:dyDescent="0.2">
      <c r="A1233" s="22">
        <v>1231</v>
      </c>
      <c r="B1233" s="22" t="s">
        <v>1973</v>
      </c>
      <c r="C1233" s="23">
        <v>36430</v>
      </c>
      <c r="D1233" s="23">
        <v>36430</v>
      </c>
      <c r="E1233" s="22" t="s">
        <v>21</v>
      </c>
      <c r="F1233" s="24" t="s">
        <v>2594</v>
      </c>
      <c r="G1233" s="4" t="s">
        <v>40</v>
      </c>
      <c r="H1233" s="31" t="str">
        <f>VLOOKUP(G1233,[2]Hoja2!A$1:B$65536,2,0)</f>
        <v>SERIE029</v>
      </c>
      <c r="I1233" s="4" t="s">
        <v>40</v>
      </c>
      <c r="J1233" s="31">
        <f>VLOOKUP(Eliminación!I1748,RETENCIÓN!A:D,IF(Eliminación!E1748="OPES",2,IF(Eliminación!E1748="UPES",3,4)),FALSE)</f>
        <v>10</v>
      </c>
      <c r="K1233" s="27">
        <f t="shared" si="19"/>
        <v>40080</v>
      </c>
      <c r="L1233" s="28" t="str">
        <f>IF(VLOOKUP(I1233,RETENCIÓN!A:E,5,FALSE)="E","X","")</f>
        <v>X</v>
      </c>
      <c r="M1233" s="29" t="str">
        <f>IF(VLOOKUP(I1233,RETENCIÓN!A:E,5,FALSE)="CT","X","")</f>
        <v/>
      </c>
      <c r="N1233" s="28" t="str">
        <f>IF(VLOOKUP(I1233,RETENCIÓN!A:E,5,FALSE)="E","X","")</f>
        <v>X</v>
      </c>
      <c r="O1233" s="28" t="str">
        <f>IF(VLOOKUP(I1233,[3]RETENCIÓN!A:E,5,FALSE)="MT","X","")</f>
        <v/>
      </c>
      <c r="P1233" s="28" t="str">
        <f>IF(VLOOKUP(I1233,[3]RETENCIÓN!A:E,5,FALSE)="S","X","")</f>
        <v/>
      </c>
      <c r="Q1233" s="26" t="s">
        <v>2604</v>
      </c>
      <c r="R1233" s="26" t="s">
        <v>1660</v>
      </c>
      <c r="S1233" s="25" t="s">
        <v>177</v>
      </c>
      <c r="T1233" s="22" t="s">
        <v>178</v>
      </c>
      <c r="U1233" s="22">
        <v>1</v>
      </c>
      <c r="V1233" s="22">
        <v>149</v>
      </c>
      <c r="W1233" s="22" t="s">
        <v>167</v>
      </c>
      <c r="X1233" s="22"/>
      <c r="Y1233" s="22">
        <v>10</v>
      </c>
      <c r="Z1233" s="22" t="s">
        <v>2593</v>
      </c>
    </row>
    <row r="1234" spans="1:26" ht="24" x14ac:dyDescent="0.2">
      <c r="A1234" s="22">
        <v>1232</v>
      </c>
      <c r="B1234" s="22" t="s">
        <v>221</v>
      </c>
      <c r="C1234" s="23">
        <v>36430</v>
      </c>
      <c r="D1234" s="23">
        <v>36430</v>
      </c>
      <c r="E1234" s="22" t="s">
        <v>21</v>
      </c>
      <c r="F1234" s="24" t="s">
        <v>2605</v>
      </c>
      <c r="G1234" s="4" t="s">
        <v>40</v>
      </c>
      <c r="H1234" s="31" t="str">
        <f>VLOOKUP(G1234,[2]Hoja2!A$1:B$65536,2,0)</f>
        <v>SERIE029</v>
      </c>
      <c r="I1234" s="4" t="s">
        <v>40</v>
      </c>
      <c r="J1234" s="31">
        <f>VLOOKUP(Eliminación!I1749,RETENCIÓN!A:D,IF(Eliminación!E1749="OPES",2,IF(Eliminación!E1749="UPES",3,4)),FALSE)</f>
        <v>10</v>
      </c>
      <c r="K1234" s="27">
        <f t="shared" si="19"/>
        <v>40080</v>
      </c>
      <c r="L1234" s="28" t="str">
        <f>IF(VLOOKUP(I1234,RETENCIÓN!A:E,5,FALSE)="E","X","")</f>
        <v>X</v>
      </c>
      <c r="M1234" s="29" t="str">
        <f>IF(VLOOKUP(I1234,RETENCIÓN!A:E,5,FALSE)="CT","X","")</f>
        <v/>
      </c>
      <c r="N1234" s="28" t="str">
        <f>IF(VLOOKUP(I1234,RETENCIÓN!A:E,5,FALSE)="E","X","")</f>
        <v>X</v>
      </c>
      <c r="O1234" s="28" t="str">
        <f>IF(VLOOKUP(I1234,[3]RETENCIÓN!A:E,5,FALSE)="MT","X","")</f>
        <v/>
      </c>
      <c r="P1234" s="28" t="str">
        <f>IF(VLOOKUP(I1234,[3]RETENCIÓN!A:E,5,FALSE)="S","X","")</f>
        <v/>
      </c>
      <c r="Q1234" s="26" t="s">
        <v>2606</v>
      </c>
      <c r="R1234" s="26" t="s">
        <v>2296</v>
      </c>
      <c r="S1234" s="25" t="s">
        <v>177</v>
      </c>
      <c r="T1234" s="22" t="s">
        <v>178</v>
      </c>
      <c r="U1234" s="22">
        <v>1</v>
      </c>
      <c r="V1234" s="22">
        <v>119</v>
      </c>
      <c r="W1234" s="22" t="s">
        <v>167</v>
      </c>
      <c r="X1234" s="22"/>
      <c r="Y1234" s="22">
        <v>11</v>
      </c>
      <c r="Z1234" s="22" t="s">
        <v>2593</v>
      </c>
    </row>
    <row r="1235" spans="1:26" ht="24" x14ac:dyDescent="0.2">
      <c r="A1235" s="22">
        <v>1233</v>
      </c>
      <c r="B1235" s="22" t="s">
        <v>221</v>
      </c>
      <c r="C1235" s="23">
        <v>36430</v>
      </c>
      <c r="D1235" s="23">
        <v>36430</v>
      </c>
      <c r="E1235" s="22" t="s">
        <v>21</v>
      </c>
      <c r="F1235" s="24" t="s">
        <v>2607</v>
      </c>
      <c r="G1235" s="4" t="s">
        <v>40</v>
      </c>
      <c r="H1235" s="31" t="str">
        <f>VLOOKUP(G1235,[2]Hoja2!A$1:B$65536,2,0)</f>
        <v>SERIE029</v>
      </c>
      <c r="I1235" s="4" t="s">
        <v>40</v>
      </c>
      <c r="J1235" s="31">
        <f>VLOOKUP(Eliminación!I1750,RETENCIÓN!A:D,IF(Eliminación!E1750="OPES",2,IF(Eliminación!E1750="UPES",3,4)),FALSE)</f>
        <v>10</v>
      </c>
      <c r="K1235" s="27">
        <f t="shared" si="19"/>
        <v>40080</v>
      </c>
      <c r="L1235" s="28" t="str">
        <f>IF(VLOOKUP(I1235,RETENCIÓN!A:E,5,FALSE)="E","X","")</f>
        <v>X</v>
      </c>
      <c r="M1235" s="29" t="str">
        <f>IF(VLOOKUP(I1235,RETENCIÓN!A:E,5,FALSE)="CT","X","")</f>
        <v/>
      </c>
      <c r="N1235" s="28" t="str">
        <f>IF(VLOOKUP(I1235,RETENCIÓN!A:E,5,FALSE)="E","X","")</f>
        <v>X</v>
      </c>
      <c r="O1235" s="28" t="str">
        <f>IF(VLOOKUP(I1235,[3]RETENCIÓN!A:E,5,FALSE)="MT","X","")</f>
        <v/>
      </c>
      <c r="P1235" s="28" t="str">
        <f>IF(VLOOKUP(I1235,[3]RETENCIÓN!A:E,5,FALSE)="S","X","")</f>
        <v/>
      </c>
      <c r="Q1235" s="26" t="s">
        <v>2606</v>
      </c>
      <c r="R1235" s="26"/>
      <c r="S1235" s="25" t="s">
        <v>182</v>
      </c>
      <c r="T1235" s="22" t="s">
        <v>178</v>
      </c>
      <c r="U1235" s="22">
        <v>1</v>
      </c>
      <c r="V1235" s="22">
        <v>87</v>
      </c>
      <c r="W1235" s="22" t="s">
        <v>167</v>
      </c>
      <c r="X1235" s="22"/>
      <c r="Y1235" s="22">
        <v>12</v>
      </c>
      <c r="Z1235" s="22" t="s">
        <v>2593</v>
      </c>
    </row>
    <row r="1236" spans="1:26" ht="24" x14ac:dyDescent="0.2">
      <c r="A1236" s="22">
        <v>1234</v>
      </c>
      <c r="B1236" s="22" t="s">
        <v>221</v>
      </c>
      <c r="C1236" s="23">
        <v>36504</v>
      </c>
      <c r="D1236" s="23">
        <v>36504</v>
      </c>
      <c r="E1236" s="22" t="s">
        <v>21</v>
      </c>
      <c r="F1236" s="24" t="s">
        <v>316</v>
      </c>
      <c r="G1236" s="4" t="s">
        <v>40</v>
      </c>
      <c r="H1236" s="31" t="str">
        <f>VLOOKUP(G1236,Hoja2!A:B,2,0)</f>
        <v>SERIE029</v>
      </c>
      <c r="I1236" s="4" t="s">
        <v>40</v>
      </c>
      <c r="J1236" s="31">
        <f>VLOOKUP(Eliminación!I771,RETENCIÓN!A:D,IF(Eliminación!E771="OPES",2,IF(Eliminación!E771="UPES",3,4)),FALSE)</f>
        <v>10</v>
      </c>
      <c r="K1236" s="27">
        <f t="shared" si="19"/>
        <v>40154</v>
      </c>
      <c r="L1236" s="28" t="str">
        <f>IF(VLOOKUP(I1236,RETENCIÓN!A:E,5,FALSE)="E","X","")</f>
        <v>X</v>
      </c>
      <c r="M1236" s="29" t="str">
        <f>IF(VLOOKUP(I1236,RETENCIÓN!A:E,5,FALSE)="CT","X","")</f>
        <v/>
      </c>
      <c r="N1236" s="28" t="str">
        <f>IF(VLOOKUP(I1236,RETENCIÓN!A:E,5,FALSE)="E","X","")</f>
        <v>X</v>
      </c>
      <c r="O1236" s="28" t="str">
        <f>IF(VLOOKUP(I1236,RETENCIÓN!A:E,5,FALSE)="MT","X","")</f>
        <v/>
      </c>
      <c r="P1236" s="28" t="str">
        <f>IF(VLOOKUP(I1236,RETENCIÓN!A:E,5,FALSE)="S","X","")</f>
        <v/>
      </c>
      <c r="Q1236" s="26" t="s">
        <v>1194</v>
      </c>
      <c r="R1236" s="26"/>
      <c r="S1236" s="25" t="s">
        <v>177</v>
      </c>
      <c r="T1236" s="22" t="s">
        <v>178</v>
      </c>
      <c r="U1236" s="22">
        <v>1</v>
      </c>
      <c r="V1236" s="22">
        <v>52</v>
      </c>
      <c r="W1236" s="22" t="s">
        <v>167</v>
      </c>
      <c r="X1236" s="22"/>
      <c r="Y1236" s="22">
        <v>1</v>
      </c>
      <c r="Z1236" s="22" t="s">
        <v>1195</v>
      </c>
    </row>
    <row r="1237" spans="1:26" ht="24" x14ac:dyDescent="0.2">
      <c r="A1237" s="22">
        <v>1235</v>
      </c>
      <c r="B1237" s="22" t="s">
        <v>168</v>
      </c>
      <c r="C1237" s="23">
        <v>36508</v>
      </c>
      <c r="D1237" s="23">
        <v>36508</v>
      </c>
      <c r="E1237" s="22" t="s">
        <v>21</v>
      </c>
      <c r="F1237" s="24" t="s">
        <v>1196</v>
      </c>
      <c r="G1237" s="4" t="s">
        <v>40</v>
      </c>
      <c r="H1237" s="31" t="str">
        <f>VLOOKUP(G1237,Hoja2!A:B,2,0)</f>
        <v>SERIE029</v>
      </c>
      <c r="I1237" s="4" t="s">
        <v>40</v>
      </c>
      <c r="J1237" s="31">
        <f>VLOOKUP(Eliminación!I772,RETENCIÓN!A:D,IF(Eliminación!E772="OPES",2,IF(Eliminación!E772="UPES",3,4)),FALSE)</f>
        <v>10</v>
      </c>
      <c r="K1237" s="27">
        <f t="shared" si="19"/>
        <v>40158</v>
      </c>
      <c r="L1237" s="28" t="str">
        <f>IF(VLOOKUP(I1237,RETENCIÓN!A:E,5,FALSE)="E","X","")</f>
        <v>X</v>
      </c>
      <c r="M1237" s="29" t="str">
        <f>IF(VLOOKUP(I1237,RETENCIÓN!A:E,5,FALSE)="CT","X","")</f>
        <v/>
      </c>
      <c r="N1237" s="28" t="str">
        <f>IF(VLOOKUP(I1237,RETENCIÓN!A:E,5,FALSE)="E","X","")</f>
        <v>X</v>
      </c>
      <c r="O1237" s="28" t="str">
        <f>IF(VLOOKUP(I1237,RETENCIÓN!A:E,5,FALSE)="MT","X","")</f>
        <v/>
      </c>
      <c r="P1237" s="28" t="str">
        <f>IF(VLOOKUP(I1237,RETENCIÓN!A:E,5,FALSE)="S","X","")</f>
        <v/>
      </c>
      <c r="Q1237" s="26" t="s">
        <v>1102</v>
      </c>
      <c r="R1237" s="26" t="s">
        <v>1197</v>
      </c>
      <c r="S1237" s="25" t="s">
        <v>177</v>
      </c>
      <c r="T1237" s="22" t="s">
        <v>178</v>
      </c>
      <c r="U1237" s="22">
        <v>1</v>
      </c>
      <c r="V1237" s="22">
        <v>100</v>
      </c>
      <c r="W1237" s="22" t="s">
        <v>167</v>
      </c>
      <c r="X1237" s="22"/>
      <c r="Y1237" s="22">
        <v>2</v>
      </c>
      <c r="Z1237" s="22" t="s">
        <v>1195</v>
      </c>
    </row>
    <row r="1238" spans="1:26" ht="24" x14ac:dyDescent="0.2">
      <c r="A1238" s="22">
        <v>1236</v>
      </c>
      <c r="B1238" s="22" t="s">
        <v>168</v>
      </c>
      <c r="C1238" s="23">
        <v>36508</v>
      </c>
      <c r="D1238" s="23">
        <v>36508</v>
      </c>
      <c r="E1238" s="22" t="s">
        <v>21</v>
      </c>
      <c r="F1238" s="24" t="s">
        <v>1059</v>
      </c>
      <c r="G1238" s="4" t="s">
        <v>40</v>
      </c>
      <c r="H1238" s="31" t="str">
        <f>VLOOKUP(G1238,Hoja2!A:B,2,0)</f>
        <v>SERIE029</v>
      </c>
      <c r="I1238" s="4" t="s">
        <v>40</v>
      </c>
      <c r="J1238" s="31">
        <f>VLOOKUP(Eliminación!I773,RETENCIÓN!A:D,IF(Eliminación!E773="OPES",2,IF(Eliminación!E773="UPES",3,4)),FALSE)</f>
        <v>10</v>
      </c>
      <c r="K1238" s="27">
        <f t="shared" si="19"/>
        <v>40158</v>
      </c>
      <c r="L1238" s="28" t="str">
        <f>IF(VLOOKUP(I1238,RETENCIÓN!A:E,5,FALSE)="E","X","")</f>
        <v>X</v>
      </c>
      <c r="M1238" s="29" t="str">
        <f>IF(VLOOKUP(I1238,RETENCIÓN!A:E,5,FALSE)="CT","X","")</f>
        <v/>
      </c>
      <c r="N1238" s="28" t="str">
        <f>IF(VLOOKUP(I1238,RETENCIÓN!A:E,5,FALSE)="E","X","")</f>
        <v>X</v>
      </c>
      <c r="O1238" s="28" t="str">
        <f>IF(VLOOKUP(I1238,RETENCIÓN!A:E,5,FALSE)="MT","X","")</f>
        <v/>
      </c>
      <c r="P1238" s="28" t="str">
        <f>IF(VLOOKUP(I1238,RETENCIÓN!A:E,5,FALSE)="S","X","")</f>
        <v/>
      </c>
      <c r="Q1238" s="26" t="s">
        <v>1198</v>
      </c>
      <c r="R1238" s="26"/>
      <c r="S1238" s="25" t="s">
        <v>177</v>
      </c>
      <c r="T1238" s="22" t="s">
        <v>178</v>
      </c>
      <c r="U1238" s="22">
        <v>1</v>
      </c>
      <c r="V1238" s="22">
        <v>28</v>
      </c>
      <c r="W1238" s="22" t="s">
        <v>167</v>
      </c>
      <c r="X1238" s="22"/>
      <c r="Y1238" s="22">
        <v>3</v>
      </c>
      <c r="Z1238" s="22" t="s">
        <v>1195</v>
      </c>
    </row>
    <row r="1239" spans="1:26" x14ac:dyDescent="0.2">
      <c r="A1239" s="22">
        <v>1237</v>
      </c>
      <c r="B1239" s="22" t="s">
        <v>168</v>
      </c>
      <c r="C1239" s="23">
        <v>36508</v>
      </c>
      <c r="D1239" s="23">
        <v>36508</v>
      </c>
      <c r="E1239" s="22" t="s">
        <v>21</v>
      </c>
      <c r="F1239" s="24" t="s">
        <v>1199</v>
      </c>
      <c r="G1239" s="4" t="s">
        <v>40</v>
      </c>
      <c r="H1239" s="31" t="str">
        <f>VLOOKUP(G1239,Hoja2!A:B,2,0)</f>
        <v>SERIE029</v>
      </c>
      <c r="I1239" s="4" t="s">
        <v>40</v>
      </c>
      <c r="J1239" s="31">
        <f>VLOOKUP(Eliminación!I774,RETENCIÓN!A:D,IF(Eliminación!E774="OPES",2,IF(Eliminación!E774="UPES",3,4)),FALSE)</f>
        <v>10</v>
      </c>
      <c r="K1239" s="27">
        <f t="shared" si="19"/>
        <v>40158</v>
      </c>
      <c r="L1239" s="28" t="str">
        <f>IF(VLOOKUP(I1239,RETENCIÓN!A:E,5,FALSE)="E","X","")</f>
        <v>X</v>
      </c>
      <c r="M1239" s="29" t="str">
        <f>IF(VLOOKUP(I1239,RETENCIÓN!A:E,5,FALSE)="CT","X","")</f>
        <v/>
      </c>
      <c r="N1239" s="28" t="str">
        <f>IF(VLOOKUP(I1239,RETENCIÓN!A:E,5,FALSE)="E","X","")</f>
        <v>X</v>
      </c>
      <c r="O1239" s="28" t="str">
        <f>IF(VLOOKUP(I1239,RETENCIÓN!A:E,5,FALSE)="MT","X","")</f>
        <v/>
      </c>
      <c r="P1239" s="28" t="str">
        <f>IF(VLOOKUP(I1239,RETENCIÓN!A:E,5,FALSE)="S","X","")</f>
        <v/>
      </c>
      <c r="Q1239" s="26" t="s">
        <v>1200</v>
      </c>
      <c r="R1239" s="26"/>
      <c r="S1239" s="25" t="s">
        <v>177</v>
      </c>
      <c r="T1239" s="22" t="s">
        <v>178</v>
      </c>
      <c r="U1239" s="22">
        <v>1</v>
      </c>
      <c r="V1239" s="22">
        <v>73</v>
      </c>
      <c r="W1239" s="22" t="s">
        <v>167</v>
      </c>
      <c r="X1239" s="22"/>
      <c r="Y1239" s="22">
        <v>4</v>
      </c>
      <c r="Z1239" s="22" t="s">
        <v>1195</v>
      </c>
    </row>
    <row r="1240" spans="1:26" ht="24" x14ac:dyDescent="0.2">
      <c r="A1240" s="22">
        <v>1238</v>
      </c>
      <c r="B1240" s="22" t="s">
        <v>168</v>
      </c>
      <c r="C1240" s="23">
        <v>36508</v>
      </c>
      <c r="D1240" s="23">
        <v>36508</v>
      </c>
      <c r="E1240" s="22" t="s">
        <v>21</v>
      </c>
      <c r="F1240" s="24" t="s">
        <v>506</v>
      </c>
      <c r="G1240" s="4" t="s">
        <v>40</v>
      </c>
      <c r="H1240" s="31" t="str">
        <f>VLOOKUP(G1240,Hoja2!A:B,2,0)</f>
        <v>SERIE029</v>
      </c>
      <c r="I1240" s="4" t="s">
        <v>40</v>
      </c>
      <c r="J1240" s="31">
        <f>VLOOKUP(Eliminación!I775,RETENCIÓN!A:D,IF(Eliminación!E775="OPES",2,IF(Eliminación!E775="UPES",3,4)),FALSE)</f>
        <v>10</v>
      </c>
      <c r="K1240" s="27">
        <f t="shared" si="19"/>
        <v>40158</v>
      </c>
      <c r="L1240" s="28" t="str">
        <f>IF(VLOOKUP(I1240,RETENCIÓN!A:E,5,FALSE)="E","X","")</f>
        <v>X</v>
      </c>
      <c r="M1240" s="29" t="str">
        <f>IF(VLOOKUP(I1240,RETENCIÓN!A:E,5,FALSE)="CT","X","")</f>
        <v/>
      </c>
      <c r="N1240" s="28" t="str">
        <f>IF(VLOOKUP(I1240,RETENCIÓN!A:E,5,FALSE)="E","X","")</f>
        <v>X</v>
      </c>
      <c r="O1240" s="28" t="str">
        <f>IF(VLOOKUP(I1240,RETENCIÓN!A:E,5,FALSE)="MT","X","")</f>
        <v/>
      </c>
      <c r="P1240" s="28" t="str">
        <f>IF(VLOOKUP(I1240,RETENCIÓN!A:E,5,FALSE)="S","X","")</f>
        <v/>
      </c>
      <c r="Q1240" s="26" t="s">
        <v>1201</v>
      </c>
      <c r="R1240" s="26" t="s">
        <v>1202</v>
      </c>
      <c r="S1240" s="25" t="s">
        <v>177</v>
      </c>
      <c r="T1240" s="22" t="s">
        <v>178</v>
      </c>
      <c r="U1240" s="22">
        <v>1</v>
      </c>
      <c r="V1240" s="22">
        <v>90</v>
      </c>
      <c r="W1240" s="22" t="s">
        <v>167</v>
      </c>
      <c r="X1240" s="22"/>
      <c r="Y1240" s="22">
        <v>5</v>
      </c>
      <c r="Z1240" s="22" t="s">
        <v>1195</v>
      </c>
    </row>
    <row r="1241" spans="1:26" ht="24" x14ac:dyDescent="0.2">
      <c r="A1241" s="22">
        <v>1239</v>
      </c>
      <c r="B1241" s="22" t="s">
        <v>168</v>
      </c>
      <c r="C1241" s="23">
        <v>36504</v>
      </c>
      <c r="D1241" s="23">
        <v>36504</v>
      </c>
      <c r="E1241" s="22" t="s">
        <v>21</v>
      </c>
      <c r="F1241" s="24" t="s">
        <v>1203</v>
      </c>
      <c r="G1241" s="4" t="s">
        <v>40</v>
      </c>
      <c r="H1241" s="31" t="str">
        <f>VLOOKUP(G1241,Hoja2!A:B,2,0)</f>
        <v>SERIE029</v>
      </c>
      <c r="I1241" s="4" t="s">
        <v>40</v>
      </c>
      <c r="J1241" s="31">
        <f>VLOOKUP(Eliminación!I776,RETENCIÓN!A:D,IF(Eliminación!E776="OPES",2,IF(Eliminación!E776="UPES",3,4)),FALSE)</f>
        <v>10</v>
      </c>
      <c r="K1241" s="27">
        <f t="shared" si="19"/>
        <v>40154</v>
      </c>
      <c r="L1241" s="28" t="str">
        <f>IF(VLOOKUP(I1241,RETENCIÓN!A:E,5,FALSE)="E","X","")</f>
        <v>X</v>
      </c>
      <c r="M1241" s="29" t="str">
        <f>IF(VLOOKUP(I1241,RETENCIÓN!A:E,5,FALSE)="CT","X","")</f>
        <v/>
      </c>
      <c r="N1241" s="28" t="str">
        <f>IF(VLOOKUP(I1241,RETENCIÓN!A:E,5,FALSE)="E","X","")</f>
        <v>X</v>
      </c>
      <c r="O1241" s="28" t="str">
        <f>IF(VLOOKUP(I1241,RETENCIÓN!A:E,5,FALSE)="MT","X","")</f>
        <v/>
      </c>
      <c r="P1241" s="28" t="str">
        <f>IF(VLOOKUP(I1241,RETENCIÓN!A:E,5,FALSE)="S","X","")</f>
        <v/>
      </c>
      <c r="Q1241" s="26" t="s">
        <v>1204</v>
      </c>
      <c r="R1241" s="26" t="s">
        <v>1202</v>
      </c>
      <c r="S1241" s="25" t="s">
        <v>177</v>
      </c>
      <c r="T1241" s="22" t="s">
        <v>178</v>
      </c>
      <c r="U1241" s="22">
        <v>1</v>
      </c>
      <c r="V1241" s="22">
        <v>100</v>
      </c>
      <c r="W1241" s="22" t="s">
        <v>167</v>
      </c>
      <c r="X1241" s="22"/>
      <c r="Y1241" s="22">
        <v>6</v>
      </c>
      <c r="Z1241" s="22" t="s">
        <v>1195</v>
      </c>
    </row>
    <row r="1242" spans="1:26" ht="24" x14ac:dyDescent="0.2">
      <c r="A1242" s="22">
        <v>1240</v>
      </c>
      <c r="B1242" s="22" t="s">
        <v>221</v>
      </c>
      <c r="C1242" s="23">
        <v>36504</v>
      </c>
      <c r="D1242" s="23">
        <v>36504</v>
      </c>
      <c r="E1242" s="22" t="s">
        <v>21</v>
      </c>
      <c r="F1242" s="24" t="s">
        <v>208</v>
      </c>
      <c r="G1242" s="4" t="s">
        <v>40</v>
      </c>
      <c r="H1242" s="31" t="str">
        <f>VLOOKUP(G1242,Hoja2!A:B,2,0)</f>
        <v>SERIE029</v>
      </c>
      <c r="I1242" s="4" t="s">
        <v>40</v>
      </c>
      <c r="J1242" s="31">
        <f>VLOOKUP(Eliminación!I777,RETENCIÓN!A:D,IF(Eliminación!E777="OPES",2,IF(Eliminación!E777="UPES",3,4)),FALSE)</f>
        <v>10</v>
      </c>
      <c r="K1242" s="27">
        <f t="shared" si="19"/>
        <v>40154</v>
      </c>
      <c r="L1242" s="28" t="str">
        <f>IF(VLOOKUP(I1242,RETENCIÓN!A:E,5,FALSE)="E","X","")</f>
        <v>X</v>
      </c>
      <c r="M1242" s="29" t="str">
        <f>IF(VLOOKUP(I1242,RETENCIÓN!A:E,5,FALSE)="CT","X","")</f>
        <v/>
      </c>
      <c r="N1242" s="28" t="str">
        <f>IF(VLOOKUP(I1242,RETENCIÓN!A:E,5,FALSE)="E","X","")</f>
        <v>X</v>
      </c>
      <c r="O1242" s="28" t="str">
        <f>IF(VLOOKUP(I1242,RETENCIÓN!A:E,5,FALSE)="MT","X","")</f>
        <v/>
      </c>
      <c r="P1242" s="28" t="str">
        <f>IF(VLOOKUP(I1242,RETENCIÓN!A:E,5,FALSE)="S","X","")</f>
        <v/>
      </c>
      <c r="Q1242" s="26" t="s">
        <v>1205</v>
      </c>
      <c r="R1242" s="26"/>
      <c r="S1242" s="25" t="s">
        <v>177</v>
      </c>
      <c r="T1242" s="22" t="s">
        <v>178</v>
      </c>
      <c r="U1242" s="22">
        <v>1</v>
      </c>
      <c r="V1242" s="22">
        <v>48</v>
      </c>
      <c r="W1242" s="22" t="s">
        <v>167</v>
      </c>
      <c r="X1242" s="22"/>
      <c r="Y1242" s="22">
        <v>7</v>
      </c>
      <c r="Z1242" s="22" t="s">
        <v>1195</v>
      </c>
    </row>
    <row r="1243" spans="1:26" ht="24" x14ac:dyDescent="0.2">
      <c r="A1243" s="22">
        <v>1241</v>
      </c>
      <c r="B1243" s="22" t="s">
        <v>168</v>
      </c>
      <c r="C1243" s="23">
        <v>36504</v>
      </c>
      <c r="D1243" s="23">
        <v>36504</v>
      </c>
      <c r="E1243" s="22" t="s">
        <v>21</v>
      </c>
      <c r="F1243" s="24" t="s">
        <v>1206</v>
      </c>
      <c r="G1243" s="4" t="s">
        <v>40</v>
      </c>
      <c r="H1243" s="31" t="str">
        <f>VLOOKUP(G1243,Hoja2!A:B,2,0)</f>
        <v>SERIE029</v>
      </c>
      <c r="I1243" s="4" t="s">
        <v>40</v>
      </c>
      <c r="J1243" s="31">
        <f>VLOOKUP(Eliminación!I778,RETENCIÓN!A:D,IF(Eliminación!E778="OPES",2,IF(Eliminación!E778="UPES",3,4)),FALSE)</f>
        <v>10</v>
      </c>
      <c r="K1243" s="27">
        <f t="shared" si="19"/>
        <v>40154</v>
      </c>
      <c r="L1243" s="28" t="str">
        <f>IF(VLOOKUP(I1243,RETENCIÓN!A:E,5,FALSE)="E","X","")</f>
        <v>X</v>
      </c>
      <c r="M1243" s="29" t="str">
        <f>IF(VLOOKUP(I1243,RETENCIÓN!A:E,5,FALSE)="CT","X","")</f>
        <v/>
      </c>
      <c r="N1243" s="28" t="str">
        <f>IF(VLOOKUP(I1243,RETENCIÓN!A:E,5,FALSE)="E","X","")</f>
        <v>X</v>
      </c>
      <c r="O1243" s="28" t="str">
        <f>IF(VLOOKUP(I1243,RETENCIÓN!A:E,5,FALSE)="MT","X","")</f>
        <v/>
      </c>
      <c r="P1243" s="28" t="str">
        <f>IF(VLOOKUP(I1243,RETENCIÓN!A:E,5,FALSE)="S","X","")</f>
        <v/>
      </c>
      <c r="Q1243" s="26" t="s">
        <v>1194</v>
      </c>
      <c r="R1243" s="26"/>
      <c r="S1243" s="25" t="s">
        <v>177</v>
      </c>
      <c r="T1243" s="22" t="s">
        <v>178</v>
      </c>
      <c r="U1243" s="22">
        <v>1</v>
      </c>
      <c r="V1243" s="22">
        <v>50</v>
      </c>
      <c r="W1243" s="22" t="s">
        <v>167</v>
      </c>
      <c r="X1243" s="22"/>
      <c r="Y1243" s="22">
        <v>8</v>
      </c>
      <c r="Z1243" s="22" t="s">
        <v>1195</v>
      </c>
    </row>
    <row r="1244" spans="1:26" x14ac:dyDescent="0.2">
      <c r="A1244" s="22">
        <v>1242</v>
      </c>
      <c r="B1244" s="22" t="s">
        <v>221</v>
      </c>
      <c r="C1244" s="23">
        <v>36504</v>
      </c>
      <c r="D1244" s="23">
        <v>36504</v>
      </c>
      <c r="E1244" s="22" t="s">
        <v>21</v>
      </c>
      <c r="F1244" s="24" t="s">
        <v>1111</v>
      </c>
      <c r="G1244" s="4" t="s">
        <v>40</v>
      </c>
      <c r="H1244" s="31" t="str">
        <f>VLOOKUP(G1244,Hoja2!A:B,2,0)</f>
        <v>SERIE029</v>
      </c>
      <c r="I1244" s="4" t="s">
        <v>40</v>
      </c>
      <c r="J1244" s="31">
        <f>VLOOKUP(Eliminación!I779,RETENCIÓN!A:D,IF(Eliminación!E779="OPES",2,IF(Eliminación!E779="UPES",3,4)),FALSE)</f>
        <v>10</v>
      </c>
      <c r="K1244" s="27">
        <f t="shared" si="19"/>
        <v>40154</v>
      </c>
      <c r="L1244" s="28" t="str">
        <f>IF(VLOOKUP(I1244,RETENCIÓN!A:E,5,FALSE)="E","X","")</f>
        <v>X</v>
      </c>
      <c r="M1244" s="29" t="str">
        <f>IF(VLOOKUP(I1244,RETENCIÓN!A:E,5,FALSE)="CT","X","")</f>
        <v/>
      </c>
      <c r="N1244" s="28" t="str">
        <f>IF(VLOOKUP(I1244,RETENCIÓN!A:E,5,FALSE)="E","X","")</f>
        <v>X</v>
      </c>
      <c r="O1244" s="28" t="str">
        <f>IF(VLOOKUP(I1244,RETENCIÓN!A:E,5,FALSE)="MT","X","")</f>
        <v/>
      </c>
      <c r="P1244" s="28" t="str">
        <f>IF(VLOOKUP(I1244,RETENCIÓN!A:E,5,FALSE)="S","X","")</f>
        <v/>
      </c>
      <c r="Q1244" s="26" t="s">
        <v>1207</v>
      </c>
      <c r="R1244" s="26"/>
      <c r="S1244" s="25" t="s">
        <v>177</v>
      </c>
      <c r="T1244" s="22" t="s">
        <v>178</v>
      </c>
      <c r="U1244" s="22">
        <v>1</v>
      </c>
      <c r="V1244" s="22">
        <v>43</v>
      </c>
      <c r="W1244" s="22" t="s">
        <v>167</v>
      </c>
      <c r="X1244" s="22"/>
      <c r="Y1244" s="22">
        <v>9</v>
      </c>
      <c r="Z1244" s="22" t="s">
        <v>1195</v>
      </c>
    </row>
    <row r="1245" spans="1:26" ht="24" x14ac:dyDescent="0.2">
      <c r="A1245" s="22">
        <v>1243</v>
      </c>
      <c r="B1245" s="22" t="s">
        <v>221</v>
      </c>
      <c r="C1245" s="23">
        <v>36504</v>
      </c>
      <c r="D1245" s="23">
        <v>36504</v>
      </c>
      <c r="E1245" s="22" t="s">
        <v>21</v>
      </c>
      <c r="F1245" s="24" t="s">
        <v>1113</v>
      </c>
      <c r="G1245" s="4" t="s">
        <v>40</v>
      </c>
      <c r="H1245" s="31" t="str">
        <f>VLOOKUP(G1245,Hoja2!A:B,2,0)</f>
        <v>SERIE029</v>
      </c>
      <c r="I1245" s="4" t="s">
        <v>40</v>
      </c>
      <c r="J1245" s="31">
        <f>VLOOKUP(Eliminación!I780,RETENCIÓN!A:D,IF(Eliminación!E780="OPES",2,IF(Eliminación!E780="UPES",3,4)),FALSE)</f>
        <v>10</v>
      </c>
      <c r="K1245" s="27">
        <f t="shared" si="19"/>
        <v>40154</v>
      </c>
      <c r="L1245" s="28" t="str">
        <f>IF(VLOOKUP(I1245,RETENCIÓN!A:E,5,FALSE)="E","X","")</f>
        <v>X</v>
      </c>
      <c r="M1245" s="29" t="str">
        <f>IF(VLOOKUP(I1245,RETENCIÓN!A:E,5,FALSE)="CT","X","")</f>
        <v/>
      </c>
      <c r="N1245" s="28" t="str">
        <f>IF(VLOOKUP(I1245,RETENCIÓN!A:E,5,FALSE)="E","X","")</f>
        <v>X</v>
      </c>
      <c r="O1245" s="28" t="str">
        <f>IF(VLOOKUP(I1245,RETENCIÓN!A:E,5,FALSE)="MT","X","")</f>
        <v/>
      </c>
      <c r="P1245" s="28" t="str">
        <f>IF(VLOOKUP(I1245,RETENCIÓN!A:E,5,FALSE)="S","X","")</f>
        <v/>
      </c>
      <c r="Q1245" s="26" t="s">
        <v>1208</v>
      </c>
      <c r="R1245" s="26"/>
      <c r="S1245" s="25" t="s">
        <v>177</v>
      </c>
      <c r="T1245" s="22" t="s">
        <v>178</v>
      </c>
      <c r="U1245" s="22">
        <v>1</v>
      </c>
      <c r="V1245" s="22">
        <v>64</v>
      </c>
      <c r="W1245" s="22" t="s">
        <v>167</v>
      </c>
      <c r="X1245" s="22"/>
      <c r="Y1245" s="22">
        <v>10</v>
      </c>
      <c r="Z1245" s="22" t="s">
        <v>1195</v>
      </c>
    </row>
    <row r="1246" spans="1:26" ht="24" x14ac:dyDescent="0.2">
      <c r="A1246" s="22">
        <v>1244</v>
      </c>
      <c r="B1246" s="22" t="s">
        <v>221</v>
      </c>
      <c r="C1246" s="23">
        <v>36508</v>
      </c>
      <c r="D1246" s="23">
        <v>36508</v>
      </c>
      <c r="E1246" s="22" t="s">
        <v>21</v>
      </c>
      <c r="F1246" s="24" t="s">
        <v>1209</v>
      </c>
      <c r="G1246" s="4" t="s">
        <v>40</v>
      </c>
      <c r="H1246" s="31" t="str">
        <f>VLOOKUP(G1246,Hoja2!A:B,2,0)</f>
        <v>SERIE029</v>
      </c>
      <c r="I1246" s="4" t="s">
        <v>40</v>
      </c>
      <c r="J1246" s="31">
        <f>VLOOKUP(Eliminación!I781,RETENCIÓN!A:D,IF(Eliminación!E781="OPES",2,IF(Eliminación!E781="UPES",3,4)),FALSE)</f>
        <v>10</v>
      </c>
      <c r="K1246" s="27">
        <f t="shared" si="19"/>
        <v>40158</v>
      </c>
      <c r="L1246" s="28" t="str">
        <f>IF(VLOOKUP(I1246,RETENCIÓN!A:E,5,FALSE)="E","X","")</f>
        <v>X</v>
      </c>
      <c r="M1246" s="29" t="str">
        <f>IF(VLOOKUP(I1246,RETENCIÓN!A:E,5,FALSE)="CT","X","")</f>
        <v/>
      </c>
      <c r="N1246" s="28" t="str">
        <f>IF(VLOOKUP(I1246,RETENCIÓN!A:E,5,FALSE)="E","X","")</f>
        <v>X</v>
      </c>
      <c r="O1246" s="28" t="str">
        <f>IF(VLOOKUP(I1246,RETENCIÓN!A:E,5,FALSE)="MT","X","")</f>
        <v/>
      </c>
      <c r="P1246" s="28" t="str">
        <f>IF(VLOOKUP(I1246,RETENCIÓN!A:E,5,FALSE)="S","X","")</f>
        <v/>
      </c>
      <c r="Q1246" s="26" t="s">
        <v>1102</v>
      </c>
      <c r="R1246" s="26"/>
      <c r="S1246" s="25" t="s">
        <v>177</v>
      </c>
      <c r="T1246" s="22" t="s">
        <v>178</v>
      </c>
      <c r="U1246" s="22">
        <v>1</v>
      </c>
      <c r="V1246" s="22">
        <v>52</v>
      </c>
      <c r="W1246" s="22" t="s">
        <v>167</v>
      </c>
      <c r="X1246" s="22"/>
      <c r="Y1246" s="22">
        <v>11</v>
      </c>
      <c r="Z1246" s="22" t="s">
        <v>1195</v>
      </c>
    </row>
    <row r="1247" spans="1:26" ht="24" x14ac:dyDescent="0.2">
      <c r="A1247" s="22">
        <v>1245</v>
      </c>
      <c r="B1247" s="22" t="s">
        <v>221</v>
      </c>
      <c r="C1247" s="23">
        <v>36504</v>
      </c>
      <c r="D1247" s="23">
        <v>36504</v>
      </c>
      <c r="E1247" s="22" t="s">
        <v>21</v>
      </c>
      <c r="F1247" s="24" t="s">
        <v>1210</v>
      </c>
      <c r="G1247" s="4" t="s">
        <v>40</v>
      </c>
      <c r="H1247" s="31" t="str">
        <f>VLOOKUP(G1247,Hoja2!A:B,2,0)</f>
        <v>SERIE029</v>
      </c>
      <c r="I1247" s="4" t="s">
        <v>40</v>
      </c>
      <c r="J1247" s="31">
        <f>VLOOKUP(Eliminación!I782,RETENCIÓN!A:D,IF(Eliminación!E782="OPES",2,IF(Eliminación!E782="UPES",3,4)),FALSE)</f>
        <v>10</v>
      </c>
      <c r="K1247" s="27">
        <f t="shared" si="19"/>
        <v>40154</v>
      </c>
      <c r="L1247" s="28" t="str">
        <f>IF(VLOOKUP(I1247,RETENCIÓN!A:E,5,FALSE)="E","X","")</f>
        <v>X</v>
      </c>
      <c r="M1247" s="29" t="str">
        <f>IF(VLOOKUP(I1247,RETENCIÓN!A:E,5,FALSE)="CT","X","")</f>
        <v/>
      </c>
      <c r="N1247" s="28" t="str">
        <f>IF(VLOOKUP(I1247,RETENCIÓN!A:E,5,FALSE)="E","X","")</f>
        <v>X</v>
      </c>
      <c r="O1247" s="28" t="str">
        <f>IF(VLOOKUP(I1247,RETENCIÓN!A:E,5,FALSE)="MT","X","")</f>
        <v/>
      </c>
      <c r="P1247" s="28" t="str">
        <f>IF(VLOOKUP(I1247,RETENCIÓN!A:E,5,FALSE)="S","X","")</f>
        <v/>
      </c>
      <c r="Q1247" s="26" t="s">
        <v>1211</v>
      </c>
      <c r="R1247" s="26" t="s">
        <v>1212</v>
      </c>
      <c r="S1247" s="25" t="s">
        <v>177</v>
      </c>
      <c r="T1247" s="22" t="s">
        <v>178</v>
      </c>
      <c r="U1247" s="22">
        <v>1</v>
      </c>
      <c r="V1247" s="22">
        <v>58</v>
      </c>
      <c r="W1247" s="22" t="s">
        <v>167</v>
      </c>
      <c r="X1247" s="22"/>
      <c r="Y1247" s="22">
        <v>12</v>
      </c>
      <c r="Z1247" s="22" t="s">
        <v>1195</v>
      </c>
    </row>
    <row r="1248" spans="1:26" x14ac:dyDescent="0.2">
      <c r="A1248" s="22">
        <v>1246</v>
      </c>
      <c r="B1248" s="22" t="s">
        <v>221</v>
      </c>
      <c r="C1248" s="23">
        <v>36504</v>
      </c>
      <c r="D1248" s="23">
        <v>36504</v>
      </c>
      <c r="E1248" s="22" t="s">
        <v>21</v>
      </c>
      <c r="F1248" s="24" t="s">
        <v>1213</v>
      </c>
      <c r="G1248" s="4" t="s">
        <v>40</v>
      </c>
      <c r="H1248" s="31" t="str">
        <f>VLOOKUP(G1248,Hoja2!A:B,2,0)</f>
        <v>SERIE029</v>
      </c>
      <c r="I1248" s="4" t="s">
        <v>40</v>
      </c>
      <c r="J1248" s="31">
        <f>VLOOKUP(Eliminación!I783,RETENCIÓN!A:D,IF(Eliminación!E783="OPES",2,IF(Eliminación!E783="UPES",3,4)),FALSE)</f>
        <v>10</v>
      </c>
      <c r="K1248" s="27">
        <f t="shared" si="19"/>
        <v>40154</v>
      </c>
      <c r="L1248" s="28" t="str">
        <f>IF(VLOOKUP(I1248,RETENCIÓN!A:E,5,FALSE)="E","X","")</f>
        <v>X</v>
      </c>
      <c r="M1248" s="29" t="str">
        <f>IF(VLOOKUP(I1248,RETENCIÓN!A:E,5,FALSE)="CT","X","")</f>
        <v/>
      </c>
      <c r="N1248" s="28" t="str">
        <f>IF(VLOOKUP(I1248,RETENCIÓN!A:E,5,FALSE)="E","X","")</f>
        <v>X</v>
      </c>
      <c r="O1248" s="28" t="str">
        <f>IF(VLOOKUP(I1248,RETENCIÓN!A:E,5,FALSE)="MT","X","")</f>
        <v/>
      </c>
      <c r="P1248" s="28" t="str">
        <f>IF(VLOOKUP(I1248,RETENCIÓN!A:E,5,FALSE)="S","X","")</f>
        <v/>
      </c>
      <c r="Q1248" s="26" t="s">
        <v>1211</v>
      </c>
      <c r="R1248" s="26" t="s">
        <v>1133</v>
      </c>
      <c r="S1248" s="25" t="s">
        <v>177</v>
      </c>
      <c r="T1248" s="22" t="s">
        <v>178</v>
      </c>
      <c r="U1248" s="22">
        <v>1</v>
      </c>
      <c r="V1248" s="22">
        <v>104</v>
      </c>
      <c r="W1248" s="22" t="s">
        <v>167</v>
      </c>
      <c r="X1248" s="22"/>
      <c r="Y1248" s="22">
        <v>13</v>
      </c>
      <c r="Z1248" s="22" t="s">
        <v>1195</v>
      </c>
    </row>
    <row r="1249" spans="1:26" ht="24" x14ac:dyDescent="0.2">
      <c r="A1249" s="22">
        <v>1247</v>
      </c>
      <c r="B1249" s="22" t="s">
        <v>303</v>
      </c>
      <c r="C1249" s="23">
        <v>36504</v>
      </c>
      <c r="D1249" s="23">
        <v>36504</v>
      </c>
      <c r="E1249" s="22" t="s">
        <v>21</v>
      </c>
      <c r="F1249" s="24" t="s">
        <v>1214</v>
      </c>
      <c r="G1249" s="4" t="s">
        <v>40</v>
      </c>
      <c r="H1249" s="31" t="str">
        <f>VLOOKUP(G1249,Hoja2!A:B,2,0)</f>
        <v>SERIE029</v>
      </c>
      <c r="I1249" s="4" t="s">
        <v>40</v>
      </c>
      <c r="J1249" s="31">
        <f>VLOOKUP(Eliminación!I784,RETENCIÓN!A:D,IF(Eliminación!E784="OPES",2,IF(Eliminación!E784="UPES",3,4)),FALSE)</f>
        <v>10</v>
      </c>
      <c r="K1249" s="27">
        <f t="shared" si="19"/>
        <v>40154</v>
      </c>
      <c r="L1249" s="28" t="str">
        <f>IF(VLOOKUP(I1249,RETENCIÓN!A:E,5,FALSE)="E","X","")</f>
        <v>X</v>
      </c>
      <c r="M1249" s="29" t="str">
        <f>IF(VLOOKUP(I1249,RETENCIÓN!A:E,5,FALSE)="CT","X","")</f>
        <v/>
      </c>
      <c r="N1249" s="28" t="str">
        <f>IF(VLOOKUP(I1249,RETENCIÓN!A:E,5,FALSE)="E","X","")</f>
        <v>X</v>
      </c>
      <c r="O1249" s="28" t="str">
        <f>IF(VLOOKUP(I1249,RETENCIÓN!A:E,5,FALSE)="MT","X","")</f>
        <v/>
      </c>
      <c r="P1249" s="28" t="str">
        <f>IF(VLOOKUP(I1249,RETENCIÓN!A:E,5,FALSE)="S","X","")</f>
        <v/>
      </c>
      <c r="Q1249" s="26" t="s">
        <v>1194</v>
      </c>
      <c r="R1249" s="26" t="s">
        <v>1197</v>
      </c>
      <c r="S1249" s="25" t="s">
        <v>177</v>
      </c>
      <c r="T1249" s="22" t="s">
        <v>178</v>
      </c>
      <c r="U1249" s="22">
        <v>1</v>
      </c>
      <c r="V1249" s="22">
        <v>100</v>
      </c>
      <c r="W1249" s="22" t="s">
        <v>167</v>
      </c>
      <c r="X1249" s="22"/>
      <c r="Y1249" s="22">
        <v>14</v>
      </c>
      <c r="Z1249" s="22" t="s">
        <v>1195</v>
      </c>
    </row>
    <row r="1250" spans="1:26" ht="24" x14ac:dyDescent="0.2">
      <c r="A1250" s="22">
        <v>1248</v>
      </c>
      <c r="B1250" s="22" t="s">
        <v>221</v>
      </c>
      <c r="C1250" s="23">
        <v>36508</v>
      </c>
      <c r="D1250" s="23">
        <v>36508</v>
      </c>
      <c r="E1250" s="22" t="s">
        <v>21</v>
      </c>
      <c r="F1250" s="24" t="s">
        <v>546</v>
      </c>
      <c r="G1250" s="4" t="s">
        <v>40</v>
      </c>
      <c r="H1250" s="31" t="str">
        <f>VLOOKUP(G1250,Hoja2!A:B,2,0)</f>
        <v>SERIE029</v>
      </c>
      <c r="I1250" s="4" t="s">
        <v>40</v>
      </c>
      <c r="J1250" s="31">
        <f>VLOOKUP(Eliminación!I785,RETENCIÓN!A:D,IF(Eliminación!E785="OPES",2,IF(Eliminación!E785="UPES",3,4)),FALSE)</f>
        <v>10</v>
      </c>
      <c r="K1250" s="27">
        <f t="shared" si="19"/>
        <v>40158</v>
      </c>
      <c r="L1250" s="28" t="str">
        <f>IF(VLOOKUP(I1250,RETENCIÓN!A:E,5,FALSE)="E","X","")</f>
        <v>X</v>
      </c>
      <c r="M1250" s="29" t="str">
        <f>IF(VLOOKUP(I1250,RETENCIÓN!A:E,5,FALSE)="CT","X","")</f>
        <v/>
      </c>
      <c r="N1250" s="28" t="str">
        <f>IF(VLOOKUP(I1250,RETENCIÓN!A:E,5,FALSE)="E","X","")</f>
        <v>X</v>
      </c>
      <c r="O1250" s="28" t="str">
        <f>IF(VLOOKUP(I1250,RETENCIÓN!A:E,5,FALSE)="MT","X","")</f>
        <v/>
      </c>
      <c r="P1250" s="28" t="str">
        <f>IF(VLOOKUP(I1250,RETENCIÓN!A:E,5,FALSE)="S","X","")</f>
        <v/>
      </c>
      <c r="Q1250" s="26" t="s">
        <v>1102</v>
      </c>
      <c r="R1250" s="26"/>
      <c r="S1250" s="25" t="s">
        <v>177</v>
      </c>
      <c r="T1250" s="22" t="s">
        <v>178</v>
      </c>
      <c r="U1250" s="22">
        <v>1</v>
      </c>
      <c r="V1250" s="22">
        <v>60</v>
      </c>
      <c r="W1250" s="22" t="s">
        <v>167</v>
      </c>
      <c r="X1250" s="22"/>
      <c r="Y1250" s="22">
        <v>15</v>
      </c>
      <c r="Z1250" s="22" t="s">
        <v>1195</v>
      </c>
    </row>
    <row r="1251" spans="1:26" ht="24" x14ac:dyDescent="0.2">
      <c r="A1251" s="22">
        <v>1249</v>
      </c>
      <c r="B1251" s="22" t="s">
        <v>168</v>
      </c>
      <c r="C1251" s="23">
        <v>36508</v>
      </c>
      <c r="D1251" s="23">
        <v>36508</v>
      </c>
      <c r="E1251" s="22" t="s">
        <v>21</v>
      </c>
      <c r="F1251" s="24" t="s">
        <v>1215</v>
      </c>
      <c r="G1251" s="4" t="s">
        <v>40</v>
      </c>
      <c r="H1251" s="31" t="str">
        <f>VLOOKUP(G1251,Hoja2!A:B,2,0)</f>
        <v>SERIE029</v>
      </c>
      <c r="I1251" s="4" t="s">
        <v>40</v>
      </c>
      <c r="J1251" s="31">
        <f>VLOOKUP(Eliminación!I786,RETENCIÓN!A:D,IF(Eliminación!E786="OPES",2,IF(Eliminación!E786="UPES",3,4)),FALSE)</f>
        <v>10</v>
      </c>
      <c r="K1251" s="27">
        <f t="shared" si="19"/>
        <v>40158</v>
      </c>
      <c r="L1251" s="28" t="str">
        <f>IF(VLOOKUP(I1251,RETENCIÓN!A:E,5,FALSE)="E","X","")</f>
        <v>X</v>
      </c>
      <c r="M1251" s="29" t="str">
        <f>IF(VLOOKUP(I1251,RETENCIÓN!A:E,5,FALSE)="CT","X","")</f>
        <v/>
      </c>
      <c r="N1251" s="28" t="str">
        <f>IF(VLOOKUP(I1251,RETENCIÓN!A:E,5,FALSE)="E","X","")</f>
        <v>X</v>
      </c>
      <c r="O1251" s="28" t="str">
        <f>IF(VLOOKUP(I1251,RETENCIÓN!A:E,5,FALSE)="MT","X","")</f>
        <v/>
      </c>
      <c r="P1251" s="28" t="str">
        <f>IF(VLOOKUP(I1251,RETENCIÓN!A:E,5,FALSE)="S","X","")</f>
        <v/>
      </c>
      <c r="Q1251" s="26" t="s">
        <v>1216</v>
      </c>
      <c r="R1251" s="26"/>
      <c r="S1251" s="25" t="s">
        <v>177</v>
      </c>
      <c r="T1251" s="22" t="s">
        <v>178</v>
      </c>
      <c r="U1251" s="22">
        <v>1</v>
      </c>
      <c r="V1251" s="22">
        <v>30</v>
      </c>
      <c r="W1251" s="22" t="s">
        <v>167</v>
      </c>
      <c r="X1251" s="22"/>
      <c r="Y1251" s="22">
        <v>16</v>
      </c>
      <c r="Z1251" s="22" t="s">
        <v>1195</v>
      </c>
    </row>
    <row r="1252" spans="1:26" ht="24" x14ac:dyDescent="0.2">
      <c r="A1252" s="22">
        <v>1250</v>
      </c>
      <c r="B1252" s="22" t="s">
        <v>221</v>
      </c>
      <c r="C1252" s="23">
        <v>36508</v>
      </c>
      <c r="D1252" s="23">
        <v>36508</v>
      </c>
      <c r="E1252" s="22" t="s">
        <v>21</v>
      </c>
      <c r="F1252" s="24" t="s">
        <v>862</v>
      </c>
      <c r="G1252" s="4" t="s">
        <v>40</v>
      </c>
      <c r="H1252" s="31" t="str">
        <f>VLOOKUP(G1252,Hoja2!A:B,2,0)</f>
        <v>SERIE029</v>
      </c>
      <c r="I1252" s="4" t="s">
        <v>40</v>
      </c>
      <c r="J1252" s="31">
        <f>VLOOKUP(Eliminación!I787,RETENCIÓN!A:D,IF(Eliminación!E787="OPES",2,IF(Eliminación!E787="UPES",3,4)),FALSE)</f>
        <v>10</v>
      </c>
      <c r="K1252" s="27">
        <f t="shared" si="19"/>
        <v>40158</v>
      </c>
      <c r="L1252" s="28" t="str">
        <f>IF(VLOOKUP(I1252,RETENCIÓN!A:E,5,FALSE)="E","X","")</f>
        <v>X</v>
      </c>
      <c r="M1252" s="29" t="str">
        <f>IF(VLOOKUP(I1252,RETENCIÓN!A:E,5,FALSE)="CT","X","")</f>
        <v/>
      </c>
      <c r="N1252" s="28" t="str">
        <f>IF(VLOOKUP(I1252,RETENCIÓN!A:E,5,FALSE)="E","X","")</f>
        <v>X</v>
      </c>
      <c r="O1252" s="28" t="str">
        <f>IF(VLOOKUP(I1252,RETENCIÓN!A:E,5,FALSE)="MT","X","")</f>
        <v/>
      </c>
      <c r="P1252" s="28" t="str">
        <f>IF(VLOOKUP(I1252,RETENCIÓN!A:E,5,FALSE)="S","X","")</f>
        <v/>
      </c>
      <c r="Q1252" s="26" t="s">
        <v>1102</v>
      </c>
      <c r="R1252" s="26"/>
      <c r="S1252" s="25" t="s">
        <v>177</v>
      </c>
      <c r="T1252" s="22" t="s">
        <v>178</v>
      </c>
      <c r="U1252" s="22">
        <v>1</v>
      </c>
      <c r="V1252" s="22">
        <v>40</v>
      </c>
      <c r="W1252" s="22" t="s">
        <v>167</v>
      </c>
      <c r="X1252" s="22"/>
      <c r="Y1252" s="22">
        <v>17</v>
      </c>
      <c r="Z1252" s="22" t="s">
        <v>1195</v>
      </c>
    </row>
    <row r="1253" spans="1:26" ht="24" x14ac:dyDescent="0.2">
      <c r="A1253" s="22">
        <v>1251</v>
      </c>
      <c r="B1253" s="22" t="s">
        <v>168</v>
      </c>
      <c r="C1253" s="23">
        <v>36504</v>
      </c>
      <c r="D1253" s="23">
        <v>36504</v>
      </c>
      <c r="E1253" s="22" t="s">
        <v>21</v>
      </c>
      <c r="F1253" s="24" t="s">
        <v>1217</v>
      </c>
      <c r="G1253" s="4" t="s">
        <v>40</v>
      </c>
      <c r="H1253" s="31" t="str">
        <f>VLOOKUP(G1253,Hoja2!A:B,2,0)</f>
        <v>SERIE029</v>
      </c>
      <c r="I1253" s="4" t="s">
        <v>40</v>
      </c>
      <c r="J1253" s="31">
        <f>VLOOKUP(Eliminación!I788,RETENCIÓN!A:D,IF(Eliminación!E788="OPES",2,IF(Eliminación!E788="UPES",3,4)),FALSE)</f>
        <v>10</v>
      </c>
      <c r="K1253" s="27">
        <f t="shared" si="19"/>
        <v>40154</v>
      </c>
      <c r="L1253" s="28" t="str">
        <f>IF(VLOOKUP(I1253,RETENCIÓN!A:E,5,FALSE)="E","X","")</f>
        <v>X</v>
      </c>
      <c r="M1253" s="29" t="str">
        <f>IF(VLOOKUP(I1253,RETENCIÓN!A:E,5,FALSE)="CT","X","")</f>
        <v/>
      </c>
      <c r="N1253" s="28" t="str">
        <f>IF(VLOOKUP(I1253,RETENCIÓN!A:E,5,FALSE)="E","X","")</f>
        <v>X</v>
      </c>
      <c r="O1253" s="28" t="str">
        <f>IF(VLOOKUP(I1253,RETENCIÓN!A:E,5,FALSE)="MT","X","")</f>
        <v/>
      </c>
      <c r="P1253" s="28" t="str">
        <f>IF(VLOOKUP(I1253,RETENCIÓN!A:E,5,FALSE)="S","X","")</f>
        <v/>
      </c>
      <c r="Q1253" s="26" t="s">
        <v>1194</v>
      </c>
      <c r="R1253" s="26"/>
      <c r="S1253" s="25" t="s">
        <v>177</v>
      </c>
      <c r="T1253" s="22" t="s">
        <v>178</v>
      </c>
      <c r="U1253" s="22">
        <v>1</v>
      </c>
      <c r="V1253" s="22">
        <v>47</v>
      </c>
      <c r="W1253" s="22" t="s">
        <v>167</v>
      </c>
      <c r="X1253" s="22"/>
      <c r="Y1253" s="22">
        <v>18</v>
      </c>
      <c r="Z1253" s="22" t="s">
        <v>1195</v>
      </c>
    </row>
    <row r="1254" spans="1:26" x14ac:dyDescent="0.2">
      <c r="A1254" s="22">
        <v>1252</v>
      </c>
      <c r="B1254" s="22" t="s">
        <v>303</v>
      </c>
      <c r="C1254" s="23">
        <v>36503</v>
      </c>
      <c r="D1254" s="23">
        <v>36503</v>
      </c>
      <c r="E1254" s="22" t="s">
        <v>21</v>
      </c>
      <c r="F1254" s="24" t="s">
        <v>317</v>
      </c>
      <c r="G1254" s="4" t="s">
        <v>40</v>
      </c>
      <c r="H1254" s="31" t="str">
        <f>VLOOKUP(G1254,Hoja2!A:B,2,0)</f>
        <v>SERIE029</v>
      </c>
      <c r="I1254" s="4" t="s">
        <v>40</v>
      </c>
      <c r="J1254" s="31">
        <f>VLOOKUP(Eliminación!I789,RETENCIÓN!A:D,IF(Eliminación!E789="OPES",2,IF(Eliminación!E789="UPES",3,4)),FALSE)</f>
        <v>10</v>
      </c>
      <c r="K1254" s="27">
        <f t="shared" si="19"/>
        <v>40153</v>
      </c>
      <c r="L1254" s="28" t="str">
        <f>IF(VLOOKUP(I1254,RETENCIÓN!A:E,5,FALSE)="E","X","")</f>
        <v>X</v>
      </c>
      <c r="M1254" s="29" t="str">
        <f>IF(VLOOKUP(I1254,RETENCIÓN!A:E,5,FALSE)="CT","X","")</f>
        <v/>
      </c>
      <c r="N1254" s="28" t="str">
        <f>IF(VLOOKUP(I1254,RETENCIÓN!A:E,5,FALSE)="E","X","")</f>
        <v>X</v>
      </c>
      <c r="O1254" s="28" t="str">
        <f>IF(VLOOKUP(I1254,RETENCIÓN!A:E,5,FALSE)="MT","X","")</f>
        <v/>
      </c>
      <c r="P1254" s="28" t="str">
        <f>IF(VLOOKUP(I1254,RETENCIÓN!A:E,5,FALSE)="S","X","")</f>
        <v/>
      </c>
      <c r="Q1254" s="26" t="s">
        <v>1211</v>
      </c>
      <c r="R1254" s="26"/>
      <c r="S1254" s="25" t="s">
        <v>177</v>
      </c>
      <c r="T1254" s="22" t="s">
        <v>178</v>
      </c>
      <c r="U1254" s="22">
        <v>1</v>
      </c>
      <c r="V1254" s="22">
        <v>64</v>
      </c>
      <c r="W1254" s="22" t="s">
        <v>167</v>
      </c>
      <c r="X1254" s="22"/>
      <c r="Y1254" s="22">
        <v>19</v>
      </c>
      <c r="Z1254" s="22" t="s">
        <v>1195</v>
      </c>
    </row>
    <row r="1255" spans="1:26" ht="24" x14ac:dyDescent="0.2">
      <c r="A1255" s="22">
        <v>1253</v>
      </c>
      <c r="B1255" s="22" t="s">
        <v>214</v>
      </c>
      <c r="C1255" s="23">
        <v>36504</v>
      </c>
      <c r="D1255" s="23">
        <v>36504</v>
      </c>
      <c r="E1255" s="22" t="s">
        <v>21</v>
      </c>
      <c r="F1255" s="24" t="s">
        <v>1218</v>
      </c>
      <c r="G1255" s="4" t="s">
        <v>40</v>
      </c>
      <c r="H1255" s="31" t="str">
        <f>VLOOKUP(G1255,Hoja2!A:B,2,0)</f>
        <v>SERIE029</v>
      </c>
      <c r="I1255" s="4" t="s">
        <v>40</v>
      </c>
      <c r="J1255" s="31">
        <f>VLOOKUP(Eliminación!I790,RETENCIÓN!A:D,IF(Eliminación!E790="OPES",2,IF(Eliminación!E790="UPES",3,4)),FALSE)</f>
        <v>10</v>
      </c>
      <c r="K1255" s="27">
        <f t="shared" si="19"/>
        <v>40154</v>
      </c>
      <c r="L1255" s="28" t="str">
        <f>IF(VLOOKUP(I1255,RETENCIÓN!A:E,5,FALSE)="E","X","")</f>
        <v>X</v>
      </c>
      <c r="M1255" s="29" t="str">
        <f>IF(VLOOKUP(I1255,RETENCIÓN!A:E,5,FALSE)="CT","X","")</f>
        <v/>
      </c>
      <c r="N1255" s="28" t="str">
        <f>IF(VLOOKUP(I1255,RETENCIÓN!A:E,5,FALSE)="E","X","")</f>
        <v>X</v>
      </c>
      <c r="O1255" s="28" t="str">
        <f>IF(VLOOKUP(I1255,RETENCIÓN!A:E,5,FALSE)="MT","X","")</f>
        <v/>
      </c>
      <c r="P1255" s="28" t="str">
        <f>IF(VLOOKUP(I1255,RETENCIÓN!A:E,5,FALSE)="S","X","")</f>
        <v/>
      </c>
      <c r="Q1255" s="26" t="s">
        <v>1219</v>
      </c>
      <c r="R1255" s="26"/>
      <c r="S1255" s="25" t="s">
        <v>177</v>
      </c>
      <c r="T1255" s="22" t="s">
        <v>178</v>
      </c>
      <c r="U1255" s="22">
        <v>1</v>
      </c>
      <c r="V1255" s="22">
        <v>200</v>
      </c>
      <c r="W1255" s="22" t="s">
        <v>167</v>
      </c>
      <c r="X1255" s="22"/>
      <c r="Y1255" s="22">
        <v>20</v>
      </c>
      <c r="Z1255" s="22" t="s">
        <v>1195</v>
      </c>
    </row>
    <row r="1256" spans="1:26" x14ac:dyDescent="0.2">
      <c r="A1256" s="22">
        <v>1254</v>
      </c>
      <c r="B1256" s="22" t="s">
        <v>214</v>
      </c>
      <c r="C1256" s="23">
        <v>36333</v>
      </c>
      <c r="D1256" s="23">
        <v>36333</v>
      </c>
      <c r="E1256" s="22" t="s">
        <v>21</v>
      </c>
      <c r="F1256" s="24" t="s">
        <v>1220</v>
      </c>
      <c r="G1256" s="4" t="s">
        <v>40</v>
      </c>
      <c r="H1256" s="31" t="str">
        <f>VLOOKUP(G1256,Hoja2!A:B,2,0)</f>
        <v>SERIE029</v>
      </c>
      <c r="I1256" s="4" t="s">
        <v>40</v>
      </c>
      <c r="J1256" s="31">
        <f>VLOOKUP(Eliminación!I791,RETENCIÓN!A:D,IF(Eliminación!E791="OPES",2,IF(Eliminación!E791="UPES",3,4)),FALSE)</f>
        <v>10</v>
      </c>
      <c r="K1256" s="27">
        <f t="shared" si="19"/>
        <v>39983</v>
      </c>
      <c r="L1256" s="28" t="str">
        <f>IF(VLOOKUP(I1256,RETENCIÓN!A:E,5,FALSE)="E","X","")</f>
        <v>X</v>
      </c>
      <c r="M1256" s="29" t="str">
        <f>IF(VLOOKUP(I1256,RETENCIÓN!A:E,5,FALSE)="CT","X","")</f>
        <v/>
      </c>
      <c r="N1256" s="28" t="str">
        <f>IF(VLOOKUP(I1256,RETENCIÓN!A:E,5,FALSE)="E","X","")</f>
        <v>X</v>
      </c>
      <c r="O1256" s="28" t="str">
        <f>IF(VLOOKUP(I1256,RETENCIÓN!A:E,5,FALSE)="MT","X","")</f>
        <v/>
      </c>
      <c r="P1256" s="28" t="str">
        <f>IF(VLOOKUP(I1256,RETENCIÓN!A:E,5,FALSE)="S","X","")</f>
        <v/>
      </c>
      <c r="Q1256" s="26" t="s">
        <v>1221</v>
      </c>
      <c r="R1256" s="26" t="s">
        <v>341</v>
      </c>
      <c r="S1256" s="25" t="s">
        <v>177</v>
      </c>
      <c r="T1256" s="22" t="s">
        <v>178</v>
      </c>
      <c r="U1256" s="22">
        <v>1</v>
      </c>
      <c r="V1256" s="22">
        <v>143</v>
      </c>
      <c r="W1256" s="22" t="s">
        <v>167</v>
      </c>
      <c r="X1256" s="22">
        <v>0.5</v>
      </c>
      <c r="Y1256" s="22">
        <v>1</v>
      </c>
      <c r="Z1256" s="22" t="s">
        <v>1222</v>
      </c>
    </row>
    <row r="1257" spans="1:26" x14ac:dyDescent="0.2">
      <c r="A1257" s="22">
        <v>1255</v>
      </c>
      <c r="B1257" s="22" t="s">
        <v>214</v>
      </c>
      <c r="C1257" s="23">
        <v>36333</v>
      </c>
      <c r="D1257" s="23">
        <v>36333</v>
      </c>
      <c r="E1257" s="22" t="s">
        <v>21</v>
      </c>
      <c r="F1257" s="24" t="s">
        <v>1220</v>
      </c>
      <c r="G1257" s="4" t="s">
        <v>40</v>
      </c>
      <c r="H1257" s="31" t="str">
        <f>VLOOKUP(G1257,Hoja2!A:B,2,0)</f>
        <v>SERIE029</v>
      </c>
      <c r="I1257" s="4" t="s">
        <v>40</v>
      </c>
      <c r="J1257" s="31">
        <f>VLOOKUP(Eliminación!I792,RETENCIÓN!A:D,IF(Eliminación!E792="OPES",2,IF(Eliminación!E792="UPES",3,4)),FALSE)</f>
        <v>10</v>
      </c>
      <c r="K1257" s="27">
        <f t="shared" si="19"/>
        <v>39983</v>
      </c>
      <c r="L1257" s="28" t="str">
        <f>IF(VLOOKUP(I1257,RETENCIÓN!A:E,5,FALSE)="E","X","")</f>
        <v>X</v>
      </c>
      <c r="M1257" s="29" t="str">
        <f>IF(VLOOKUP(I1257,RETENCIÓN!A:E,5,FALSE)="CT","X","")</f>
        <v/>
      </c>
      <c r="N1257" s="28" t="str">
        <f>IF(VLOOKUP(I1257,RETENCIÓN!A:E,5,FALSE)="E","X","")</f>
        <v>X</v>
      </c>
      <c r="O1257" s="28" t="str">
        <f>IF(VLOOKUP(I1257,RETENCIÓN!A:E,5,FALSE)="MT","X","")</f>
        <v/>
      </c>
      <c r="P1257" s="28" t="str">
        <f>IF(VLOOKUP(I1257,RETENCIÓN!A:E,5,FALSE)="S","X","")</f>
        <v/>
      </c>
      <c r="Q1257" s="26" t="s">
        <v>1221</v>
      </c>
      <c r="R1257" s="26" t="s">
        <v>341</v>
      </c>
      <c r="S1257" s="25" t="s">
        <v>177</v>
      </c>
      <c r="T1257" s="22" t="s">
        <v>178</v>
      </c>
      <c r="U1257" s="22">
        <v>144</v>
      </c>
      <c r="V1257" s="22">
        <v>247</v>
      </c>
      <c r="W1257" s="22" t="s">
        <v>167</v>
      </c>
      <c r="X1257" s="22" t="s">
        <v>1182</v>
      </c>
      <c r="Y1257" s="22">
        <v>2</v>
      </c>
      <c r="Z1257" s="22" t="s">
        <v>1222</v>
      </c>
    </row>
    <row r="1258" spans="1:26" x14ac:dyDescent="0.2">
      <c r="A1258" s="22">
        <v>1256</v>
      </c>
      <c r="B1258" s="22" t="s">
        <v>214</v>
      </c>
      <c r="C1258" s="23">
        <v>36333</v>
      </c>
      <c r="D1258" s="23">
        <v>36333</v>
      </c>
      <c r="E1258" s="22" t="s">
        <v>21</v>
      </c>
      <c r="F1258" s="24" t="s">
        <v>404</v>
      </c>
      <c r="G1258" s="4" t="s">
        <v>40</v>
      </c>
      <c r="H1258" s="31" t="str">
        <f>VLOOKUP(G1258,Hoja2!A:B,2,0)</f>
        <v>SERIE029</v>
      </c>
      <c r="I1258" s="4" t="s">
        <v>40</v>
      </c>
      <c r="J1258" s="31">
        <f>VLOOKUP(Eliminación!I793,RETENCIÓN!A:D,IF(Eliminación!E793="OPES",2,IF(Eliminación!E793="UPES",3,4)),FALSE)</f>
        <v>10</v>
      </c>
      <c r="K1258" s="27">
        <f t="shared" si="19"/>
        <v>39983</v>
      </c>
      <c r="L1258" s="28" t="str">
        <f>IF(VLOOKUP(I1258,RETENCIÓN!A:E,5,FALSE)="E","X","")</f>
        <v>X</v>
      </c>
      <c r="M1258" s="29" t="str">
        <f>IF(VLOOKUP(I1258,RETENCIÓN!A:E,5,FALSE)="CT","X","")</f>
        <v/>
      </c>
      <c r="N1258" s="28" t="str">
        <f>IF(VLOOKUP(I1258,RETENCIÓN!A:E,5,FALSE)="E","X","")</f>
        <v>X</v>
      </c>
      <c r="O1258" s="28" t="str">
        <f>IF(VLOOKUP(I1258,RETENCIÓN!A:E,5,FALSE)="MT","X","")</f>
        <v/>
      </c>
      <c r="P1258" s="28" t="str">
        <f>IF(VLOOKUP(I1258,RETENCIÓN!A:E,5,FALSE)="S","X","")</f>
        <v/>
      </c>
      <c r="Q1258" s="26" t="s">
        <v>1223</v>
      </c>
      <c r="R1258" s="26" t="s">
        <v>1224</v>
      </c>
      <c r="S1258" s="25" t="s">
        <v>177</v>
      </c>
      <c r="T1258" s="22" t="s">
        <v>178</v>
      </c>
      <c r="U1258" s="22">
        <v>1</v>
      </c>
      <c r="V1258" s="22">
        <v>224</v>
      </c>
      <c r="W1258" s="22" t="s">
        <v>167</v>
      </c>
      <c r="X1258" s="22">
        <v>0.5</v>
      </c>
      <c r="Y1258" s="22">
        <v>3</v>
      </c>
      <c r="Z1258" s="22" t="s">
        <v>1222</v>
      </c>
    </row>
    <row r="1259" spans="1:26" x14ac:dyDescent="0.2">
      <c r="A1259" s="22">
        <v>1257</v>
      </c>
      <c r="B1259" s="22" t="s">
        <v>214</v>
      </c>
      <c r="C1259" s="23">
        <v>36333</v>
      </c>
      <c r="D1259" s="23">
        <v>36333</v>
      </c>
      <c r="E1259" s="22" t="s">
        <v>21</v>
      </c>
      <c r="F1259" s="24" t="s">
        <v>404</v>
      </c>
      <c r="G1259" s="4" t="s">
        <v>40</v>
      </c>
      <c r="H1259" s="31" t="str">
        <f>VLOOKUP(G1259,Hoja2!A:B,2,0)</f>
        <v>SERIE029</v>
      </c>
      <c r="I1259" s="4" t="s">
        <v>40</v>
      </c>
      <c r="J1259" s="31">
        <f>VLOOKUP(Eliminación!I794,RETENCIÓN!A:D,IF(Eliminación!E794="OPES",2,IF(Eliminación!E794="UPES",3,4)),FALSE)</f>
        <v>10</v>
      </c>
      <c r="K1259" s="27">
        <f t="shared" si="19"/>
        <v>39983</v>
      </c>
      <c r="L1259" s="28" t="str">
        <f>IF(VLOOKUP(I1259,RETENCIÓN!A:E,5,FALSE)="E","X","")</f>
        <v>X</v>
      </c>
      <c r="M1259" s="29" t="str">
        <f>IF(VLOOKUP(I1259,RETENCIÓN!A:E,5,FALSE)="CT","X","")</f>
        <v/>
      </c>
      <c r="N1259" s="28" t="str">
        <f>IF(VLOOKUP(I1259,RETENCIÓN!A:E,5,FALSE)="E","X","")</f>
        <v>X</v>
      </c>
      <c r="O1259" s="28" t="str">
        <f>IF(VLOOKUP(I1259,RETENCIÓN!A:E,5,FALSE)="MT","X","")</f>
        <v/>
      </c>
      <c r="P1259" s="28" t="str">
        <f>IF(VLOOKUP(I1259,RETENCIÓN!A:E,5,FALSE)="S","X","")</f>
        <v/>
      </c>
      <c r="Q1259" s="26" t="s">
        <v>1223</v>
      </c>
      <c r="R1259" s="26" t="s">
        <v>1224</v>
      </c>
      <c r="S1259" s="25" t="s">
        <v>177</v>
      </c>
      <c r="T1259" s="22" t="s">
        <v>178</v>
      </c>
      <c r="U1259" s="22">
        <v>225</v>
      </c>
      <c r="V1259" s="22">
        <v>378</v>
      </c>
      <c r="W1259" s="22" t="s">
        <v>167</v>
      </c>
      <c r="X1259" s="22" t="s">
        <v>1182</v>
      </c>
      <c r="Y1259" s="22">
        <v>4</v>
      </c>
      <c r="Z1259" s="22" t="s">
        <v>1222</v>
      </c>
    </row>
    <row r="1260" spans="1:26" ht="24" x14ac:dyDescent="0.2">
      <c r="A1260" s="22">
        <v>1258</v>
      </c>
      <c r="B1260" s="22" t="s">
        <v>214</v>
      </c>
      <c r="C1260" s="23">
        <v>36333</v>
      </c>
      <c r="D1260" s="23">
        <v>36333</v>
      </c>
      <c r="E1260" s="22" t="s">
        <v>21</v>
      </c>
      <c r="F1260" s="24" t="s">
        <v>1225</v>
      </c>
      <c r="G1260" s="4" t="s">
        <v>40</v>
      </c>
      <c r="H1260" s="31" t="str">
        <f>VLOOKUP(G1260,Hoja2!A:B,2,0)</f>
        <v>SERIE029</v>
      </c>
      <c r="I1260" s="4" t="s">
        <v>40</v>
      </c>
      <c r="J1260" s="31">
        <f>VLOOKUP(Eliminación!I795,RETENCIÓN!A:D,IF(Eliminación!E795="OPES",2,IF(Eliminación!E795="UPES",3,4)),FALSE)</f>
        <v>10</v>
      </c>
      <c r="K1260" s="27">
        <f t="shared" si="19"/>
        <v>39983</v>
      </c>
      <c r="L1260" s="28" t="str">
        <f>IF(VLOOKUP(I1260,RETENCIÓN!A:E,5,FALSE)="E","X","")</f>
        <v>X</v>
      </c>
      <c r="M1260" s="29" t="str">
        <f>IF(VLOOKUP(I1260,RETENCIÓN!A:E,5,FALSE)="CT","X","")</f>
        <v/>
      </c>
      <c r="N1260" s="28" t="str">
        <f>IF(VLOOKUP(I1260,RETENCIÓN!A:E,5,FALSE)="E","X","")</f>
        <v>X</v>
      </c>
      <c r="O1260" s="28" t="str">
        <f>IF(VLOOKUP(I1260,RETENCIÓN!A:E,5,FALSE)="MT","X","")</f>
        <v/>
      </c>
      <c r="P1260" s="28" t="str">
        <f>IF(VLOOKUP(I1260,RETENCIÓN!A:E,5,FALSE)="S","X","")</f>
        <v/>
      </c>
      <c r="Q1260" s="26" t="s">
        <v>1226</v>
      </c>
      <c r="R1260" s="26" t="s">
        <v>1227</v>
      </c>
      <c r="S1260" s="25" t="s">
        <v>177</v>
      </c>
      <c r="T1260" s="22" t="s">
        <v>178</v>
      </c>
      <c r="U1260" s="22">
        <v>1</v>
      </c>
      <c r="V1260" s="22">
        <v>140</v>
      </c>
      <c r="W1260" s="22" t="s">
        <v>167</v>
      </c>
      <c r="X1260" s="22"/>
      <c r="Y1260" s="22">
        <v>5</v>
      </c>
      <c r="Z1260" s="22" t="s">
        <v>1222</v>
      </c>
    </row>
    <row r="1261" spans="1:26" ht="24" x14ac:dyDescent="0.2">
      <c r="A1261" s="22">
        <v>1259</v>
      </c>
      <c r="B1261" s="22" t="s">
        <v>168</v>
      </c>
      <c r="C1261" s="23">
        <v>36333</v>
      </c>
      <c r="D1261" s="23">
        <v>36333</v>
      </c>
      <c r="E1261" s="22" t="s">
        <v>21</v>
      </c>
      <c r="F1261" s="24" t="s">
        <v>1228</v>
      </c>
      <c r="G1261" s="4" t="s">
        <v>40</v>
      </c>
      <c r="H1261" s="31" t="str">
        <f>VLOOKUP(G1261,Hoja2!A:B,2,0)</f>
        <v>SERIE029</v>
      </c>
      <c r="I1261" s="4" t="s">
        <v>40</v>
      </c>
      <c r="J1261" s="31">
        <f>VLOOKUP(Eliminación!I796,RETENCIÓN!A:D,IF(Eliminación!E796="OPES",2,IF(Eliminación!E796="UPES",3,4)),FALSE)</f>
        <v>10</v>
      </c>
      <c r="K1261" s="27">
        <f t="shared" si="19"/>
        <v>39983</v>
      </c>
      <c r="L1261" s="28" t="str">
        <f>IF(VLOOKUP(I1261,RETENCIÓN!A:E,5,FALSE)="E","X","")</f>
        <v>X</v>
      </c>
      <c r="M1261" s="29" t="str">
        <f>IF(VLOOKUP(I1261,RETENCIÓN!A:E,5,FALSE)="CT","X","")</f>
        <v/>
      </c>
      <c r="N1261" s="28" t="str">
        <f>IF(VLOOKUP(I1261,RETENCIÓN!A:E,5,FALSE)="E","X","")</f>
        <v>X</v>
      </c>
      <c r="O1261" s="28" t="str">
        <f>IF(VLOOKUP(I1261,RETENCIÓN!A:E,5,FALSE)="MT","X","")</f>
        <v/>
      </c>
      <c r="P1261" s="28" t="str">
        <f>IF(VLOOKUP(I1261,RETENCIÓN!A:E,5,FALSE)="S","X","")</f>
        <v/>
      </c>
      <c r="Q1261" s="26" t="s">
        <v>1226</v>
      </c>
      <c r="R1261" s="26" t="s">
        <v>1229</v>
      </c>
      <c r="S1261" s="25" t="s">
        <v>177</v>
      </c>
      <c r="T1261" s="22" t="s">
        <v>178</v>
      </c>
      <c r="U1261" s="22">
        <v>1</v>
      </c>
      <c r="V1261" s="22">
        <v>174</v>
      </c>
      <c r="W1261" s="22" t="s">
        <v>167</v>
      </c>
      <c r="X1261" s="22"/>
      <c r="Y1261" s="22">
        <v>6</v>
      </c>
      <c r="Z1261" s="22" t="s">
        <v>1222</v>
      </c>
    </row>
    <row r="1262" spans="1:26" x14ac:dyDescent="0.2">
      <c r="A1262" s="22">
        <v>1260</v>
      </c>
      <c r="B1262" s="22" t="s">
        <v>221</v>
      </c>
      <c r="C1262" s="23">
        <v>36333</v>
      </c>
      <c r="D1262" s="23">
        <v>36333</v>
      </c>
      <c r="E1262" s="22" t="s">
        <v>21</v>
      </c>
      <c r="F1262" s="24" t="s">
        <v>1230</v>
      </c>
      <c r="G1262" s="4" t="s">
        <v>40</v>
      </c>
      <c r="H1262" s="31" t="str">
        <f>VLOOKUP(G1262,Hoja2!A:B,2,0)</f>
        <v>SERIE029</v>
      </c>
      <c r="I1262" s="4" t="s">
        <v>40</v>
      </c>
      <c r="J1262" s="31">
        <f>VLOOKUP(Eliminación!I797,RETENCIÓN!A:D,IF(Eliminación!E797="OPES",2,IF(Eliminación!E797="UPES",3,4)),FALSE)</f>
        <v>10</v>
      </c>
      <c r="K1262" s="27">
        <f t="shared" si="19"/>
        <v>39983</v>
      </c>
      <c r="L1262" s="28" t="str">
        <f>IF(VLOOKUP(I1262,RETENCIÓN!A:E,5,FALSE)="E","X","")</f>
        <v>X</v>
      </c>
      <c r="M1262" s="29" t="str">
        <f>IF(VLOOKUP(I1262,RETENCIÓN!A:E,5,FALSE)="CT","X","")</f>
        <v/>
      </c>
      <c r="N1262" s="28" t="str">
        <f>IF(VLOOKUP(I1262,RETENCIÓN!A:E,5,FALSE)="E","X","")</f>
        <v>X</v>
      </c>
      <c r="O1262" s="28" t="str">
        <f>IF(VLOOKUP(I1262,RETENCIÓN!A:E,5,FALSE)="MT","X","")</f>
        <v/>
      </c>
      <c r="P1262" s="28" t="str">
        <f>IF(VLOOKUP(I1262,RETENCIÓN!A:E,5,FALSE)="S","X","")</f>
        <v/>
      </c>
      <c r="Q1262" s="26" t="s">
        <v>1226</v>
      </c>
      <c r="R1262" s="26"/>
      <c r="S1262" s="25" t="s">
        <v>177</v>
      </c>
      <c r="T1262" s="22" t="s">
        <v>178</v>
      </c>
      <c r="U1262" s="22">
        <v>1</v>
      </c>
      <c r="V1262" s="22">
        <v>100</v>
      </c>
      <c r="W1262" s="22" t="s">
        <v>167</v>
      </c>
      <c r="X1262" s="22"/>
      <c r="Y1262" s="22">
        <v>7</v>
      </c>
      <c r="Z1262" s="22" t="s">
        <v>1222</v>
      </c>
    </row>
    <row r="1263" spans="1:26" x14ac:dyDescent="0.2">
      <c r="A1263" s="22">
        <v>1261</v>
      </c>
      <c r="B1263" s="22" t="s">
        <v>214</v>
      </c>
      <c r="C1263" s="23">
        <v>36333</v>
      </c>
      <c r="D1263" s="23">
        <v>36333</v>
      </c>
      <c r="E1263" s="22" t="s">
        <v>21</v>
      </c>
      <c r="F1263" s="24" t="s">
        <v>1231</v>
      </c>
      <c r="G1263" s="4" t="s">
        <v>40</v>
      </c>
      <c r="H1263" s="31" t="str">
        <f>VLOOKUP(G1263,Hoja2!A:B,2,0)</f>
        <v>SERIE029</v>
      </c>
      <c r="I1263" s="4" t="s">
        <v>40</v>
      </c>
      <c r="J1263" s="31">
        <f>VLOOKUP(Eliminación!I798,RETENCIÓN!A:D,IF(Eliminación!E798="OPES",2,IF(Eliminación!E798="UPES",3,4)),FALSE)</f>
        <v>10</v>
      </c>
      <c r="K1263" s="27">
        <f t="shared" si="19"/>
        <v>39983</v>
      </c>
      <c r="L1263" s="28" t="str">
        <f>IF(VLOOKUP(I1263,RETENCIÓN!A:E,5,FALSE)="E","X","")</f>
        <v>X</v>
      </c>
      <c r="M1263" s="29" t="str">
        <f>IF(VLOOKUP(I1263,RETENCIÓN!A:E,5,FALSE)="CT","X","")</f>
        <v/>
      </c>
      <c r="N1263" s="28" t="str">
        <f>IF(VLOOKUP(I1263,RETENCIÓN!A:E,5,FALSE)="E","X","")</f>
        <v>X</v>
      </c>
      <c r="O1263" s="28" t="str">
        <f>IF(VLOOKUP(I1263,RETENCIÓN!A:E,5,FALSE)="MT","X","")</f>
        <v/>
      </c>
      <c r="P1263" s="28" t="str">
        <f>IF(VLOOKUP(I1263,RETENCIÓN!A:E,5,FALSE)="S","X","")</f>
        <v/>
      </c>
      <c r="Q1263" s="26" t="s">
        <v>1226</v>
      </c>
      <c r="R1263" s="26" t="s">
        <v>1232</v>
      </c>
      <c r="S1263" s="25" t="s">
        <v>177</v>
      </c>
      <c r="T1263" s="22" t="s">
        <v>178</v>
      </c>
      <c r="U1263" s="22">
        <v>1</v>
      </c>
      <c r="V1263" s="22">
        <v>220</v>
      </c>
      <c r="W1263" s="22" t="s">
        <v>167</v>
      </c>
      <c r="X1263" s="22"/>
      <c r="Y1263" s="22">
        <v>8</v>
      </c>
      <c r="Z1263" s="22" t="s">
        <v>1222</v>
      </c>
    </row>
    <row r="1264" spans="1:26" ht="24" x14ac:dyDescent="0.2">
      <c r="A1264" s="22">
        <v>1262</v>
      </c>
      <c r="B1264" s="22" t="s">
        <v>221</v>
      </c>
      <c r="C1264" s="23">
        <v>36333</v>
      </c>
      <c r="D1264" s="23">
        <v>36333</v>
      </c>
      <c r="E1264" s="22" t="s">
        <v>21</v>
      </c>
      <c r="F1264" s="24" t="s">
        <v>1233</v>
      </c>
      <c r="G1264" s="4" t="s">
        <v>40</v>
      </c>
      <c r="H1264" s="31" t="str">
        <f>VLOOKUP(G1264,Hoja2!A:B,2,0)</f>
        <v>SERIE029</v>
      </c>
      <c r="I1264" s="4" t="s">
        <v>40</v>
      </c>
      <c r="J1264" s="31">
        <f>VLOOKUP(Eliminación!I799,RETENCIÓN!A:D,IF(Eliminación!E799="OPES",2,IF(Eliminación!E799="UPES",3,4)),FALSE)</f>
        <v>10</v>
      </c>
      <c r="K1264" s="27">
        <f t="shared" si="19"/>
        <v>39983</v>
      </c>
      <c r="L1264" s="28" t="str">
        <f>IF(VLOOKUP(I1264,RETENCIÓN!A:E,5,FALSE)="E","X","")</f>
        <v>X</v>
      </c>
      <c r="M1264" s="29" t="str">
        <f>IF(VLOOKUP(I1264,RETENCIÓN!A:E,5,FALSE)="CT","X","")</f>
        <v/>
      </c>
      <c r="N1264" s="28" t="str">
        <f>IF(VLOOKUP(I1264,RETENCIÓN!A:E,5,FALSE)="E","X","")</f>
        <v>X</v>
      </c>
      <c r="O1264" s="28" t="str">
        <f>IF(VLOOKUP(I1264,RETENCIÓN!A:E,5,FALSE)="MT","X","")</f>
        <v/>
      </c>
      <c r="P1264" s="28" t="str">
        <f>IF(VLOOKUP(I1264,RETENCIÓN!A:E,5,FALSE)="S","X","")</f>
        <v/>
      </c>
      <c r="Q1264" s="26" t="s">
        <v>1226</v>
      </c>
      <c r="R1264" s="26" t="s">
        <v>1234</v>
      </c>
      <c r="S1264" s="25" t="s">
        <v>177</v>
      </c>
      <c r="T1264" s="22" t="s">
        <v>178</v>
      </c>
      <c r="U1264" s="22">
        <v>1</v>
      </c>
      <c r="V1264" s="22">
        <v>233</v>
      </c>
      <c r="W1264" s="22" t="s">
        <v>167</v>
      </c>
      <c r="X1264" s="22"/>
      <c r="Y1264" s="22">
        <v>9</v>
      </c>
      <c r="Z1264" s="22" t="s">
        <v>1222</v>
      </c>
    </row>
    <row r="1265" spans="1:26" ht="24" x14ac:dyDescent="0.2">
      <c r="A1265" s="22">
        <v>1263</v>
      </c>
      <c r="B1265" s="22" t="s">
        <v>168</v>
      </c>
      <c r="C1265" s="23">
        <v>36487</v>
      </c>
      <c r="D1265" s="23">
        <v>36487</v>
      </c>
      <c r="E1265" s="22" t="s">
        <v>21</v>
      </c>
      <c r="F1265" s="24" t="s">
        <v>1235</v>
      </c>
      <c r="G1265" s="4" t="s">
        <v>40</v>
      </c>
      <c r="H1265" s="31" t="str">
        <f>VLOOKUP(G1265,Hoja2!A:B,2,0)</f>
        <v>SERIE029</v>
      </c>
      <c r="I1265" s="4" t="s">
        <v>40</v>
      </c>
      <c r="J1265" s="31">
        <f>VLOOKUP(Eliminación!I800,RETENCIÓN!A:D,IF(Eliminación!E800="OPES",2,IF(Eliminación!E800="UPES",3,4)),FALSE)</f>
        <v>10</v>
      </c>
      <c r="K1265" s="27">
        <f t="shared" si="19"/>
        <v>40137</v>
      </c>
      <c r="L1265" s="28" t="str">
        <f>IF(VLOOKUP(I1265,RETENCIÓN!A:E,5,FALSE)="E","X","")</f>
        <v>X</v>
      </c>
      <c r="M1265" s="29" t="str">
        <f>IF(VLOOKUP(I1265,RETENCIÓN!A:E,5,FALSE)="CT","X","")</f>
        <v/>
      </c>
      <c r="N1265" s="28" t="str">
        <f>IF(VLOOKUP(I1265,RETENCIÓN!A:E,5,FALSE)="E","X","")</f>
        <v>X</v>
      </c>
      <c r="O1265" s="28" t="str">
        <f>IF(VLOOKUP(I1265,RETENCIÓN!A:E,5,FALSE)="MT","X","")</f>
        <v/>
      </c>
      <c r="P1265" s="28" t="str">
        <f>IF(VLOOKUP(I1265,RETENCIÓN!A:E,5,FALSE)="S","X","")</f>
        <v/>
      </c>
      <c r="Q1265" s="26" t="s">
        <v>1236</v>
      </c>
      <c r="R1265" s="26" t="s">
        <v>1237</v>
      </c>
      <c r="S1265" s="25" t="s">
        <v>177</v>
      </c>
      <c r="T1265" s="22" t="s">
        <v>178</v>
      </c>
      <c r="U1265" s="22">
        <v>1</v>
      </c>
      <c r="V1265" s="22">
        <v>90</v>
      </c>
      <c r="W1265" s="22" t="s">
        <v>167</v>
      </c>
      <c r="X1265" s="22"/>
      <c r="Y1265" s="22">
        <v>1</v>
      </c>
      <c r="Z1265" s="22" t="s">
        <v>1238</v>
      </c>
    </row>
    <row r="1266" spans="1:26" ht="24" x14ac:dyDescent="0.2">
      <c r="A1266" s="22">
        <v>1264</v>
      </c>
      <c r="B1266" s="22" t="s">
        <v>214</v>
      </c>
      <c r="C1266" s="23">
        <v>36458</v>
      </c>
      <c r="D1266" s="23">
        <v>36458</v>
      </c>
      <c r="E1266" s="22" t="s">
        <v>21</v>
      </c>
      <c r="F1266" s="24" t="s">
        <v>255</v>
      </c>
      <c r="G1266" s="4" t="s">
        <v>40</v>
      </c>
      <c r="H1266" s="31" t="str">
        <f>VLOOKUP(G1266,Hoja2!A:B,2,0)</f>
        <v>SERIE029</v>
      </c>
      <c r="I1266" s="4" t="s">
        <v>40</v>
      </c>
      <c r="J1266" s="31">
        <f>VLOOKUP(Eliminación!I801,RETENCIÓN!A:D,IF(Eliminación!E801="OPES",2,IF(Eliminación!E801="UPES",3,4)),FALSE)</f>
        <v>10</v>
      </c>
      <c r="K1266" s="27">
        <f t="shared" si="19"/>
        <v>40108</v>
      </c>
      <c r="L1266" s="28" t="str">
        <f>IF(VLOOKUP(I1266,RETENCIÓN!A:E,5,FALSE)="E","X","")</f>
        <v>X</v>
      </c>
      <c r="M1266" s="29" t="str">
        <f>IF(VLOOKUP(I1266,RETENCIÓN!A:E,5,FALSE)="CT","X","")</f>
        <v/>
      </c>
      <c r="N1266" s="28" t="str">
        <f>IF(VLOOKUP(I1266,RETENCIÓN!A:E,5,FALSE)="E","X","")</f>
        <v>X</v>
      </c>
      <c r="O1266" s="28" t="str">
        <f>IF(VLOOKUP(I1266,RETENCIÓN!A:E,5,FALSE)="MT","X","")</f>
        <v/>
      </c>
      <c r="P1266" s="28" t="str">
        <f>IF(VLOOKUP(I1266,RETENCIÓN!A:E,5,FALSE)="S","X","")</f>
        <v/>
      </c>
      <c r="Q1266" s="26" t="s">
        <v>1236</v>
      </c>
      <c r="R1266" s="26" t="s">
        <v>1191</v>
      </c>
      <c r="S1266" s="25" t="s">
        <v>177</v>
      </c>
      <c r="T1266" s="22" t="s">
        <v>178</v>
      </c>
      <c r="U1266" s="22">
        <v>1</v>
      </c>
      <c r="V1266" s="22">
        <v>90</v>
      </c>
      <c r="W1266" s="22" t="s">
        <v>167</v>
      </c>
      <c r="X1266" s="22"/>
      <c r="Y1266" s="22">
        <v>2</v>
      </c>
      <c r="Z1266" s="22" t="s">
        <v>1238</v>
      </c>
    </row>
    <row r="1267" spans="1:26" ht="24" x14ac:dyDescent="0.2">
      <c r="A1267" s="22">
        <v>1265</v>
      </c>
      <c r="B1267" s="22" t="s">
        <v>214</v>
      </c>
      <c r="C1267" s="23">
        <v>36459</v>
      </c>
      <c r="D1267" s="23">
        <v>36459</v>
      </c>
      <c r="E1267" s="22" t="s">
        <v>21</v>
      </c>
      <c r="F1267" s="24" t="s">
        <v>259</v>
      </c>
      <c r="G1267" s="4" t="s">
        <v>40</v>
      </c>
      <c r="H1267" s="31" t="str">
        <f>VLOOKUP(G1267,Hoja2!A:B,2,0)</f>
        <v>SERIE029</v>
      </c>
      <c r="I1267" s="4" t="s">
        <v>40</v>
      </c>
      <c r="J1267" s="31">
        <f>VLOOKUP(Eliminación!I802,RETENCIÓN!A:D,IF(Eliminación!E802="OPES",2,IF(Eliminación!E802="UPES",3,4)),FALSE)</f>
        <v>10</v>
      </c>
      <c r="K1267" s="27">
        <f t="shared" si="19"/>
        <v>40109</v>
      </c>
      <c r="L1267" s="28" t="str">
        <f>IF(VLOOKUP(I1267,RETENCIÓN!A:E,5,FALSE)="E","X","")</f>
        <v>X</v>
      </c>
      <c r="M1267" s="29" t="str">
        <f>IF(VLOOKUP(I1267,RETENCIÓN!A:E,5,FALSE)="CT","X","")</f>
        <v/>
      </c>
      <c r="N1267" s="28" t="str">
        <f>IF(VLOOKUP(I1267,RETENCIÓN!A:E,5,FALSE)="E","X","")</f>
        <v>X</v>
      </c>
      <c r="O1267" s="28" t="str">
        <f>IF(VLOOKUP(I1267,RETENCIÓN!A:E,5,FALSE)="MT","X","")</f>
        <v/>
      </c>
      <c r="P1267" s="28" t="str">
        <f>IF(VLOOKUP(I1267,RETENCIÓN!A:E,5,FALSE)="S","X","")</f>
        <v/>
      </c>
      <c r="Q1267" s="26" t="s">
        <v>1236</v>
      </c>
      <c r="R1267" s="26" t="s">
        <v>1239</v>
      </c>
      <c r="S1267" s="25" t="s">
        <v>177</v>
      </c>
      <c r="T1267" s="22" t="s">
        <v>178</v>
      </c>
      <c r="U1267" s="22">
        <v>1</v>
      </c>
      <c r="V1267" s="22">
        <v>148</v>
      </c>
      <c r="W1267" s="22" t="s">
        <v>167</v>
      </c>
      <c r="X1267" s="22"/>
      <c r="Y1267" s="22">
        <v>3</v>
      </c>
      <c r="Z1267" s="22" t="s">
        <v>1238</v>
      </c>
    </row>
    <row r="1268" spans="1:26" ht="24" x14ac:dyDescent="0.2">
      <c r="A1268" s="22">
        <v>1266</v>
      </c>
      <c r="B1268" s="22" t="s">
        <v>221</v>
      </c>
      <c r="C1268" s="23">
        <v>36459</v>
      </c>
      <c r="D1268" s="23">
        <v>36459</v>
      </c>
      <c r="E1268" s="22" t="s">
        <v>21</v>
      </c>
      <c r="F1268" s="24" t="s">
        <v>1240</v>
      </c>
      <c r="G1268" s="4" t="s">
        <v>40</v>
      </c>
      <c r="H1268" s="31" t="str">
        <f>VLOOKUP(G1268,Hoja2!A:B,2,0)</f>
        <v>SERIE029</v>
      </c>
      <c r="I1268" s="4" t="s">
        <v>40</v>
      </c>
      <c r="J1268" s="31">
        <f>VLOOKUP(Eliminación!I803,RETENCIÓN!A:D,IF(Eliminación!E803="OPES",2,IF(Eliminación!E803="UPES",3,4)),FALSE)</f>
        <v>10</v>
      </c>
      <c r="K1268" s="27">
        <f t="shared" si="19"/>
        <v>40109</v>
      </c>
      <c r="L1268" s="28" t="str">
        <f>IF(VLOOKUP(I1268,RETENCIÓN!A:E,5,FALSE)="E","X","")</f>
        <v>X</v>
      </c>
      <c r="M1268" s="29" t="str">
        <f>IF(VLOOKUP(I1268,RETENCIÓN!A:E,5,FALSE)="CT","X","")</f>
        <v/>
      </c>
      <c r="N1268" s="28" t="str">
        <f>IF(VLOOKUP(I1268,RETENCIÓN!A:E,5,FALSE)="E","X","")</f>
        <v>X</v>
      </c>
      <c r="O1268" s="28" t="str">
        <f>IF(VLOOKUP(I1268,RETENCIÓN!A:E,5,FALSE)="MT","X","")</f>
        <v/>
      </c>
      <c r="P1268" s="28" t="str">
        <f>IF(VLOOKUP(I1268,RETENCIÓN!A:E,5,FALSE)="S","X","")</f>
        <v/>
      </c>
      <c r="Q1268" s="26" t="s">
        <v>1236</v>
      </c>
      <c r="R1268" s="26" t="s">
        <v>1241</v>
      </c>
      <c r="S1268" s="25" t="s">
        <v>177</v>
      </c>
      <c r="T1268" s="22" t="s">
        <v>178</v>
      </c>
      <c r="U1268" s="22">
        <v>1</v>
      </c>
      <c r="V1268" s="22">
        <v>110</v>
      </c>
      <c r="W1268" s="22" t="s">
        <v>167</v>
      </c>
      <c r="X1268" s="22"/>
      <c r="Y1268" s="22">
        <v>4</v>
      </c>
      <c r="Z1268" s="22" t="s">
        <v>1238</v>
      </c>
    </row>
    <row r="1269" spans="1:26" ht="24" x14ac:dyDescent="0.2">
      <c r="A1269" s="22">
        <v>1267</v>
      </c>
      <c r="B1269" s="22" t="s">
        <v>221</v>
      </c>
      <c r="C1269" s="23">
        <v>36459</v>
      </c>
      <c r="D1269" s="23">
        <v>36459</v>
      </c>
      <c r="E1269" s="22" t="s">
        <v>21</v>
      </c>
      <c r="F1269" s="24" t="s">
        <v>385</v>
      </c>
      <c r="G1269" s="4" t="s">
        <v>40</v>
      </c>
      <c r="H1269" s="31" t="str">
        <f>VLOOKUP(G1269,Hoja2!A:B,2,0)</f>
        <v>SERIE029</v>
      </c>
      <c r="I1269" s="4" t="s">
        <v>40</v>
      </c>
      <c r="J1269" s="31">
        <f>VLOOKUP(Eliminación!I804,RETENCIÓN!A:D,IF(Eliminación!E804="OPES",2,IF(Eliminación!E804="UPES",3,4)),FALSE)</f>
        <v>10</v>
      </c>
      <c r="K1269" s="27">
        <f t="shared" si="19"/>
        <v>40109</v>
      </c>
      <c r="L1269" s="28" t="str">
        <f>IF(VLOOKUP(I1269,RETENCIÓN!A:E,5,FALSE)="E","X","")</f>
        <v>X</v>
      </c>
      <c r="M1269" s="29" t="str">
        <f>IF(VLOOKUP(I1269,RETENCIÓN!A:E,5,FALSE)="CT","X","")</f>
        <v/>
      </c>
      <c r="N1269" s="28" t="str">
        <f>IF(VLOOKUP(I1269,RETENCIÓN!A:E,5,FALSE)="E","X","")</f>
        <v>X</v>
      </c>
      <c r="O1269" s="28" t="str">
        <f>IF(VLOOKUP(I1269,RETENCIÓN!A:E,5,FALSE)="MT","X","")</f>
        <v/>
      </c>
      <c r="P1269" s="28" t="str">
        <f>IF(VLOOKUP(I1269,RETENCIÓN!A:E,5,FALSE)="S","X","")</f>
        <v/>
      </c>
      <c r="Q1269" s="26" t="s">
        <v>1236</v>
      </c>
      <c r="R1269" s="26" t="s">
        <v>1242</v>
      </c>
      <c r="S1269" s="25" t="s">
        <v>177</v>
      </c>
      <c r="T1269" s="22" t="s">
        <v>178</v>
      </c>
      <c r="U1269" s="22">
        <v>1</v>
      </c>
      <c r="V1269" s="22">
        <v>132</v>
      </c>
      <c r="W1269" s="22" t="s">
        <v>167</v>
      </c>
      <c r="X1269" s="22"/>
      <c r="Y1269" s="22">
        <v>5</v>
      </c>
      <c r="Z1269" s="22" t="s">
        <v>1238</v>
      </c>
    </row>
    <row r="1270" spans="1:26" x14ac:dyDescent="0.2">
      <c r="A1270" s="22">
        <v>1268</v>
      </c>
      <c r="B1270" s="22" t="s">
        <v>221</v>
      </c>
      <c r="C1270" s="23">
        <v>36460</v>
      </c>
      <c r="D1270" s="23">
        <v>36460</v>
      </c>
      <c r="E1270" s="22" t="s">
        <v>21</v>
      </c>
      <c r="F1270" s="24" t="s">
        <v>1243</v>
      </c>
      <c r="G1270" s="4" t="s">
        <v>40</v>
      </c>
      <c r="H1270" s="31" t="str">
        <f>VLOOKUP(G1270,Hoja2!A:B,2,0)</f>
        <v>SERIE029</v>
      </c>
      <c r="I1270" s="4" t="s">
        <v>40</v>
      </c>
      <c r="J1270" s="31">
        <f>VLOOKUP(Eliminación!I805,RETENCIÓN!A:D,IF(Eliminación!E805="OPES",2,IF(Eliminación!E805="UPES",3,4)),FALSE)</f>
        <v>10</v>
      </c>
      <c r="K1270" s="27">
        <f t="shared" si="19"/>
        <v>40110</v>
      </c>
      <c r="L1270" s="28" t="str">
        <f>IF(VLOOKUP(I1270,RETENCIÓN!A:E,5,FALSE)="E","X","")</f>
        <v>X</v>
      </c>
      <c r="M1270" s="29" t="str">
        <f>IF(VLOOKUP(I1270,RETENCIÓN!A:E,5,FALSE)="CT","X","")</f>
        <v/>
      </c>
      <c r="N1270" s="28" t="str">
        <f>IF(VLOOKUP(I1270,RETENCIÓN!A:E,5,FALSE)="E","X","")</f>
        <v>X</v>
      </c>
      <c r="O1270" s="28" t="str">
        <f>IF(VLOOKUP(I1270,RETENCIÓN!A:E,5,FALSE)="MT","X","")</f>
        <v/>
      </c>
      <c r="P1270" s="28" t="str">
        <f>IF(VLOOKUP(I1270,RETENCIÓN!A:E,5,FALSE)="S","X","")</f>
        <v/>
      </c>
      <c r="Q1270" s="26" t="s">
        <v>1244</v>
      </c>
      <c r="R1270" s="26" t="s">
        <v>1245</v>
      </c>
      <c r="S1270" s="25" t="s">
        <v>177</v>
      </c>
      <c r="T1270" s="22" t="s">
        <v>178</v>
      </c>
      <c r="U1270" s="22">
        <v>1</v>
      </c>
      <c r="V1270" s="22">
        <v>88</v>
      </c>
      <c r="W1270" s="22" t="s">
        <v>167</v>
      </c>
      <c r="X1270" s="22"/>
      <c r="Y1270" s="22">
        <v>6</v>
      </c>
      <c r="Z1270" s="22" t="s">
        <v>1238</v>
      </c>
    </row>
    <row r="1271" spans="1:26" ht="24" x14ac:dyDescent="0.2">
      <c r="A1271" s="22">
        <v>1269</v>
      </c>
      <c r="B1271" s="22" t="s">
        <v>221</v>
      </c>
      <c r="C1271" s="23">
        <v>36487</v>
      </c>
      <c r="D1271" s="23">
        <v>36487</v>
      </c>
      <c r="E1271" s="22" t="s">
        <v>21</v>
      </c>
      <c r="F1271" s="24" t="s">
        <v>1246</v>
      </c>
      <c r="G1271" s="4" t="s">
        <v>40</v>
      </c>
      <c r="H1271" s="31" t="str">
        <f>VLOOKUP(G1271,Hoja2!A:B,2,0)</f>
        <v>SERIE029</v>
      </c>
      <c r="I1271" s="4" t="s">
        <v>40</v>
      </c>
      <c r="J1271" s="31">
        <f>VLOOKUP(Eliminación!I806,RETENCIÓN!A:D,IF(Eliminación!E806="OPES",2,IF(Eliminación!E806="UPES",3,4)),FALSE)</f>
        <v>10</v>
      </c>
      <c r="K1271" s="27">
        <f t="shared" si="19"/>
        <v>40137</v>
      </c>
      <c r="L1271" s="28" t="str">
        <f>IF(VLOOKUP(I1271,RETENCIÓN!A:E,5,FALSE)="E","X","")</f>
        <v>X</v>
      </c>
      <c r="M1271" s="29" t="str">
        <f>IF(VLOOKUP(I1271,RETENCIÓN!A:E,5,FALSE)="CT","X","")</f>
        <v/>
      </c>
      <c r="N1271" s="28" t="str">
        <f>IF(VLOOKUP(I1271,RETENCIÓN!A:E,5,FALSE)="E","X","")</f>
        <v>X</v>
      </c>
      <c r="O1271" s="28" t="str">
        <f>IF(VLOOKUP(I1271,RETENCIÓN!A:E,5,FALSE)="MT","X","")</f>
        <v/>
      </c>
      <c r="P1271" s="28" t="str">
        <f>IF(VLOOKUP(I1271,RETENCIÓN!A:E,5,FALSE)="S","X","")</f>
        <v/>
      </c>
      <c r="Q1271" s="26" t="s">
        <v>1236</v>
      </c>
      <c r="R1271" s="26" t="s">
        <v>1247</v>
      </c>
      <c r="S1271" s="25" t="s">
        <v>177</v>
      </c>
      <c r="T1271" s="22" t="s">
        <v>178</v>
      </c>
      <c r="U1271" s="22">
        <v>1</v>
      </c>
      <c r="V1271" s="22">
        <v>83</v>
      </c>
      <c r="W1271" s="22" t="s">
        <v>167</v>
      </c>
      <c r="X1271" s="22"/>
      <c r="Y1271" s="22">
        <v>7</v>
      </c>
      <c r="Z1271" s="22" t="s">
        <v>1238</v>
      </c>
    </row>
    <row r="1272" spans="1:26" ht="24" x14ac:dyDescent="0.2">
      <c r="A1272" s="22">
        <v>1270</v>
      </c>
      <c r="B1272" s="22" t="s">
        <v>221</v>
      </c>
      <c r="C1272" s="23">
        <v>36253</v>
      </c>
      <c r="D1272" s="23">
        <v>36253</v>
      </c>
      <c r="E1272" s="22" t="s">
        <v>21</v>
      </c>
      <c r="F1272" s="24" t="s">
        <v>1246</v>
      </c>
      <c r="G1272" s="4" t="s">
        <v>40</v>
      </c>
      <c r="H1272" s="31" t="str">
        <f>VLOOKUP(G1272,Hoja2!A:B,2,0)</f>
        <v>SERIE029</v>
      </c>
      <c r="I1272" s="4" t="s">
        <v>40</v>
      </c>
      <c r="J1272" s="31">
        <f>VLOOKUP(Eliminación!I807,RETENCIÓN!A:D,IF(Eliminación!E807="OPES",2,IF(Eliminación!E807="UPES",3,4)),FALSE)</f>
        <v>10</v>
      </c>
      <c r="K1272" s="27">
        <f t="shared" si="19"/>
        <v>39903</v>
      </c>
      <c r="L1272" s="28" t="str">
        <f>IF(VLOOKUP(I1272,RETENCIÓN!A:E,5,FALSE)="E","X","")</f>
        <v>X</v>
      </c>
      <c r="M1272" s="29" t="str">
        <f>IF(VLOOKUP(I1272,RETENCIÓN!A:E,5,FALSE)="CT","X","")</f>
        <v/>
      </c>
      <c r="N1272" s="28" t="str">
        <f>IF(VLOOKUP(I1272,RETENCIÓN!A:E,5,FALSE)="E","X","")</f>
        <v>X</v>
      </c>
      <c r="O1272" s="28" t="str">
        <f>IF(VLOOKUP(I1272,RETENCIÓN!A:E,5,FALSE)="MT","X","")</f>
        <v/>
      </c>
      <c r="P1272" s="28" t="str">
        <f>IF(VLOOKUP(I1272,RETENCIÓN!A:E,5,FALSE)="S","X","")</f>
        <v/>
      </c>
      <c r="Q1272" s="26" t="s">
        <v>1248</v>
      </c>
      <c r="R1272" s="26" t="s">
        <v>1247</v>
      </c>
      <c r="S1272" s="25" t="s">
        <v>177</v>
      </c>
      <c r="T1272" s="22" t="s">
        <v>178</v>
      </c>
      <c r="U1272" s="22">
        <v>1</v>
      </c>
      <c r="V1272" s="22">
        <v>99</v>
      </c>
      <c r="W1272" s="22" t="s">
        <v>167</v>
      </c>
      <c r="X1272" s="22"/>
      <c r="Y1272" s="22">
        <v>8</v>
      </c>
      <c r="Z1272" s="22" t="s">
        <v>1238</v>
      </c>
    </row>
    <row r="1273" spans="1:26" ht="24" x14ac:dyDescent="0.2">
      <c r="A1273" s="22">
        <v>1271</v>
      </c>
      <c r="B1273" s="22" t="s">
        <v>221</v>
      </c>
      <c r="C1273" s="23">
        <v>36253</v>
      </c>
      <c r="D1273" s="23">
        <v>36253</v>
      </c>
      <c r="E1273" s="22" t="s">
        <v>21</v>
      </c>
      <c r="F1273" s="24" t="s">
        <v>1249</v>
      </c>
      <c r="G1273" s="4" t="s">
        <v>40</v>
      </c>
      <c r="H1273" s="31" t="str">
        <f>VLOOKUP(G1273,Hoja2!A:B,2,0)</f>
        <v>SERIE029</v>
      </c>
      <c r="I1273" s="4" t="s">
        <v>40</v>
      </c>
      <c r="J1273" s="31">
        <f>VLOOKUP(Eliminación!I808,RETENCIÓN!A:D,IF(Eliminación!E808="OPES",2,IF(Eliminación!E808="UPES",3,4)),FALSE)</f>
        <v>10</v>
      </c>
      <c r="K1273" s="27">
        <f t="shared" si="19"/>
        <v>39903</v>
      </c>
      <c r="L1273" s="28" t="str">
        <f>IF(VLOOKUP(I1273,RETENCIÓN!A:E,5,FALSE)="E","X","")</f>
        <v>X</v>
      </c>
      <c r="M1273" s="29" t="str">
        <f>IF(VLOOKUP(I1273,RETENCIÓN!A:E,5,FALSE)="CT","X","")</f>
        <v/>
      </c>
      <c r="N1273" s="28" t="str">
        <f>IF(VLOOKUP(I1273,RETENCIÓN!A:E,5,FALSE)="E","X","")</f>
        <v>X</v>
      </c>
      <c r="O1273" s="28" t="str">
        <f>IF(VLOOKUP(I1273,RETENCIÓN!A:E,5,FALSE)="MT","X","")</f>
        <v/>
      </c>
      <c r="P1273" s="28" t="str">
        <f>IF(VLOOKUP(I1273,RETENCIÓN!A:E,5,FALSE)="S","X","")</f>
        <v/>
      </c>
      <c r="Q1273" s="26" t="s">
        <v>1248</v>
      </c>
      <c r="R1273" s="26" t="s">
        <v>1250</v>
      </c>
      <c r="S1273" s="25" t="s">
        <v>177</v>
      </c>
      <c r="T1273" s="22" t="s">
        <v>178</v>
      </c>
      <c r="U1273" s="22">
        <v>1</v>
      </c>
      <c r="V1273" s="22">
        <v>97</v>
      </c>
      <c r="W1273" s="22" t="s">
        <v>167</v>
      </c>
      <c r="X1273" s="22"/>
      <c r="Y1273" s="22">
        <v>9</v>
      </c>
      <c r="Z1273" s="22" t="s">
        <v>1238</v>
      </c>
    </row>
    <row r="1274" spans="1:26" x14ac:dyDescent="0.2">
      <c r="A1274" s="22">
        <v>1272</v>
      </c>
      <c r="B1274" s="22" t="s">
        <v>214</v>
      </c>
      <c r="C1274" s="23">
        <v>36497</v>
      </c>
      <c r="D1274" s="23">
        <v>36497</v>
      </c>
      <c r="E1274" s="22" t="s">
        <v>21</v>
      </c>
      <c r="F1274" s="24" t="s">
        <v>1251</v>
      </c>
      <c r="G1274" s="4" t="s">
        <v>40</v>
      </c>
      <c r="H1274" s="31" t="str">
        <f>VLOOKUP(G1274,Hoja2!A:B,2,0)</f>
        <v>SERIE029</v>
      </c>
      <c r="I1274" s="4" t="s">
        <v>40</v>
      </c>
      <c r="J1274" s="31">
        <f>VLOOKUP(Eliminación!I809,RETENCIÓN!A:D,IF(Eliminación!E809="OPES",2,IF(Eliminación!E809="UPES",3,4)),FALSE)</f>
        <v>10</v>
      </c>
      <c r="K1274" s="27">
        <f t="shared" si="19"/>
        <v>40147</v>
      </c>
      <c r="L1274" s="28" t="str">
        <f>IF(VLOOKUP(I1274,RETENCIÓN!A:E,5,FALSE)="E","X","")</f>
        <v>X</v>
      </c>
      <c r="M1274" s="29" t="str">
        <f>IF(VLOOKUP(I1274,RETENCIÓN!A:E,5,FALSE)="CT","X","")</f>
        <v/>
      </c>
      <c r="N1274" s="28" t="str">
        <f>IF(VLOOKUP(I1274,RETENCIÓN!A:E,5,FALSE)="E","X","")</f>
        <v>X</v>
      </c>
      <c r="O1274" s="28" t="str">
        <f>IF(VLOOKUP(I1274,RETENCIÓN!A:E,5,FALSE)="MT","X","")</f>
        <v/>
      </c>
      <c r="P1274" s="28" t="str">
        <f>IF(VLOOKUP(I1274,RETENCIÓN!A:E,5,FALSE)="S","X","")</f>
        <v/>
      </c>
      <c r="Q1274" s="26" t="s">
        <v>1252</v>
      </c>
      <c r="R1274" s="26" t="s">
        <v>1048</v>
      </c>
      <c r="S1274" s="25" t="s">
        <v>177</v>
      </c>
      <c r="T1274" s="22" t="s">
        <v>178</v>
      </c>
      <c r="U1274" s="22">
        <v>1</v>
      </c>
      <c r="V1274" s="22">
        <v>200</v>
      </c>
      <c r="W1274" s="22" t="s">
        <v>167</v>
      </c>
      <c r="X1274" s="22"/>
      <c r="Y1274" s="22">
        <v>10</v>
      </c>
      <c r="Z1274" s="22" t="s">
        <v>1238</v>
      </c>
    </row>
    <row r="1275" spans="1:26" ht="24" x14ac:dyDescent="0.2">
      <c r="A1275" s="22">
        <v>1273</v>
      </c>
      <c r="B1275" s="22" t="s">
        <v>221</v>
      </c>
      <c r="C1275" s="23">
        <v>36487</v>
      </c>
      <c r="D1275" s="23">
        <v>36487</v>
      </c>
      <c r="E1275" s="22" t="s">
        <v>21</v>
      </c>
      <c r="F1275" s="24" t="s">
        <v>1249</v>
      </c>
      <c r="G1275" s="4" t="s">
        <v>40</v>
      </c>
      <c r="H1275" s="31" t="str">
        <f>VLOOKUP(G1275,Hoja2!A:B,2,0)</f>
        <v>SERIE029</v>
      </c>
      <c r="I1275" s="4" t="s">
        <v>40</v>
      </c>
      <c r="J1275" s="31">
        <f>VLOOKUP(Eliminación!I810,RETENCIÓN!A:D,IF(Eliminación!E810="OPES",2,IF(Eliminación!E810="UPES",3,4)),FALSE)</f>
        <v>10</v>
      </c>
      <c r="K1275" s="27">
        <f t="shared" si="19"/>
        <v>40137</v>
      </c>
      <c r="L1275" s="28" t="str">
        <f>IF(VLOOKUP(I1275,RETENCIÓN!A:E,5,FALSE)="E","X","")</f>
        <v>X</v>
      </c>
      <c r="M1275" s="29" t="str">
        <f>IF(VLOOKUP(I1275,RETENCIÓN!A:E,5,FALSE)="CT","X","")</f>
        <v/>
      </c>
      <c r="N1275" s="28" t="str">
        <f>IF(VLOOKUP(I1275,RETENCIÓN!A:E,5,FALSE)="E","X","")</f>
        <v>X</v>
      </c>
      <c r="O1275" s="28" t="str">
        <f>IF(VLOOKUP(I1275,RETENCIÓN!A:E,5,FALSE)="MT","X","")</f>
        <v/>
      </c>
      <c r="P1275" s="28" t="str">
        <f>IF(VLOOKUP(I1275,RETENCIÓN!A:E,5,FALSE)="S","X","")</f>
        <v/>
      </c>
      <c r="Q1275" s="26" t="s">
        <v>1236</v>
      </c>
      <c r="R1275" s="26" t="s">
        <v>1241</v>
      </c>
      <c r="S1275" s="25" t="s">
        <v>177</v>
      </c>
      <c r="T1275" s="22" t="s">
        <v>178</v>
      </c>
      <c r="U1275" s="22">
        <v>1</v>
      </c>
      <c r="V1275" s="22" t="s">
        <v>1249</v>
      </c>
      <c r="W1275" s="22" t="s">
        <v>167</v>
      </c>
      <c r="X1275" s="22"/>
      <c r="Y1275" s="22">
        <v>11</v>
      </c>
      <c r="Z1275" s="22" t="s">
        <v>1238</v>
      </c>
    </row>
    <row r="1276" spans="1:26" x14ac:dyDescent="0.2">
      <c r="A1276" s="22">
        <v>1274</v>
      </c>
      <c r="B1276" s="22" t="s">
        <v>221</v>
      </c>
      <c r="C1276" s="23">
        <v>36490</v>
      </c>
      <c r="D1276" s="23">
        <v>36490</v>
      </c>
      <c r="E1276" s="22" t="s">
        <v>21</v>
      </c>
      <c r="F1276" s="24" t="s">
        <v>1253</v>
      </c>
      <c r="G1276" s="4" t="s">
        <v>40</v>
      </c>
      <c r="H1276" s="31" t="str">
        <f>VLOOKUP(G1276,Hoja2!A:B,2,0)</f>
        <v>SERIE029</v>
      </c>
      <c r="I1276" s="4" t="s">
        <v>40</v>
      </c>
      <c r="J1276" s="31">
        <f>VLOOKUP(Eliminación!I811,RETENCIÓN!A:D,IF(Eliminación!E811="OPES",2,IF(Eliminación!E811="UPES",3,4)),FALSE)</f>
        <v>10</v>
      </c>
      <c r="K1276" s="27">
        <f t="shared" si="19"/>
        <v>40140</v>
      </c>
      <c r="L1276" s="28" t="str">
        <f>IF(VLOOKUP(I1276,RETENCIÓN!A:E,5,FALSE)="E","X","")</f>
        <v>X</v>
      </c>
      <c r="M1276" s="29" t="str">
        <f>IF(VLOOKUP(I1276,RETENCIÓN!A:E,5,FALSE)="CT","X","")</f>
        <v/>
      </c>
      <c r="N1276" s="28" t="str">
        <f>IF(VLOOKUP(I1276,RETENCIÓN!A:E,5,FALSE)="E","X","")</f>
        <v>X</v>
      </c>
      <c r="O1276" s="28" t="str">
        <f>IF(VLOOKUP(I1276,RETENCIÓN!A:E,5,FALSE)="MT","X","")</f>
        <v/>
      </c>
      <c r="P1276" s="28" t="str">
        <f>IF(VLOOKUP(I1276,RETENCIÓN!A:E,5,FALSE)="S","X","")</f>
        <v/>
      </c>
      <c r="Q1276" s="26" t="s">
        <v>1254</v>
      </c>
      <c r="R1276" s="26" t="s">
        <v>1255</v>
      </c>
      <c r="S1276" s="25" t="s">
        <v>177</v>
      </c>
      <c r="T1276" s="22" t="s">
        <v>178</v>
      </c>
      <c r="U1276" s="22">
        <v>1</v>
      </c>
      <c r="V1276" s="22">
        <v>100</v>
      </c>
      <c r="W1276" s="22" t="s">
        <v>167</v>
      </c>
      <c r="X1276" s="22"/>
      <c r="Y1276" s="22">
        <v>1</v>
      </c>
      <c r="Z1276" s="22" t="s">
        <v>1256</v>
      </c>
    </row>
    <row r="1277" spans="1:26" x14ac:dyDescent="0.2">
      <c r="A1277" s="22">
        <v>1275</v>
      </c>
      <c r="B1277" s="22" t="s">
        <v>221</v>
      </c>
      <c r="C1277" s="23">
        <v>36487</v>
      </c>
      <c r="D1277" s="23">
        <v>36487</v>
      </c>
      <c r="E1277" s="22" t="s">
        <v>21</v>
      </c>
      <c r="F1277" s="24" t="s">
        <v>1257</v>
      </c>
      <c r="G1277" s="4" t="s">
        <v>40</v>
      </c>
      <c r="H1277" s="31" t="str">
        <f>VLOOKUP(G1277,Hoja2!A:B,2,0)</f>
        <v>SERIE029</v>
      </c>
      <c r="I1277" s="4" t="s">
        <v>40</v>
      </c>
      <c r="J1277" s="31">
        <f>VLOOKUP(Eliminación!I812,RETENCIÓN!A:D,IF(Eliminación!E812="OPES",2,IF(Eliminación!E812="UPES",3,4)),FALSE)</f>
        <v>10</v>
      </c>
      <c r="K1277" s="27">
        <f t="shared" si="19"/>
        <v>40137</v>
      </c>
      <c r="L1277" s="28" t="str">
        <f>IF(VLOOKUP(I1277,RETENCIÓN!A:E,5,FALSE)="E","X","")</f>
        <v>X</v>
      </c>
      <c r="M1277" s="29" t="str">
        <f>IF(VLOOKUP(I1277,RETENCIÓN!A:E,5,FALSE)="CT","X","")</f>
        <v/>
      </c>
      <c r="N1277" s="28" t="str">
        <f>IF(VLOOKUP(I1277,RETENCIÓN!A:E,5,FALSE)="E","X","")</f>
        <v>X</v>
      </c>
      <c r="O1277" s="28" t="str">
        <f>IF(VLOOKUP(I1277,RETENCIÓN!A:E,5,FALSE)="MT","X","")</f>
        <v/>
      </c>
      <c r="P1277" s="28" t="str">
        <f>IF(VLOOKUP(I1277,RETENCIÓN!A:E,5,FALSE)="S","X","")</f>
        <v/>
      </c>
      <c r="Q1277" s="26" t="s">
        <v>1258</v>
      </c>
      <c r="R1277" s="26" t="s">
        <v>1175</v>
      </c>
      <c r="S1277" s="25" t="s">
        <v>177</v>
      </c>
      <c r="T1277" s="22" t="s">
        <v>178</v>
      </c>
      <c r="U1277" s="22">
        <v>1</v>
      </c>
      <c r="V1277" s="22">
        <v>65</v>
      </c>
      <c r="W1277" s="22" t="s">
        <v>167</v>
      </c>
      <c r="X1277" s="22"/>
      <c r="Y1277" s="22">
        <v>2</v>
      </c>
      <c r="Z1277" s="22" t="s">
        <v>1256</v>
      </c>
    </row>
    <row r="1278" spans="1:26" ht="24" x14ac:dyDescent="0.2">
      <c r="A1278" s="22">
        <v>1276</v>
      </c>
      <c r="B1278" s="22" t="s">
        <v>168</v>
      </c>
      <c r="C1278" s="23">
        <v>36489</v>
      </c>
      <c r="D1278" s="23">
        <v>36489</v>
      </c>
      <c r="E1278" s="22" t="s">
        <v>21</v>
      </c>
      <c r="F1278" s="24" t="s">
        <v>1217</v>
      </c>
      <c r="G1278" s="4" t="s">
        <v>40</v>
      </c>
      <c r="H1278" s="31" t="str">
        <f>VLOOKUP(G1278,Hoja2!A:B,2,0)</f>
        <v>SERIE029</v>
      </c>
      <c r="I1278" s="4" t="s">
        <v>40</v>
      </c>
      <c r="J1278" s="31">
        <f>VLOOKUP(Eliminación!I813,RETENCIÓN!A:D,IF(Eliminación!E813="OPES",2,IF(Eliminación!E813="UPES",3,4)),FALSE)</f>
        <v>10</v>
      </c>
      <c r="K1278" s="27">
        <f t="shared" si="19"/>
        <v>40139</v>
      </c>
      <c r="L1278" s="28" t="str">
        <f>IF(VLOOKUP(I1278,RETENCIÓN!A:E,5,FALSE)="E","X","")</f>
        <v>X</v>
      </c>
      <c r="M1278" s="29" t="str">
        <f>IF(VLOOKUP(I1278,RETENCIÓN!A:E,5,FALSE)="CT","X","")</f>
        <v/>
      </c>
      <c r="N1278" s="28" t="str">
        <f>IF(VLOOKUP(I1278,RETENCIÓN!A:E,5,FALSE)="E","X","")</f>
        <v>X</v>
      </c>
      <c r="O1278" s="28" t="str">
        <f>IF(VLOOKUP(I1278,RETENCIÓN!A:E,5,FALSE)="MT","X","")</f>
        <v/>
      </c>
      <c r="P1278" s="28" t="str">
        <f>IF(VLOOKUP(I1278,RETENCIÓN!A:E,5,FALSE)="S","X","")</f>
        <v/>
      </c>
      <c r="Q1278" s="26" t="s">
        <v>1259</v>
      </c>
      <c r="R1278" s="26"/>
      <c r="S1278" s="25" t="s">
        <v>177</v>
      </c>
      <c r="T1278" s="22" t="s">
        <v>178</v>
      </c>
      <c r="U1278" s="22">
        <v>1</v>
      </c>
      <c r="V1278" s="22">
        <v>55</v>
      </c>
      <c r="W1278" s="22" t="s">
        <v>167</v>
      </c>
      <c r="X1278" s="22"/>
      <c r="Y1278" s="22">
        <v>3</v>
      </c>
      <c r="Z1278" s="22" t="s">
        <v>1256</v>
      </c>
    </row>
    <row r="1279" spans="1:26" ht="24" x14ac:dyDescent="0.2">
      <c r="A1279" s="22">
        <v>1277</v>
      </c>
      <c r="B1279" s="22" t="s">
        <v>221</v>
      </c>
      <c r="C1279" s="23">
        <v>36487</v>
      </c>
      <c r="D1279" s="23">
        <v>36487</v>
      </c>
      <c r="E1279" s="22" t="s">
        <v>21</v>
      </c>
      <c r="F1279" s="24" t="s">
        <v>1172</v>
      </c>
      <c r="G1279" s="4" t="s">
        <v>40</v>
      </c>
      <c r="H1279" s="31" t="str">
        <f>VLOOKUP(G1279,Hoja2!A:B,2,0)</f>
        <v>SERIE029</v>
      </c>
      <c r="I1279" s="4" t="s">
        <v>40</v>
      </c>
      <c r="J1279" s="31">
        <f>VLOOKUP(Eliminación!I814,RETENCIÓN!A:D,IF(Eliminación!E814="OPES",2,IF(Eliminación!E814="UPES",3,4)),FALSE)</f>
        <v>10</v>
      </c>
      <c r="K1279" s="27">
        <f t="shared" si="19"/>
        <v>40137</v>
      </c>
      <c r="L1279" s="28" t="str">
        <f>IF(VLOOKUP(I1279,RETENCIÓN!A:E,5,FALSE)="E","X","")</f>
        <v>X</v>
      </c>
      <c r="M1279" s="29" t="str">
        <f>IF(VLOOKUP(I1279,RETENCIÓN!A:E,5,FALSE)="CT","X","")</f>
        <v/>
      </c>
      <c r="N1279" s="28" t="str">
        <f>IF(VLOOKUP(I1279,RETENCIÓN!A:E,5,FALSE)="E","X","")</f>
        <v>X</v>
      </c>
      <c r="O1279" s="28" t="str">
        <f>IF(VLOOKUP(I1279,RETENCIÓN!A:E,5,FALSE)="MT","X","")</f>
        <v/>
      </c>
      <c r="P1279" s="28" t="str">
        <f>IF(VLOOKUP(I1279,RETENCIÓN!A:E,5,FALSE)="S","X","")</f>
        <v/>
      </c>
      <c r="Q1279" s="26" t="s">
        <v>1260</v>
      </c>
      <c r="R1279" s="26" t="s">
        <v>1261</v>
      </c>
      <c r="S1279" s="25" t="s">
        <v>177</v>
      </c>
      <c r="T1279" s="22" t="s">
        <v>178</v>
      </c>
      <c r="U1279" s="22">
        <v>1</v>
      </c>
      <c r="V1279" s="22">
        <v>49</v>
      </c>
      <c r="W1279" s="22" t="s">
        <v>167</v>
      </c>
      <c r="X1279" s="22"/>
      <c r="Y1279" s="22">
        <v>4</v>
      </c>
      <c r="Z1279" s="22" t="s">
        <v>1256</v>
      </c>
    </row>
    <row r="1280" spans="1:26" x14ac:dyDescent="0.2">
      <c r="A1280" s="22">
        <v>1278</v>
      </c>
      <c r="B1280" s="22" t="s">
        <v>221</v>
      </c>
      <c r="C1280" s="23">
        <v>36487</v>
      </c>
      <c r="D1280" s="23">
        <v>36487</v>
      </c>
      <c r="E1280" s="22" t="s">
        <v>21</v>
      </c>
      <c r="F1280" s="24" t="s">
        <v>1262</v>
      </c>
      <c r="G1280" s="4" t="s">
        <v>40</v>
      </c>
      <c r="H1280" s="31" t="str">
        <f>VLOOKUP(G1280,Hoja2!A:B,2,0)</f>
        <v>SERIE029</v>
      </c>
      <c r="I1280" s="4" t="s">
        <v>40</v>
      </c>
      <c r="J1280" s="31">
        <f>VLOOKUP(Eliminación!I815,RETENCIÓN!A:D,IF(Eliminación!E815="OPES",2,IF(Eliminación!E815="UPES",3,4)),FALSE)</f>
        <v>10</v>
      </c>
      <c r="K1280" s="27">
        <f t="shared" si="19"/>
        <v>40137</v>
      </c>
      <c r="L1280" s="28" t="str">
        <f>IF(VLOOKUP(I1280,RETENCIÓN!A:E,5,FALSE)="E","X","")</f>
        <v>X</v>
      </c>
      <c r="M1280" s="29" t="str">
        <f>IF(VLOOKUP(I1280,RETENCIÓN!A:E,5,FALSE)="CT","X","")</f>
        <v/>
      </c>
      <c r="N1280" s="28" t="str">
        <f>IF(VLOOKUP(I1280,RETENCIÓN!A:E,5,FALSE)="E","X","")</f>
        <v>X</v>
      </c>
      <c r="O1280" s="28" t="str">
        <f>IF(VLOOKUP(I1280,RETENCIÓN!A:E,5,FALSE)="MT","X","")</f>
        <v/>
      </c>
      <c r="P1280" s="28" t="str">
        <f>IF(VLOOKUP(I1280,RETENCIÓN!A:E,5,FALSE)="S","X","")</f>
        <v/>
      </c>
      <c r="Q1280" s="26" t="s">
        <v>1258</v>
      </c>
      <c r="R1280" s="26" t="s">
        <v>1263</v>
      </c>
      <c r="S1280" s="25" t="s">
        <v>177</v>
      </c>
      <c r="T1280" s="22" t="s">
        <v>178</v>
      </c>
      <c r="U1280" s="22">
        <v>1</v>
      </c>
      <c r="V1280" s="22">
        <v>48</v>
      </c>
      <c r="W1280" s="22" t="s">
        <v>167</v>
      </c>
      <c r="X1280" s="22"/>
      <c r="Y1280" s="22">
        <v>5</v>
      </c>
      <c r="Z1280" s="22" t="s">
        <v>1256</v>
      </c>
    </row>
    <row r="1281" spans="1:26" x14ac:dyDescent="0.2">
      <c r="A1281" s="22">
        <v>1279</v>
      </c>
      <c r="B1281" s="22" t="s">
        <v>303</v>
      </c>
      <c r="C1281" s="23">
        <v>36489</v>
      </c>
      <c r="D1281" s="23">
        <v>36489</v>
      </c>
      <c r="E1281" s="22" t="s">
        <v>21</v>
      </c>
      <c r="F1281" s="24" t="s">
        <v>1264</v>
      </c>
      <c r="G1281" s="4" t="s">
        <v>40</v>
      </c>
      <c r="H1281" s="31" t="str">
        <f>VLOOKUP(G1281,Hoja2!A:B,2,0)</f>
        <v>SERIE029</v>
      </c>
      <c r="I1281" s="4" t="s">
        <v>40</v>
      </c>
      <c r="J1281" s="31">
        <f>VLOOKUP(Eliminación!I816,RETENCIÓN!A:D,IF(Eliminación!E816="OPES",2,IF(Eliminación!E816="UPES",3,4)),FALSE)</f>
        <v>10</v>
      </c>
      <c r="K1281" s="27">
        <f t="shared" si="19"/>
        <v>40139</v>
      </c>
      <c r="L1281" s="28" t="str">
        <f>IF(VLOOKUP(I1281,RETENCIÓN!A:E,5,FALSE)="E","X","")</f>
        <v>X</v>
      </c>
      <c r="M1281" s="29" t="str">
        <f>IF(VLOOKUP(I1281,RETENCIÓN!A:E,5,FALSE)="CT","X","")</f>
        <v/>
      </c>
      <c r="N1281" s="28" t="str">
        <f>IF(VLOOKUP(I1281,RETENCIÓN!A:E,5,FALSE)="E","X","")</f>
        <v>X</v>
      </c>
      <c r="O1281" s="28" t="str">
        <f>IF(VLOOKUP(I1281,RETENCIÓN!A:E,5,FALSE)="MT","X","")</f>
        <v/>
      </c>
      <c r="P1281" s="28" t="str">
        <f>IF(VLOOKUP(I1281,RETENCIÓN!A:E,5,FALSE)="S","X","")</f>
        <v/>
      </c>
      <c r="Q1281" s="26" t="s">
        <v>1265</v>
      </c>
      <c r="R1281" s="26" t="s">
        <v>1175</v>
      </c>
      <c r="S1281" s="25" t="s">
        <v>177</v>
      </c>
      <c r="T1281" s="22" t="s">
        <v>178</v>
      </c>
      <c r="U1281" s="22">
        <v>1</v>
      </c>
      <c r="V1281" s="22">
        <v>70</v>
      </c>
      <c r="W1281" s="22" t="s">
        <v>167</v>
      </c>
      <c r="X1281" s="22"/>
      <c r="Y1281" s="22">
        <v>6</v>
      </c>
      <c r="Z1281" s="22" t="s">
        <v>1256</v>
      </c>
    </row>
    <row r="1282" spans="1:26" x14ac:dyDescent="0.2">
      <c r="A1282" s="22">
        <v>1280</v>
      </c>
      <c r="B1282" s="22" t="s">
        <v>168</v>
      </c>
      <c r="C1282" s="23">
        <v>36490</v>
      </c>
      <c r="D1282" s="23">
        <v>36490</v>
      </c>
      <c r="E1282" s="22" t="s">
        <v>21</v>
      </c>
      <c r="F1282" s="24" t="s">
        <v>283</v>
      </c>
      <c r="G1282" s="4" t="s">
        <v>40</v>
      </c>
      <c r="H1282" s="31" t="str">
        <f>VLOOKUP(G1282,Hoja2!A:B,2,0)</f>
        <v>SERIE029</v>
      </c>
      <c r="I1282" s="4" t="s">
        <v>40</v>
      </c>
      <c r="J1282" s="31">
        <f>VLOOKUP(Eliminación!I817,RETENCIÓN!A:D,IF(Eliminación!E817="OPES",2,IF(Eliminación!E817="UPES",3,4)),FALSE)</f>
        <v>10</v>
      </c>
      <c r="K1282" s="27">
        <f t="shared" si="19"/>
        <v>40140</v>
      </c>
      <c r="L1282" s="28" t="str">
        <f>IF(VLOOKUP(I1282,RETENCIÓN!A:E,5,FALSE)="E","X","")</f>
        <v>X</v>
      </c>
      <c r="M1282" s="29" t="str">
        <f>IF(VLOOKUP(I1282,RETENCIÓN!A:E,5,FALSE)="CT","X","")</f>
        <v/>
      </c>
      <c r="N1282" s="28" t="str">
        <f>IF(VLOOKUP(I1282,RETENCIÓN!A:E,5,FALSE)="E","X","")</f>
        <v>X</v>
      </c>
      <c r="O1282" s="28" t="str">
        <f>IF(VLOOKUP(I1282,RETENCIÓN!A:E,5,FALSE)="MT","X","")</f>
        <v/>
      </c>
      <c r="P1282" s="28" t="str">
        <f>IF(VLOOKUP(I1282,RETENCIÓN!A:E,5,FALSE)="S","X","")</f>
        <v/>
      </c>
      <c r="Q1282" s="26" t="s">
        <v>1266</v>
      </c>
      <c r="R1282" s="26"/>
      <c r="S1282" s="25" t="s">
        <v>177</v>
      </c>
      <c r="T1282" s="22" t="s">
        <v>178</v>
      </c>
      <c r="U1282" s="22">
        <v>1</v>
      </c>
      <c r="V1282" s="22">
        <v>90</v>
      </c>
      <c r="W1282" s="22" t="s">
        <v>167</v>
      </c>
      <c r="X1282" s="22"/>
      <c r="Y1282" s="22">
        <v>7</v>
      </c>
      <c r="Z1282" s="22" t="s">
        <v>1256</v>
      </c>
    </row>
    <row r="1283" spans="1:26" ht="24" x14ac:dyDescent="0.2">
      <c r="A1283" s="22">
        <v>1281</v>
      </c>
      <c r="B1283" s="22" t="s">
        <v>303</v>
      </c>
      <c r="C1283" s="23">
        <v>36490</v>
      </c>
      <c r="D1283" s="23">
        <v>36490</v>
      </c>
      <c r="E1283" s="22" t="s">
        <v>21</v>
      </c>
      <c r="F1283" s="24" t="s">
        <v>1267</v>
      </c>
      <c r="G1283" s="4" t="s">
        <v>40</v>
      </c>
      <c r="H1283" s="31" t="str">
        <f>VLOOKUP(G1283,Hoja2!A:B,2,0)</f>
        <v>SERIE029</v>
      </c>
      <c r="I1283" s="4" t="s">
        <v>40</v>
      </c>
      <c r="J1283" s="31">
        <f>VLOOKUP(Eliminación!I818,RETENCIÓN!A:D,IF(Eliminación!E818="OPES",2,IF(Eliminación!E818="UPES",3,4)),FALSE)</f>
        <v>10</v>
      </c>
      <c r="K1283" s="27">
        <f t="shared" ref="K1283:K1346" si="20">D1283+(J1283*365)</f>
        <v>40140</v>
      </c>
      <c r="L1283" s="28" t="str">
        <f>IF(VLOOKUP(I1283,RETENCIÓN!A:E,5,FALSE)="E","X","")</f>
        <v>X</v>
      </c>
      <c r="M1283" s="29" t="str">
        <f>IF(VLOOKUP(I1283,RETENCIÓN!A:E,5,FALSE)="CT","X","")</f>
        <v/>
      </c>
      <c r="N1283" s="28" t="str">
        <f>IF(VLOOKUP(I1283,RETENCIÓN!A:E,5,FALSE)="E","X","")</f>
        <v>X</v>
      </c>
      <c r="O1283" s="28" t="str">
        <f>IF(VLOOKUP(I1283,RETENCIÓN!A:E,5,FALSE)="MT","X","")</f>
        <v/>
      </c>
      <c r="P1283" s="28" t="str">
        <f>IF(VLOOKUP(I1283,RETENCIÓN!A:E,5,FALSE)="S","X","")</f>
        <v/>
      </c>
      <c r="Q1283" s="26" t="s">
        <v>1259</v>
      </c>
      <c r="R1283" s="26" t="s">
        <v>1268</v>
      </c>
      <c r="S1283" s="25" t="s">
        <v>177</v>
      </c>
      <c r="T1283" s="22" t="s">
        <v>178</v>
      </c>
      <c r="U1283" s="22">
        <v>1</v>
      </c>
      <c r="V1283" s="22">
        <v>78</v>
      </c>
      <c r="W1283" s="22" t="s">
        <v>167</v>
      </c>
      <c r="X1283" s="22"/>
      <c r="Y1283" s="22">
        <v>8</v>
      </c>
      <c r="Z1283" s="22" t="s">
        <v>1256</v>
      </c>
    </row>
    <row r="1284" spans="1:26" ht="24" x14ac:dyDescent="0.2">
      <c r="A1284" s="22">
        <v>1282</v>
      </c>
      <c r="B1284" s="22" t="s">
        <v>303</v>
      </c>
      <c r="C1284" s="23">
        <v>36490</v>
      </c>
      <c r="D1284" s="23">
        <v>36490</v>
      </c>
      <c r="E1284" s="22" t="s">
        <v>21</v>
      </c>
      <c r="F1284" s="24" t="s">
        <v>1084</v>
      </c>
      <c r="G1284" s="4" t="s">
        <v>40</v>
      </c>
      <c r="H1284" s="31" t="str">
        <f>VLOOKUP(G1284,Hoja2!A:B,2,0)</f>
        <v>SERIE029</v>
      </c>
      <c r="I1284" s="4" t="s">
        <v>40</v>
      </c>
      <c r="J1284" s="31">
        <f>VLOOKUP(Eliminación!I819,RETENCIÓN!A:D,IF(Eliminación!E819="OPES",2,IF(Eliminación!E819="UPES",3,4)),FALSE)</f>
        <v>10</v>
      </c>
      <c r="K1284" s="27">
        <f t="shared" si="20"/>
        <v>40140</v>
      </c>
      <c r="L1284" s="28" t="str">
        <f>IF(VLOOKUP(I1284,RETENCIÓN!A:E,5,FALSE)="E","X","")</f>
        <v>X</v>
      </c>
      <c r="M1284" s="29" t="str">
        <f>IF(VLOOKUP(I1284,RETENCIÓN!A:E,5,FALSE)="CT","X","")</f>
        <v/>
      </c>
      <c r="N1284" s="28" t="str">
        <f>IF(VLOOKUP(I1284,RETENCIÓN!A:E,5,FALSE)="E","X","")</f>
        <v>X</v>
      </c>
      <c r="O1284" s="28" t="str">
        <f>IF(VLOOKUP(I1284,RETENCIÓN!A:E,5,FALSE)="MT","X","")</f>
        <v/>
      </c>
      <c r="P1284" s="28" t="str">
        <f>IF(VLOOKUP(I1284,RETENCIÓN!A:E,5,FALSE)="S","X","")</f>
        <v/>
      </c>
      <c r="Q1284" s="26" t="s">
        <v>1259</v>
      </c>
      <c r="R1284" s="26" t="s">
        <v>1086</v>
      </c>
      <c r="S1284" s="25" t="s">
        <v>177</v>
      </c>
      <c r="T1284" s="22" t="s">
        <v>178</v>
      </c>
      <c r="U1284" s="22">
        <v>1</v>
      </c>
      <c r="V1284" s="22">
        <v>57</v>
      </c>
      <c r="W1284" s="22" t="s">
        <v>167</v>
      </c>
      <c r="X1284" s="22"/>
      <c r="Y1284" s="22">
        <v>9</v>
      </c>
      <c r="Z1284" s="22" t="s">
        <v>1256</v>
      </c>
    </row>
    <row r="1285" spans="1:26" x14ac:dyDescent="0.2">
      <c r="A1285" s="22">
        <v>1283</v>
      </c>
      <c r="B1285" s="22" t="s">
        <v>303</v>
      </c>
      <c r="C1285" s="23">
        <v>36490</v>
      </c>
      <c r="D1285" s="23">
        <v>36490</v>
      </c>
      <c r="E1285" s="22" t="s">
        <v>21</v>
      </c>
      <c r="F1285" s="24" t="s">
        <v>1113</v>
      </c>
      <c r="G1285" s="4" t="s">
        <v>40</v>
      </c>
      <c r="H1285" s="31" t="str">
        <f>VLOOKUP(G1285,Hoja2!A:B,2,0)</f>
        <v>SERIE029</v>
      </c>
      <c r="I1285" s="4" t="s">
        <v>40</v>
      </c>
      <c r="J1285" s="31">
        <f>VLOOKUP(Eliminación!I820,RETENCIÓN!A:D,IF(Eliminación!E820="OPES",2,IF(Eliminación!E820="UPES",3,4)),FALSE)</f>
        <v>10</v>
      </c>
      <c r="K1285" s="27">
        <f t="shared" si="20"/>
        <v>40140</v>
      </c>
      <c r="L1285" s="28" t="str">
        <f>IF(VLOOKUP(I1285,RETENCIÓN!A:E,5,FALSE)="E","X","")</f>
        <v>X</v>
      </c>
      <c r="M1285" s="29" t="str">
        <f>IF(VLOOKUP(I1285,RETENCIÓN!A:E,5,FALSE)="CT","X","")</f>
        <v/>
      </c>
      <c r="N1285" s="28" t="str">
        <f>IF(VLOOKUP(I1285,RETENCIÓN!A:E,5,FALSE)="E","X","")</f>
        <v>X</v>
      </c>
      <c r="O1285" s="28" t="str">
        <f>IF(VLOOKUP(I1285,RETENCIÓN!A:E,5,FALSE)="MT","X","")</f>
        <v/>
      </c>
      <c r="P1285" s="28" t="str">
        <f>IF(VLOOKUP(I1285,RETENCIÓN!A:E,5,FALSE)="S","X","")</f>
        <v/>
      </c>
      <c r="Q1285" s="26" t="s">
        <v>1266</v>
      </c>
      <c r="R1285" s="26"/>
      <c r="S1285" s="25" t="s">
        <v>177</v>
      </c>
      <c r="T1285" s="22" t="s">
        <v>178</v>
      </c>
      <c r="U1285" s="22">
        <v>1</v>
      </c>
      <c r="V1285" s="22">
        <v>57</v>
      </c>
      <c r="W1285" s="22" t="s">
        <v>167</v>
      </c>
      <c r="X1285" s="22"/>
      <c r="Y1285" s="22">
        <v>10</v>
      </c>
      <c r="Z1285" s="22" t="s">
        <v>1256</v>
      </c>
    </row>
    <row r="1286" spans="1:26" x14ac:dyDescent="0.2">
      <c r="A1286" s="22">
        <v>1284</v>
      </c>
      <c r="B1286" s="22" t="s">
        <v>168</v>
      </c>
      <c r="C1286" s="23">
        <v>36490</v>
      </c>
      <c r="D1286" s="23">
        <v>36490</v>
      </c>
      <c r="E1286" s="22" t="s">
        <v>21</v>
      </c>
      <c r="F1286" s="24" t="s">
        <v>1199</v>
      </c>
      <c r="G1286" s="4" t="s">
        <v>40</v>
      </c>
      <c r="H1286" s="31" t="str">
        <f>VLOOKUP(G1286,Hoja2!A:B,2,0)</f>
        <v>SERIE029</v>
      </c>
      <c r="I1286" s="4" t="s">
        <v>40</v>
      </c>
      <c r="J1286" s="31">
        <f>VLOOKUP(Eliminación!I821,RETENCIÓN!A:D,IF(Eliminación!E821="OPES",2,IF(Eliminación!E821="UPES",3,4)),FALSE)</f>
        <v>10</v>
      </c>
      <c r="K1286" s="27">
        <f t="shared" si="20"/>
        <v>40140</v>
      </c>
      <c r="L1286" s="28" t="str">
        <f>IF(VLOOKUP(I1286,RETENCIÓN!A:E,5,FALSE)="E","X","")</f>
        <v>X</v>
      </c>
      <c r="M1286" s="29" t="str">
        <f>IF(VLOOKUP(I1286,RETENCIÓN!A:E,5,FALSE)="CT","X","")</f>
        <v/>
      </c>
      <c r="N1286" s="28" t="str">
        <f>IF(VLOOKUP(I1286,RETENCIÓN!A:E,5,FALSE)="E","X","")</f>
        <v>X</v>
      </c>
      <c r="O1286" s="28" t="str">
        <f>IF(VLOOKUP(I1286,RETENCIÓN!A:E,5,FALSE)="MT","X","")</f>
        <v/>
      </c>
      <c r="P1286" s="28" t="str">
        <f>IF(VLOOKUP(I1286,RETENCIÓN!A:E,5,FALSE)="S","X","")</f>
        <v/>
      </c>
      <c r="Q1286" s="26" t="s">
        <v>1266</v>
      </c>
      <c r="R1286" s="26"/>
      <c r="S1286" s="25" t="s">
        <v>177</v>
      </c>
      <c r="T1286" s="22" t="s">
        <v>178</v>
      </c>
      <c r="U1286" s="22">
        <v>1</v>
      </c>
      <c r="V1286" s="22">
        <v>76</v>
      </c>
      <c r="W1286" s="22" t="s">
        <v>167</v>
      </c>
      <c r="X1286" s="22"/>
      <c r="Y1286" s="22">
        <v>11</v>
      </c>
      <c r="Z1286" s="22" t="s">
        <v>1256</v>
      </c>
    </row>
    <row r="1287" spans="1:26" ht="36" x14ac:dyDescent="0.2">
      <c r="A1287" s="22">
        <v>1285</v>
      </c>
      <c r="B1287" s="22" t="s">
        <v>168</v>
      </c>
      <c r="C1287" s="23">
        <v>36490</v>
      </c>
      <c r="D1287" s="23">
        <v>36490</v>
      </c>
      <c r="E1287" s="22" t="s">
        <v>21</v>
      </c>
      <c r="F1287" s="24" t="s">
        <v>1269</v>
      </c>
      <c r="G1287" s="4" t="s">
        <v>40</v>
      </c>
      <c r="H1287" s="31" t="str">
        <f>VLOOKUP(G1287,Hoja2!A:B,2,0)</f>
        <v>SERIE029</v>
      </c>
      <c r="I1287" s="4" t="s">
        <v>40</v>
      </c>
      <c r="J1287" s="31">
        <f>VLOOKUP(Eliminación!I822,RETENCIÓN!A:D,IF(Eliminación!E822="OPES",2,IF(Eliminación!E822="UPES",3,4)),FALSE)</f>
        <v>10</v>
      </c>
      <c r="K1287" s="27">
        <f t="shared" si="20"/>
        <v>40140</v>
      </c>
      <c r="L1287" s="28" t="str">
        <f>IF(VLOOKUP(I1287,RETENCIÓN!A:E,5,FALSE)="E","X","")</f>
        <v>X</v>
      </c>
      <c r="M1287" s="29" t="str">
        <f>IF(VLOOKUP(I1287,RETENCIÓN!A:E,5,FALSE)="CT","X","")</f>
        <v/>
      </c>
      <c r="N1287" s="28" t="str">
        <f>IF(VLOOKUP(I1287,RETENCIÓN!A:E,5,FALSE)="E","X","")</f>
        <v>X</v>
      </c>
      <c r="O1287" s="28" t="str">
        <f>IF(VLOOKUP(I1287,RETENCIÓN!A:E,5,FALSE)="MT","X","")</f>
        <v/>
      </c>
      <c r="P1287" s="28" t="str">
        <f>IF(VLOOKUP(I1287,RETENCIÓN!A:E,5,FALSE)="S","X","")</f>
        <v/>
      </c>
      <c r="Q1287" s="26" t="s">
        <v>1270</v>
      </c>
      <c r="R1287" s="26"/>
      <c r="S1287" s="25" t="s">
        <v>177</v>
      </c>
      <c r="T1287" s="22" t="s">
        <v>178</v>
      </c>
      <c r="U1287" s="22">
        <v>1</v>
      </c>
      <c r="V1287" s="22">
        <v>40</v>
      </c>
      <c r="W1287" s="22" t="s">
        <v>167</v>
      </c>
      <c r="X1287" s="22"/>
      <c r="Y1287" s="22">
        <v>12</v>
      </c>
      <c r="Z1287" s="22" t="s">
        <v>1256</v>
      </c>
    </row>
    <row r="1288" spans="1:26" x14ac:dyDescent="0.2">
      <c r="A1288" s="22">
        <v>1286</v>
      </c>
      <c r="B1288" s="22" t="s">
        <v>221</v>
      </c>
      <c r="C1288" s="23">
        <v>36487</v>
      </c>
      <c r="D1288" s="23">
        <v>36487</v>
      </c>
      <c r="E1288" s="22" t="s">
        <v>21</v>
      </c>
      <c r="F1288" s="24" t="s">
        <v>1271</v>
      </c>
      <c r="G1288" s="4" t="s">
        <v>40</v>
      </c>
      <c r="H1288" s="31" t="str">
        <f>VLOOKUP(G1288,Hoja2!A:B,2,0)</f>
        <v>SERIE029</v>
      </c>
      <c r="I1288" s="4" t="s">
        <v>40</v>
      </c>
      <c r="J1288" s="31">
        <f>VLOOKUP(Eliminación!I823,RETENCIÓN!A:D,IF(Eliminación!E823="OPES",2,IF(Eliminación!E823="UPES",3,4)),FALSE)</f>
        <v>10</v>
      </c>
      <c r="K1288" s="27">
        <f t="shared" si="20"/>
        <v>40137</v>
      </c>
      <c r="L1288" s="28" t="str">
        <f>IF(VLOOKUP(I1288,RETENCIÓN!A:E,5,FALSE)="E","X","")</f>
        <v>X</v>
      </c>
      <c r="M1288" s="29" t="str">
        <f>IF(VLOOKUP(I1288,RETENCIÓN!A:E,5,FALSE)="CT","X","")</f>
        <v/>
      </c>
      <c r="N1288" s="28" t="str">
        <f>IF(VLOOKUP(I1288,RETENCIÓN!A:E,5,FALSE)="E","X","")</f>
        <v>X</v>
      </c>
      <c r="O1288" s="28" t="str">
        <f>IF(VLOOKUP(I1288,RETENCIÓN!A:E,5,FALSE)="MT","X","")</f>
        <v/>
      </c>
      <c r="P1288" s="28" t="str">
        <f>IF(VLOOKUP(I1288,RETENCIÓN!A:E,5,FALSE)="S","X","")</f>
        <v/>
      </c>
      <c r="Q1288" s="26" t="s">
        <v>1258</v>
      </c>
      <c r="R1288" s="26" t="s">
        <v>500</v>
      </c>
      <c r="S1288" s="25" t="s">
        <v>177</v>
      </c>
      <c r="T1288" s="22" t="s">
        <v>178</v>
      </c>
      <c r="U1288" s="22">
        <v>1</v>
      </c>
      <c r="V1288" s="22">
        <v>67</v>
      </c>
      <c r="W1288" s="22" t="s">
        <v>167</v>
      </c>
      <c r="X1288" s="22"/>
      <c r="Y1288" s="22">
        <v>13</v>
      </c>
      <c r="Z1288" s="22" t="s">
        <v>1256</v>
      </c>
    </row>
    <row r="1289" spans="1:26" x14ac:dyDescent="0.2">
      <c r="A1289" s="22">
        <v>1287</v>
      </c>
      <c r="B1289" s="22" t="s">
        <v>221</v>
      </c>
      <c r="C1289" s="23">
        <v>36489</v>
      </c>
      <c r="D1289" s="23">
        <v>36489</v>
      </c>
      <c r="E1289" s="22" t="s">
        <v>21</v>
      </c>
      <c r="F1289" s="24" t="s">
        <v>1272</v>
      </c>
      <c r="G1289" s="4" t="s">
        <v>40</v>
      </c>
      <c r="H1289" s="31" t="str">
        <f>VLOOKUP(G1289,Hoja2!A:B,2,0)</f>
        <v>SERIE029</v>
      </c>
      <c r="I1289" s="4" t="s">
        <v>40</v>
      </c>
      <c r="J1289" s="31">
        <f>VLOOKUP(Eliminación!I824,RETENCIÓN!A:D,IF(Eliminación!E824="OPES",2,IF(Eliminación!E824="UPES",3,4)),FALSE)</f>
        <v>10</v>
      </c>
      <c r="K1289" s="27">
        <f t="shared" si="20"/>
        <v>40139</v>
      </c>
      <c r="L1289" s="28" t="str">
        <f>IF(VLOOKUP(I1289,RETENCIÓN!A:E,5,FALSE)="E","X","")</f>
        <v>X</v>
      </c>
      <c r="M1289" s="29" t="str">
        <f>IF(VLOOKUP(I1289,RETENCIÓN!A:E,5,FALSE)="CT","X","")</f>
        <v/>
      </c>
      <c r="N1289" s="28" t="str">
        <f>IF(VLOOKUP(I1289,RETENCIÓN!A:E,5,FALSE)="E","X","")</f>
        <v>X</v>
      </c>
      <c r="O1289" s="28" t="str">
        <f>IF(VLOOKUP(I1289,RETENCIÓN!A:E,5,FALSE)="MT","X","")</f>
        <v/>
      </c>
      <c r="P1289" s="28" t="str">
        <f>IF(VLOOKUP(I1289,RETENCIÓN!A:E,5,FALSE)="S","X","")</f>
        <v/>
      </c>
      <c r="Q1289" s="26" t="s">
        <v>1265</v>
      </c>
      <c r="R1289" s="26" t="s">
        <v>1209</v>
      </c>
      <c r="S1289" s="25" t="s">
        <v>177</v>
      </c>
      <c r="T1289" s="22" t="s">
        <v>178</v>
      </c>
      <c r="U1289" s="22">
        <v>1</v>
      </c>
      <c r="V1289" s="22">
        <v>91</v>
      </c>
      <c r="W1289" s="22" t="s">
        <v>167</v>
      </c>
      <c r="X1289" s="22"/>
      <c r="Y1289" s="22">
        <v>14</v>
      </c>
      <c r="Z1289" s="22" t="s">
        <v>1256</v>
      </c>
    </row>
    <row r="1290" spans="1:26" ht="24" x14ac:dyDescent="0.2">
      <c r="A1290" s="22">
        <v>1288</v>
      </c>
      <c r="B1290" s="22" t="s">
        <v>221</v>
      </c>
      <c r="C1290" s="23">
        <v>36489</v>
      </c>
      <c r="D1290" s="23">
        <v>36489</v>
      </c>
      <c r="E1290" s="22" t="s">
        <v>21</v>
      </c>
      <c r="F1290" s="24" t="s">
        <v>1273</v>
      </c>
      <c r="G1290" s="4" t="s">
        <v>40</v>
      </c>
      <c r="H1290" s="31" t="str">
        <f>VLOOKUP(G1290,Hoja2!A:B,2,0)</f>
        <v>SERIE029</v>
      </c>
      <c r="I1290" s="4" t="s">
        <v>40</v>
      </c>
      <c r="J1290" s="31">
        <f>VLOOKUP(Eliminación!I825,RETENCIÓN!A:D,IF(Eliminación!E825="OPES",2,IF(Eliminación!E825="UPES",3,4)),FALSE)</f>
        <v>10</v>
      </c>
      <c r="K1290" s="27">
        <f t="shared" si="20"/>
        <v>40139</v>
      </c>
      <c r="L1290" s="28" t="str">
        <f>IF(VLOOKUP(I1290,RETENCIÓN!A:E,5,FALSE)="E","X","")</f>
        <v>X</v>
      </c>
      <c r="M1290" s="29" t="str">
        <f>IF(VLOOKUP(I1290,RETENCIÓN!A:E,5,FALSE)="CT","X","")</f>
        <v/>
      </c>
      <c r="N1290" s="28" t="str">
        <f>IF(VLOOKUP(I1290,RETENCIÓN!A:E,5,FALSE)="E","X","")</f>
        <v>X</v>
      </c>
      <c r="O1290" s="28" t="str">
        <f>IF(VLOOKUP(I1290,RETENCIÓN!A:E,5,FALSE)="MT","X","")</f>
        <v/>
      </c>
      <c r="P1290" s="28" t="str">
        <f>IF(VLOOKUP(I1290,RETENCIÓN!A:E,5,FALSE)="S","X","")</f>
        <v/>
      </c>
      <c r="Q1290" s="26" t="s">
        <v>1265</v>
      </c>
      <c r="R1290" s="26" t="s">
        <v>1274</v>
      </c>
      <c r="S1290" s="25" t="s">
        <v>177</v>
      </c>
      <c r="T1290" s="22" t="s">
        <v>178</v>
      </c>
      <c r="U1290" s="22">
        <v>1</v>
      </c>
      <c r="V1290" s="22">
        <v>92</v>
      </c>
      <c r="W1290" s="22" t="s">
        <v>167</v>
      </c>
      <c r="X1290" s="22"/>
      <c r="Y1290" s="22">
        <v>15</v>
      </c>
      <c r="Z1290" s="22" t="s">
        <v>1256</v>
      </c>
    </row>
    <row r="1291" spans="1:26" x14ac:dyDescent="0.2">
      <c r="A1291" s="22">
        <v>1289</v>
      </c>
      <c r="B1291" s="22" t="s">
        <v>221</v>
      </c>
      <c r="C1291" s="23">
        <v>36489</v>
      </c>
      <c r="D1291" s="23">
        <v>36489</v>
      </c>
      <c r="E1291" s="22" t="s">
        <v>21</v>
      </c>
      <c r="F1291" s="24" t="s">
        <v>1275</v>
      </c>
      <c r="G1291" s="4" t="s">
        <v>40</v>
      </c>
      <c r="H1291" s="31" t="str">
        <f>VLOOKUP(G1291,Hoja2!A:B,2,0)</f>
        <v>SERIE029</v>
      </c>
      <c r="I1291" s="4" t="s">
        <v>40</v>
      </c>
      <c r="J1291" s="31">
        <f>VLOOKUP(Eliminación!I826,RETENCIÓN!A:D,IF(Eliminación!E826="OPES",2,IF(Eliminación!E826="UPES",3,4)),FALSE)</f>
        <v>10</v>
      </c>
      <c r="K1291" s="27">
        <f t="shared" si="20"/>
        <v>40139</v>
      </c>
      <c r="L1291" s="28" t="str">
        <f>IF(VLOOKUP(I1291,RETENCIÓN!A:E,5,FALSE)="E","X","")</f>
        <v>X</v>
      </c>
      <c r="M1291" s="29" t="str">
        <f>IF(VLOOKUP(I1291,RETENCIÓN!A:E,5,FALSE)="CT","X","")</f>
        <v/>
      </c>
      <c r="N1291" s="28" t="str">
        <f>IF(VLOOKUP(I1291,RETENCIÓN!A:E,5,FALSE)="E","X","")</f>
        <v>X</v>
      </c>
      <c r="O1291" s="28" t="str">
        <f>IF(VLOOKUP(I1291,RETENCIÓN!A:E,5,FALSE)="MT","X","")</f>
        <v/>
      </c>
      <c r="P1291" s="28" t="str">
        <f>IF(VLOOKUP(I1291,RETENCIÓN!A:E,5,FALSE)="S","X","")</f>
        <v/>
      </c>
      <c r="Q1291" s="26" t="s">
        <v>1265</v>
      </c>
      <c r="R1291" s="26" t="s">
        <v>1276</v>
      </c>
      <c r="S1291" s="25" t="s">
        <v>177</v>
      </c>
      <c r="T1291" s="22" t="s">
        <v>178</v>
      </c>
      <c r="U1291" s="22">
        <v>1</v>
      </c>
      <c r="V1291" s="22">
        <v>98</v>
      </c>
      <c r="W1291" s="22" t="s">
        <v>167</v>
      </c>
      <c r="X1291" s="22"/>
      <c r="Y1291" s="22">
        <v>16</v>
      </c>
      <c r="Z1291" s="22" t="s">
        <v>1256</v>
      </c>
    </row>
    <row r="1292" spans="1:26" ht="24" x14ac:dyDescent="0.2">
      <c r="A1292" s="22">
        <v>1290</v>
      </c>
      <c r="B1292" s="22" t="s">
        <v>221</v>
      </c>
      <c r="C1292" s="23">
        <v>36490</v>
      </c>
      <c r="D1292" s="23">
        <v>36490</v>
      </c>
      <c r="E1292" s="22" t="s">
        <v>21</v>
      </c>
      <c r="F1292" s="24" t="s">
        <v>1277</v>
      </c>
      <c r="G1292" s="4" t="s">
        <v>40</v>
      </c>
      <c r="H1292" s="31" t="str">
        <f>VLOOKUP(G1292,Hoja2!A:B,2,0)</f>
        <v>SERIE029</v>
      </c>
      <c r="I1292" s="4" t="s">
        <v>40</v>
      </c>
      <c r="J1292" s="31">
        <f>VLOOKUP(Eliminación!I827,RETENCIÓN!A:D,IF(Eliminación!E827="OPES",2,IF(Eliminación!E827="UPES",3,4)),FALSE)</f>
        <v>10</v>
      </c>
      <c r="K1292" s="27">
        <f t="shared" si="20"/>
        <v>40140</v>
      </c>
      <c r="L1292" s="28" t="str">
        <f>IF(VLOOKUP(I1292,RETENCIÓN!A:E,5,FALSE)="E","X","")</f>
        <v>X</v>
      </c>
      <c r="M1292" s="29" t="str">
        <f>IF(VLOOKUP(I1292,RETENCIÓN!A:E,5,FALSE)="CT","X","")</f>
        <v/>
      </c>
      <c r="N1292" s="28" t="str">
        <f>IF(VLOOKUP(I1292,RETENCIÓN!A:E,5,FALSE)="E","X","")</f>
        <v>X</v>
      </c>
      <c r="O1292" s="28" t="str">
        <f>IF(VLOOKUP(I1292,RETENCIÓN!A:E,5,FALSE)="MT","X","")</f>
        <v/>
      </c>
      <c r="P1292" s="28" t="str">
        <f>IF(VLOOKUP(I1292,RETENCIÓN!A:E,5,FALSE)="S","X","")</f>
        <v/>
      </c>
      <c r="Q1292" s="26" t="s">
        <v>1278</v>
      </c>
      <c r="R1292" s="26"/>
      <c r="S1292" s="25" t="s">
        <v>177</v>
      </c>
      <c r="T1292" s="22" t="s">
        <v>178</v>
      </c>
      <c r="U1292" s="22">
        <v>1</v>
      </c>
      <c r="V1292" s="22">
        <v>32</v>
      </c>
      <c r="W1292" s="22" t="s">
        <v>167</v>
      </c>
      <c r="X1292" s="22"/>
      <c r="Y1292" s="22">
        <v>17</v>
      </c>
      <c r="Z1292" s="22" t="s">
        <v>1256</v>
      </c>
    </row>
    <row r="1293" spans="1:26" ht="24" x14ac:dyDescent="0.2">
      <c r="A1293" s="22">
        <v>1291</v>
      </c>
      <c r="B1293" s="22" t="s">
        <v>221</v>
      </c>
      <c r="C1293" s="23">
        <v>36490</v>
      </c>
      <c r="D1293" s="23">
        <v>36490</v>
      </c>
      <c r="E1293" s="22" t="s">
        <v>21</v>
      </c>
      <c r="F1293" s="24" t="s">
        <v>1279</v>
      </c>
      <c r="G1293" s="4" t="s">
        <v>40</v>
      </c>
      <c r="H1293" s="31" t="str">
        <f>VLOOKUP(G1293,Hoja2!A:B,2,0)</f>
        <v>SERIE029</v>
      </c>
      <c r="I1293" s="4" t="s">
        <v>40</v>
      </c>
      <c r="J1293" s="31">
        <f>VLOOKUP(Eliminación!I828,RETENCIÓN!A:D,IF(Eliminación!E828="OPES",2,IF(Eliminación!E828="UPES",3,4)),FALSE)</f>
        <v>10</v>
      </c>
      <c r="K1293" s="27">
        <f t="shared" si="20"/>
        <v>40140</v>
      </c>
      <c r="L1293" s="28" t="str">
        <f>IF(VLOOKUP(I1293,RETENCIÓN!A:E,5,FALSE)="E","X","")</f>
        <v>X</v>
      </c>
      <c r="M1293" s="29" t="str">
        <f>IF(VLOOKUP(I1293,RETENCIÓN!A:E,5,FALSE)="CT","X","")</f>
        <v/>
      </c>
      <c r="N1293" s="28" t="str">
        <f>IF(VLOOKUP(I1293,RETENCIÓN!A:E,5,FALSE)="E","X","")</f>
        <v>X</v>
      </c>
      <c r="O1293" s="28" t="str">
        <f>IF(VLOOKUP(I1293,RETENCIÓN!A:E,5,FALSE)="MT","X","")</f>
        <v/>
      </c>
      <c r="P1293" s="28" t="str">
        <f>IF(VLOOKUP(I1293,RETENCIÓN!A:E,5,FALSE)="S","X","")</f>
        <v/>
      </c>
      <c r="Q1293" s="26" t="s">
        <v>1278</v>
      </c>
      <c r="R1293" s="26" t="s">
        <v>1280</v>
      </c>
      <c r="S1293" s="25" t="s">
        <v>177</v>
      </c>
      <c r="T1293" s="22" t="s">
        <v>178</v>
      </c>
      <c r="U1293" s="22">
        <v>1</v>
      </c>
      <c r="V1293" s="22">
        <v>40</v>
      </c>
      <c r="W1293" s="22" t="s">
        <v>167</v>
      </c>
      <c r="X1293" s="22"/>
      <c r="Y1293" s="22">
        <v>18</v>
      </c>
      <c r="Z1293" s="22" t="s">
        <v>1256</v>
      </c>
    </row>
    <row r="1294" spans="1:26" x14ac:dyDescent="0.2">
      <c r="A1294" s="22">
        <v>1292</v>
      </c>
      <c r="B1294" s="22" t="s">
        <v>221</v>
      </c>
      <c r="C1294" s="23">
        <v>36489</v>
      </c>
      <c r="D1294" s="23">
        <v>36489</v>
      </c>
      <c r="E1294" s="22" t="s">
        <v>21</v>
      </c>
      <c r="F1294" s="24" t="s">
        <v>1281</v>
      </c>
      <c r="G1294" s="4" t="s">
        <v>40</v>
      </c>
      <c r="H1294" s="31" t="str">
        <f>VLOOKUP(G1294,Hoja2!A:B,2,0)</f>
        <v>SERIE029</v>
      </c>
      <c r="I1294" s="4" t="s">
        <v>40</v>
      </c>
      <c r="J1294" s="31">
        <f>VLOOKUP(Eliminación!I829,RETENCIÓN!A:D,IF(Eliminación!E829="OPES",2,IF(Eliminación!E829="UPES",3,4)),FALSE)</f>
        <v>10</v>
      </c>
      <c r="K1294" s="27">
        <f t="shared" si="20"/>
        <v>40139</v>
      </c>
      <c r="L1294" s="28" t="str">
        <f>IF(VLOOKUP(I1294,RETENCIÓN!A:E,5,FALSE)="E","X","")</f>
        <v>X</v>
      </c>
      <c r="M1294" s="29" t="str">
        <f>IF(VLOOKUP(I1294,RETENCIÓN!A:E,5,FALSE)="CT","X","")</f>
        <v/>
      </c>
      <c r="N1294" s="28" t="str">
        <f>IF(VLOOKUP(I1294,RETENCIÓN!A:E,5,FALSE)="E","X","")</f>
        <v>X</v>
      </c>
      <c r="O1294" s="28" t="str">
        <f>IF(VLOOKUP(I1294,RETENCIÓN!A:E,5,FALSE)="MT","X","")</f>
        <v/>
      </c>
      <c r="P1294" s="28" t="str">
        <f>IF(VLOOKUP(I1294,RETENCIÓN!A:E,5,FALSE)="S","X","")</f>
        <v/>
      </c>
      <c r="Q1294" s="26" t="s">
        <v>1265</v>
      </c>
      <c r="R1294" s="26" t="s">
        <v>1282</v>
      </c>
      <c r="S1294" s="25" t="s">
        <v>177</v>
      </c>
      <c r="T1294" s="22" t="s">
        <v>178</v>
      </c>
      <c r="U1294" s="22">
        <v>1</v>
      </c>
      <c r="V1294" s="22">
        <v>134</v>
      </c>
      <c r="W1294" s="22" t="s">
        <v>167</v>
      </c>
      <c r="X1294" s="22"/>
      <c r="Y1294" s="22">
        <v>19</v>
      </c>
      <c r="Z1294" s="22" t="s">
        <v>1256</v>
      </c>
    </row>
    <row r="1295" spans="1:26" x14ac:dyDescent="0.2">
      <c r="A1295" s="22">
        <v>1293</v>
      </c>
      <c r="B1295" s="22" t="s">
        <v>214</v>
      </c>
      <c r="C1295" s="23">
        <v>36489</v>
      </c>
      <c r="D1295" s="23">
        <v>36489</v>
      </c>
      <c r="E1295" s="22" t="s">
        <v>21</v>
      </c>
      <c r="F1295" s="24" t="s">
        <v>1283</v>
      </c>
      <c r="G1295" s="4" t="s">
        <v>40</v>
      </c>
      <c r="H1295" s="31" t="str">
        <f>VLOOKUP(G1295,Hoja2!A:B,2,0)</f>
        <v>SERIE029</v>
      </c>
      <c r="I1295" s="4" t="s">
        <v>40</v>
      </c>
      <c r="J1295" s="31">
        <f>VLOOKUP(Eliminación!I830,RETENCIÓN!A:D,IF(Eliminación!E830="OPES",2,IF(Eliminación!E830="UPES",3,4)),FALSE)</f>
        <v>10</v>
      </c>
      <c r="K1295" s="27">
        <f t="shared" si="20"/>
        <v>40139</v>
      </c>
      <c r="L1295" s="28" t="str">
        <f>IF(VLOOKUP(I1295,RETENCIÓN!A:E,5,FALSE)="E","X","")</f>
        <v>X</v>
      </c>
      <c r="M1295" s="29" t="str">
        <f>IF(VLOOKUP(I1295,RETENCIÓN!A:E,5,FALSE)="CT","X","")</f>
        <v/>
      </c>
      <c r="N1295" s="28" t="str">
        <f>IF(VLOOKUP(I1295,RETENCIÓN!A:E,5,FALSE)="E","X","")</f>
        <v>X</v>
      </c>
      <c r="O1295" s="28" t="str">
        <f>IF(VLOOKUP(I1295,RETENCIÓN!A:E,5,FALSE)="MT","X","")</f>
        <v/>
      </c>
      <c r="P1295" s="28" t="str">
        <f>IF(VLOOKUP(I1295,RETENCIÓN!A:E,5,FALSE)="S","X","")</f>
        <v/>
      </c>
      <c r="Q1295" s="26" t="s">
        <v>1265</v>
      </c>
      <c r="R1295" s="26" t="s">
        <v>1284</v>
      </c>
      <c r="S1295" s="25" t="s">
        <v>177</v>
      </c>
      <c r="T1295" s="22" t="s">
        <v>178</v>
      </c>
      <c r="U1295" s="22">
        <v>1</v>
      </c>
      <c r="V1295" s="22">
        <v>143</v>
      </c>
      <c r="W1295" s="22" t="s">
        <v>167</v>
      </c>
      <c r="X1295" s="22"/>
      <c r="Y1295" s="22">
        <v>20</v>
      </c>
      <c r="Z1295" s="22" t="s">
        <v>1256</v>
      </c>
    </row>
    <row r="1296" spans="1:26" x14ac:dyDescent="0.2">
      <c r="A1296" s="22">
        <v>1294</v>
      </c>
      <c r="B1296" s="22" t="s">
        <v>221</v>
      </c>
      <c r="C1296" s="23">
        <v>36423</v>
      </c>
      <c r="D1296" s="23">
        <v>36423</v>
      </c>
      <c r="E1296" s="22" t="s">
        <v>21</v>
      </c>
      <c r="F1296" s="24" t="s">
        <v>1285</v>
      </c>
      <c r="G1296" s="4" t="s">
        <v>40</v>
      </c>
      <c r="H1296" s="31" t="str">
        <f>VLOOKUP(G1296,Hoja2!A:B,2,0)</f>
        <v>SERIE029</v>
      </c>
      <c r="I1296" s="4" t="s">
        <v>40</v>
      </c>
      <c r="J1296" s="31">
        <f>VLOOKUP(Eliminación!I831,RETENCIÓN!A:D,IF(Eliminación!E831="OPES",2,IF(Eliminación!E831="UPES",3,4)),FALSE)</f>
        <v>10</v>
      </c>
      <c r="K1296" s="27">
        <f t="shared" si="20"/>
        <v>40073</v>
      </c>
      <c r="L1296" s="28" t="str">
        <f>IF(VLOOKUP(I1296,RETENCIÓN!A:E,5,FALSE)="E","X","")</f>
        <v>X</v>
      </c>
      <c r="M1296" s="29" t="str">
        <f>IF(VLOOKUP(I1296,RETENCIÓN!A:E,5,FALSE)="CT","X","")</f>
        <v/>
      </c>
      <c r="N1296" s="28" t="str">
        <f>IF(VLOOKUP(I1296,RETENCIÓN!A:E,5,FALSE)="E","X","")</f>
        <v>X</v>
      </c>
      <c r="O1296" s="28" t="str">
        <f>IF(VLOOKUP(I1296,RETENCIÓN!A:E,5,FALSE)="MT","X","")</f>
        <v/>
      </c>
      <c r="P1296" s="28" t="str">
        <f>IF(VLOOKUP(I1296,RETENCIÓN!A:E,5,FALSE)="S","X","")</f>
        <v/>
      </c>
      <c r="Q1296" s="26" t="s">
        <v>1286</v>
      </c>
      <c r="R1296" s="26" t="s">
        <v>1287</v>
      </c>
      <c r="S1296" s="25" t="s">
        <v>177</v>
      </c>
      <c r="T1296" s="22" t="s">
        <v>178</v>
      </c>
      <c r="U1296" s="22">
        <v>1</v>
      </c>
      <c r="V1296" s="22">
        <v>92</v>
      </c>
      <c r="W1296" s="22" t="s">
        <v>167</v>
      </c>
      <c r="X1296" s="22"/>
      <c r="Y1296" s="22">
        <v>1</v>
      </c>
      <c r="Z1296" s="22" t="s">
        <v>1288</v>
      </c>
    </row>
    <row r="1297" spans="1:26" ht="24" x14ac:dyDescent="0.2">
      <c r="A1297" s="22">
        <v>1295</v>
      </c>
      <c r="B1297" s="22" t="s">
        <v>168</v>
      </c>
      <c r="C1297" s="23">
        <v>36420</v>
      </c>
      <c r="D1297" s="23">
        <v>36420</v>
      </c>
      <c r="E1297" s="22" t="s">
        <v>21</v>
      </c>
      <c r="F1297" s="24" t="s">
        <v>1289</v>
      </c>
      <c r="G1297" s="4" t="s">
        <v>40</v>
      </c>
      <c r="H1297" s="31" t="str">
        <f>VLOOKUP(G1297,Hoja2!A:B,2,0)</f>
        <v>SERIE029</v>
      </c>
      <c r="I1297" s="4" t="s">
        <v>40</v>
      </c>
      <c r="J1297" s="31">
        <f>VLOOKUP(Eliminación!I832,RETENCIÓN!A:D,IF(Eliminación!E832="OPES",2,IF(Eliminación!E832="UPES",3,4)),FALSE)</f>
        <v>10</v>
      </c>
      <c r="K1297" s="27">
        <f t="shared" si="20"/>
        <v>40070</v>
      </c>
      <c r="L1297" s="28" t="str">
        <f>IF(VLOOKUP(I1297,RETENCIÓN!A:E,5,FALSE)="E","X","")</f>
        <v>X</v>
      </c>
      <c r="M1297" s="29" t="str">
        <f>IF(VLOOKUP(I1297,RETENCIÓN!A:E,5,FALSE)="CT","X","")</f>
        <v/>
      </c>
      <c r="N1297" s="28" t="str">
        <f>IF(VLOOKUP(I1297,RETENCIÓN!A:E,5,FALSE)="E","X","")</f>
        <v>X</v>
      </c>
      <c r="O1297" s="28" t="str">
        <f>IF(VLOOKUP(I1297,RETENCIÓN!A:E,5,FALSE)="MT","X","")</f>
        <v/>
      </c>
      <c r="P1297" s="28" t="str">
        <f>IF(VLOOKUP(I1297,RETENCIÓN!A:E,5,FALSE)="S","X","")</f>
        <v/>
      </c>
      <c r="Q1297" s="26" t="s">
        <v>1290</v>
      </c>
      <c r="R1297" s="26" t="s">
        <v>1202</v>
      </c>
      <c r="S1297" s="25" t="s">
        <v>177</v>
      </c>
      <c r="T1297" s="22" t="s">
        <v>178</v>
      </c>
      <c r="U1297" s="22">
        <v>1</v>
      </c>
      <c r="V1297" s="22">
        <v>73</v>
      </c>
      <c r="W1297" s="22" t="s">
        <v>167</v>
      </c>
      <c r="X1297" s="22"/>
      <c r="Y1297" s="22">
        <v>2</v>
      </c>
      <c r="Z1297" s="22" t="s">
        <v>1288</v>
      </c>
    </row>
    <row r="1298" spans="1:26" x14ac:dyDescent="0.2">
      <c r="A1298" s="22">
        <v>1296</v>
      </c>
      <c r="B1298" s="22" t="s">
        <v>303</v>
      </c>
      <c r="C1298" s="23">
        <v>36420</v>
      </c>
      <c r="D1298" s="23">
        <v>36420</v>
      </c>
      <c r="E1298" s="22" t="s">
        <v>21</v>
      </c>
      <c r="F1298" s="24" t="s">
        <v>1291</v>
      </c>
      <c r="G1298" s="4" t="s">
        <v>40</v>
      </c>
      <c r="H1298" s="31" t="str">
        <f>VLOOKUP(G1298,Hoja2!A:B,2,0)</f>
        <v>SERIE029</v>
      </c>
      <c r="I1298" s="4" t="s">
        <v>40</v>
      </c>
      <c r="J1298" s="31">
        <f>VLOOKUP(Eliminación!I833,RETENCIÓN!A:D,IF(Eliminación!E833="OPES",2,IF(Eliminación!E833="UPES",3,4)),FALSE)</f>
        <v>10</v>
      </c>
      <c r="K1298" s="27">
        <f t="shared" si="20"/>
        <v>40070</v>
      </c>
      <c r="L1298" s="28" t="str">
        <f>IF(VLOOKUP(I1298,RETENCIÓN!A:E,5,FALSE)="E","X","")</f>
        <v>X</v>
      </c>
      <c r="M1298" s="29" t="str">
        <f>IF(VLOOKUP(I1298,RETENCIÓN!A:E,5,FALSE)="CT","X","")</f>
        <v/>
      </c>
      <c r="N1298" s="28" t="str">
        <f>IF(VLOOKUP(I1298,RETENCIÓN!A:E,5,FALSE)="E","X","")</f>
        <v>X</v>
      </c>
      <c r="O1298" s="28" t="str">
        <f>IF(VLOOKUP(I1298,RETENCIÓN!A:E,5,FALSE)="MT","X","")</f>
        <v/>
      </c>
      <c r="P1298" s="28" t="str">
        <f>IF(VLOOKUP(I1298,RETENCIÓN!A:E,5,FALSE)="S","X","")</f>
        <v/>
      </c>
      <c r="Q1298" s="26" t="s">
        <v>1290</v>
      </c>
      <c r="R1298" s="26" t="s">
        <v>1292</v>
      </c>
      <c r="S1298" s="25" t="s">
        <v>177</v>
      </c>
      <c r="T1298" s="22" t="s">
        <v>178</v>
      </c>
      <c r="U1298" s="22">
        <v>1</v>
      </c>
      <c r="V1298" s="22">
        <v>56</v>
      </c>
      <c r="W1298" s="22" t="s">
        <v>167</v>
      </c>
      <c r="X1298" s="22"/>
      <c r="Y1298" s="22">
        <v>3</v>
      </c>
      <c r="Z1298" s="22" t="s">
        <v>1288</v>
      </c>
    </row>
    <row r="1299" spans="1:26" x14ac:dyDescent="0.2">
      <c r="A1299" s="22">
        <v>1297</v>
      </c>
      <c r="B1299" s="22" t="s">
        <v>221</v>
      </c>
      <c r="C1299" s="23">
        <v>36423</v>
      </c>
      <c r="D1299" s="23">
        <v>36423</v>
      </c>
      <c r="E1299" s="22" t="s">
        <v>21</v>
      </c>
      <c r="F1299" s="24" t="s">
        <v>1293</v>
      </c>
      <c r="G1299" s="4" t="s">
        <v>40</v>
      </c>
      <c r="H1299" s="31" t="str">
        <f>VLOOKUP(G1299,Hoja2!A:B,2,0)</f>
        <v>SERIE029</v>
      </c>
      <c r="I1299" s="4" t="s">
        <v>40</v>
      </c>
      <c r="J1299" s="31">
        <f>VLOOKUP(Eliminación!I834,RETENCIÓN!A:D,IF(Eliminación!E834="OPES",2,IF(Eliminación!E834="UPES",3,4)),FALSE)</f>
        <v>10</v>
      </c>
      <c r="K1299" s="27">
        <f t="shared" si="20"/>
        <v>40073</v>
      </c>
      <c r="L1299" s="28" t="str">
        <f>IF(VLOOKUP(I1299,RETENCIÓN!A:E,5,FALSE)="E","X","")</f>
        <v>X</v>
      </c>
      <c r="M1299" s="29" t="str">
        <f>IF(VLOOKUP(I1299,RETENCIÓN!A:E,5,FALSE)="CT","X","")</f>
        <v/>
      </c>
      <c r="N1299" s="28" t="str">
        <f>IF(VLOOKUP(I1299,RETENCIÓN!A:E,5,FALSE)="E","X","")</f>
        <v>X</v>
      </c>
      <c r="O1299" s="28" t="str">
        <f>IF(VLOOKUP(I1299,RETENCIÓN!A:E,5,FALSE)="MT","X","")</f>
        <v/>
      </c>
      <c r="P1299" s="28" t="str">
        <f>IF(VLOOKUP(I1299,RETENCIÓN!A:E,5,FALSE)="S","X","")</f>
        <v/>
      </c>
      <c r="Q1299" s="26" t="s">
        <v>1286</v>
      </c>
      <c r="R1299" s="26" t="s">
        <v>419</v>
      </c>
      <c r="S1299" s="25" t="s">
        <v>182</v>
      </c>
      <c r="T1299" s="22" t="s">
        <v>178</v>
      </c>
      <c r="U1299" s="22">
        <v>1</v>
      </c>
      <c r="V1299" s="22">
        <v>70</v>
      </c>
      <c r="W1299" s="22" t="s">
        <v>167</v>
      </c>
      <c r="X1299" s="22"/>
      <c r="Y1299" s="22">
        <v>4</v>
      </c>
      <c r="Z1299" s="22" t="s">
        <v>1288</v>
      </c>
    </row>
    <row r="1300" spans="1:26" x14ac:dyDescent="0.2">
      <c r="A1300" s="22">
        <v>1298</v>
      </c>
      <c r="B1300" s="22" t="s">
        <v>221</v>
      </c>
      <c r="C1300" s="23">
        <v>36423</v>
      </c>
      <c r="D1300" s="23">
        <v>36423</v>
      </c>
      <c r="E1300" s="22" t="s">
        <v>21</v>
      </c>
      <c r="F1300" s="24" t="s">
        <v>1294</v>
      </c>
      <c r="G1300" s="4" t="s">
        <v>40</v>
      </c>
      <c r="H1300" s="31" t="str">
        <f>VLOOKUP(G1300,Hoja2!A:B,2,0)</f>
        <v>SERIE029</v>
      </c>
      <c r="I1300" s="4" t="s">
        <v>40</v>
      </c>
      <c r="J1300" s="31">
        <f>VLOOKUP(Eliminación!I835,RETENCIÓN!A:D,IF(Eliminación!E835="OPES",2,IF(Eliminación!E835="UPES",3,4)),FALSE)</f>
        <v>10</v>
      </c>
      <c r="K1300" s="27">
        <f t="shared" si="20"/>
        <v>40073</v>
      </c>
      <c r="L1300" s="28" t="str">
        <f>IF(VLOOKUP(I1300,RETENCIÓN!A:E,5,FALSE)="E","X","")</f>
        <v>X</v>
      </c>
      <c r="M1300" s="29" t="str">
        <f>IF(VLOOKUP(I1300,RETENCIÓN!A:E,5,FALSE)="CT","X","")</f>
        <v/>
      </c>
      <c r="N1300" s="28" t="str">
        <f>IF(VLOOKUP(I1300,RETENCIÓN!A:E,5,FALSE)="E","X","")</f>
        <v>X</v>
      </c>
      <c r="O1300" s="28" t="str">
        <f>IF(VLOOKUP(I1300,RETENCIÓN!A:E,5,FALSE)="MT","X","")</f>
        <v/>
      </c>
      <c r="P1300" s="28" t="str">
        <f>IF(VLOOKUP(I1300,RETENCIÓN!A:E,5,FALSE)="S","X","")</f>
        <v/>
      </c>
      <c r="Q1300" s="26" t="s">
        <v>1286</v>
      </c>
      <c r="R1300" s="26" t="s">
        <v>1295</v>
      </c>
      <c r="S1300" s="25" t="s">
        <v>177</v>
      </c>
      <c r="T1300" s="22" t="s">
        <v>178</v>
      </c>
      <c r="U1300" s="22">
        <v>1</v>
      </c>
      <c r="V1300" s="22">
        <v>77</v>
      </c>
      <c r="W1300" s="22" t="s">
        <v>167</v>
      </c>
      <c r="X1300" s="22"/>
      <c r="Y1300" s="22">
        <v>5</v>
      </c>
      <c r="Z1300" s="22" t="s">
        <v>1288</v>
      </c>
    </row>
    <row r="1301" spans="1:26" x14ac:dyDescent="0.2">
      <c r="A1301" s="22">
        <v>1299</v>
      </c>
      <c r="B1301" s="22" t="s">
        <v>221</v>
      </c>
      <c r="C1301" s="23">
        <v>36423</v>
      </c>
      <c r="D1301" s="23">
        <v>36423</v>
      </c>
      <c r="E1301" s="22" t="s">
        <v>21</v>
      </c>
      <c r="F1301" s="24" t="s">
        <v>222</v>
      </c>
      <c r="G1301" s="4" t="s">
        <v>40</v>
      </c>
      <c r="H1301" s="31" t="str">
        <f>VLOOKUP(G1301,Hoja2!A:B,2,0)</f>
        <v>SERIE029</v>
      </c>
      <c r="I1301" s="4" t="s">
        <v>40</v>
      </c>
      <c r="J1301" s="31">
        <f>VLOOKUP(Eliminación!I836,RETENCIÓN!A:D,IF(Eliminación!E836="OPES",2,IF(Eliminación!E836="UPES",3,4)),FALSE)</f>
        <v>10</v>
      </c>
      <c r="K1301" s="27">
        <f t="shared" si="20"/>
        <v>40073</v>
      </c>
      <c r="L1301" s="28" t="str">
        <f>IF(VLOOKUP(I1301,RETENCIÓN!A:E,5,FALSE)="E","X","")</f>
        <v>X</v>
      </c>
      <c r="M1301" s="29" t="str">
        <f>IF(VLOOKUP(I1301,RETENCIÓN!A:E,5,FALSE)="CT","X","")</f>
        <v/>
      </c>
      <c r="N1301" s="28" t="str">
        <f>IF(VLOOKUP(I1301,RETENCIÓN!A:E,5,FALSE)="E","X","")</f>
        <v>X</v>
      </c>
      <c r="O1301" s="28" t="str">
        <f>IF(VLOOKUP(I1301,RETENCIÓN!A:E,5,FALSE)="MT","X","")</f>
        <v/>
      </c>
      <c r="P1301" s="28" t="str">
        <f>IF(VLOOKUP(I1301,RETENCIÓN!A:E,5,FALSE)="S","X","")</f>
        <v/>
      </c>
      <c r="Q1301" s="26" t="s">
        <v>1286</v>
      </c>
      <c r="R1301" s="26" t="s">
        <v>1296</v>
      </c>
      <c r="S1301" s="25" t="s">
        <v>182</v>
      </c>
      <c r="T1301" s="22" t="s">
        <v>178</v>
      </c>
      <c r="U1301" s="22">
        <v>1</v>
      </c>
      <c r="V1301" s="22">
        <v>55</v>
      </c>
      <c r="W1301" s="22" t="s">
        <v>167</v>
      </c>
      <c r="X1301" s="22"/>
      <c r="Y1301" s="22">
        <v>6</v>
      </c>
      <c r="Z1301" s="22" t="s">
        <v>1288</v>
      </c>
    </row>
    <row r="1302" spans="1:26" x14ac:dyDescent="0.2">
      <c r="A1302" s="22">
        <v>1300</v>
      </c>
      <c r="B1302" s="22" t="s">
        <v>221</v>
      </c>
      <c r="C1302" s="23">
        <v>36420</v>
      </c>
      <c r="D1302" s="23">
        <v>36420</v>
      </c>
      <c r="E1302" s="22" t="s">
        <v>21</v>
      </c>
      <c r="F1302" s="24" t="s">
        <v>419</v>
      </c>
      <c r="G1302" s="4" t="s">
        <v>40</v>
      </c>
      <c r="H1302" s="31" t="str">
        <f>VLOOKUP(G1302,Hoja2!A:B,2,0)</f>
        <v>SERIE029</v>
      </c>
      <c r="I1302" s="4" t="s">
        <v>40</v>
      </c>
      <c r="J1302" s="31">
        <f>VLOOKUP(Eliminación!I837,RETENCIÓN!A:D,IF(Eliminación!E837="OPES",2,IF(Eliminación!E837="UPES",3,4)),FALSE)</f>
        <v>10</v>
      </c>
      <c r="K1302" s="27">
        <f t="shared" si="20"/>
        <v>40070</v>
      </c>
      <c r="L1302" s="28" t="str">
        <f>IF(VLOOKUP(I1302,RETENCIÓN!A:E,5,FALSE)="E","X","")</f>
        <v>X</v>
      </c>
      <c r="M1302" s="29" t="str">
        <f>IF(VLOOKUP(I1302,RETENCIÓN!A:E,5,FALSE)="CT","X","")</f>
        <v/>
      </c>
      <c r="N1302" s="28" t="str">
        <f>IF(VLOOKUP(I1302,RETENCIÓN!A:E,5,FALSE)="E","X","")</f>
        <v>X</v>
      </c>
      <c r="O1302" s="28" t="str">
        <f>IF(VLOOKUP(I1302,RETENCIÓN!A:E,5,FALSE)="MT","X","")</f>
        <v/>
      </c>
      <c r="P1302" s="28" t="str">
        <f>IF(VLOOKUP(I1302,RETENCIÓN!A:E,5,FALSE)="S","X","")</f>
        <v/>
      </c>
      <c r="Q1302" s="26" t="s">
        <v>1290</v>
      </c>
      <c r="R1302" s="26"/>
      <c r="S1302" s="25" t="s">
        <v>177</v>
      </c>
      <c r="T1302" s="22" t="s">
        <v>178</v>
      </c>
      <c r="U1302" s="22">
        <v>1</v>
      </c>
      <c r="V1302" s="22">
        <v>61</v>
      </c>
      <c r="W1302" s="22" t="s">
        <v>167</v>
      </c>
      <c r="X1302" s="22"/>
      <c r="Y1302" s="22">
        <v>7</v>
      </c>
      <c r="Z1302" s="22" t="s">
        <v>1288</v>
      </c>
    </row>
    <row r="1303" spans="1:26" x14ac:dyDescent="0.2">
      <c r="A1303" s="22">
        <v>1301</v>
      </c>
      <c r="B1303" s="22" t="s">
        <v>221</v>
      </c>
      <c r="C1303" s="23">
        <v>36423</v>
      </c>
      <c r="D1303" s="23">
        <v>36423</v>
      </c>
      <c r="E1303" s="22" t="s">
        <v>21</v>
      </c>
      <c r="F1303" s="24" t="s">
        <v>1297</v>
      </c>
      <c r="G1303" s="4" t="s">
        <v>40</v>
      </c>
      <c r="H1303" s="31" t="str">
        <f>VLOOKUP(G1303,Hoja2!A:B,2,0)</f>
        <v>SERIE029</v>
      </c>
      <c r="I1303" s="4" t="s">
        <v>40</v>
      </c>
      <c r="J1303" s="31">
        <f>VLOOKUP(Eliminación!I838,RETENCIÓN!A:D,IF(Eliminación!E838="OPES",2,IF(Eliminación!E838="UPES",3,4)),FALSE)</f>
        <v>10</v>
      </c>
      <c r="K1303" s="27">
        <f t="shared" si="20"/>
        <v>40073</v>
      </c>
      <c r="L1303" s="28" t="str">
        <f>IF(VLOOKUP(I1303,RETENCIÓN!A:E,5,FALSE)="E","X","")</f>
        <v>X</v>
      </c>
      <c r="M1303" s="29" t="str">
        <f>IF(VLOOKUP(I1303,RETENCIÓN!A:E,5,FALSE)="CT","X","")</f>
        <v/>
      </c>
      <c r="N1303" s="28" t="str">
        <f>IF(VLOOKUP(I1303,RETENCIÓN!A:E,5,FALSE)="E","X","")</f>
        <v>X</v>
      </c>
      <c r="O1303" s="28" t="str">
        <f>IF(VLOOKUP(I1303,RETENCIÓN!A:E,5,FALSE)="MT","X","")</f>
        <v/>
      </c>
      <c r="P1303" s="28" t="str">
        <f>IF(VLOOKUP(I1303,RETENCIÓN!A:E,5,FALSE)="S","X","")</f>
        <v/>
      </c>
      <c r="Q1303" s="26" t="s">
        <v>1286</v>
      </c>
      <c r="R1303" s="26" t="s">
        <v>199</v>
      </c>
      <c r="S1303" s="25" t="s">
        <v>177</v>
      </c>
      <c r="T1303" s="22" t="s">
        <v>178</v>
      </c>
      <c r="U1303" s="22">
        <v>1</v>
      </c>
      <c r="V1303" s="22">
        <v>112</v>
      </c>
      <c r="W1303" s="22" t="s">
        <v>167</v>
      </c>
      <c r="X1303" s="22"/>
      <c r="Y1303" s="22">
        <v>8</v>
      </c>
      <c r="Z1303" s="22" t="s">
        <v>1288</v>
      </c>
    </row>
    <row r="1304" spans="1:26" ht="24" x14ac:dyDescent="0.2">
      <c r="A1304" s="22">
        <v>1302</v>
      </c>
      <c r="B1304" s="22" t="s">
        <v>221</v>
      </c>
      <c r="C1304" s="23">
        <v>36420</v>
      </c>
      <c r="D1304" s="23">
        <v>36420</v>
      </c>
      <c r="E1304" s="22" t="s">
        <v>21</v>
      </c>
      <c r="F1304" s="24" t="s">
        <v>1298</v>
      </c>
      <c r="G1304" s="4" t="s">
        <v>40</v>
      </c>
      <c r="H1304" s="31" t="str">
        <f>VLOOKUP(G1304,Hoja2!A:B,2,0)</f>
        <v>SERIE029</v>
      </c>
      <c r="I1304" s="4" t="s">
        <v>40</v>
      </c>
      <c r="J1304" s="31">
        <f>VLOOKUP(Eliminación!I839,RETENCIÓN!A:D,IF(Eliminación!E839="OPES",2,IF(Eliminación!E839="UPES",3,4)),FALSE)</f>
        <v>10</v>
      </c>
      <c r="K1304" s="27">
        <f t="shared" si="20"/>
        <v>40070</v>
      </c>
      <c r="L1304" s="28" t="str">
        <f>IF(VLOOKUP(I1304,RETENCIÓN!A:E,5,FALSE)="E","X","")</f>
        <v>X</v>
      </c>
      <c r="M1304" s="29" t="str">
        <f>IF(VLOOKUP(I1304,RETENCIÓN!A:E,5,FALSE)="CT","X","")</f>
        <v/>
      </c>
      <c r="N1304" s="28" t="str">
        <f>IF(VLOOKUP(I1304,RETENCIÓN!A:E,5,FALSE)="E","X","")</f>
        <v>X</v>
      </c>
      <c r="O1304" s="28" t="str">
        <f>IF(VLOOKUP(I1304,RETENCIÓN!A:E,5,FALSE)="MT","X","")</f>
        <v/>
      </c>
      <c r="P1304" s="28" t="str">
        <f>IF(VLOOKUP(I1304,RETENCIÓN!A:E,5,FALSE)="S","X","")</f>
        <v/>
      </c>
      <c r="Q1304" s="26" t="s">
        <v>1290</v>
      </c>
      <c r="R1304" s="26" t="s">
        <v>1299</v>
      </c>
      <c r="S1304" s="25" t="s">
        <v>177</v>
      </c>
      <c r="T1304" s="22" t="s">
        <v>178</v>
      </c>
      <c r="U1304" s="22">
        <v>1</v>
      </c>
      <c r="V1304" s="22">
        <v>84</v>
      </c>
      <c r="W1304" s="22" t="s">
        <v>167</v>
      </c>
      <c r="X1304" s="22"/>
      <c r="Y1304" s="22">
        <v>9</v>
      </c>
      <c r="Z1304" s="22" t="s">
        <v>1288</v>
      </c>
    </row>
    <row r="1305" spans="1:26" x14ac:dyDescent="0.2">
      <c r="A1305" s="22">
        <v>1303</v>
      </c>
      <c r="B1305" s="22" t="s">
        <v>221</v>
      </c>
      <c r="C1305" s="23">
        <v>36420</v>
      </c>
      <c r="D1305" s="23">
        <v>36420</v>
      </c>
      <c r="E1305" s="22" t="s">
        <v>21</v>
      </c>
      <c r="F1305" s="24" t="s">
        <v>1300</v>
      </c>
      <c r="G1305" s="4" t="s">
        <v>40</v>
      </c>
      <c r="H1305" s="31" t="str">
        <f>VLOOKUP(G1305,Hoja2!A:B,2,0)</f>
        <v>SERIE029</v>
      </c>
      <c r="I1305" s="4" t="s">
        <v>40</v>
      </c>
      <c r="J1305" s="31">
        <f>VLOOKUP(Eliminación!I840,RETENCIÓN!A:D,IF(Eliminación!E840="OPES",2,IF(Eliminación!E840="UPES",3,4)),FALSE)</f>
        <v>10</v>
      </c>
      <c r="K1305" s="27">
        <f t="shared" si="20"/>
        <v>40070</v>
      </c>
      <c r="L1305" s="28" t="str">
        <f>IF(VLOOKUP(I1305,RETENCIÓN!A:E,5,FALSE)="E","X","")</f>
        <v>X</v>
      </c>
      <c r="M1305" s="29" t="str">
        <f>IF(VLOOKUP(I1305,RETENCIÓN!A:E,5,FALSE)="CT","X","")</f>
        <v/>
      </c>
      <c r="N1305" s="28" t="str">
        <f>IF(VLOOKUP(I1305,RETENCIÓN!A:E,5,FALSE)="E","X","")</f>
        <v>X</v>
      </c>
      <c r="O1305" s="28" t="str">
        <f>IF(VLOOKUP(I1305,RETENCIÓN!A:E,5,FALSE)="MT","X","")</f>
        <v/>
      </c>
      <c r="P1305" s="28" t="str">
        <f>IF(VLOOKUP(I1305,RETENCIÓN!A:E,5,FALSE)="S","X","")</f>
        <v/>
      </c>
      <c r="Q1305" s="26" t="s">
        <v>1290</v>
      </c>
      <c r="R1305" s="26" t="s">
        <v>415</v>
      </c>
      <c r="S1305" s="25" t="s">
        <v>177</v>
      </c>
      <c r="T1305" s="22" t="s">
        <v>178</v>
      </c>
      <c r="U1305" s="22">
        <v>1</v>
      </c>
      <c r="V1305" s="22">
        <v>87</v>
      </c>
      <c r="W1305" s="22" t="s">
        <v>167</v>
      </c>
      <c r="X1305" s="22"/>
      <c r="Y1305" s="22">
        <v>10</v>
      </c>
      <c r="Z1305" s="22" t="s">
        <v>1288</v>
      </c>
    </row>
    <row r="1306" spans="1:26" x14ac:dyDescent="0.2">
      <c r="A1306" s="22">
        <v>1304</v>
      </c>
      <c r="B1306" s="22" t="s">
        <v>221</v>
      </c>
      <c r="C1306" s="23">
        <v>36420</v>
      </c>
      <c r="D1306" s="23">
        <v>36420</v>
      </c>
      <c r="E1306" s="22" t="s">
        <v>21</v>
      </c>
      <c r="F1306" s="24" t="s">
        <v>1301</v>
      </c>
      <c r="G1306" s="4" t="s">
        <v>40</v>
      </c>
      <c r="H1306" s="31" t="str">
        <f>VLOOKUP(G1306,Hoja2!A:B,2,0)</f>
        <v>SERIE029</v>
      </c>
      <c r="I1306" s="4" t="s">
        <v>40</v>
      </c>
      <c r="J1306" s="31">
        <f>VLOOKUP(Eliminación!I841,RETENCIÓN!A:D,IF(Eliminación!E841="OPES",2,IF(Eliminación!E841="UPES",3,4)),FALSE)</f>
        <v>10</v>
      </c>
      <c r="K1306" s="27">
        <f t="shared" si="20"/>
        <v>40070</v>
      </c>
      <c r="L1306" s="28" t="str">
        <f>IF(VLOOKUP(I1306,RETENCIÓN!A:E,5,FALSE)="E","X","")</f>
        <v>X</v>
      </c>
      <c r="M1306" s="29" t="str">
        <f>IF(VLOOKUP(I1306,RETENCIÓN!A:E,5,FALSE)="CT","X","")</f>
        <v/>
      </c>
      <c r="N1306" s="28" t="str">
        <f>IF(VLOOKUP(I1306,RETENCIÓN!A:E,5,FALSE)="E","X","")</f>
        <v>X</v>
      </c>
      <c r="O1306" s="28" t="str">
        <f>IF(VLOOKUP(I1306,RETENCIÓN!A:E,5,FALSE)="MT","X","")</f>
        <v/>
      </c>
      <c r="P1306" s="28" t="str">
        <f>IF(VLOOKUP(I1306,RETENCIÓN!A:E,5,FALSE)="S","X","")</f>
        <v/>
      </c>
      <c r="Q1306" s="26" t="s">
        <v>1290</v>
      </c>
      <c r="R1306" s="26" t="s">
        <v>1302</v>
      </c>
      <c r="S1306" s="25" t="s">
        <v>177</v>
      </c>
      <c r="T1306" s="22" t="s">
        <v>178</v>
      </c>
      <c r="U1306" s="22">
        <v>1</v>
      </c>
      <c r="V1306" s="22">
        <v>65</v>
      </c>
      <c r="W1306" s="22" t="s">
        <v>167</v>
      </c>
      <c r="X1306" s="22"/>
      <c r="Y1306" s="22">
        <v>11</v>
      </c>
      <c r="Z1306" s="22" t="s">
        <v>1288</v>
      </c>
    </row>
    <row r="1307" spans="1:26" x14ac:dyDescent="0.2">
      <c r="A1307" s="22">
        <v>1305</v>
      </c>
      <c r="B1307" s="22" t="s">
        <v>221</v>
      </c>
      <c r="C1307" s="23">
        <v>36420</v>
      </c>
      <c r="D1307" s="23">
        <v>36420</v>
      </c>
      <c r="E1307" s="22" t="s">
        <v>21</v>
      </c>
      <c r="F1307" s="24" t="s">
        <v>500</v>
      </c>
      <c r="G1307" s="4" t="s">
        <v>40</v>
      </c>
      <c r="H1307" s="31" t="str">
        <f>VLOOKUP(G1307,Hoja2!A:B,2,0)</f>
        <v>SERIE029</v>
      </c>
      <c r="I1307" s="4" t="s">
        <v>40</v>
      </c>
      <c r="J1307" s="31">
        <f>VLOOKUP(Eliminación!I842,RETENCIÓN!A:D,IF(Eliminación!E842="OPES",2,IF(Eliminación!E842="UPES",3,4)),FALSE)</f>
        <v>10</v>
      </c>
      <c r="K1307" s="27">
        <f t="shared" si="20"/>
        <v>40070</v>
      </c>
      <c r="L1307" s="28" t="str">
        <f>IF(VLOOKUP(I1307,RETENCIÓN!A:E,5,FALSE)="E","X","")</f>
        <v>X</v>
      </c>
      <c r="M1307" s="29" t="str">
        <f>IF(VLOOKUP(I1307,RETENCIÓN!A:E,5,FALSE)="CT","X","")</f>
        <v/>
      </c>
      <c r="N1307" s="28" t="str">
        <f>IF(VLOOKUP(I1307,RETENCIÓN!A:E,5,FALSE)="E","X","")</f>
        <v>X</v>
      </c>
      <c r="O1307" s="28" t="str">
        <f>IF(VLOOKUP(I1307,RETENCIÓN!A:E,5,FALSE)="MT","X","")</f>
        <v/>
      </c>
      <c r="P1307" s="28" t="str">
        <f>IF(VLOOKUP(I1307,RETENCIÓN!A:E,5,FALSE)="S","X","")</f>
        <v/>
      </c>
      <c r="Q1307" s="26" t="s">
        <v>1290</v>
      </c>
      <c r="R1307" s="26"/>
      <c r="S1307" s="25" t="s">
        <v>177</v>
      </c>
      <c r="T1307" s="22" t="s">
        <v>178</v>
      </c>
      <c r="U1307" s="22">
        <v>1</v>
      </c>
      <c r="V1307" s="22">
        <v>65</v>
      </c>
      <c r="W1307" s="22" t="s">
        <v>167</v>
      </c>
      <c r="X1307" s="22"/>
      <c r="Y1307" s="22">
        <v>12</v>
      </c>
      <c r="Z1307" s="22" t="s">
        <v>1288</v>
      </c>
    </row>
    <row r="1308" spans="1:26" x14ac:dyDescent="0.2">
      <c r="A1308" s="22">
        <v>1306</v>
      </c>
      <c r="B1308" s="22" t="s">
        <v>221</v>
      </c>
      <c r="C1308" s="23">
        <v>36420</v>
      </c>
      <c r="D1308" s="23">
        <v>36420</v>
      </c>
      <c r="E1308" s="22" t="s">
        <v>21</v>
      </c>
      <c r="F1308" s="24" t="s">
        <v>1303</v>
      </c>
      <c r="G1308" s="4" t="s">
        <v>40</v>
      </c>
      <c r="H1308" s="31" t="str">
        <f>VLOOKUP(G1308,Hoja2!A:B,2,0)</f>
        <v>SERIE029</v>
      </c>
      <c r="I1308" s="4" t="s">
        <v>40</v>
      </c>
      <c r="J1308" s="31">
        <f>VLOOKUP(Eliminación!I843,RETENCIÓN!A:D,IF(Eliminación!E843="OPES",2,IF(Eliminación!E843="UPES",3,4)),FALSE)</f>
        <v>10</v>
      </c>
      <c r="K1308" s="27">
        <f t="shared" si="20"/>
        <v>40070</v>
      </c>
      <c r="L1308" s="28" t="str">
        <f>IF(VLOOKUP(I1308,RETENCIÓN!A:E,5,FALSE)="E","X","")</f>
        <v>X</v>
      </c>
      <c r="M1308" s="29" t="str">
        <f>IF(VLOOKUP(I1308,RETENCIÓN!A:E,5,FALSE)="CT","X","")</f>
        <v/>
      </c>
      <c r="N1308" s="28" t="str">
        <f>IF(VLOOKUP(I1308,RETENCIÓN!A:E,5,FALSE)="E","X","")</f>
        <v>X</v>
      </c>
      <c r="O1308" s="28" t="str">
        <f>IF(VLOOKUP(I1308,RETENCIÓN!A:E,5,FALSE)="MT","X","")</f>
        <v/>
      </c>
      <c r="P1308" s="28" t="str">
        <f>IF(VLOOKUP(I1308,RETENCIÓN!A:E,5,FALSE)="S","X","")</f>
        <v/>
      </c>
      <c r="Q1308" s="26" t="s">
        <v>1290</v>
      </c>
      <c r="R1308" s="26" t="s">
        <v>1304</v>
      </c>
      <c r="S1308" s="25" t="s">
        <v>177</v>
      </c>
      <c r="T1308" s="22" t="s">
        <v>178</v>
      </c>
      <c r="U1308" s="22">
        <v>1</v>
      </c>
      <c r="V1308" s="22">
        <v>74</v>
      </c>
      <c r="W1308" s="22" t="s">
        <v>167</v>
      </c>
      <c r="X1308" s="22"/>
      <c r="Y1308" s="22">
        <v>13</v>
      </c>
      <c r="Z1308" s="22" t="s">
        <v>1288</v>
      </c>
    </row>
    <row r="1309" spans="1:26" ht="24" x14ac:dyDescent="0.2">
      <c r="A1309" s="22">
        <v>1307</v>
      </c>
      <c r="B1309" s="22" t="s">
        <v>168</v>
      </c>
      <c r="C1309" s="23">
        <v>36423</v>
      </c>
      <c r="D1309" s="23">
        <v>36423</v>
      </c>
      <c r="E1309" s="22" t="s">
        <v>21</v>
      </c>
      <c r="F1309" s="24" t="s">
        <v>506</v>
      </c>
      <c r="G1309" s="4" t="s">
        <v>40</v>
      </c>
      <c r="H1309" s="31" t="str">
        <f>VLOOKUP(G1309,Hoja2!A:B,2,0)</f>
        <v>SERIE029</v>
      </c>
      <c r="I1309" s="4" t="s">
        <v>40</v>
      </c>
      <c r="J1309" s="31">
        <f>VLOOKUP(Eliminación!I844,RETENCIÓN!A:D,IF(Eliminación!E844="OPES",2,IF(Eliminación!E844="UPES",3,4)),FALSE)</f>
        <v>10</v>
      </c>
      <c r="K1309" s="27">
        <f t="shared" si="20"/>
        <v>40073</v>
      </c>
      <c r="L1309" s="28" t="str">
        <f>IF(VLOOKUP(I1309,RETENCIÓN!A:E,5,FALSE)="E","X","")</f>
        <v>X</v>
      </c>
      <c r="M1309" s="29" t="str">
        <f>IF(VLOOKUP(I1309,RETENCIÓN!A:E,5,FALSE)="CT","X","")</f>
        <v/>
      </c>
      <c r="N1309" s="28" t="str">
        <f>IF(VLOOKUP(I1309,RETENCIÓN!A:E,5,FALSE)="E","X","")</f>
        <v>X</v>
      </c>
      <c r="O1309" s="28" t="str">
        <f>IF(VLOOKUP(I1309,RETENCIÓN!A:E,5,FALSE)="MT","X","")</f>
        <v/>
      </c>
      <c r="P1309" s="28" t="str">
        <f>IF(VLOOKUP(I1309,RETENCIÓN!A:E,5,FALSE)="S","X","")</f>
        <v/>
      </c>
      <c r="Q1309" s="26" t="s">
        <v>1286</v>
      </c>
      <c r="R1309" s="26" t="s">
        <v>1202</v>
      </c>
      <c r="S1309" s="25" t="s">
        <v>177</v>
      </c>
      <c r="T1309" s="22" t="s">
        <v>178</v>
      </c>
      <c r="U1309" s="22">
        <v>1</v>
      </c>
      <c r="V1309" s="22">
        <v>67</v>
      </c>
      <c r="W1309" s="22" t="s">
        <v>167</v>
      </c>
      <c r="X1309" s="22"/>
      <c r="Y1309" s="22">
        <v>14</v>
      </c>
      <c r="Z1309" s="22" t="s">
        <v>1288</v>
      </c>
    </row>
    <row r="1310" spans="1:26" x14ac:dyDescent="0.2">
      <c r="A1310" s="22">
        <v>1308</v>
      </c>
      <c r="B1310" s="22" t="s">
        <v>221</v>
      </c>
      <c r="C1310" s="23">
        <v>36420</v>
      </c>
      <c r="D1310" s="23">
        <v>36420</v>
      </c>
      <c r="E1310" s="22" t="s">
        <v>21</v>
      </c>
      <c r="F1310" s="24" t="s">
        <v>699</v>
      </c>
      <c r="G1310" s="4" t="s">
        <v>40</v>
      </c>
      <c r="H1310" s="31" t="str">
        <f>VLOOKUP(G1310,Hoja2!A:B,2,0)</f>
        <v>SERIE029</v>
      </c>
      <c r="I1310" s="4" t="s">
        <v>40</v>
      </c>
      <c r="J1310" s="31">
        <f>VLOOKUP(Eliminación!I845,RETENCIÓN!A:D,IF(Eliminación!E845="OPES",2,IF(Eliminación!E845="UPES",3,4)),FALSE)</f>
        <v>10</v>
      </c>
      <c r="K1310" s="27">
        <f t="shared" si="20"/>
        <v>40070</v>
      </c>
      <c r="L1310" s="28" t="str">
        <f>IF(VLOOKUP(I1310,RETENCIÓN!A:E,5,FALSE)="E","X","")</f>
        <v>X</v>
      </c>
      <c r="M1310" s="29" t="str">
        <f>IF(VLOOKUP(I1310,RETENCIÓN!A:E,5,FALSE)="CT","X","")</f>
        <v/>
      </c>
      <c r="N1310" s="28" t="str">
        <f>IF(VLOOKUP(I1310,RETENCIÓN!A:E,5,FALSE)="E","X","")</f>
        <v>X</v>
      </c>
      <c r="O1310" s="28" t="str">
        <f>IF(VLOOKUP(I1310,RETENCIÓN!A:E,5,FALSE)="MT","X","")</f>
        <v/>
      </c>
      <c r="P1310" s="28" t="str">
        <f>IF(VLOOKUP(I1310,RETENCIÓN!A:E,5,FALSE)="S","X","")</f>
        <v/>
      </c>
      <c r="Q1310" s="26" t="s">
        <v>1290</v>
      </c>
      <c r="R1310" s="26"/>
      <c r="S1310" s="25" t="s">
        <v>177</v>
      </c>
      <c r="T1310" s="22" t="s">
        <v>178</v>
      </c>
      <c r="U1310" s="22">
        <v>1</v>
      </c>
      <c r="V1310" s="22">
        <v>94</v>
      </c>
      <c r="W1310" s="22" t="s">
        <v>167</v>
      </c>
      <c r="X1310" s="22"/>
      <c r="Y1310" s="22">
        <v>15</v>
      </c>
      <c r="Z1310" s="22" t="s">
        <v>1288</v>
      </c>
    </row>
    <row r="1311" spans="1:26" x14ac:dyDescent="0.2">
      <c r="A1311" s="22">
        <v>1309</v>
      </c>
      <c r="B1311" s="22" t="s">
        <v>221</v>
      </c>
      <c r="C1311" s="23">
        <v>36419</v>
      </c>
      <c r="D1311" s="23">
        <v>36419</v>
      </c>
      <c r="E1311" s="22" t="s">
        <v>21</v>
      </c>
      <c r="F1311" s="24" t="s">
        <v>1305</v>
      </c>
      <c r="G1311" s="4" t="s">
        <v>40</v>
      </c>
      <c r="H1311" s="31" t="str">
        <f>VLOOKUP(G1311,Hoja2!A:B,2,0)</f>
        <v>SERIE029</v>
      </c>
      <c r="I1311" s="4" t="s">
        <v>40</v>
      </c>
      <c r="J1311" s="31">
        <f>VLOOKUP(Eliminación!I846,RETENCIÓN!A:D,IF(Eliminación!E846="OPES",2,IF(Eliminación!E846="UPES",3,4)),FALSE)</f>
        <v>10</v>
      </c>
      <c r="K1311" s="27">
        <f t="shared" si="20"/>
        <v>40069</v>
      </c>
      <c r="L1311" s="28" t="str">
        <f>IF(VLOOKUP(I1311,RETENCIÓN!A:E,5,FALSE)="E","X","")</f>
        <v>X</v>
      </c>
      <c r="M1311" s="29" t="str">
        <f>IF(VLOOKUP(I1311,RETENCIÓN!A:E,5,FALSE)="CT","X","")</f>
        <v/>
      </c>
      <c r="N1311" s="28" t="str">
        <f>IF(VLOOKUP(I1311,RETENCIÓN!A:E,5,FALSE)="E","X","")</f>
        <v>X</v>
      </c>
      <c r="O1311" s="28" t="str">
        <f>IF(VLOOKUP(I1311,RETENCIÓN!A:E,5,FALSE)="MT","X","")</f>
        <v/>
      </c>
      <c r="P1311" s="28" t="str">
        <f>IF(VLOOKUP(I1311,RETENCIÓN!A:E,5,FALSE)="S","X","")</f>
        <v/>
      </c>
      <c r="Q1311" s="26" t="s">
        <v>1290</v>
      </c>
      <c r="R1311" s="26" t="s">
        <v>1306</v>
      </c>
      <c r="S1311" s="25" t="s">
        <v>177</v>
      </c>
      <c r="T1311" s="22" t="s">
        <v>178</v>
      </c>
      <c r="U1311" s="22">
        <v>1</v>
      </c>
      <c r="V1311" s="22">
        <v>74</v>
      </c>
      <c r="W1311" s="22" t="s">
        <v>167</v>
      </c>
      <c r="X1311" s="22"/>
      <c r="Y1311" s="22">
        <v>16</v>
      </c>
      <c r="Z1311" s="22" t="s">
        <v>1288</v>
      </c>
    </row>
    <row r="1312" spans="1:26" ht="24" x14ac:dyDescent="0.2">
      <c r="A1312" s="22">
        <v>1310</v>
      </c>
      <c r="B1312" s="22" t="s">
        <v>214</v>
      </c>
      <c r="C1312" s="23">
        <v>36419</v>
      </c>
      <c r="D1312" s="23">
        <v>36419</v>
      </c>
      <c r="E1312" s="22" t="s">
        <v>21</v>
      </c>
      <c r="F1312" s="24" t="s">
        <v>1307</v>
      </c>
      <c r="G1312" s="4" t="s">
        <v>40</v>
      </c>
      <c r="H1312" s="31" t="str">
        <f>VLOOKUP(G1312,Hoja2!A:B,2,0)</f>
        <v>SERIE029</v>
      </c>
      <c r="I1312" s="4" t="s">
        <v>40</v>
      </c>
      <c r="J1312" s="31">
        <f>VLOOKUP(Eliminación!I847,RETENCIÓN!A:D,IF(Eliminación!E847="OPES",2,IF(Eliminación!E847="UPES",3,4)),FALSE)</f>
        <v>10</v>
      </c>
      <c r="K1312" s="27">
        <f t="shared" si="20"/>
        <v>40069</v>
      </c>
      <c r="L1312" s="28" t="str">
        <f>IF(VLOOKUP(I1312,RETENCIÓN!A:E,5,FALSE)="E","X","")</f>
        <v>X</v>
      </c>
      <c r="M1312" s="29" t="str">
        <f>IF(VLOOKUP(I1312,RETENCIÓN!A:E,5,FALSE)="CT","X","")</f>
        <v/>
      </c>
      <c r="N1312" s="28" t="str">
        <f>IF(VLOOKUP(I1312,RETENCIÓN!A:E,5,FALSE)="E","X","")</f>
        <v>X</v>
      </c>
      <c r="O1312" s="28" t="str">
        <f>IF(VLOOKUP(I1312,RETENCIÓN!A:E,5,FALSE)="MT","X","")</f>
        <v/>
      </c>
      <c r="P1312" s="28" t="str">
        <f>IF(VLOOKUP(I1312,RETENCIÓN!A:E,5,FALSE)="S","X","")</f>
        <v/>
      </c>
      <c r="Q1312" s="26" t="s">
        <v>1290</v>
      </c>
      <c r="R1312" s="26" t="s">
        <v>1308</v>
      </c>
      <c r="S1312" s="25" t="s">
        <v>177</v>
      </c>
      <c r="T1312" s="22" t="s">
        <v>178</v>
      </c>
      <c r="U1312" s="22">
        <v>1</v>
      </c>
      <c r="V1312" s="22">
        <v>89</v>
      </c>
      <c r="W1312" s="22" t="s">
        <v>167</v>
      </c>
      <c r="X1312" s="22"/>
      <c r="Y1312" s="22">
        <v>17</v>
      </c>
      <c r="Z1312" s="22" t="s">
        <v>1288</v>
      </c>
    </row>
    <row r="1313" spans="1:26" x14ac:dyDescent="0.2">
      <c r="A1313" s="22">
        <v>1311</v>
      </c>
      <c r="B1313" s="22" t="s">
        <v>214</v>
      </c>
      <c r="C1313" s="23">
        <v>36500</v>
      </c>
      <c r="D1313" s="23">
        <v>36500</v>
      </c>
      <c r="E1313" s="22" t="s">
        <v>21</v>
      </c>
      <c r="F1313" s="24" t="s">
        <v>1309</v>
      </c>
      <c r="G1313" s="4" t="s">
        <v>40</v>
      </c>
      <c r="H1313" s="31" t="str">
        <f>VLOOKUP(G1313,Hoja2!A:B,2,0)</f>
        <v>SERIE029</v>
      </c>
      <c r="I1313" s="4" t="s">
        <v>40</v>
      </c>
      <c r="J1313" s="31">
        <f>VLOOKUP(Eliminación!I848,RETENCIÓN!A:D,IF(Eliminación!E848="OPES",2,IF(Eliminación!E848="UPES",3,4)),FALSE)</f>
        <v>10</v>
      </c>
      <c r="K1313" s="27">
        <f t="shared" si="20"/>
        <v>40150</v>
      </c>
      <c r="L1313" s="28" t="str">
        <f>IF(VLOOKUP(I1313,RETENCIÓN!A:E,5,FALSE)="E","X","")</f>
        <v>X</v>
      </c>
      <c r="M1313" s="29" t="str">
        <f>IF(VLOOKUP(I1313,RETENCIÓN!A:E,5,FALSE)="CT","X","")</f>
        <v/>
      </c>
      <c r="N1313" s="28" t="str">
        <f>IF(VLOOKUP(I1313,RETENCIÓN!A:E,5,FALSE)="E","X","")</f>
        <v>X</v>
      </c>
      <c r="O1313" s="28" t="str">
        <f>IF(VLOOKUP(I1313,RETENCIÓN!A:E,5,FALSE)="MT","X","")</f>
        <v/>
      </c>
      <c r="P1313" s="28" t="str">
        <f>IF(VLOOKUP(I1313,RETENCIÓN!A:E,5,FALSE)="S","X","")</f>
        <v/>
      </c>
      <c r="Q1313" s="26" t="s">
        <v>1310</v>
      </c>
      <c r="R1313" s="26" t="s">
        <v>1311</v>
      </c>
      <c r="S1313" s="25" t="s">
        <v>177</v>
      </c>
      <c r="T1313" s="22" t="s">
        <v>178</v>
      </c>
      <c r="U1313" s="22">
        <v>1</v>
      </c>
      <c r="V1313" s="22">
        <v>159</v>
      </c>
      <c r="W1313" s="22" t="s">
        <v>167</v>
      </c>
      <c r="X1313" s="22" t="s">
        <v>1181</v>
      </c>
      <c r="Y1313" s="22">
        <v>1</v>
      </c>
      <c r="Z1313" s="22" t="s">
        <v>1312</v>
      </c>
    </row>
    <row r="1314" spans="1:26" x14ac:dyDescent="0.2">
      <c r="A1314" s="22">
        <v>1312</v>
      </c>
      <c r="B1314" s="22" t="s">
        <v>214</v>
      </c>
      <c r="C1314" s="23">
        <v>36500</v>
      </c>
      <c r="D1314" s="23">
        <v>36500</v>
      </c>
      <c r="E1314" s="22" t="s">
        <v>21</v>
      </c>
      <c r="F1314" s="24" t="s">
        <v>1309</v>
      </c>
      <c r="G1314" s="4" t="s">
        <v>40</v>
      </c>
      <c r="H1314" s="31" t="str">
        <f>VLOOKUP(G1314,Hoja2!A:B,2,0)</f>
        <v>SERIE029</v>
      </c>
      <c r="I1314" s="4" t="s">
        <v>40</v>
      </c>
      <c r="J1314" s="31">
        <f>VLOOKUP(Eliminación!I849,RETENCIÓN!A:D,IF(Eliminación!E849="OPES",2,IF(Eliminación!E849="UPES",3,4)),FALSE)</f>
        <v>10</v>
      </c>
      <c r="K1314" s="27">
        <f t="shared" si="20"/>
        <v>40150</v>
      </c>
      <c r="L1314" s="28" t="str">
        <f>IF(VLOOKUP(I1314,RETENCIÓN!A:E,5,FALSE)="E","X","")</f>
        <v>X</v>
      </c>
      <c r="M1314" s="29" t="str">
        <f>IF(VLOOKUP(I1314,RETENCIÓN!A:E,5,FALSE)="CT","X","")</f>
        <v/>
      </c>
      <c r="N1314" s="28" t="str">
        <f>IF(VLOOKUP(I1314,RETENCIÓN!A:E,5,FALSE)="E","X","")</f>
        <v>X</v>
      </c>
      <c r="O1314" s="28" t="str">
        <f>IF(VLOOKUP(I1314,RETENCIÓN!A:E,5,FALSE)="MT","X","")</f>
        <v/>
      </c>
      <c r="P1314" s="28" t="str">
        <f>IF(VLOOKUP(I1314,RETENCIÓN!A:E,5,FALSE)="S","X","")</f>
        <v/>
      </c>
      <c r="Q1314" s="26" t="s">
        <v>1310</v>
      </c>
      <c r="R1314" s="26" t="s">
        <v>1311</v>
      </c>
      <c r="S1314" s="25" t="s">
        <v>177</v>
      </c>
      <c r="T1314" s="22" t="s">
        <v>178</v>
      </c>
      <c r="U1314" s="22">
        <v>160</v>
      </c>
      <c r="V1314" s="22">
        <v>335</v>
      </c>
      <c r="W1314" s="22" t="s">
        <v>167</v>
      </c>
      <c r="X1314" s="22" t="s">
        <v>1182</v>
      </c>
      <c r="Y1314" s="22">
        <v>2</v>
      </c>
      <c r="Z1314" s="22" t="s">
        <v>1312</v>
      </c>
    </row>
    <row r="1315" spans="1:26" x14ac:dyDescent="0.2">
      <c r="A1315" s="22">
        <v>1313</v>
      </c>
      <c r="B1315" s="22" t="s">
        <v>214</v>
      </c>
      <c r="C1315" s="23">
        <v>36497</v>
      </c>
      <c r="D1315" s="23">
        <v>36497</v>
      </c>
      <c r="E1315" s="22" t="s">
        <v>21</v>
      </c>
      <c r="F1315" s="24" t="s">
        <v>1313</v>
      </c>
      <c r="G1315" s="4" t="s">
        <v>40</v>
      </c>
      <c r="H1315" s="31" t="str">
        <f>VLOOKUP(G1315,Hoja2!A:B,2,0)</f>
        <v>SERIE029</v>
      </c>
      <c r="I1315" s="4" t="s">
        <v>40</v>
      </c>
      <c r="J1315" s="31">
        <f>VLOOKUP(Eliminación!I850,RETENCIÓN!A:D,IF(Eliminación!E850="OPES",2,IF(Eliminación!E850="UPES",3,4)),FALSE)</f>
        <v>10</v>
      </c>
      <c r="K1315" s="27">
        <f t="shared" si="20"/>
        <v>40147</v>
      </c>
      <c r="L1315" s="28" t="str">
        <f>IF(VLOOKUP(I1315,RETENCIÓN!A:E,5,FALSE)="E","X","")</f>
        <v>X</v>
      </c>
      <c r="M1315" s="29" t="str">
        <f>IF(VLOOKUP(I1315,RETENCIÓN!A:E,5,FALSE)="CT","X","")</f>
        <v/>
      </c>
      <c r="N1315" s="28" t="str">
        <f>IF(VLOOKUP(I1315,RETENCIÓN!A:E,5,FALSE)="E","X","")</f>
        <v>X</v>
      </c>
      <c r="O1315" s="28" t="str">
        <f>IF(VLOOKUP(I1315,RETENCIÓN!A:E,5,FALSE)="MT","X","")</f>
        <v/>
      </c>
      <c r="P1315" s="28" t="str">
        <f>IF(VLOOKUP(I1315,RETENCIÓN!A:E,5,FALSE)="S","X","")</f>
        <v/>
      </c>
      <c r="Q1315" s="26" t="s">
        <v>1314</v>
      </c>
      <c r="R1315" s="26"/>
      <c r="S1315" s="25" t="s">
        <v>177</v>
      </c>
      <c r="T1315" s="22" t="s">
        <v>178</v>
      </c>
      <c r="U1315" s="22">
        <v>1</v>
      </c>
      <c r="V1315" s="22">
        <v>30</v>
      </c>
      <c r="W1315" s="22" t="s">
        <v>167</v>
      </c>
      <c r="X1315" s="22"/>
      <c r="Y1315" s="22">
        <v>3</v>
      </c>
      <c r="Z1315" s="22" t="s">
        <v>1312</v>
      </c>
    </row>
    <row r="1316" spans="1:26" x14ac:dyDescent="0.2">
      <c r="A1316" s="22">
        <v>1314</v>
      </c>
      <c r="B1316" s="22" t="s">
        <v>214</v>
      </c>
      <c r="C1316" s="23">
        <v>36494</v>
      </c>
      <c r="D1316" s="23">
        <v>36494</v>
      </c>
      <c r="E1316" s="22" t="s">
        <v>21</v>
      </c>
      <c r="F1316" s="24" t="s">
        <v>211</v>
      </c>
      <c r="G1316" s="4" t="s">
        <v>40</v>
      </c>
      <c r="H1316" s="31" t="str">
        <f>VLOOKUP(G1316,Hoja2!A:B,2,0)</f>
        <v>SERIE029</v>
      </c>
      <c r="I1316" s="4" t="s">
        <v>40</v>
      </c>
      <c r="J1316" s="31">
        <f>VLOOKUP(Eliminación!I851,RETENCIÓN!A:D,IF(Eliminación!E851="OPES",2,IF(Eliminación!E851="UPES",3,4)),FALSE)</f>
        <v>10</v>
      </c>
      <c r="K1316" s="27">
        <f t="shared" si="20"/>
        <v>40144</v>
      </c>
      <c r="L1316" s="28" t="str">
        <f>IF(VLOOKUP(I1316,RETENCIÓN!A:E,5,FALSE)="E","X","")</f>
        <v>X</v>
      </c>
      <c r="M1316" s="29" t="str">
        <f>IF(VLOOKUP(I1316,RETENCIÓN!A:E,5,FALSE)="CT","X","")</f>
        <v/>
      </c>
      <c r="N1316" s="28" t="str">
        <f>IF(VLOOKUP(I1316,RETENCIÓN!A:E,5,FALSE)="E","X","")</f>
        <v>X</v>
      </c>
      <c r="O1316" s="28" t="str">
        <f>IF(VLOOKUP(I1316,RETENCIÓN!A:E,5,FALSE)="MT","X","")</f>
        <v/>
      </c>
      <c r="P1316" s="28" t="str">
        <f>IF(VLOOKUP(I1316,RETENCIÓN!A:E,5,FALSE)="S","X","")</f>
        <v/>
      </c>
      <c r="Q1316" s="26" t="s">
        <v>1315</v>
      </c>
      <c r="R1316" s="26" t="s">
        <v>1316</v>
      </c>
      <c r="S1316" s="25" t="s">
        <v>177</v>
      </c>
      <c r="T1316" s="22" t="s">
        <v>178</v>
      </c>
      <c r="U1316" s="22">
        <v>1</v>
      </c>
      <c r="V1316" s="22">
        <v>159</v>
      </c>
      <c r="W1316" s="22" t="s">
        <v>167</v>
      </c>
      <c r="X1316" s="22"/>
      <c r="Y1316" s="22">
        <v>4</v>
      </c>
      <c r="Z1316" s="22" t="s">
        <v>1312</v>
      </c>
    </row>
    <row r="1317" spans="1:26" x14ac:dyDescent="0.2">
      <c r="A1317" s="22">
        <v>1315</v>
      </c>
      <c r="B1317" s="22" t="s">
        <v>214</v>
      </c>
      <c r="C1317" s="23">
        <v>36500</v>
      </c>
      <c r="D1317" s="23">
        <v>36500</v>
      </c>
      <c r="E1317" s="22" t="s">
        <v>21</v>
      </c>
      <c r="F1317" s="24" t="s">
        <v>1309</v>
      </c>
      <c r="G1317" s="4" t="s">
        <v>40</v>
      </c>
      <c r="H1317" s="31" t="str">
        <f>VLOOKUP(G1317,Hoja2!A:B,2,0)</f>
        <v>SERIE029</v>
      </c>
      <c r="I1317" s="4" t="s">
        <v>40</v>
      </c>
      <c r="J1317" s="31">
        <f>VLOOKUP(Eliminación!I852,RETENCIÓN!A:D,IF(Eliminación!E852="OPES",2,IF(Eliminación!E852="UPES",3,4)),FALSE)</f>
        <v>10</v>
      </c>
      <c r="K1317" s="27">
        <f t="shared" si="20"/>
        <v>40150</v>
      </c>
      <c r="L1317" s="28" t="str">
        <f>IF(VLOOKUP(I1317,RETENCIÓN!A:E,5,FALSE)="E","X","")</f>
        <v>X</v>
      </c>
      <c r="M1317" s="29" t="str">
        <f>IF(VLOOKUP(I1317,RETENCIÓN!A:E,5,FALSE)="CT","X","")</f>
        <v/>
      </c>
      <c r="N1317" s="28" t="str">
        <f>IF(VLOOKUP(I1317,RETENCIÓN!A:E,5,FALSE)="E","X","")</f>
        <v>X</v>
      </c>
      <c r="O1317" s="28" t="str">
        <f>IF(VLOOKUP(I1317,RETENCIÓN!A:E,5,FALSE)="MT","X","")</f>
        <v/>
      </c>
      <c r="P1317" s="28" t="str">
        <f>IF(VLOOKUP(I1317,RETENCIÓN!A:E,5,FALSE)="S","X","")</f>
        <v/>
      </c>
      <c r="Q1317" s="26" t="s">
        <v>1310</v>
      </c>
      <c r="R1317" s="26" t="s">
        <v>1311</v>
      </c>
      <c r="S1317" s="25" t="s">
        <v>182</v>
      </c>
      <c r="T1317" s="22" t="s">
        <v>178</v>
      </c>
      <c r="U1317" s="22">
        <v>1</v>
      </c>
      <c r="V1317" s="22">
        <v>159</v>
      </c>
      <c r="W1317" s="22" t="s">
        <v>167</v>
      </c>
      <c r="X1317" s="22" t="s">
        <v>1181</v>
      </c>
      <c r="Y1317" s="22">
        <v>5</v>
      </c>
      <c r="Z1317" s="22" t="s">
        <v>1312</v>
      </c>
    </row>
    <row r="1318" spans="1:26" x14ac:dyDescent="0.2">
      <c r="A1318" s="22">
        <v>1316</v>
      </c>
      <c r="B1318" s="22" t="s">
        <v>214</v>
      </c>
      <c r="C1318" s="23">
        <v>36500</v>
      </c>
      <c r="D1318" s="23">
        <v>36500</v>
      </c>
      <c r="E1318" s="22" t="s">
        <v>21</v>
      </c>
      <c r="F1318" s="24" t="s">
        <v>1309</v>
      </c>
      <c r="G1318" s="4" t="s">
        <v>40</v>
      </c>
      <c r="H1318" s="31" t="str">
        <f>VLOOKUP(G1318,Hoja2!A:B,2,0)</f>
        <v>SERIE029</v>
      </c>
      <c r="I1318" s="4" t="s">
        <v>40</v>
      </c>
      <c r="J1318" s="31">
        <f>VLOOKUP(Eliminación!I853,RETENCIÓN!A:D,IF(Eliminación!E853="OPES",2,IF(Eliminación!E853="UPES",3,4)),FALSE)</f>
        <v>10</v>
      </c>
      <c r="K1318" s="27">
        <f t="shared" si="20"/>
        <v>40150</v>
      </c>
      <c r="L1318" s="28" t="str">
        <f>IF(VLOOKUP(I1318,RETENCIÓN!A:E,5,FALSE)="E","X","")</f>
        <v>X</v>
      </c>
      <c r="M1318" s="29" t="str">
        <f>IF(VLOOKUP(I1318,RETENCIÓN!A:E,5,FALSE)="CT","X","")</f>
        <v/>
      </c>
      <c r="N1318" s="28" t="str">
        <f>IF(VLOOKUP(I1318,RETENCIÓN!A:E,5,FALSE)="E","X","")</f>
        <v>X</v>
      </c>
      <c r="O1318" s="28" t="str">
        <f>IF(VLOOKUP(I1318,RETENCIÓN!A:E,5,FALSE)="MT","X","")</f>
        <v/>
      </c>
      <c r="P1318" s="28" t="str">
        <f>IF(VLOOKUP(I1318,RETENCIÓN!A:E,5,FALSE)="S","X","")</f>
        <v/>
      </c>
      <c r="Q1318" s="26" t="s">
        <v>1310</v>
      </c>
      <c r="R1318" s="26" t="s">
        <v>1311</v>
      </c>
      <c r="S1318" s="25" t="s">
        <v>182</v>
      </c>
      <c r="T1318" s="22" t="s">
        <v>178</v>
      </c>
      <c r="U1318" s="22">
        <v>160</v>
      </c>
      <c r="V1318" s="22">
        <v>335</v>
      </c>
      <c r="W1318" s="22" t="s">
        <v>167</v>
      </c>
      <c r="X1318" s="22" t="s">
        <v>1182</v>
      </c>
      <c r="Y1318" s="22">
        <v>6</v>
      </c>
      <c r="Z1318" s="22" t="s">
        <v>1312</v>
      </c>
    </row>
    <row r="1319" spans="1:26" ht="24" x14ac:dyDescent="0.2">
      <c r="A1319" s="22">
        <v>1317</v>
      </c>
      <c r="B1319" s="22" t="s">
        <v>214</v>
      </c>
      <c r="C1319" s="23">
        <v>36500</v>
      </c>
      <c r="D1319" s="23">
        <v>36500</v>
      </c>
      <c r="E1319" s="22" t="s">
        <v>21</v>
      </c>
      <c r="F1319" s="24" t="s">
        <v>1317</v>
      </c>
      <c r="G1319" s="4" t="s">
        <v>40</v>
      </c>
      <c r="H1319" s="31" t="str">
        <f>VLOOKUP(G1319,Hoja2!A:B,2,0)</f>
        <v>SERIE029</v>
      </c>
      <c r="I1319" s="4" t="s">
        <v>40</v>
      </c>
      <c r="J1319" s="31">
        <f>VLOOKUP(Eliminación!I854,RETENCIÓN!A:D,IF(Eliminación!E854="OPES",2,IF(Eliminación!E854="UPES",3,4)),FALSE)</f>
        <v>10</v>
      </c>
      <c r="K1319" s="27">
        <f t="shared" si="20"/>
        <v>40150</v>
      </c>
      <c r="L1319" s="28" t="str">
        <f>IF(VLOOKUP(I1319,RETENCIÓN!A:E,5,FALSE)="E","X","")</f>
        <v>X</v>
      </c>
      <c r="M1319" s="29" t="str">
        <f>IF(VLOOKUP(I1319,RETENCIÓN!A:E,5,FALSE)="CT","X","")</f>
        <v/>
      </c>
      <c r="N1319" s="28" t="str">
        <f>IF(VLOOKUP(I1319,RETENCIÓN!A:E,5,FALSE)="E","X","")</f>
        <v>X</v>
      </c>
      <c r="O1319" s="28" t="str">
        <f>IF(VLOOKUP(I1319,RETENCIÓN!A:E,5,FALSE)="MT","X","")</f>
        <v/>
      </c>
      <c r="P1319" s="28" t="str">
        <f>IF(VLOOKUP(I1319,RETENCIÓN!A:E,5,FALSE)="S","X","")</f>
        <v/>
      </c>
      <c r="Q1319" s="26" t="s">
        <v>1318</v>
      </c>
      <c r="R1319" s="26" t="s">
        <v>1308</v>
      </c>
      <c r="S1319" s="25" t="s">
        <v>177</v>
      </c>
      <c r="T1319" s="22" t="s">
        <v>178</v>
      </c>
      <c r="U1319" s="22">
        <v>1</v>
      </c>
      <c r="V1319" s="22">
        <v>137</v>
      </c>
      <c r="W1319" s="22" t="s">
        <v>167</v>
      </c>
      <c r="X1319" s="22"/>
      <c r="Y1319" s="22">
        <v>7</v>
      </c>
      <c r="Z1319" s="22" t="s">
        <v>1312</v>
      </c>
    </row>
    <row r="1320" spans="1:26" x14ac:dyDescent="0.2">
      <c r="A1320" s="22">
        <v>1318</v>
      </c>
      <c r="B1320" s="22" t="s">
        <v>214</v>
      </c>
      <c r="C1320" s="23">
        <v>36410</v>
      </c>
      <c r="D1320" s="23">
        <v>36410</v>
      </c>
      <c r="E1320" s="22" t="s">
        <v>21</v>
      </c>
      <c r="F1320" s="24" t="s">
        <v>1319</v>
      </c>
      <c r="G1320" s="4" t="s">
        <v>40</v>
      </c>
      <c r="H1320" s="31" t="str">
        <f>VLOOKUP(G1320,Hoja2!A:B,2,0)</f>
        <v>SERIE029</v>
      </c>
      <c r="I1320" s="4" t="s">
        <v>40</v>
      </c>
      <c r="J1320" s="31">
        <f>VLOOKUP(Eliminación!I855,RETENCIÓN!A:D,IF(Eliminación!E855="OPES",2,IF(Eliminación!E855="UPES",3,4)),FALSE)</f>
        <v>10</v>
      </c>
      <c r="K1320" s="27">
        <f t="shared" si="20"/>
        <v>40060</v>
      </c>
      <c r="L1320" s="28" t="str">
        <f>IF(VLOOKUP(I1320,RETENCIÓN!A:E,5,FALSE)="E","X","")</f>
        <v>X</v>
      </c>
      <c r="M1320" s="29" t="str">
        <f>IF(VLOOKUP(I1320,RETENCIÓN!A:E,5,FALSE)="CT","X","")</f>
        <v/>
      </c>
      <c r="N1320" s="28" t="str">
        <f>IF(VLOOKUP(I1320,RETENCIÓN!A:E,5,FALSE)="E","X","")</f>
        <v>X</v>
      </c>
      <c r="O1320" s="28" t="str">
        <f>IF(VLOOKUP(I1320,RETENCIÓN!A:E,5,FALSE)="MT","X","")</f>
        <v/>
      </c>
      <c r="P1320" s="28" t="str">
        <f>IF(VLOOKUP(I1320,RETENCIÓN!A:E,5,FALSE)="S","X","")</f>
        <v/>
      </c>
      <c r="Q1320" s="26" t="s">
        <v>1320</v>
      </c>
      <c r="R1320" s="26" t="s">
        <v>1063</v>
      </c>
      <c r="S1320" s="25" t="s">
        <v>177</v>
      </c>
      <c r="T1320" s="22" t="s">
        <v>178</v>
      </c>
      <c r="U1320" s="22">
        <v>1</v>
      </c>
      <c r="V1320" s="22">
        <v>92</v>
      </c>
      <c r="W1320" s="22" t="s">
        <v>167</v>
      </c>
      <c r="X1320" s="22"/>
      <c r="Y1320" s="22">
        <v>8</v>
      </c>
      <c r="Z1320" s="22" t="s">
        <v>1312</v>
      </c>
    </row>
    <row r="1321" spans="1:26" ht="24" x14ac:dyDescent="0.2">
      <c r="A1321" s="22">
        <v>1319</v>
      </c>
      <c r="B1321" s="22" t="s">
        <v>214</v>
      </c>
      <c r="C1321" s="23">
        <v>36410</v>
      </c>
      <c r="D1321" s="23">
        <v>36410</v>
      </c>
      <c r="E1321" s="22" t="s">
        <v>21</v>
      </c>
      <c r="F1321" s="24" t="s">
        <v>1321</v>
      </c>
      <c r="G1321" s="4" t="s">
        <v>40</v>
      </c>
      <c r="H1321" s="31" t="str">
        <f>VLOOKUP(G1321,Hoja2!A:B,2,0)</f>
        <v>SERIE029</v>
      </c>
      <c r="I1321" s="4" t="s">
        <v>40</v>
      </c>
      <c r="J1321" s="31">
        <f>VLOOKUP(Eliminación!I856,RETENCIÓN!A:D,IF(Eliminación!E856="OPES",2,IF(Eliminación!E856="UPES",3,4)),FALSE)</f>
        <v>10</v>
      </c>
      <c r="K1321" s="27">
        <f t="shared" si="20"/>
        <v>40060</v>
      </c>
      <c r="L1321" s="28" t="str">
        <f>IF(VLOOKUP(I1321,RETENCIÓN!A:E,5,FALSE)="E","X","")</f>
        <v>X</v>
      </c>
      <c r="M1321" s="29" t="str">
        <f>IF(VLOOKUP(I1321,RETENCIÓN!A:E,5,FALSE)="CT","X","")</f>
        <v/>
      </c>
      <c r="N1321" s="28" t="str">
        <f>IF(VLOOKUP(I1321,RETENCIÓN!A:E,5,FALSE)="E","X","")</f>
        <v>X</v>
      </c>
      <c r="O1321" s="28" t="str">
        <f>IF(VLOOKUP(I1321,RETENCIÓN!A:E,5,FALSE)="MT","X","")</f>
        <v/>
      </c>
      <c r="P1321" s="28" t="str">
        <f>IF(VLOOKUP(I1321,RETENCIÓN!A:E,5,FALSE)="S","X","")</f>
        <v/>
      </c>
      <c r="Q1321" s="26" t="s">
        <v>1320</v>
      </c>
      <c r="R1321" s="26" t="s">
        <v>1322</v>
      </c>
      <c r="S1321" s="25" t="s">
        <v>177</v>
      </c>
      <c r="T1321" s="22" t="s">
        <v>178</v>
      </c>
      <c r="U1321" s="22">
        <v>1</v>
      </c>
      <c r="V1321" s="22">
        <v>127</v>
      </c>
      <c r="W1321" s="22" t="s">
        <v>167</v>
      </c>
      <c r="X1321" s="22"/>
      <c r="Y1321" s="22">
        <v>9</v>
      </c>
      <c r="Z1321" s="22" t="s">
        <v>1312</v>
      </c>
    </row>
    <row r="1322" spans="1:26" x14ac:dyDescent="0.2">
      <c r="A1322" s="22">
        <v>1320</v>
      </c>
      <c r="B1322" s="22" t="s">
        <v>214</v>
      </c>
      <c r="C1322" s="23">
        <v>36410</v>
      </c>
      <c r="D1322" s="23">
        <v>36410</v>
      </c>
      <c r="E1322" s="22" t="s">
        <v>21</v>
      </c>
      <c r="F1322" s="24" t="s">
        <v>1323</v>
      </c>
      <c r="G1322" s="4" t="s">
        <v>40</v>
      </c>
      <c r="H1322" s="31" t="str">
        <f>VLOOKUP(G1322,Hoja2!A:B,2,0)</f>
        <v>SERIE029</v>
      </c>
      <c r="I1322" s="4" t="s">
        <v>40</v>
      </c>
      <c r="J1322" s="31">
        <f>VLOOKUP(Eliminación!I857,RETENCIÓN!A:D,IF(Eliminación!E857="OPES",2,IF(Eliminación!E857="UPES",3,4)),FALSE)</f>
        <v>10</v>
      </c>
      <c r="K1322" s="27">
        <f t="shared" si="20"/>
        <v>40060</v>
      </c>
      <c r="L1322" s="28" t="str">
        <f>IF(VLOOKUP(I1322,RETENCIÓN!A:E,5,FALSE)="E","X","")</f>
        <v>X</v>
      </c>
      <c r="M1322" s="29" t="str">
        <f>IF(VLOOKUP(I1322,RETENCIÓN!A:E,5,FALSE)="CT","X","")</f>
        <v/>
      </c>
      <c r="N1322" s="28" t="str">
        <f>IF(VLOOKUP(I1322,RETENCIÓN!A:E,5,FALSE)="E","X","")</f>
        <v>X</v>
      </c>
      <c r="O1322" s="28" t="str">
        <f>IF(VLOOKUP(I1322,RETENCIÓN!A:E,5,FALSE)="MT","X","")</f>
        <v/>
      </c>
      <c r="P1322" s="28" t="str">
        <f>IF(VLOOKUP(I1322,RETENCIÓN!A:E,5,FALSE)="S","X","")</f>
        <v/>
      </c>
      <c r="Q1322" s="26" t="s">
        <v>1320</v>
      </c>
      <c r="R1322" s="26" t="s">
        <v>1324</v>
      </c>
      <c r="S1322" s="25" t="s">
        <v>177</v>
      </c>
      <c r="T1322" s="22" t="s">
        <v>178</v>
      </c>
      <c r="U1322" s="22">
        <v>1</v>
      </c>
      <c r="V1322" s="22">
        <v>138</v>
      </c>
      <c r="W1322" s="22" t="s">
        <v>167</v>
      </c>
      <c r="X1322" s="22"/>
      <c r="Y1322" s="22">
        <v>10</v>
      </c>
      <c r="Z1322" s="22" t="s">
        <v>1312</v>
      </c>
    </row>
    <row r="1323" spans="1:26" x14ac:dyDescent="0.2">
      <c r="A1323" s="22">
        <v>1321</v>
      </c>
      <c r="B1323" s="22" t="s">
        <v>412</v>
      </c>
      <c r="C1323" s="23">
        <v>36409</v>
      </c>
      <c r="D1323" s="23">
        <v>36409</v>
      </c>
      <c r="E1323" s="22" t="s">
        <v>21</v>
      </c>
      <c r="F1323" s="24" t="s">
        <v>702</v>
      </c>
      <c r="G1323" s="4" t="s">
        <v>40</v>
      </c>
      <c r="H1323" s="31" t="str">
        <f>VLOOKUP(G1323,Hoja2!A:B,2,0)</f>
        <v>SERIE029</v>
      </c>
      <c r="I1323" s="4" t="s">
        <v>40</v>
      </c>
      <c r="J1323" s="31">
        <f>VLOOKUP(Eliminación!I858,RETENCIÓN!A:D,IF(Eliminación!E858="OPES",2,IF(Eliminación!E858="UPES",3,4)),FALSE)</f>
        <v>10</v>
      </c>
      <c r="K1323" s="27">
        <f t="shared" si="20"/>
        <v>40059</v>
      </c>
      <c r="L1323" s="28" t="str">
        <f>IF(VLOOKUP(I1323,RETENCIÓN!A:E,5,FALSE)="E","X","")</f>
        <v>X</v>
      </c>
      <c r="M1323" s="29" t="str">
        <f>IF(VLOOKUP(I1323,RETENCIÓN!A:E,5,FALSE)="CT","X","")</f>
        <v/>
      </c>
      <c r="N1323" s="28" t="str">
        <f>IF(VLOOKUP(I1323,RETENCIÓN!A:E,5,FALSE)="E","X","")</f>
        <v>X</v>
      </c>
      <c r="O1323" s="28" t="str">
        <f>IF(VLOOKUP(I1323,RETENCIÓN!A:E,5,FALSE)="MT","X","")</f>
        <v/>
      </c>
      <c r="P1323" s="28" t="str">
        <f>IF(VLOOKUP(I1323,RETENCIÓN!A:E,5,FALSE)="S","X","")</f>
        <v/>
      </c>
      <c r="Q1323" s="26" t="s">
        <v>1320</v>
      </c>
      <c r="R1323" s="26" t="s">
        <v>1325</v>
      </c>
      <c r="S1323" s="25" t="s">
        <v>177</v>
      </c>
      <c r="T1323" s="22" t="s">
        <v>178</v>
      </c>
      <c r="U1323" s="22">
        <v>1</v>
      </c>
      <c r="V1323" s="22">
        <v>87</v>
      </c>
      <c r="W1323" s="22" t="s">
        <v>167</v>
      </c>
      <c r="X1323" s="22" t="s">
        <v>351</v>
      </c>
      <c r="Y1323" s="22">
        <v>11</v>
      </c>
      <c r="Z1323" s="22" t="s">
        <v>1312</v>
      </c>
    </row>
    <row r="1324" spans="1:26" ht="24" x14ac:dyDescent="0.2">
      <c r="A1324" s="22">
        <v>1322</v>
      </c>
      <c r="B1324" s="22" t="s">
        <v>168</v>
      </c>
      <c r="C1324" s="23">
        <v>37113</v>
      </c>
      <c r="D1324" s="23">
        <v>37113</v>
      </c>
      <c r="E1324" s="22" t="s">
        <v>21</v>
      </c>
      <c r="F1324" s="24" t="s">
        <v>1326</v>
      </c>
      <c r="G1324" s="4" t="s">
        <v>40</v>
      </c>
      <c r="H1324" s="31" t="str">
        <f>VLOOKUP(G1324,Hoja2!A:B,2,0)</f>
        <v>SERIE029</v>
      </c>
      <c r="I1324" s="4" t="s">
        <v>40</v>
      </c>
      <c r="J1324" s="31">
        <f>VLOOKUP(Eliminación!I859,RETENCIÓN!A:D,IF(Eliminación!E859="OPES",2,IF(Eliminación!E859="UPES",3,4)),FALSE)</f>
        <v>10</v>
      </c>
      <c r="K1324" s="27">
        <f t="shared" si="20"/>
        <v>40763</v>
      </c>
      <c r="L1324" s="28" t="str">
        <f>IF(VLOOKUP(I1324,RETENCIÓN!A:E,5,FALSE)="E","X","")</f>
        <v>X</v>
      </c>
      <c r="M1324" s="29" t="str">
        <f>IF(VLOOKUP(I1324,RETENCIÓN!A:E,5,FALSE)="CT","X","")</f>
        <v/>
      </c>
      <c r="N1324" s="28" t="str">
        <f>IF(VLOOKUP(I1324,RETENCIÓN!A:E,5,FALSE)="E","X","")</f>
        <v>X</v>
      </c>
      <c r="O1324" s="28" t="str">
        <f>IF(VLOOKUP(I1324,RETENCIÓN!A:E,5,FALSE)="MT","X","")</f>
        <v/>
      </c>
      <c r="P1324" s="28" t="str">
        <f>IF(VLOOKUP(I1324,RETENCIÓN!A:E,5,FALSE)="S","X","")</f>
        <v/>
      </c>
      <c r="Q1324" s="26" t="s">
        <v>1327</v>
      </c>
      <c r="R1324" s="26" t="s">
        <v>1328</v>
      </c>
      <c r="S1324" s="25" t="s">
        <v>177</v>
      </c>
      <c r="T1324" s="22" t="s">
        <v>178</v>
      </c>
      <c r="U1324" s="22">
        <v>1</v>
      </c>
      <c r="V1324" s="22">
        <v>283</v>
      </c>
      <c r="W1324" s="22" t="s">
        <v>167</v>
      </c>
      <c r="X1324" s="22"/>
      <c r="Y1324" s="22">
        <v>1</v>
      </c>
      <c r="Z1324" s="22" t="s">
        <v>1329</v>
      </c>
    </row>
    <row r="1325" spans="1:26" x14ac:dyDescent="0.2">
      <c r="A1325" s="22">
        <v>1323</v>
      </c>
      <c r="B1325" s="22" t="s">
        <v>168</v>
      </c>
      <c r="C1325" s="23">
        <v>37113</v>
      </c>
      <c r="D1325" s="23">
        <v>37113</v>
      </c>
      <c r="E1325" s="22" t="s">
        <v>21</v>
      </c>
      <c r="F1325" s="24" t="s">
        <v>1330</v>
      </c>
      <c r="G1325" s="4" t="s">
        <v>40</v>
      </c>
      <c r="H1325" s="31" t="str">
        <f>VLOOKUP(G1325,Hoja2!A:B,2,0)</f>
        <v>SERIE029</v>
      </c>
      <c r="I1325" s="4" t="s">
        <v>40</v>
      </c>
      <c r="J1325" s="31">
        <f>VLOOKUP(Eliminación!I860,RETENCIÓN!A:D,IF(Eliminación!E860="OPES",2,IF(Eliminación!E860="UPES",3,4)),FALSE)</f>
        <v>10</v>
      </c>
      <c r="K1325" s="27">
        <f t="shared" si="20"/>
        <v>40763</v>
      </c>
      <c r="L1325" s="28" t="str">
        <f>IF(VLOOKUP(I1325,RETENCIÓN!A:E,5,FALSE)="E","X","")</f>
        <v>X</v>
      </c>
      <c r="M1325" s="29" t="str">
        <f>IF(VLOOKUP(I1325,RETENCIÓN!A:E,5,FALSE)="CT","X","")</f>
        <v/>
      </c>
      <c r="N1325" s="28" t="str">
        <f>IF(VLOOKUP(I1325,RETENCIÓN!A:E,5,FALSE)="E","X","")</f>
        <v>X</v>
      </c>
      <c r="O1325" s="28" t="str">
        <f>IF(VLOOKUP(I1325,RETENCIÓN!A:E,5,FALSE)="MT","X","")</f>
        <v/>
      </c>
      <c r="P1325" s="28" t="str">
        <f>IF(VLOOKUP(I1325,RETENCIÓN!A:E,5,FALSE)="S","X","")</f>
        <v/>
      </c>
      <c r="Q1325" s="26" t="s">
        <v>1331</v>
      </c>
      <c r="R1325" s="26" t="s">
        <v>1332</v>
      </c>
      <c r="S1325" s="25" t="s">
        <v>177</v>
      </c>
      <c r="T1325" s="22" t="s">
        <v>178</v>
      </c>
      <c r="U1325" s="22">
        <v>1</v>
      </c>
      <c r="V1325" s="22">
        <v>147</v>
      </c>
      <c r="W1325" s="22" t="s">
        <v>167</v>
      </c>
      <c r="X1325" s="22"/>
      <c r="Y1325" s="22">
        <v>2</v>
      </c>
      <c r="Z1325" s="22" t="s">
        <v>1329</v>
      </c>
    </row>
    <row r="1326" spans="1:26" ht="36" x14ac:dyDescent="0.2">
      <c r="A1326" s="22">
        <v>1324</v>
      </c>
      <c r="B1326" s="22" t="s">
        <v>214</v>
      </c>
      <c r="C1326" s="23">
        <v>36886</v>
      </c>
      <c r="D1326" s="23">
        <v>36886</v>
      </c>
      <c r="E1326" s="22" t="s">
        <v>21</v>
      </c>
      <c r="F1326" s="24" t="s">
        <v>1333</v>
      </c>
      <c r="G1326" s="4" t="s">
        <v>40</v>
      </c>
      <c r="H1326" s="31" t="str">
        <f>VLOOKUP(G1326,Hoja2!A:B,2,0)</f>
        <v>SERIE029</v>
      </c>
      <c r="I1326" s="4" t="s">
        <v>40</v>
      </c>
      <c r="J1326" s="31">
        <f>VLOOKUP(Eliminación!I861,RETENCIÓN!A:D,IF(Eliminación!E861="OPES",2,IF(Eliminación!E861="UPES",3,4)),FALSE)</f>
        <v>10</v>
      </c>
      <c r="K1326" s="27">
        <f t="shared" si="20"/>
        <v>40536</v>
      </c>
      <c r="L1326" s="28" t="str">
        <f>IF(VLOOKUP(I1326,RETENCIÓN!A:E,5,FALSE)="E","X","")</f>
        <v>X</v>
      </c>
      <c r="M1326" s="29" t="str">
        <f>IF(VLOOKUP(I1326,RETENCIÓN!A:E,5,FALSE)="CT","X","")</f>
        <v/>
      </c>
      <c r="N1326" s="28" t="str">
        <f>IF(VLOOKUP(I1326,RETENCIÓN!A:E,5,FALSE)="E","X","")</f>
        <v>X</v>
      </c>
      <c r="O1326" s="28" t="str">
        <f>IF(VLOOKUP(I1326,RETENCIÓN!A:E,5,FALSE)="MT","X","")</f>
        <v/>
      </c>
      <c r="P1326" s="28" t="str">
        <f>IF(VLOOKUP(I1326,RETENCIÓN!A:E,5,FALSE)="S","X","")</f>
        <v/>
      </c>
      <c r="Q1326" s="26" t="s">
        <v>1334</v>
      </c>
      <c r="R1326" s="26" t="s">
        <v>1335</v>
      </c>
      <c r="S1326" s="25" t="s">
        <v>177</v>
      </c>
      <c r="T1326" s="22" t="s">
        <v>178</v>
      </c>
      <c r="U1326" s="22">
        <v>1</v>
      </c>
      <c r="V1326" s="22">
        <v>31</v>
      </c>
      <c r="W1326" s="22" t="s">
        <v>167</v>
      </c>
      <c r="X1326" s="22"/>
      <c r="Y1326" s="22">
        <v>3</v>
      </c>
      <c r="Z1326" s="22" t="s">
        <v>1329</v>
      </c>
    </row>
    <row r="1327" spans="1:26" ht="36" x14ac:dyDescent="0.2">
      <c r="A1327" s="22">
        <v>1325</v>
      </c>
      <c r="B1327" s="22" t="s">
        <v>168</v>
      </c>
      <c r="C1327" s="23">
        <v>36844</v>
      </c>
      <c r="D1327" s="23">
        <v>36844</v>
      </c>
      <c r="E1327" s="22" t="s">
        <v>21</v>
      </c>
      <c r="F1327" s="24" t="s">
        <v>1336</v>
      </c>
      <c r="G1327" s="4" t="s">
        <v>40</v>
      </c>
      <c r="H1327" s="31" t="str">
        <f>VLOOKUP(G1327,Hoja2!A:B,2,0)</f>
        <v>SERIE029</v>
      </c>
      <c r="I1327" s="4" t="s">
        <v>40</v>
      </c>
      <c r="J1327" s="31">
        <f>VLOOKUP(Eliminación!I862,RETENCIÓN!A:D,IF(Eliminación!E862="OPES",2,IF(Eliminación!E862="UPES",3,4)),FALSE)</f>
        <v>10</v>
      </c>
      <c r="K1327" s="27">
        <f t="shared" si="20"/>
        <v>40494</v>
      </c>
      <c r="L1327" s="28" t="str">
        <f>IF(VLOOKUP(I1327,RETENCIÓN!A:E,5,FALSE)="E","X","")</f>
        <v>X</v>
      </c>
      <c r="M1327" s="29" t="str">
        <f>IF(VLOOKUP(I1327,RETENCIÓN!A:E,5,FALSE)="CT","X","")</f>
        <v/>
      </c>
      <c r="N1327" s="28" t="str">
        <f>IF(VLOOKUP(I1327,RETENCIÓN!A:E,5,FALSE)="E","X","")</f>
        <v>X</v>
      </c>
      <c r="O1327" s="28" t="str">
        <f>IF(VLOOKUP(I1327,RETENCIÓN!A:E,5,FALSE)="MT","X","")</f>
        <v/>
      </c>
      <c r="P1327" s="28" t="str">
        <f>IF(VLOOKUP(I1327,RETENCIÓN!A:E,5,FALSE)="S","X","")</f>
        <v/>
      </c>
      <c r="Q1327" s="26" t="s">
        <v>1337</v>
      </c>
      <c r="R1327" s="26"/>
      <c r="S1327" s="25" t="s">
        <v>177</v>
      </c>
      <c r="T1327" s="22" t="s">
        <v>178</v>
      </c>
      <c r="U1327" s="22">
        <v>1</v>
      </c>
      <c r="V1327" s="22">
        <v>46</v>
      </c>
      <c r="W1327" s="22" t="s">
        <v>167</v>
      </c>
      <c r="X1327" s="22"/>
      <c r="Y1327" s="22">
        <v>4</v>
      </c>
      <c r="Z1327" s="22" t="s">
        <v>1329</v>
      </c>
    </row>
    <row r="1328" spans="1:26" ht="24" x14ac:dyDescent="0.2">
      <c r="A1328" s="22">
        <v>1326</v>
      </c>
      <c r="B1328" s="22" t="s">
        <v>168</v>
      </c>
      <c r="C1328" s="23">
        <v>36633</v>
      </c>
      <c r="D1328" s="23">
        <v>36633</v>
      </c>
      <c r="E1328" s="22" t="s">
        <v>21</v>
      </c>
      <c r="F1328" s="24" t="s">
        <v>1338</v>
      </c>
      <c r="G1328" s="4" t="s">
        <v>40</v>
      </c>
      <c r="H1328" s="31" t="str">
        <f>VLOOKUP(G1328,Hoja2!A:B,2,0)</f>
        <v>SERIE029</v>
      </c>
      <c r="I1328" s="4" t="s">
        <v>40</v>
      </c>
      <c r="J1328" s="31">
        <f>VLOOKUP(Eliminación!I863,RETENCIÓN!A:D,IF(Eliminación!E863="OPES",2,IF(Eliminación!E863="UPES",3,4)),FALSE)</f>
        <v>10</v>
      </c>
      <c r="K1328" s="27">
        <f t="shared" si="20"/>
        <v>40283</v>
      </c>
      <c r="L1328" s="28" t="str">
        <f>IF(VLOOKUP(I1328,RETENCIÓN!A:E,5,FALSE)="E","X","")</f>
        <v>X</v>
      </c>
      <c r="M1328" s="29" t="str">
        <f>IF(VLOOKUP(I1328,RETENCIÓN!A:E,5,FALSE)="CT","X","")</f>
        <v/>
      </c>
      <c r="N1328" s="28" t="str">
        <f>IF(VLOOKUP(I1328,RETENCIÓN!A:E,5,FALSE)="E","X","")</f>
        <v>X</v>
      </c>
      <c r="O1328" s="28" t="str">
        <f>IF(VLOOKUP(I1328,RETENCIÓN!A:E,5,FALSE)="MT","X","")</f>
        <v/>
      </c>
      <c r="P1328" s="28" t="str">
        <f>IF(VLOOKUP(I1328,RETENCIÓN!A:E,5,FALSE)="S","X","")</f>
        <v/>
      </c>
      <c r="Q1328" s="26" t="s">
        <v>1339</v>
      </c>
      <c r="R1328" s="26" t="s">
        <v>1183</v>
      </c>
      <c r="S1328" s="25" t="s">
        <v>177</v>
      </c>
      <c r="T1328" s="22" t="s">
        <v>178</v>
      </c>
      <c r="U1328" s="22">
        <v>1</v>
      </c>
      <c r="V1328" s="22">
        <v>30</v>
      </c>
      <c r="W1328" s="22" t="s">
        <v>167</v>
      </c>
      <c r="X1328" s="22"/>
      <c r="Y1328" s="22">
        <v>5</v>
      </c>
      <c r="Z1328" s="22" t="s">
        <v>1329</v>
      </c>
    </row>
    <row r="1329" spans="1:26" ht="36" x14ac:dyDescent="0.2">
      <c r="A1329" s="22">
        <v>1327</v>
      </c>
      <c r="B1329" s="22" t="s">
        <v>168</v>
      </c>
      <c r="C1329" s="23">
        <v>36633</v>
      </c>
      <c r="D1329" s="23">
        <v>36633</v>
      </c>
      <c r="E1329" s="22" t="s">
        <v>21</v>
      </c>
      <c r="F1329" s="24" t="s">
        <v>1340</v>
      </c>
      <c r="G1329" s="4" t="s">
        <v>40</v>
      </c>
      <c r="H1329" s="31" t="str">
        <f>VLOOKUP(G1329,Hoja2!A:B,2,0)</f>
        <v>SERIE029</v>
      </c>
      <c r="I1329" s="4" t="s">
        <v>40</v>
      </c>
      <c r="J1329" s="31">
        <f>VLOOKUP(Eliminación!I864,RETENCIÓN!A:D,IF(Eliminación!E864="OPES",2,IF(Eliminación!E864="UPES",3,4)),FALSE)</f>
        <v>10</v>
      </c>
      <c r="K1329" s="27">
        <f t="shared" si="20"/>
        <v>40283</v>
      </c>
      <c r="L1329" s="28" t="str">
        <f>IF(VLOOKUP(I1329,RETENCIÓN!A:E,5,FALSE)="E","X","")</f>
        <v>X</v>
      </c>
      <c r="M1329" s="29" t="str">
        <f>IF(VLOOKUP(I1329,RETENCIÓN!A:E,5,FALSE)="CT","X","")</f>
        <v/>
      </c>
      <c r="N1329" s="28" t="str">
        <f>IF(VLOOKUP(I1329,RETENCIÓN!A:E,5,FALSE)="E","X","")</f>
        <v>X</v>
      </c>
      <c r="O1329" s="28" t="str">
        <f>IF(VLOOKUP(I1329,RETENCIÓN!A:E,5,FALSE)="MT","X","")</f>
        <v/>
      </c>
      <c r="P1329" s="28" t="str">
        <f>IF(VLOOKUP(I1329,RETENCIÓN!A:E,5,FALSE)="S","X","")</f>
        <v/>
      </c>
      <c r="Q1329" s="26" t="s">
        <v>1341</v>
      </c>
      <c r="R1329" s="26" t="s">
        <v>500</v>
      </c>
      <c r="S1329" s="25" t="s">
        <v>177</v>
      </c>
      <c r="T1329" s="22" t="s">
        <v>178</v>
      </c>
      <c r="U1329" s="22">
        <v>1</v>
      </c>
      <c r="V1329" s="22">
        <v>47</v>
      </c>
      <c r="W1329" s="22" t="s">
        <v>167</v>
      </c>
      <c r="X1329" s="22"/>
      <c r="Y1329" s="22">
        <v>6</v>
      </c>
      <c r="Z1329" s="22" t="s">
        <v>1329</v>
      </c>
    </row>
    <row r="1330" spans="1:26" x14ac:dyDescent="0.2">
      <c r="A1330" s="22">
        <v>1328</v>
      </c>
      <c r="B1330" s="22" t="s">
        <v>168</v>
      </c>
      <c r="C1330" s="23">
        <v>36537</v>
      </c>
      <c r="D1330" s="23">
        <v>36537</v>
      </c>
      <c r="E1330" s="22" t="s">
        <v>21</v>
      </c>
      <c r="F1330" s="24" t="s">
        <v>1342</v>
      </c>
      <c r="G1330" s="4" t="s">
        <v>40</v>
      </c>
      <c r="H1330" s="31" t="str">
        <f>VLOOKUP(G1330,Hoja2!A:B,2,0)</f>
        <v>SERIE029</v>
      </c>
      <c r="I1330" s="4" t="s">
        <v>40</v>
      </c>
      <c r="J1330" s="31">
        <f>VLOOKUP(Eliminación!I865,RETENCIÓN!A:D,IF(Eliminación!E865="OPES",2,IF(Eliminación!E865="UPES",3,4)),FALSE)</f>
        <v>10</v>
      </c>
      <c r="K1330" s="27">
        <f t="shared" si="20"/>
        <v>40187</v>
      </c>
      <c r="L1330" s="28" t="str">
        <f>IF(VLOOKUP(I1330,RETENCIÓN!A:E,5,FALSE)="E","X","")</f>
        <v>X</v>
      </c>
      <c r="M1330" s="29" t="str">
        <f>IF(VLOOKUP(I1330,RETENCIÓN!A:E,5,FALSE)="CT","X","")</f>
        <v/>
      </c>
      <c r="N1330" s="28" t="str">
        <f>IF(VLOOKUP(I1330,RETENCIÓN!A:E,5,FALSE)="E","X","")</f>
        <v>X</v>
      </c>
      <c r="O1330" s="28" t="str">
        <f>IF(VLOOKUP(I1330,RETENCIÓN!A:E,5,FALSE)="MT","X","")</f>
        <v/>
      </c>
      <c r="P1330" s="28" t="str">
        <f>IF(VLOOKUP(I1330,RETENCIÓN!A:E,5,FALSE)="S","X","")</f>
        <v/>
      </c>
      <c r="Q1330" s="26" t="s">
        <v>1343</v>
      </c>
      <c r="R1330" s="26" t="s">
        <v>1344</v>
      </c>
      <c r="S1330" s="25" t="s">
        <v>177</v>
      </c>
      <c r="T1330" s="22" t="s">
        <v>178</v>
      </c>
      <c r="U1330" s="22">
        <v>1</v>
      </c>
      <c r="V1330" s="22">
        <v>50</v>
      </c>
      <c r="W1330" s="22" t="s">
        <v>167</v>
      </c>
      <c r="X1330" s="22"/>
      <c r="Y1330" s="22">
        <v>7</v>
      </c>
      <c r="Z1330" s="22" t="s">
        <v>1329</v>
      </c>
    </row>
    <row r="1331" spans="1:26" x14ac:dyDescent="0.2">
      <c r="A1331" s="22">
        <v>1329</v>
      </c>
      <c r="B1331" s="22" t="s">
        <v>168</v>
      </c>
      <c r="C1331" s="23">
        <v>36383</v>
      </c>
      <c r="D1331" s="23">
        <v>36383</v>
      </c>
      <c r="E1331" s="22" t="s">
        <v>21</v>
      </c>
      <c r="F1331" s="24" t="s">
        <v>1345</v>
      </c>
      <c r="G1331" s="4" t="s">
        <v>40</v>
      </c>
      <c r="H1331" s="31" t="str">
        <f>VLOOKUP(G1331,Hoja2!A:B,2,0)</f>
        <v>SERIE029</v>
      </c>
      <c r="I1331" s="4" t="s">
        <v>40</v>
      </c>
      <c r="J1331" s="31">
        <f>VLOOKUP(Eliminación!I866,RETENCIÓN!A:D,IF(Eliminación!E866="OPES",2,IF(Eliminación!E866="UPES",3,4)),FALSE)</f>
        <v>10</v>
      </c>
      <c r="K1331" s="27">
        <f t="shared" si="20"/>
        <v>40033</v>
      </c>
      <c r="L1331" s="28" t="str">
        <f>IF(VLOOKUP(I1331,RETENCIÓN!A:E,5,FALSE)="E","X","")</f>
        <v>X</v>
      </c>
      <c r="M1331" s="29" t="str">
        <f>IF(VLOOKUP(I1331,RETENCIÓN!A:E,5,FALSE)="CT","X","")</f>
        <v/>
      </c>
      <c r="N1331" s="28" t="str">
        <f>IF(VLOOKUP(I1331,RETENCIÓN!A:E,5,FALSE)="E","X","")</f>
        <v>X</v>
      </c>
      <c r="O1331" s="28" t="str">
        <f>IF(VLOOKUP(I1331,RETENCIÓN!A:E,5,FALSE)="MT","X","")</f>
        <v/>
      </c>
      <c r="P1331" s="28" t="str">
        <f>IF(VLOOKUP(I1331,RETENCIÓN!A:E,5,FALSE)="S","X","")</f>
        <v/>
      </c>
      <c r="Q1331" s="26" t="s">
        <v>1346</v>
      </c>
      <c r="R1331" s="26" t="s">
        <v>1347</v>
      </c>
      <c r="S1331" s="25" t="s">
        <v>177</v>
      </c>
      <c r="T1331" s="22" t="s">
        <v>178</v>
      </c>
      <c r="U1331" s="22">
        <v>1</v>
      </c>
      <c r="V1331" s="22">
        <v>23</v>
      </c>
      <c r="W1331" s="22" t="s">
        <v>167</v>
      </c>
      <c r="X1331" s="22"/>
      <c r="Y1331" s="22">
        <v>8</v>
      </c>
      <c r="Z1331" s="22" t="s">
        <v>1329</v>
      </c>
    </row>
    <row r="1332" spans="1:26" x14ac:dyDescent="0.2">
      <c r="A1332" s="22">
        <v>1330</v>
      </c>
      <c r="B1332" s="22" t="s">
        <v>168</v>
      </c>
      <c r="C1332" s="23">
        <v>36886</v>
      </c>
      <c r="D1332" s="23">
        <v>36886</v>
      </c>
      <c r="E1332" s="22" t="s">
        <v>21</v>
      </c>
      <c r="F1332" s="24" t="s">
        <v>1348</v>
      </c>
      <c r="G1332" s="4" t="s">
        <v>40</v>
      </c>
      <c r="H1332" s="31" t="str">
        <f>VLOOKUP(G1332,Hoja2!A:B,2,0)</f>
        <v>SERIE029</v>
      </c>
      <c r="I1332" s="4" t="s">
        <v>40</v>
      </c>
      <c r="J1332" s="31">
        <f>VLOOKUP(Eliminación!I867,RETENCIÓN!A:D,IF(Eliminación!E867="OPES",2,IF(Eliminación!E867="UPES",3,4)),FALSE)</f>
        <v>10</v>
      </c>
      <c r="K1332" s="27">
        <f t="shared" si="20"/>
        <v>40536</v>
      </c>
      <c r="L1332" s="28" t="str">
        <f>IF(VLOOKUP(I1332,RETENCIÓN!A:E,5,FALSE)="E","X","")</f>
        <v>X</v>
      </c>
      <c r="M1332" s="29" t="str">
        <f>IF(VLOOKUP(I1332,RETENCIÓN!A:E,5,FALSE)="CT","X","")</f>
        <v/>
      </c>
      <c r="N1332" s="28" t="str">
        <f>IF(VLOOKUP(I1332,RETENCIÓN!A:E,5,FALSE)="E","X","")</f>
        <v>X</v>
      </c>
      <c r="O1332" s="28" t="str">
        <f>IF(VLOOKUP(I1332,RETENCIÓN!A:E,5,FALSE)="MT","X","")</f>
        <v/>
      </c>
      <c r="P1332" s="28" t="str">
        <f>IF(VLOOKUP(I1332,RETENCIÓN!A:E,5,FALSE)="S","X","")</f>
        <v/>
      </c>
      <c r="Q1332" s="26" t="s">
        <v>1349</v>
      </c>
      <c r="R1332" s="26" t="s">
        <v>1350</v>
      </c>
      <c r="S1332" s="25" t="s">
        <v>177</v>
      </c>
      <c r="T1332" s="22" t="s">
        <v>178</v>
      </c>
      <c r="U1332" s="22">
        <v>1</v>
      </c>
      <c r="V1332" s="22">
        <v>20</v>
      </c>
      <c r="W1332" s="22" t="s">
        <v>167</v>
      </c>
      <c r="X1332" s="22"/>
      <c r="Y1332" s="22">
        <v>9</v>
      </c>
      <c r="Z1332" s="22" t="s">
        <v>1329</v>
      </c>
    </row>
    <row r="1333" spans="1:26" ht="24" x14ac:dyDescent="0.2">
      <c r="A1333" s="22">
        <v>1331</v>
      </c>
      <c r="B1333" s="22" t="s">
        <v>168</v>
      </c>
      <c r="C1333" s="23">
        <v>36726</v>
      </c>
      <c r="D1333" s="23">
        <v>36726</v>
      </c>
      <c r="E1333" s="22" t="s">
        <v>21</v>
      </c>
      <c r="F1333" s="24" t="s">
        <v>1351</v>
      </c>
      <c r="G1333" s="4" t="s">
        <v>40</v>
      </c>
      <c r="H1333" s="31" t="str">
        <f>VLOOKUP(G1333,Hoja2!A:B,2,0)</f>
        <v>SERIE029</v>
      </c>
      <c r="I1333" s="4" t="s">
        <v>40</v>
      </c>
      <c r="J1333" s="31">
        <f>VLOOKUP(Eliminación!I868,RETENCIÓN!A:D,IF(Eliminación!E868="OPES",2,IF(Eliminación!E868="UPES",3,4)),FALSE)</f>
        <v>10</v>
      </c>
      <c r="K1333" s="27">
        <f t="shared" si="20"/>
        <v>40376</v>
      </c>
      <c r="L1333" s="28" t="str">
        <f>IF(VLOOKUP(I1333,RETENCIÓN!A:E,5,FALSE)="E","X","")</f>
        <v>X</v>
      </c>
      <c r="M1333" s="29" t="str">
        <f>IF(VLOOKUP(I1333,RETENCIÓN!A:E,5,FALSE)="CT","X","")</f>
        <v/>
      </c>
      <c r="N1333" s="28" t="str">
        <f>IF(VLOOKUP(I1333,RETENCIÓN!A:E,5,FALSE)="E","X","")</f>
        <v>X</v>
      </c>
      <c r="O1333" s="28" t="str">
        <f>IF(VLOOKUP(I1333,RETENCIÓN!A:E,5,FALSE)="MT","X","")</f>
        <v/>
      </c>
      <c r="P1333" s="28" t="str">
        <f>IF(VLOOKUP(I1333,RETENCIÓN!A:E,5,FALSE)="S","X","")</f>
        <v/>
      </c>
      <c r="Q1333" s="26" t="s">
        <v>1352</v>
      </c>
      <c r="R1333" s="26" t="s">
        <v>1353</v>
      </c>
      <c r="S1333" s="25" t="s">
        <v>177</v>
      </c>
      <c r="T1333" s="22" t="s">
        <v>178</v>
      </c>
      <c r="U1333" s="22">
        <v>1</v>
      </c>
      <c r="V1333" s="22">
        <v>20</v>
      </c>
      <c r="W1333" s="22" t="s">
        <v>167</v>
      </c>
      <c r="X1333" s="22"/>
      <c r="Y1333" s="22">
        <v>10</v>
      </c>
      <c r="Z1333" s="22" t="s">
        <v>1329</v>
      </c>
    </row>
    <row r="1334" spans="1:26" x14ac:dyDescent="0.2">
      <c r="A1334" s="22">
        <v>1332</v>
      </c>
      <c r="B1334" s="22" t="s">
        <v>303</v>
      </c>
      <c r="C1334" s="23">
        <v>36728</v>
      </c>
      <c r="D1334" s="23">
        <v>36728</v>
      </c>
      <c r="E1334" s="22" t="s">
        <v>21</v>
      </c>
      <c r="F1334" s="24" t="s">
        <v>1354</v>
      </c>
      <c r="G1334" s="4" t="s">
        <v>40</v>
      </c>
      <c r="H1334" s="31" t="str">
        <f>VLOOKUP(G1334,Hoja2!A:B,2,0)</f>
        <v>SERIE029</v>
      </c>
      <c r="I1334" s="4" t="s">
        <v>40</v>
      </c>
      <c r="J1334" s="31">
        <f>VLOOKUP(Eliminación!I869,RETENCIÓN!A:D,IF(Eliminación!E869="OPES",2,IF(Eliminación!E869="UPES",3,4)),FALSE)</f>
        <v>10</v>
      </c>
      <c r="K1334" s="27">
        <f t="shared" si="20"/>
        <v>40378</v>
      </c>
      <c r="L1334" s="28" t="str">
        <f>IF(VLOOKUP(I1334,RETENCIÓN!A:E,5,FALSE)="E","X","")</f>
        <v>X</v>
      </c>
      <c r="M1334" s="29" t="str">
        <f>IF(VLOOKUP(I1334,RETENCIÓN!A:E,5,FALSE)="CT","X","")</f>
        <v/>
      </c>
      <c r="N1334" s="28" t="str">
        <f>IF(VLOOKUP(I1334,RETENCIÓN!A:E,5,FALSE)="E","X","")</f>
        <v>X</v>
      </c>
      <c r="O1334" s="28" t="str">
        <f>IF(VLOOKUP(I1334,RETENCIÓN!A:E,5,FALSE)="MT","X","")</f>
        <v/>
      </c>
      <c r="P1334" s="28" t="str">
        <f>IF(VLOOKUP(I1334,RETENCIÓN!A:E,5,FALSE)="S","X","")</f>
        <v/>
      </c>
      <c r="Q1334" s="26" t="s">
        <v>1343</v>
      </c>
      <c r="R1334" s="26" t="s">
        <v>1355</v>
      </c>
      <c r="S1334" s="25" t="s">
        <v>177</v>
      </c>
      <c r="T1334" s="22" t="s">
        <v>178</v>
      </c>
      <c r="U1334" s="22">
        <v>1</v>
      </c>
      <c r="V1334" s="22">
        <v>11</v>
      </c>
      <c r="W1334" s="22" t="s">
        <v>167</v>
      </c>
      <c r="X1334" s="22"/>
      <c r="Y1334" s="22">
        <v>11</v>
      </c>
      <c r="Z1334" s="22" t="s">
        <v>1329</v>
      </c>
    </row>
    <row r="1335" spans="1:26" x14ac:dyDescent="0.2">
      <c r="A1335" s="22">
        <v>1333</v>
      </c>
      <c r="B1335" s="22" t="s">
        <v>412</v>
      </c>
      <c r="C1335" s="23">
        <v>36728</v>
      </c>
      <c r="D1335" s="23">
        <v>36728</v>
      </c>
      <c r="E1335" s="22" t="s">
        <v>21</v>
      </c>
      <c r="F1335" s="24" t="s">
        <v>1356</v>
      </c>
      <c r="G1335" s="4" t="s">
        <v>40</v>
      </c>
      <c r="H1335" s="31" t="str">
        <f>VLOOKUP(G1335,Hoja2!A:B,2,0)</f>
        <v>SERIE029</v>
      </c>
      <c r="I1335" s="4" t="s">
        <v>40</v>
      </c>
      <c r="J1335" s="31">
        <f>VLOOKUP(Eliminación!I870,RETENCIÓN!A:D,IF(Eliminación!E870="OPES",2,IF(Eliminación!E870="UPES",3,4)),FALSE)</f>
        <v>10</v>
      </c>
      <c r="K1335" s="27">
        <f t="shared" si="20"/>
        <v>40378</v>
      </c>
      <c r="L1335" s="28" t="str">
        <f>IF(VLOOKUP(I1335,RETENCIÓN!A:E,5,FALSE)="E","X","")</f>
        <v>X</v>
      </c>
      <c r="M1335" s="29" t="str">
        <f>IF(VLOOKUP(I1335,RETENCIÓN!A:E,5,FALSE)="CT","X","")</f>
        <v/>
      </c>
      <c r="N1335" s="28" t="str">
        <f>IF(VLOOKUP(I1335,RETENCIÓN!A:E,5,FALSE)="E","X","")</f>
        <v>X</v>
      </c>
      <c r="O1335" s="28" t="str">
        <f>IF(VLOOKUP(I1335,RETENCIÓN!A:E,5,FALSE)="MT","X","")</f>
        <v/>
      </c>
      <c r="P1335" s="28" t="str">
        <f>IF(VLOOKUP(I1335,RETENCIÓN!A:E,5,FALSE)="S","X","")</f>
        <v/>
      </c>
      <c r="Q1335" s="26" t="s">
        <v>1343</v>
      </c>
      <c r="R1335" s="26" t="s">
        <v>1357</v>
      </c>
      <c r="S1335" s="25" t="s">
        <v>177</v>
      </c>
      <c r="T1335" s="22" t="s">
        <v>178</v>
      </c>
      <c r="U1335" s="22">
        <v>1</v>
      </c>
      <c r="V1335" s="22">
        <v>50</v>
      </c>
      <c r="W1335" s="22" t="s">
        <v>167</v>
      </c>
      <c r="X1335" s="22" t="s">
        <v>351</v>
      </c>
      <c r="Y1335" s="22">
        <v>12</v>
      </c>
      <c r="Z1335" s="22" t="s">
        <v>1329</v>
      </c>
    </row>
    <row r="1336" spans="1:26" ht="24" x14ac:dyDescent="0.2">
      <c r="A1336" s="22">
        <v>1334</v>
      </c>
      <c r="B1336" s="22" t="s">
        <v>168</v>
      </c>
      <c r="C1336" s="23">
        <v>36395</v>
      </c>
      <c r="D1336" s="23">
        <v>36395</v>
      </c>
      <c r="E1336" s="22" t="s">
        <v>21</v>
      </c>
      <c r="F1336" s="24" t="s">
        <v>1358</v>
      </c>
      <c r="G1336" s="4" t="s">
        <v>40</v>
      </c>
      <c r="H1336" s="31" t="str">
        <f>VLOOKUP(G1336,Hoja2!A:B,2,0)</f>
        <v>SERIE029</v>
      </c>
      <c r="I1336" s="4" t="s">
        <v>40</v>
      </c>
      <c r="J1336" s="31">
        <f>VLOOKUP(Eliminación!I871,RETENCIÓN!A:D,IF(Eliminación!E871="OPES",2,IF(Eliminación!E871="UPES",3,4)),FALSE)</f>
        <v>10</v>
      </c>
      <c r="K1336" s="27">
        <f t="shared" si="20"/>
        <v>40045</v>
      </c>
      <c r="L1336" s="28" t="str">
        <f>IF(VLOOKUP(I1336,RETENCIÓN!A:E,5,FALSE)="E","X","")</f>
        <v>X</v>
      </c>
      <c r="M1336" s="29" t="str">
        <f>IF(VLOOKUP(I1336,RETENCIÓN!A:E,5,FALSE)="CT","X","")</f>
        <v/>
      </c>
      <c r="N1336" s="28" t="str">
        <f>IF(VLOOKUP(I1336,RETENCIÓN!A:E,5,FALSE)="E","X","")</f>
        <v>X</v>
      </c>
      <c r="O1336" s="28" t="str">
        <f>IF(VLOOKUP(I1336,RETENCIÓN!A:E,5,FALSE)="MT","X","")</f>
        <v/>
      </c>
      <c r="P1336" s="28" t="str">
        <f>IF(VLOOKUP(I1336,RETENCIÓN!A:E,5,FALSE)="S","X","")</f>
        <v/>
      </c>
      <c r="Q1336" s="26" t="s">
        <v>1359</v>
      </c>
      <c r="R1336" s="26" t="s">
        <v>1360</v>
      </c>
      <c r="S1336" s="25" t="s">
        <v>177</v>
      </c>
      <c r="T1336" s="22" t="s">
        <v>178</v>
      </c>
      <c r="U1336" s="22">
        <v>1</v>
      </c>
      <c r="V1336" s="22">
        <v>50</v>
      </c>
      <c r="W1336" s="22" t="s">
        <v>167</v>
      </c>
      <c r="X1336" s="22"/>
      <c r="Y1336" s="22">
        <v>13</v>
      </c>
      <c r="Z1336" s="22" t="s">
        <v>1329</v>
      </c>
    </row>
    <row r="1337" spans="1:26" x14ac:dyDescent="0.2">
      <c r="A1337" s="22">
        <v>1335</v>
      </c>
      <c r="B1337" s="22" t="s">
        <v>303</v>
      </c>
      <c r="C1337" s="23">
        <v>36731</v>
      </c>
      <c r="D1337" s="23">
        <v>36731</v>
      </c>
      <c r="E1337" s="22" t="s">
        <v>21</v>
      </c>
      <c r="F1337" s="24" t="s">
        <v>1361</v>
      </c>
      <c r="G1337" s="4" t="s">
        <v>40</v>
      </c>
      <c r="H1337" s="31" t="str">
        <f>VLOOKUP(G1337,Hoja2!A:B,2,0)</f>
        <v>SERIE029</v>
      </c>
      <c r="I1337" s="4" t="s">
        <v>40</v>
      </c>
      <c r="J1337" s="31">
        <f>VLOOKUP(Eliminación!I872,RETENCIÓN!A:D,IF(Eliminación!E872="OPES",2,IF(Eliminación!E872="UPES",3,4)),FALSE)</f>
        <v>10</v>
      </c>
      <c r="K1337" s="27">
        <f t="shared" si="20"/>
        <v>40381</v>
      </c>
      <c r="L1337" s="28" t="str">
        <f>IF(VLOOKUP(I1337,RETENCIÓN!A:E,5,FALSE)="E","X","")</f>
        <v>X</v>
      </c>
      <c r="M1337" s="29" t="str">
        <f>IF(VLOOKUP(I1337,RETENCIÓN!A:E,5,FALSE)="CT","X","")</f>
        <v/>
      </c>
      <c r="N1337" s="28" t="str">
        <f>IF(VLOOKUP(I1337,RETENCIÓN!A:E,5,FALSE)="E","X","")</f>
        <v>X</v>
      </c>
      <c r="O1337" s="28" t="str">
        <f>IF(VLOOKUP(I1337,RETENCIÓN!A:E,5,FALSE)="MT","X","")</f>
        <v/>
      </c>
      <c r="P1337" s="28" t="str">
        <f>IF(VLOOKUP(I1337,RETENCIÓN!A:E,5,FALSE)="S","X","")</f>
        <v/>
      </c>
      <c r="Q1337" s="26" t="s">
        <v>1362</v>
      </c>
      <c r="R1337" s="26" t="s">
        <v>1363</v>
      </c>
      <c r="S1337" s="25" t="s">
        <v>177</v>
      </c>
      <c r="T1337" s="22" t="s">
        <v>178</v>
      </c>
      <c r="U1337" s="22">
        <v>1</v>
      </c>
      <c r="V1337" s="22">
        <v>204</v>
      </c>
      <c r="W1337" s="22" t="s">
        <v>167</v>
      </c>
      <c r="X1337" s="22"/>
      <c r="Y1337" s="22">
        <v>14</v>
      </c>
      <c r="Z1337" s="22" t="s">
        <v>1329</v>
      </c>
    </row>
    <row r="1338" spans="1:26" ht="24" x14ac:dyDescent="0.2">
      <c r="A1338" s="22">
        <v>1336</v>
      </c>
      <c r="B1338" s="22" t="s">
        <v>303</v>
      </c>
      <c r="C1338" s="23">
        <v>36633</v>
      </c>
      <c r="D1338" s="23">
        <v>36633</v>
      </c>
      <c r="E1338" s="22" t="s">
        <v>21</v>
      </c>
      <c r="F1338" s="24" t="s">
        <v>1364</v>
      </c>
      <c r="G1338" s="4" t="s">
        <v>40</v>
      </c>
      <c r="H1338" s="31" t="str">
        <f>VLOOKUP(G1338,Hoja2!A:B,2,0)</f>
        <v>SERIE029</v>
      </c>
      <c r="I1338" s="4" t="s">
        <v>40</v>
      </c>
      <c r="J1338" s="31">
        <f>VLOOKUP(Eliminación!I873,RETENCIÓN!A:D,IF(Eliminación!E873="OPES",2,IF(Eliminación!E873="UPES",3,4)),FALSE)</f>
        <v>10</v>
      </c>
      <c r="K1338" s="27">
        <f t="shared" si="20"/>
        <v>40283</v>
      </c>
      <c r="L1338" s="28" t="str">
        <f>IF(VLOOKUP(I1338,RETENCIÓN!A:E,5,FALSE)="E","X","")</f>
        <v>X</v>
      </c>
      <c r="M1338" s="29" t="str">
        <f>IF(VLOOKUP(I1338,RETENCIÓN!A:E,5,FALSE)="CT","X","")</f>
        <v/>
      </c>
      <c r="N1338" s="28" t="str">
        <f>IF(VLOOKUP(I1338,RETENCIÓN!A:E,5,FALSE)="E","X","")</f>
        <v>X</v>
      </c>
      <c r="O1338" s="28" t="str">
        <f>IF(VLOOKUP(I1338,RETENCIÓN!A:E,5,FALSE)="MT","X","")</f>
        <v/>
      </c>
      <c r="P1338" s="28" t="str">
        <f>IF(VLOOKUP(I1338,RETENCIÓN!A:E,5,FALSE)="S","X","")</f>
        <v/>
      </c>
      <c r="Q1338" s="26" t="s">
        <v>1339</v>
      </c>
      <c r="R1338" s="26"/>
      <c r="S1338" s="25" t="s">
        <v>177</v>
      </c>
      <c r="T1338" s="22" t="s">
        <v>178</v>
      </c>
      <c r="U1338" s="22">
        <v>1</v>
      </c>
      <c r="V1338" s="22">
        <v>41</v>
      </c>
      <c r="W1338" s="22" t="s">
        <v>167</v>
      </c>
      <c r="X1338" s="22"/>
      <c r="Y1338" s="22">
        <v>15</v>
      </c>
      <c r="Z1338" s="22" t="s">
        <v>1329</v>
      </c>
    </row>
    <row r="1339" spans="1:26" x14ac:dyDescent="0.2">
      <c r="A1339" s="22">
        <v>1337</v>
      </c>
      <c r="B1339" s="22" t="s">
        <v>168</v>
      </c>
      <c r="C1339" s="23">
        <v>36472</v>
      </c>
      <c r="D1339" s="23">
        <v>36472</v>
      </c>
      <c r="E1339" s="22" t="s">
        <v>21</v>
      </c>
      <c r="F1339" s="24" t="s">
        <v>1365</v>
      </c>
      <c r="G1339" s="4" t="s">
        <v>40</v>
      </c>
      <c r="H1339" s="31" t="str">
        <f>VLOOKUP(G1339,Hoja2!A:B,2,0)</f>
        <v>SERIE029</v>
      </c>
      <c r="I1339" s="4" t="s">
        <v>40</v>
      </c>
      <c r="J1339" s="31">
        <f>VLOOKUP(Eliminación!I874,RETENCIÓN!A:D,IF(Eliminación!E874="OPES",2,IF(Eliminación!E874="UPES",3,4)),FALSE)</f>
        <v>10</v>
      </c>
      <c r="K1339" s="27">
        <f t="shared" si="20"/>
        <v>40122</v>
      </c>
      <c r="L1339" s="28" t="str">
        <f>IF(VLOOKUP(I1339,RETENCIÓN!A:E,5,FALSE)="E","X","")</f>
        <v>X</v>
      </c>
      <c r="M1339" s="29" t="str">
        <f>IF(VLOOKUP(I1339,RETENCIÓN!A:E,5,FALSE)="CT","X","")</f>
        <v/>
      </c>
      <c r="N1339" s="28" t="str">
        <f>IF(VLOOKUP(I1339,RETENCIÓN!A:E,5,FALSE)="E","X","")</f>
        <v>X</v>
      </c>
      <c r="O1339" s="28" t="str">
        <f>IF(VLOOKUP(I1339,RETENCIÓN!A:E,5,FALSE)="MT","X","")</f>
        <v/>
      </c>
      <c r="P1339" s="28" t="str">
        <f>IF(VLOOKUP(I1339,RETENCIÓN!A:E,5,FALSE)="S","X","")</f>
        <v/>
      </c>
      <c r="Q1339" s="26" t="s">
        <v>1366</v>
      </c>
      <c r="R1339" s="26"/>
      <c r="S1339" s="25" t="s">
        <v>177</v>
      </c>
      <c r="T1339" s="22" t="s">
        <v>178</v>
      </c>
      <c r="U1339" s="22">
        <v>1</v>
      </c>
      <c r="V1339" s="22">
        <v>65</v>
      </c>
      <c r="W1339" s="22" t="s">
        <v>167</v>
      </c>
      <c r="X1339" s="22"/>
      <c r="Y1339" s="22">
        <v>16</v>
      </c>
      <c r="Z1339" s="22" t="s">
        <v>1329</v>
      </c>
    </row>
    <row r="1340" spans="1:26" x14ac:dyDescent="0.2">
      <c r="A1340" s="22">
        <v>1338</v>
      </c>
      <c r="B1340" s="22" t="s">
        <v>221</v>
      </c>
      <c r="C1340" s="23">
        <v>36493</v>
      </c>
      <c r="D1340" s="23">
        <v>36493</v>
      </c>
      <c r="E1340" s="22" t="s">
        <v>21</v>
      </c>
      <c r="F1340" s="24" t="s">
        <v>1367</v>
      </c>
      <c r="G1340" s="4" t="s">
        <v>40</v>
      </c>
      <c r="H1340" s="31" t="str">
        <f>VLOOKUP(G1340,Hoja2!A:B,2,0)</f>
        <v>SERIE029</v>
      </c>
      <c r="I1340" s="4" t="s">
        <v>40</v>
      </c>
      <c r="J1340" s="31">
        <f>VLOOKUP(Eliminación!I875,RETENCIÓN!A:D,IF(Eliminación!E875="OPES",2,IF(Eliminación!E875="UPES",3,4)),FALSE)</f>
        <v>10</v>
      </c>
      <c r="K1340" s="27">
        <f t="shared" si="20"/>
        <v>40143</v>
      </c>
      <c r="L1340" s="28" t="str">
        <f>IF(VLOOKUP(I1340,RETENCIÓN!A:E,5,FALSE)="E","X","")</f>
        <v>X</v>
      </c>
      <c r="M1340" s="29" t="str">
        <f>IF(VLOOKUP(I1340,RETENCIÓN!A:E,5,FALSE)="CT","X","")</f>
        <v/>
      </c>
      <c r="N1340" s="28" t="str">
        <f>IF(VLOOKUP(I1340,RETENCIÓN!A:E,5,FALSE)="E","X","")</f>
        <v>X</v>
      </c>
      <c r="O1340" s="28" t="str">
        <f>IF(VLOOKUP(I1340,RETENCIÓN!A:E,5,FALSE)="MT","X","")</f>
        <v/>
      </c>
      <c r="P1340" s="28" t="str">
        <f>IF(VLOOKUP(I1340,RETENCIÓN!A:E,5,FALSE)="S","X","")</f>
        <v/>
      </c>
      <c r="Q1340" s="26" t="s">
        <v>1368</v>
      </c>
      <c r="R1340" s="26"/>
      <c r="S1340" s="25" t="s">
        <v>177</v>
      </c>
      <c r="T1340" s="22" t="s">
        <v>178</v>
      </c>
      <c r="U1340" s="22">
        <v>1</v>
      </c>
      <c r="V1340" s="22">
        <v>124</v>
      </c>
      <c r="W1340" s="22" t="s">
        <v>167</v>
      </c>
      <c r="X1340" s="22"/>
      <c r="Y1340" s="22">
        <v>17</v>
      </c>
      <c r="Z1340" s="22" t="s">
        <v>1329</v>
      </c>
    </row>
    <row r="1341" spans="1:26" ht="24" x14ac:dyDescent="0.2">
      <c r="A1341" s="22">
        <v>1339</v>
      </c>
      <c r="B1341" s="22" t="s">
        <v>221</v>
      </c>
      <c r="C1341" s="23">
        <v>36500</v>
      </c>
      <c r="D1341" s="23">
        <v>36500</v>
      </c>
      <c r="E1341" s="22" t="s">
        <v>21</v>
      </c>
      <c r="F1341" s="24" t="s">
        <v>208</v>
      </c>
      <c r="G1341" s="4" t="s">
        <v>40</v>
      </c>
      <c r="H1341" s="31" t="str">
        <f>VLOOKUP(G1341,Hoja2!A:B,2,0)</f>
        <v>SERIE029</v>
      </c>
      <c r="I1341" s="4" t="s">
        <v>40</v>
      </c>
      <c r="J1341" s="31">
        <f>VLOOKUP(Eliminación!I876,RETENCIÓN!A:D,IF(Eliminación!E876="OPES",2,IF(Eliminación!E876="UPES",3,4)),FALSE)</f>
        <v>10</v>
      </c>
      <c r="K1341" s="27">
        <f t="shared" si="20"/>
        <v>40150</v>
      </c>
      <c r="L1341" s="28" t="str">
        <f>IF(VLOOKUP(I1341,RETENCIÓN!A:E,5,FALSE)="E","X","")</f>
        <v>X</v>
      </c>
      <c r="M1341" s="29" t="str">
        <f>IF(VLOOKUP(I1341,RETENCIÓN!A:E,5,FALSE)="CT","X","")</f>
        <v/>
      </c>
      <c r="N1341" s="28" t="str">
        <f>IF(VLOOKUP(I1341,RETENCIÓN!A:E,5,FALSE)="E","X","")</f>
        <v>X</v>
      </c>
      <c r="O1341" s="28" t="str">
        <f>IF(VLOOKUP(I1341,RETENCIÓN!A:E,5,FALSE)="MT","X","")</f>
        <v/>
      </c>
      <c r="P1341" s="28" t="str">
        <f>IF(VLOOKUP(I1341,RETENCIÓN!A:E,5,FALSE)="S","X","")</f>
        <v/>
      </c>
      <c r="Q1341" s="26" t="s">
        <v>1369</v>
      </c>
      <c r="R1341" s="26"/>
      <c r="S1341" s="25" t="s">
        <v>177</v>
      </c>
      <c r="T1341" s="22" t="s">
        <v>178</v>
      </c>
      <c r="U1341" s="22">
        <v>1</v>
      </c>
      <c r="V1341" s="22">
        <v>57</v>
      </c>
      <c r="W1341" s="22" t="s">
        <v>167</v>
      </c>
      <c r="X1341" s="22"/>
      <c r="Y1341" s="22">
        <v>18</v>
      </c>
      <c r="Z1341" s="22" t="s">
        <v>1329</v>
      </c>
    </row>
    <row r="1342" spans="1:26" ht="24" x14ac:dyDescent="0.2">
      <c r="A1342" s="22">
        <v>1340</v>
      </c>
      <c r="B1342" s="22" t="s">
        <v>168</v>
      </c>
      <c r="C1342" s="23">
        <v>36500</v>
      </c>
      <c r="D1342" s="23">
        <v>36500</v>
      </c>
      <c r="E1342" s="22" t="s">
        <v>21</v>
      </c>
      <c r="F1342" s="24" t="s">
        <v>1084</v>
      </c>
      <c r="G1342" s="4" t="s">
        <v>40</v>
      </c>
      <c r="H1342" s="31" t="str">
        <f>VLOOKUP(G1342,Hoja2!A:B,2,0)</f>
        <v>SERIE029</v>
      </c>
      <c r="I1342" s="4" t="s">
        <v>40</v>
      </c>
      <c r="J1342" s="31">
        <f>VLOOKUP(Eliminación!I877,RETENCIÓN!A:D,IF(Eliminación!E877="OPES",2,IF(Eliminación!E877="UPES",3,4)),FALSE)</f>
        <v>10</v>
      </c>
      <c r="K1342" s="27">
        <f t="shared" si="20"/>
        <v>40150</v>
      </c>
      <c r="L1342" s="28" t="str">
        <f>IF(VLOOKUP(I1342,RETENCIÓN!A:E,5,FALSE)="E","X","")</f>
        <v>X</v>
      </c>
      <c r="M1342" s="29" t="str">
        <f>IF(VLOOKUP(I1342,RETENCIÓN!A:E,5,FALSE)="CT","X","")</f>
        <v/>
      </c>
      <c r="N1342" s="28" t="str">
        <f>IF(VLOOKUP(I1342,RETENCIÓN!A:E,5,FALSE)="E","X","")</f>
        <v>X</v>
      </c>
      <c r="O1342" s="28" t="str">
        <f>IF(VLOOKUP(I1342,RETENCIÓN!A:E,5,FALSE)="MT","X","")</f>
        <v/>
      </c>
      <c r="P1342" s="28" t="str">
        <f>IF(VLOOKUP(I1342,RETENCIÓN!A:E,5,FALSE)="S","X","")</f>
        <v/>
      </c>
      <c r="Q1342" s="26" t="s">
        <v>1369</v>
      </c>
      <c r="R1342" s="26" t="s">
        <v>1086</v>
      </c>
      <c r="S1342" s="25" t="s">
        <v>177</v>
      </c>
      <c r="T1342" s="22" t="s">
        <v>178</v>
      </c>
      <c r="U1342" s="22">
        <v>1</v>
      </c>
      <c r="V1342" s="22">
        <v>80</v>
      </c>
      <c r="W1342" s="22" t="s">
        <v>167</v>
      </c>
      <c r="X1342" s="22"/>
      <c r="Y1342" s="22">
        <v>19</v>
      </c>
      <c r="Z1342" s="22" t="s">
        <v>1329</v>
      </c>
    </row>
    <row r="1343" spans="1:26" ht="24" x14ac:dyDescent="0.2">
      <c r="A1343" s="22">
        <v>1341</v>
      </c>
      <c r="B1343" s="22" t="s">
        <v>221</v>
      </c>
      <c r="C1343" s="23">
        <v>36500</v>
      </c>
      <c r="D1343" s="23">
        <v>36500</v>
      </c>
      <c r="E1343" s="22" t="s">
        <v>21</v>
      </c>
      <c r="F1343" s="24" t="s">
        <v>1370</v>
      </c>
      <c r="G1343" s="4" t="s">
        <v>40</v>
      </c>
      <c r="H1343" s="31" t="str">
        <f>VLOOKUP(G1343,Hoja2!A:B,2,0)</f>
        <v>SERIE029</v>
      </c>
      <c r="I1343" s="4" t="s">
        <v>40</v>
      </c>
      <c r="J1343" s="31">
        <f>VLOOKUP(Eliminación!I878,RETENCIÓN!A:D,IF(Eliminación!E878="OPES",2,IF(Eliminación!E878="UPES",3,4)),FALSE)</f>
        <v>10</v>
      </c>
      <c r="K1343" s="27">
        <f t="shared" si="20"/>
        <v>40150</v>
      </c>
      <c r="L1343" s="28" t="str">
        <f>IF(VLOOKUP(I1343,RETENCIÓN!A:E,5,FALSE)="E","X","")</f>
        <v>X</v>
      </c>
      <c r="M1343" s="29" t="str">
        <f>IF(VLOOKUP(I1343,RETENCIÓN!A:E,5,FALSE)="CT","X","")</f>
        <v/>
      </c>
      <c r="N1343" s="28" t="str">
        <f>IF(VLOOKUP(I1343,RETENCIÓN!A:E,5,FALSE)="E","X","")</f>
        <v>X</v>
      </c>
      <c r="O1343" s="28" t="str">
        <f>IF(VLOOKUP(I1343,RETENCIÓN!A:E,5,FALSE)="MT","X","")</f>
        <v/>
      </c>
      <c r="P1343" s="28" t="str">
        <f>IF(VLOOKUP(I1343,RETENCIÓN!A:E,5,FALSE)="S","X","")</f>
        <v/>
      </c>
      <c r="Q1343" s="26" t="s">
        <v>1371</v>
      </c>
      <c r="R1343" s="26"/>
      <c r="S1343" s="25" t="s">
        <v>177</v>
      </c>
      <c r="T1343" s="22" t="s">
        <v>178</v>
      </c>
      <c r="U1343" s="22">
        <v>1</v>
      </c>
      <c r="V1343" s="22">
        <v>47</v>
      </c>
      <c r="W1343" s="22" t="s">
        <v>167</v>
      </c>
      <c r="X1343" s="22"/>
      <c r="Y1343" s="22">
        <v>20</v>
      </c>
      <c r="Z1343" s="22" t="s">
        <v>1329</v>
      </c>
    </row>
    <row r="1344" spans="1:26" ht="24" x14ac:dyDescent="0.2">
      <c r="A1344" s="22">
        <v>1342</v>
      </c>
      <c r="B1344" s="22" t="s">
        <v>221</v>
      </c>
      <c r="C1344" s="23">
        <v>35741</v>
      </c>
      <c r="D1344" s="23">
        <v>35741</v>
      </c>
      <c r="E1344" s="22" t="s">
        <v>20</v>
      </c>
      <c r="F1344" s="24" t="s">
        <v>2608</v>
      </c>
      <c r="G1344" s="4" t="s">
        <v>40</v>
      </c>
      <c r="H1344" s="31" t="str">
        <f>VLOOKUP(G1344,[2]Hoja2!A$1:B$65536,2,0)</f>
        <v>SERIE029</v>
      </c>
      <c r="I1344" s="4" t="s">
        <v>40</v>
      </c>
      <c r="J1344" s="31">
        <f>VLOOKUP(Eliminación!I1751,RETENCIÓN!A:D,IF(Eliminación!E1751="OPES",2,IF(Eliminación!E1751="UPES",3,4)),FALSE)</f>
        <v>10</v>
      </c>
      <c r="K1344" s="27">
        <f t="shared" si="20"/>
        <v>39391</v>
      </c>
      <c r="L1344" s="28" t="str">
        <f>IF(VLOOKUP(I1344,RETENCIÓN!A:E,5,FALSE)="E","X","")</f>
        <v>X</v>
      </c>
      <c r="M1344" s="29" t="str">
        <f>IF(VLOOKUP(I1344,RETENCIÓN!A:E,5,FALSE)="CT","X","")</f>
        <v/>
      </c>
      <c r="N1344" s="28" t="str">
        <f>IF(VLOOKUP(I1344,RETENCIÓN!A:E,5,FALSE)="E","X","")</f>
        <v>X</v>
      </c>
      <c r="O1344" s="28" t="str">
        <f>IF(VLOOKUP(I1344,[3]RETENCIÓN!A:E,5,FALSE)="MT","X","")</f>
        <v/>
      </c>
      <c r="P1344" s="28" t="str">
        <f>IF(VLOOKUP(I1344,[3]RETENCIÓN!A:E,5,FALSE)="S","X","")</f>
        <v/>
      </c>
      <c r="Q1344" s="26" t="s">
        <v>640</v>
      </c>
      <c r="R1344" s="26" t="s">
        <v>2609</v>
      </c>
      <c r="S1344" s="25" t="s">
        <v>182</v>
      </c>
      <c r="T1344" s="22" t="s">
        <v>178</v>
      </c>
      <c r="U1344" s="22">
        <v>1</v>
      </c>
      <c r="V1344" s="22">
        <v>185</v>
      </c>
      <c r="W1344" s="22" t="s">
        <v>167</v>
      </c>
      <c r="X1344" s="22" t="s">
        <v>183</v>
      </c>
      <c r="Y1344" s="22">
        <v>1</v>
      </c>
      <c r="Z1344" s="22" t="s">
        <v>2610</v>
      </c>
    </row>
    <row r="1345" spans="1:26" ht="24" x14ac:dyDescent="0.2">
      <c r="A1345" s="22">
        <v>1343</v>
      </c>
      <c r="B1345" s="22" t="s">
        <v>221</v>
      </c>
      <c r="C1345" s="23">
        <v>35741</v>
      </c>
      <c r="D1345" s="23">
        <v>35741</v>
      </c>
      <c r="E1345" s="22" t="s">
        <v>20</v>
      </c>
      <c r="F1345" s="24" t="s">
        <v>2608</v>
      </c>
      <c r="G1345" s="4" t="s">
        <v>40</v>
      </c>
      <c r="H1345" s="31" t="str">
        <f>VLOOKUP(G1345,[2]Hoja2!A$1:B$65536,2,0)</f>
        <v>SERIE029</v>
      </c>
      <c r="I1345" s="4" t="s">
        <v>40</v>
      </c>
      <c r="J1345" s="31">
        <f>VLOOKUP(Eliminación!I1752,RETENCIÓN!A:D,IF(Eliminación!E1752="OPES",2,IF(Eliminación!E1752="UPES",3,4)),FALSE)</f>
        <v>10</v>
      </c>
      <c r="K1345" s="27">
        <f t="shared" si="20"/>
        <v>39391</v>
      </c>
      <c r="L1345" s="28" t="str">
        <f>IF(VLOOKUP(I1345,RETENCIÓN!A:E,5,FALSE)="E","X","")</f>
        <v>X</v>
      </c>
      <c r="M1345" s="29" t="str">
        <f>IF(VLOOKUP(I1345,RETENCIÓN!A:E,5,FALSE)="CT","X","")</f>
        <v/>
      </c>
      <c r="N1345" s="28" t="str">
        <f>IF(VLOOKUP(I1345,RETENCIÓN!A:E,5,FALSE)="E","X","")</f>
        <v>X</v>
      </c>
      <c r="O1345" s="28" t="str">
        <f>IF(VLOOKUP(I1345,[3]RETENCIÓN!A:E,5,FALSE)="MT","X","")</f>
        <v/>
      </c>
      <c r="P1345" s="28" t="str">
        <f>IF(VLOOKUP(I1345,[3]RETENCIÓN!A:E,5,FALSE)="S","X","")</f>
        <v/>
      </c>
      <c r="Q1345" s="26" t="s">
        <v>640</v>
      </c>
      <c r="R1345" s="26" t="s">
        <v>2609</v>
      </c>
      <c r="S1345" s="25" t="s">
        <v>182</v>
      </c>
      <c r="T1345" s="22" t="s">
        <v>178</v>
      </c>
      <c r="U1345" s="22">
        <v>186</v>
      </c>
      <c r="V1345" s="22">
        <v>385</v>
      </c>
      <c r="W1345" s="22" t="s">
        <v>167</v>
      </c>
      <c r="X1345" s="22" t="s">
        <v>184</v>
      </c>
      <c r="Y1345" s="22">
        <v>2</v>
      </c>
      <c r="Z1345" s="22" t="s">
        <v>2610</v>
      </c>
    </row>
    <row r="1346" spans="1:26" ht="24" x14ac:dyDescent="0.2">
      <c r="A1346" s="22">
        <v>1344</v>
      </c>
      <c r="B1346" s="22" t="s">
        <v>221</v>
      </c>
      <c r="C1346" s="23">
        <v>35773</v>
      </c>
      <c r="D1346" s="23">
        <v>35773</v>
      </c>
      <c r="E1346" s="22" t="s">
        <v>20</v>
      </c>
      <c r="F1346" s="24" t="s">
        <v>2611</v>
      </c>
      <c r="G1346" s="4" t="s">
        <v>40</v>
      </c>
      <c r="H1346" s="31" t="str">
        <f>VLOOKUP(G1346,[2]Hoja2!A$1:B$65536,2,0)</f>
        <v>SERIE029</v>
      </c>
      <c r="I1346" s="4" t="s">
        <v>40</v>
      </c>
      <c r="J1346" s="31">
        <f>VLOOKUP(Eliminación!I1753,RETENCIÓN!A:D,IF(Eliminación!E1753="OPES",2,IF(Eliminación!E1753="UPES",3,4)),FALSE)</f>
        <v>10</v>
      </c>
      <c r="K1346" s="27">
        <f t="shared" si="20"/>
        <v>39423</v>
      </c>
      <c r="L1346" s="28" t="str">
        <f>IF(VLOOKUP(I1346,RETENCIÓN!A:E,5,FALSE)="E","X","")</f>
        <v>X</v>
      </c>
      <c r="M1346" s="29" t="str">
        <f>IF(VLOOKUP(I1346,RETENCIÓN!A:E,5,FALSE)="CT","X","")</f>
        <v/>
      </c>
      <c r="N1346" s="28" t="str">
        <f>IF(VLOOKUP(I1346,RETENCIÓN!A:E,5,FALSE)="E","X","")</f>
        <v>X</v>
      </c>
      <c r="O1346" s="28" t="str">
        <f>IF(VLOOKUP(I1346,[3]RETENCIÓN!A:E,5,FALSE)="MT","X","")</f>
        <v/>
      </c>
      <c r="P1346" s="28" t="str">
        <f>IF(VLOOKUP(I1346,[3]RETENCIÓN!A:E,5,FALSE)="S","X","")</f>
        <v/>
      </c>
      <c r="Q1346" s="26" t="s">
        <v>2612</v>
      </c>
      <c r="R1346" s="26" t="s">
        <v>1540</v>
      </c>
      <c r="S1346" s="25" t="s">
        <v>177</v>
      </c>
      <c r="T1346" s="22" t="s">
        <v>178</v>
      </c>
      <c r="U1346" s="22">
        <v>1</v>
      </c>
      <c r="V1346" s="22">
        <v>202</v>
      </c>
      <c r="W1346" s="22" t="s">
        <v>167</v>
      </c>
      <c r="X1346" s="22"/>
      <c r="Y1346" s="22">
        <v>3</v>
      </c>
      <c r="Z1346" s="22" t="s">
        <v>2610</v>
      </c>
    </row>
    <row r="1347" spans="1:26" ht="24" x14ac:dyDescent="0.2">
      <c r="A1347" s="22">
        <v>1345</v>
      </c>
      <c r="B1347" s="22" t="s">
        <v>221</v>
      </c>
      <c r="C1347" s="23">
        <v>35738</v>
      </c>
      <c r="D1347" s="23">
        <v>35738</v>
      </c>
      <c r="E1347" s="22" t="s">
        <v>20</v>
      </c>
      <c r="F1347" s="24" t="s">
        <v>2613</v>
      </c>
      <c r="G1347" s="4" t="s">
        <v>40</v>
      </c>
      <c r="H1347" s="31" t="str">
        <f>VLOOKUP(G1347,[2]Hoja2!A$1:B$65536,2,0)</f>
        <v>SERIE029</v>
      </c>
      <c r="I1347" s="4" t="s">
        <v>40</v>
      </c>
      <c r="J1347" s="31">
        <f>VLOOKUP(Eliminación!I1754,RETENCIÓN!A:D,IF(Eliminación!E1754="OPES",2,IF(Eliminación!E1754="UPES",3,4)),FALSE)</f>
        <v>10</v>
      </c>
      <c r="K1347" s="27">
        <f t="shared" ref="K1347:K1410" si="21">D1347+(J1347*365)</f>
        <v>39388</v>
      </c>
      <c r="L1347" s="28" t="str">
        <f>IF(VLOOKUP(I1347,RETENCIÓN!A:E,5,FALSE)="E","X","")</f>
        <v>X</v>
      </c>
      <c r="M1347" s="29" t="str">
        <f>IF(VLOOKUP(I1347,RETENCIÓN!A:E,5,FALSE)="CT","X","")</f>
        <v/>
      </c>
      <c r="N1347" s="28" t="str">
        <f>IF(VLOOKUP(I1347,RETENCIÓN!A:E,5,FALSE)="E","X","")</f>
        <v>X</v>
      </c>
      <c r="O1347" s="28" t="str">
        <f>IF(VLOOKUP(I1347,[3]RETENCIÓN!A:E,5,FALSE)="MT","X","")</f>
        <v/>
      </c>
      <c r="P1347" s="28" t="str">
        <f>IF(VLOOKUP(I1347,[3]RETENCIÓN!A:E,5,FALSE)="S","X","")</f>
        <v/>
      </c>
      <c r="Q1347" s="26" t="s">
        <v>640</v>
      </c>
      <c r="R1347" s="26" t="s">
        <v>1070</v>
      </c>
      <c r="S1347" s="25" t="s">
        <v>182</v>
      </c>
      <c r="T1347" s="22" t="s">
        <v>178</v>
      </c>
      <c r="U1347" s="22">
        <v>1</v>
      </c>
      <c r="V1347" s="22">
        <v>283</v>
      </c>
      <c r="W1347" s="22" t="s">
        <v>167</v>
      </c>
      <c r="X1347" s="22"/>
      <c r="Y1347" s="22">
        <v>4</v>
      </c>
      <c r="Z1347" s="22" t="s">
        <v>2610</v>
      </c>
    </row>
    <row r="1348" spans="1:26" ht="36" x14ac:dyDescent="0.2">
      <c r="A1348" s="22">
        <v>1346</v>
      </c>
      <c r="B1348" s="22" t="s">
        <v>221</v>
      </c>
      <c r="C1348" s="23">
        <v>35741</v>
      </c>
      <c r="D1348" s="23">
        <v>35741</v>
      </c>
      <c r="E1348" s="22" t="s">
        <v>20</v>
      </c>
      <c r="F1348" s="24" t="s">
        <v>2614</v>
      </c>
      <c r="G1348" s="4" t="s">
        <v>40</v>
      </c>
      <c r="H1348" s="31" t="str">
        <f>VLOOKUP(G1348,[2]Hoja2!A$1:B$65536,2,0)</f>
        <v>SERIE029</v>
      </c>
      <c r="I1348" s="4" t="s">
        <v>40</v>
      </c>
      <c r="J1348" s="31">
        <f>VLOOKUP(Eliminación!I1755,RETENCIÓN!A:D,IF(Eliminación!E1755="OPES",2,IF(Eliminación!E1755="UPES",3,4)),FALSE)</f>
        <v>10</v>
      </c>
      <c r="K1348" s="27">
        <f t="shared" si="21"/>
        <v>39391</v>
      </c>
      <c r="L1348" s="28" t="str">
        <f>IF(VLOOKUP(I1348,RETENCIÓN!A:E,5,FALSE)="E","X","")</f>
        <v>X</v>
      </c>
      <c r="M1348" s="29" t="str">
        <f>IF(VLOOKUP(I1348,RETENCIÓN!A:E,5,FALSE)="CT","X","")</f>
        <v/>
      </c>
      <c r="N1348" s="28" t="str">
        <f>IF(VLOOKUP(I1348,RETENCIÓN!A:E,5,FALSE)="E","X","")</f>
        <v>X</v>
      </c>
      <c r="O1348" s="28" t="str">
        <f>IF(VLOOKUP(I1348,[3]RETENCIÓN!A:E,5,FALSE)="MT","X","")</f>
        <v/>
      </c>
      <c r="P1348" s="28" t="str">
        <f>IF(VLOOKUP(I1348,[3]RETENCIÓN!A:E,5,FALSE)="S","X","")</f>
        <v/>
      </c>
      <c r="Q1348" s="26" t="s">
        <v>640</v>
      </c>
      <c r="R1348" s="26" t="s">
        <v>2615</v>
      </c>
      <c r="S1348" s="25" t="s">
        <v>177</v>
      </c>
      <c r="T1348" s="22" t="s">
        <v>178</v>
      </c>
      <c r="U1348" s="22">
        <v>1</v>
      </c>
      <c r="V1348" s="22">
        <v>268</v>
      </c>
      <c r="W1348" s="22" t="s">
        <v>167</v>
      </c>
      <c r="X1348" s="22"/>
      <c r="Y1348" s="22">
        <v>5</v>
      </c>
      <c r="Z1348" s="22" t="s">
        <v>2610</v>
      </c>
    </row>
    <row r="1349" spans="1:26" ht="24" x14ac:dyDescent="0.2">
      <c r="A1349" s="22">
        <v>1347</v>
      </c>
      <c r="B1349" s="22" t="s">
        <v>1973</v>
      </c>
      <c r="C1349" s="23">
        <v>35741</v>
      </c>
      <c r="D1349" s="23">
        <v>35741</v>
      </c>
      <c r="E1349" s="22" t="s">
        <v>20</v>
      </c>
      <c r="F1349" s="24" t="s">
        <v>324</v>
      </c>
      <c r="G1349" s="4" t="s">
        <v>40</v>
      </c>
      <c r="H1349" s="31" t="str">
        <f>VLOOKUP(G1349,[2]Hoja2!A$1:B$65536,2,0)</f>
        <v>SERIE029</v>
      </c>
      <c r="I1349" s="4" t="s">
        <v>40</v>
      </c>
      <c r="J1349" s="31">
        <f>VLOOKUP(Eliminación!I1756,RETENCIÓN!A:D,IF(Eliminación!E1756="OPES",2,IF(Eliminación!E1756="UPES",3,4)),FALSE)</f>
        <v>10</v>
      </c>
      <c r="K1349" s="27">
        <f t="shared" si="21"/>
        <v>39391</v>
      </c>
      <c r="L1349" s="28" t="str">
        <f>IF(VLOOKUP(I1349,RETENCIÓN!A:E,5,FALSE)="E","X","")</f>
        <v>X</v>
      </c>
      <c r="M1349" s="29" t="str">
        <f>IF(VLOOKUP(I1349,RETENCIÓN!A:E,5,FALSE)="CT","X","")</f>
        <v/>
      </c>
      <c r="N1349" s="28" t="str">
        <f>IF(VLOOKUP(I1349,RETENCIÓN!A:E,5,FALSE)="E","X","")</f>
        <v>X</v>
      </c>
      <c r="O1349" s="28" t="str">
        <f>IF(VLOOKUP(I1349,[3]RETENCIÓN!A:E,5,FALSE)="MT","X","")</f>
        <v/>
      </c>
      <c r="P1349" s="28" t="str">
        <f>IF(VLOOKUP(I1349,[3]RETENCIÓN!A:E,5,FALSE)="S","X","")</f>
        <v/>
      </c>
      <c r="Q1349" s="26" t="s">
        <v>640</v>
      </c>
      <c r="R1349" s="26" t="s">
        <v>1455</v>
      </c>
      <c r="S1349" s="25" t="s">
        <v>177</v>
      </c>
      <c r="T1349" s="22" t="s">
        <v>178</v>
      </c>
      <c r="U1349" s="22">
        <v>1</v>
      </c>
      <c r="V1349" s="22">
        <v>186</v>
      </c>
      <c r="W1349" s="22" t="s">
        <v>167</v>
      </c>
      <c r="X1349" s="22" t="s">
        <v>183</v>
      </c>
      <c r="Y1349" s="22">
        <v>6</v>
      </c>
      <c r="Z1349" s="22" t="s">
        <v>2610</v>
      </c>
    </row>
    <row r="1350" spans="1:26" ht="24" x14ac:dyDescent="0.2">
      <c r="A1350" s="22">
        <v>1348</v>
      </c>
      <c r="B1350" s="22" t="s">
        <v>1973</v>
      </c>
      <c r="C1350" s="23">
        <v>35741</v>
      </c>
      <c r="D1350" s="23">
        <v>35741</v>
      </c>
      <c r="E1350" s="22" t="s">
        <v>20</v>
      </c>
      <c r="F1350" s="24" t="s">
        <v>324</v>
      </c>
      <c r="G1350" s="4" t="s">
        <v>40</v>
      </c>
      <c r="H1350" s="31" t="str">
        <f>VLOOKUP(G1350,[2]Hoja2!A$1:B$65536,2,0)</f>
        <v>SERIE029</v>
      </c>
      <c r="I1350" s="4" t="s">
        <v>40</v>
      </c>
      <c r="J1350" s="31">
        <f>VLOOKUP(Eliminación!I1757,RETENCIÓN!A:D,IF(Eliminación!E1757="OPES",2,IF(Eliminación!E1757="UPES",3,4)),FALSE)</f>
        <v>10</v>
      </c>
      <c r="K1350" s="27">
        <f t="shared" si="21"/>
        <v>39391</v>
      </c>
      <c r="L1350" s="28" t="str">
        <f>IF(VLOOKUP(I1350,RETENCIÓN!A:E,5,FALSE)="E","X","")</f>
        <v>X</v>
      </c>
      <c r="M1350" s="29" t="str">
        <f>IF(VLOOKUP(I1350,RETENCIÓN!A:E,5,FALSE)="CT","X","")</f>
        <v/>
      </c>
      <c r="N1350" s="28" t="str">
        <f>IF(VLOOKUP(I1350,RETENCIÓN!A:E,5,FALSE)="E","X","")</f>
        <v>X</v>
      </c>
      <c r="O1350" s="28" t="str">
        <f>IF(VLOOKUP(I1350,[3]RETENCIÓN!A:E,5,FALSE)="MT","X","")</f>
        <v/>
      </c>
      <c r="P1350" s="28" t="str">
        <f>IF(VLOOKUP(I1350,[3]RETENCIÓN!A:E,5,FALSE)="S","X","")</f>
        <v/>
      </c>
      <c r="Q1350" s="26" t="s">
        <v>640</v>
      </c>
      <c r="R1350" s="26" t="s">
        <v>1455</v>
      </c>
      <c r="S1350" s="25" t="s">
        <v>177</v>
      </c>
      <c r="T1350" s="22" t="s">
        <v>178</v>
      </c>
      <c r="U1350" s="22">
        <v>187</v>
      </c>
      <c r="V1350" s="22">
        <v>366</v>
      </c>
      <c r="W1350" s="22" t="s">
        <v>167</v>
      </c>
      <c r="X1350" s="22" t="s">
        <v>184</v>
      </c>
      <c r="Y1350" s="22">
        <v>7</v>
      </c>
      <c r="Z1350" s="22" t="s">
        <v>2610</v>
      </c>
    </row>
    <row r="1351" spans="1:26" ht="24" x14ac:dyDescent="0.2">
      <c r="A1351" s="22">
        <v>1349</v>
      </c>
      <c r="B1351" s="22" t="s">
        <v>168</v>
      </c>
      <c r="C1351" s="23">
        <v>37580</v>
      </c>
      <c r="D1351" s="23">
        <v>37580</v>
      </c>
      <c r="E1351" s="22" t="s">
        <v>21</v>
      </c>
      <c r="F1351" s="24" t="s">
        <v>2616</v>
      </c>
      <c r="G1351" s="4" t="s">
        <v>40</v>
      </c>
      <c r="H1351" s="31" t="str">
        <f>VLOOKUP(G1351,[2]Hoja2!A$1:B$65536,2,0)</f>
        <v>SERIE029</v>
      </c>
      <c r="I1351" s="4" t="s">
        <v>40</v>
      </c>
      <c r="J1351" s="31">
        <f>VLOOKUP(Eliminación!I1758,RETENCIÓN!A:D,IF(Eliminación!E1758="OPES",2,IF(Eliminación!E1758="UPES",3,4)),FALSE)</f>
        <v>10</v>
      </c>
      <c r="K1351" s="27">
        <f t="shared" si="21"/>
        <v>41230</v>
      </c>
      <c r="L1351" s="28" t="str">
        <f>IF(VLOOKUP(I1351,RETENCIÓN!A:E,5,FALSE)="E","X","")</f>
        <v>X</v>
      </c>
      <c r="M1351" s="29" t="str">
        <f>IF(VLOOKUP(I1351,RETENCIÓN!A:E,5,FALSE)="CT","X","")</f>
        <v/>
      </c>
      <c r="N1351" s="28" t="str">
        <f>IF(VLOOKUP(I1351,RETENCIÓN!A:E,5,FALSE)="E","X","")</f>
        <v>X</v>
      </c>
      <c r="O1351" s="28" t="str">
        <f>IF(VLOOKUP(I1351,[3]RETENCIÓN!A:E,5,FALSE)="MT","X","")</f>
        <v/>
      </c>
      <c r="P1351" s="28" t="str">
        <f>IF(VLOOKUP(I1351,[3]RETENCIÓN!A:E,5,FALSE)="S","X","")</f>
        <v/>
      </c>
      <c r="Q1351" s="26" t="s">
        <v>2617</v>
      </c>
      <c r="R1351" s="26" t="s">
        <v>2169</v>
      </c>
      <c r="S1351" s="25" t="s">
        <v>177</v>
      </c>
      <c r="T1351" s="22" t="s">
        <v>178</v>
      </c>
      <c r="U1351" s="22">
        <v>1</v>
      </c>
      <c r="V1351" s="22">
        <v>38</v>
      </c>
      <c r="W1351" s="22" t="s">
        <v>167</v>
      </c>
      <c r="X1351" s="22"/>
      <c r="Y1351" s="22">
        <v>1</v>
      </c>
      <c r="Z1351" s="22" t="s">
        <v>2618</v>
      </c>
    </row>
    <row r="1352" spans="1:26" ht="36" x14ac:dyDescent="0.2">
      <c r="A1352" s="22">
        <v>1350</v>
      </c>
      <c r="B1352" s="22" t="s">
        <v>303</v>
      </c>
      <c r="C1352" s="23">
        <v>37601</v>
      </c>
      <c r="D1352" s="23">
        <v>37601</v>
      </c>
      <c r="E1352" s="22" t="s">
        <v>21</v>
      </c>
      <c r="F1352" s="24" t="s">
        <v>507</v>
      </c>
      <c r="G1352" s="4" t="s">
        <v>40</v>
      </c>
      <c r="H1352" s="31" t="str">
        <f>VLOOKUP(G1352,[2]Hoja2!A$1:B$65536,2,0)</f>
        <v>SERIE029</v>
      </c>
      <c r="I1352" s="4" t="s">
        <v>40</v>
      </c>
      <c r="J1352" s="31">
        <f>VLOOKUP(Eliminación!I1759,RETENCIÓN!A:D,IF(Eliminación!E1759="OPES",2,IF(Eliminación!E1759="UPES",3,4)),FALSE)</f>
        <v>10</v>
      </c>
      <c r="K1352" s="27">
        <f t="shared" si="21"/>
        <v>41251</v>
      </c>
      <c r="L1352" s="28" t="str">
        <f>IF(VLOOKUP(I1352,RETENCIÓN!A:E,5,FALSE)="E","X","")</f>
        <v>X</v>
      </c>
      <c r="M1352" s="29" t="str">
        <f>IF(VLOOKUP(I1352,RETENCIÓN!A:E,5,FALSE)="CT","X","")</f>
        <v/>
      </c>
      <c r="N1352" s="28" t="str">
        <f>IF(VLOOKUP(I1352,RETENCIÓN!A:E,5,FALSE)="E","X","")</f>
        <v>X</v>
      </c>
      <c r="O1352" s="28" t="str">
        <f>IF(VLOOKUP(I1352,[3]RETENCIÓN!A:E,5,FALSE)="MT","X","")</f>
        <v/>
      </c>
      <c r="P1352" s="28" t="str">
        <f>IF(VLOOKUP(I1352,[3]RETENCIÓN!A:E,5,FALSE)="S","X","")</f>
        <v/>
      </c>
      <c r="Q1352" s="26" t="s">
        <v>2619</v>
      </c>
      <c r="R1352" s="26"/>
      <c r="S1352" s="25" t="s">
        <v>177</v>
      </c>
      <c r="T1352" s="22" t="s">
        <v>178</v>
      </c>
      <c r="U1352" s="22">
        <v>1</v>
      </c>
      <c r="V1352" s="22">
        <v>44</v>
      </c>
      <c r="W1352" s="22" t="s">
        <v>167</v>
      </c>
      <c r="X1352" s="22"/>
      <c r="Y1352" s="22">
        <v>2</v>
      </c>
      <c r="Z1352" s="22" t="s">
        <v>2618</v>
      </c>
    </row>
    <row r="1353" spans="1:26" ht="36" x14ac:dyDescent="0.2">
      <c r="A1353" s="22">
        <v>1351</v>
      </c>
      <c r="B1353" s="22" t="s">
        <v>303</v>
      </c>
      <c r="C1353" s="23">
        <v>37601</v>
      </c>
      <c r="D1353" s="23">
        <v>37601</v>
      </c>
      <c r="E1353" s="22" t="s">
        <v>21</v>
      </c>
      <c r="F1353" s="24" t="s">
        <v>415</v>
      </c>
      <c r="G1353" s="4" t="s">
        <v>40</v>
      </c>
      <c r="H1353" s="31" t="str">
        <f>VLOOKUP(G1353,[2]Hoja2!A$1:B$65536,2,0)</f>
        <v>SERIE029</v>
      </c>
      <c r="I1353" s="4" t="s">
        <v>40</v>
      </c>
      <c r="J1353" s="31">
        <f>VLOOKUP(Eliminación!I1760,RETENCIÓN!A:D,IF(Eliminación!E1760="OPES",2,IF(Eliminación!E1760="UPES",3,4)),FALSE)</f>
        <v>10</v>
      </c>
      <c r="K1353" s="27">
        <f t="shared" si="21"/>
        <v>41251</v>
      </c>
      <c r="L1353" s="28" t="str">
        <f>IF(VLOOKUP(I1353,RETENCIÓN!A:E,5,FALSE)="E","X","")</f>
        <v>X</v>
      </c>
      <c r="M1353" s="29" t="str">
        <f>IF(VLOOKUP(I1353,RETENCIÓN!A:E,5,FALSE)="CT","X","")</f>
        <v/>
      </c>
      <c r="N1353" s="28" t="str">
        <f>IF(VLOOKUP(I1353,RETENCIÓN!A:E,5,FALSE)="E","X","")</f>
        <v>X</v>
      </c>
      <c r="O1353" s="28" t="str">
        <f>IF(VLOOKUP(I1353,[3]RETENCIÓN!A:E,5,FALSE)="MT","X","")</f>
        <v/>
      </c>
      <c r="P1353" s="28" t="str">
        <f>IF(VLOOKUP(I1353,[3]RETENCIÓN!A:E,5,FALSE)="S","X","")</f>
        <v/>
      </c>
      <c r="Q1353" s="26" t="s">
        <v>2619</v>
      </c>
      <c r="R1353" s="26"/>
      <c r="S1353" s="25" t="s">
        <v>177</v>
      </c>
      <c r="T1353" s="22" t="s">
        <v>178</v>
      </c>
      <c r="U1353" s="22">
        <v>1</v>
      </c>
      <c r="V1353" s="22">
        <v>35</v>
      </c>
      <c r="W1353" s="22" t="s">
        <v>167</v>
      </c>
      <c r="X1353" s="22"/>
      <c r="Y1353" s="22">
        <v>3</v>
      </c>
      <c r="Z1353" s="22" t="s">
        <v>2618</v>
      </c>
    </row>
    <row r="1354" spans="1:26" ht="36" x14ac:dyDescent="0.2">
      <c r="A1354" s="22">
        <v>1352</v>
      </c>
      <c r="B1354" s="22" t="s">
        <v>168</v>
      </c>
      <c r="C1354" s="23">
        <v>37601</v>
      </c>
      <c r="D1354" s="23">
        <v>37601</v>
      </c>
      <c r="E1354" s="22" t="s">
        <v>21</v>
      </c>
      <c r="F1354" s="24" t="s">
        <v>1082</v>
      </c>
      <c r="G1354" s="4" t="s">
        <v>40</v>
      </c>
      <c r="H1354" s="31" t="str">
        <f>VLOOKUP(G1354,[2]Hoja2!A$1:B$65536,2,0)</f>
        <v>SERIE029</v>
      </c>
      <c r="I1354" s="4" t="s">
        <v>40</v>
      </c>
      <c r="J1354" s="31">
        <f>VLOOKUP(Eliminación!I1761,RETENCIÓN!A:D,IF(Eliminación!E1761="OPES",2,IF(Eliminación!E1761="UPES",3,4)),FALSE)</f>
        <v>10</v>
      </c>
      <c r="K1354" s="27">
        <f t="shared" si="21"/>
        <v>41251</v>
      </c>
      <c r="L1354" s="28" t="str">
        <f>IF(VLOOKUP(I1354,RETENCIÓN!A:E,5,FALSE)="E","X","")</f>
        <v>X</v>
      </c>
      <c r="M1354" s="29" t="str">
        <f>IF(VLOOKUP(I1354,RETENCIÓN!A:E,5,FALSE)="CT","X","")</f>
        <v/>
      </c>
      <c r="N1354" s="28" t="str">
        <f>IF(VLOOKUP(I1354,RETENCIÓN!A:E,5,FALSE)="E","X","")</f>
        <v>X</v>
      </c>
      <c r="O1354" s="28" t="str">
        <f>IF(VLOOKUP(I1354,[3]RETENCIÓN!A:E,5,FALSE)="MT","X","")</f>
        <v/>
      </c>
      <c r="P1354" s="28" t="str">
        <f>IF(VLOOKUP(I1354,[3]RETENCIÓN!A:E,5,FALSE)="S","X","")</f>
        <v/>
      </c>
      <c r="Q1354" s="26" t="s">
        <v>2619</v>
      </c>
      <c r="R1354" s="26"/>
      <c r="S1354" s="25" t="s">
        <v>177</v>
      </c>
      <c r="T1354" s="22" t="s">
        <v>178</v>
      </c>
      <c r="U1354" s="22">
        <v>1</v>
      </c>
      <c r="V1354" s="22">
        <v>37</v>
      </c>
      <c r="W1354" s="22" t="s">
        <v>167</v>
      </c>
      <c r="X1354" s="22"/>
      <c r="Y1354" s="22">
        <v>4</v>
      </c>
      <c r="Z1354" s="22" t="s">
        <v>2618</v>
      </c>
    </row>
    <row r="1355" spans="1:26" ht="36" x14ac:dyDescent="0.2">
      <c r="A1355" s="22">
        <v>1353</v>
      </c>
      <c r="B1355" s="22" t="s">
        <v>221</v>
      </c>
      <c r="C1355" s="23">
        <v>37601</v>
      </c>
      <c r="D1355" s="23">
        <v>37601</v>
      </c>
      <c r="E1355" s="22" t="s">
        <v>21</v>
      </c>
      <c r="F1355" s="24" t="s">
        <v>2620</v>
      </c>
      <c r="G1355" s="4" t="s">
        <v>40</v>
      </c>
      <c r="H1355" s="31" t="str">
        <f>VLOOKUP(G1355,[2]Hoja2!A$1:B$65536,2,0)</f>
        <v>SERIE029</v>
      </c>
      <c r="I1355" s="4" t="s">
        <v>40</v>
      </c>
      <c r="J1355" s="31">
        <f>VLOOKUP(Eliminación!I1762,RETENCIÓN!A:D,IF(Eliminación!E1762="OPES",2,IF(Eliminación!E1762="UPES",3,4)),FALSE)</f>
        <v>10</v>
      </c>
      <c r="K1355" s="27">
        <f t="shared" si="21"/>
        <v>41251</v>
      </c>
      <c r="L1355" s="28" t="str">
        <f>IF(VLOOKUP(I1355,RETENCIÓN!A:E,5,FALSE)="E","X","")</f>
        <v>X</v>
      </c>
      <c r="M1355" s="29" t="str">
        <f>IF(VLOOKUP(I1355,RETENCIÓN!A:E,5,FALSE)="CT","X","")</f>
        <v/>
      </c>
      <c r="N1355" s="28" t="str">
        <f>IF(VLOOKUP(I1355,RETENCIÓN!A:E,5,FALSE)="E","X","")</f>
        <v>X</v>
      </c>
      <c r="O1355" s="28" t="str">
        <f>IF(VLOOKUP(I1355,[3]RETENCIÓN!A:E,5,FALSE)="MT","X","")</f>
        <v/>
      </c>
      <c r="P1355" s="28" t="str">
        <f>IF(VLOOKUP(I1355,[3]RETENCIÓN!A:E,5,FALSE)="S","X","")</f>
        <v/>
      </c>
      <c r="Q1355" s="26" t="s">
        <v>2619</v>
      </c>
      <c r="R1355" s="26" t="s">
        <v>2621</v>
      </c>
      <c r="S1355" s="25" t="s">
        <v>177</v>
      </c>
      <c r="T1355" s="22" t="s">
        <v>178</v>
      </c>
      <c r="U1355" s="22">
        <v>1</v>
      </c>
      <c r="V1355" s="22">
        <v>52</v>
      </c>
      <c r="W1355" s="22" t="s">
        <v>167</v>
      </c>
      <c r="X1355" s="22"/>
      <c r="Y1355" s="22">
        <v>5</v>
      </c>
      <c r="Z1355" s="22" t="s">
        <v>2618</v>
      </c>
    </row>
    <row r="1356" spans="1:26" ht="36" x14ac:dyDescent="0.2">
      <c r="A1356" s="22">
        <v>1354</v>
      </c>
      <c r="B1356" s="22" t="s">
        <v>303</v>
      </c>
      <c r="C1356" s="23">
        <v>37601</v>
      </c>
      <c r="D1356" s="23">
        <v>37601</v>
      </c>
      <c r="E1356" s="22" t="s">
        <v>21</v>
      </c>
      <c r="F1356" s="24" t="s">
        <v>2622</v>
      </c>
      <c r="G1356" s="4" t="s">
        <v>40</v>
      </c>
      <c r="H1356" s="31" t="str">
        <f>VLOOKUP(G1356,[2]Hoja2!A$1:B$65536,2,0)</f>
        <v>SERIE029</v>
      </c>
      <c r="I1356" s="4" t="s">
        <v>40</v>
      </c>
      <c r="J1356" s="31">
        <f>VLOOKUP(Eliminación!I1763,RETENCIÓN!A:D,IF(Eliminación!E1763="OPES",2,IF(Eliminación!E1763="UPES",3,4)),FALSE)</f>
        <v>10</v>
      </c>
      <c r="K1356" s="27">
        <f t="shared" si="21"/>
        <v>41251</v>
      </c>
      <c r="L1356" s="28" t="str">
        <f>IF(VLOOKUP(I1356,RETENCIÓN!A:E,5,FALSE)="E","X","")</f>
        <v>X</v>
      </c>
      <c r="M1356" s="29" t="str">
        <f>IF(VLOOKUP(I1356,RETENCIÓN!A:E,5,FALSE)="CT","X","")</f>
        <v/>
      </c>
      <c r="N1356" s="28" t="str">
        <f>IF(VLOOKUP(I1356,RETENCIÓN!A:E,5,FALSE)="E","X","")</f>
        <v>X</v>
      </c>
      <c r="O1356" s="28" t="str">
        <f>IF(VLOOKUP(I1356,[3]RETENCIÓN!A:E,5,FALSE)="MT","X","")</f>
        <v/>
      </c>
      <c r="P1356" s="28" t="str">
        <f>IF(VLOOKUP(I1356,[3]RETENCIÓN!A:E,5,FALSE)="S","X","")</f>
        <v/>
      </c>
      <c r="Q1356" s="26" t="s">
        <v>2619</v>
      </c>
      <c r="R1356" s="26"/>
      <c r="S1356" s="25" t="s">
        <v>177</v>
      </c>
      <c r="T1356" s="22" t="s">
        <v>178</v>
      </c>
      <c r="U1356" s="22">
        <v>1</v>
      </c>
      <c r="V1356" s="22">
        <v>47</v>
      </c>
      <c r="W1356" s="22" t="s">
        <v>167</v>
      </c>
      <c r="X1356" s="22"/>
      <c r="Y1356" s="22">
        <v>6</v>
      </c>
      <c r="Z1356" s="22" t="s">
        <v>2618</v>
      </c>
    </row>
    <row r="1357" spans="1:26" ht="36" x14ac:dyDescent="0.2">
      <c r="A1357" s="22">
        <v>1355</v>
      </c>
      <c r="B1357" s="22" t="s">
        <v>303</v>
      </c>
      <c r="C1357" s="23">
        <v>37601</v>
      </c>
      <c r="D1357" s="23">
        <v>37601</v>
      </c>
      <c r="E1357" s="22" t="s">
        <v>21</v>
      </c>
      <c r="F1357" s="24" t="s">
        <v>2181</v>
      </c>
      <c r="G1357" s="4" t="s">
        <v>40</v>
      </c>
      <c r="H1357" s="31" t="str">
        <f>VLOOKUP(G1357,[2]Hoja2!A$1:B$65536,2,0)</f>
        <v>SERIE029</v>
      </c>
      <c r="I1357" s="4" t="s">
        <v>40</v>
      </c>
      <c r="J1357" s="31">
        <f>VLOOKUP(Eliminación!I1764,RETENCIÓN!A:D,IF(Eliminación!E1764="OPES",2,IF(Eliminación!E1764="UPES",3,4)),FALSE)</f>
        <v>10</v>
      </c>
      <c r="K1357" s="27">
        <f t="shared" si="21"/>
        <v>41251</v>
      </c>
      <c r="L1357" s="28" t="str">
        <f>IF(VLOOKUP(I1357,RETENCIÓN!A:E,5,FALSE)="E","X","")</f>
        <v>X</v>
      </c>
      <c r="M1357" s="29" t="str">
        <f>IF(VLOOKUP(I1357,RETENCIÓN!A:E,5,FALSE)="CT","X","")</f>
        <v/>
      </c>
      <c r="N1357" s="28" t="str">
        <f>IF(VLOOKUP(I1357,RETENCIÓN!A:E,5,FALSE)="E","X","")</f>
        <v>X</v>
      </c>
      <c r="O1357" s="28" t="str">
        <f>IF(VLOOKUP(I1357,[3]RETENCIÓN!A:E,5,FALSE)="MT","X","")</f>
        <v/>
      </c>
      <c r="P1357" s="28" t="str">
        <f>IF(VLOOKUP(I1357,[3]RETENCIÓN!A:E,5,FALSE)="S","X","")</f>
        <v/>
      </c>
      <c r="Q1357" s="26" t="s">
        <v>2619</v>
      </c>
      <c r="R1357" s="26"/>
      <c r="S1357" s="25" t="s">
        <v>177</v>
      </c>
      <c r="T1357" s="22" t="s">
        <v>178</v>
      </c>
      <c r="U1357" s="22">
        <v>1</v>
      </c>
      <c r="V1357" s="22">
        <v>40</v>
      </c>
      <c r="W1357" s="22" t="s">
        <v>167</v>
      </c>
      <c r="X1357" s="22"/>
      <c r="Y1357" s="22">
        <v>7</v>
      </c>
      <c r="Z1357" s="22" t="s">
        <v>2618</v>
      </c>
    </row>
    <row r="1358" spans="1:26" ht="36" x14ac:dyDescent="0.2">
      <c r="A1358" s="22">
        <v>1356</v>
      </c>
      <c r="B1358" s="22" t="s">
        <v>221</v>
      </c>
      <c r="C1358" s="23">
        <v>37601</v>
      </c>
      <c r="D1358" s="23">
        <v>37601</v>
      </c>
      <c r="E1358" s="22" t="s">
        <v>21</v>
      </c>
      <c r="F1358" s="24" t="s">
        <v>2623</v>
      </c>
      <c r="G1358" s="4" t="s">
        <v>40</v>
      </c>
      <c r="H1358" s="31" t="str">
        <f>VLOOKUP(G1358,[2]Hoja2!A$1:B$65536,2,0)</f>
        <v>SERIE029</v>
      </c>
      <c r="I1358" s="4" t="s">
        <v>40</v>
      </c>
      <c r="J1358" s="31">
        <f>VLOOKUP(Eliminación!I1765,RETENCIÓN!A:D,IF(Eliminación!E1765="OPES",2,IF(Eliminación!E1765="UPES",3,4)),FALSE)</f>
        <v>10</v>
      </c>
      <c r="K1358" s="27">
        <f t="shared" si="21"/>
        <v>41251</v>
      </c>
      <c r="L1358" s="28" t="str">
        <f>IF(VLOOKUP(I1358,RETENCIÓN!A:E,5,FALSE)="E","X","")</f>
        <v>X</v>
      </c>
      <c r="M1358" s="29" t="str">
        <f>IF(VLOOKUP(I1358,RETENCIÓN!A:E,5,FALSE)="CT","X","")</f>
        <v/>
      </c>
      <c r="N1358" s="28" t="str">
        <f>IF(VLOOKUP(I1358,RETENCIÓN!A:E,5,FALSE)="E","X","")</f>
        <v>X</v>
      </c>
      <c r="O1358" s="28" t="str">
        <f>IF(VLOOKUP(I1358,[3]RETENCIÓN!A:E,5,FALSE)="MT","X","")</f>
        <v/>
      </c>
      <c r="P1358" s="28" t="str">
        <f>IF(VLOOKUP(I1358,[3]RETENCIÓN!A:E,5,FALSE)="S","X","")</f>
        <v/>
      </c>
      <c r="Q1358" s="26" t="s">
        <v>2619</v>
      </c>
      <c r="R1358" s="26"/>
      <c r="S1358" s="25" t="s">
        <v>177</v>
      </c>
      <c r="T1358" s="22" t="s">
        <v>178</v>
      </c>
      <c r="U1358" s="22">
        <v>1</v>
      </c>
      <c r="V1358" s="22">
        <v>45</v>
      </c>
      <c r="W1358" s="22" t="s">
        <v>167</v>
      </c>
      <c r="X1358" s="22"/>
      <c r="Y1358" s="22">
        <v>8</v>
      </c>
      <c r="Z1358" s="22" t="s">
        <v>2618</v>
      </c>
    </row>
    <row r="1359" spans="1:26" ht="36" x14ac:dyDescent="0.2">
      <c r="A1359" s="22">
        <v>1357</v>
      </c>
      <c r="B1359" s="22" t="s">
        <v>221</v>
      </c>
      <c r="C1359" s="23">
        <v>37602</v>
      </c>
      <c r="D1359" s="23">
        <v>37602</v>
      </c>
      <c r="E1359" s="22" t="s">
        <v>21</v>
      </c>
      <c r="F1359" s="24" t="s">
        <v>2624</v>
      </c>
      <c r="G1359" s="4" t="s">
        <v>40</v>
      </c>
      <c r="H1359" s="31" t="str">
        <f>VLOOKUP(G1359,[2]Hoja2!A$1:B$65536,2,0)</f>
        <v>SERIE029</v>
      </c>
      <c r="I1359" s="4" t="s">
        <v>40</v>
      </c>
      <c r="J1359" s="31">
        <f>VLOOKUP(Eliminación!I1766,RETENCIÓN!A:D,IF(Eliminación!E1766="OPES",2,IF(Eliminación!E1766="UPES",3,4)),FALSE)</f>
        <v>10</v>
      </c>
      <c r="K1359" s="27">
        <f t="shared" si="21"/>
        <v>41252</v>
      </c>
      <c r="L1359" s="28" t="str">
        <f>IF(VLOOKUP(I1359,RETENCIÓN!A:E,5,FALSE)="E","X","")</f>
        <v>X</v>
      </c>
      <c r="M1359" s="29" t="str">
        <f>IF(VLOOKUP(I1359,RETENCIÓN!A:E,5,FALSE)="CT","X","")</f>
        <v/>
      </c>
      <c r="N1359" s="28" t="str">
        <f>IF(VLOOKUP(I1359,RETENCIÓN!A:E,5,FALSE)="E","X","")</f>
        <v>X</v>
      </c>
      <c r="O1359" s="28" t="str">
        <f>IF(VLOOKUP(I1359,[3]RETENCIÓN!A:E,5,FALSE)="MT","X","")</f>
        <v/>
      </c>
      <c r="P1359" s="28" t="str">
        <f>IF(VLOOKUP(I1359,[3]RETENCIÓN!A:E,5,FALSE)="S","X","")</f>
        <v/>
      </c>
      <c r="Q1359" s="26" t="s">
        <v>2625</v>
      </c>
      <c r="R1359" s="26" t="s">
        <v>655</v>
      </c>
      <c r="S1359" s="25" t="s">
        <v>177</v>
      </c>
      <c r="T1359" s="22" t="s">
        <v>178</v>
      </c>
      <c r="U1359" s="22">
        <v>1</v>
      </c>
      <c r="V1359" s="22">
        <v>165</v>
      </c>
      <c r="W1359" s="22" t="s">
        <v>167</v>
      </c>
      <c r="X1359" s="22"/>
      <c r="Y1359" s="22">
        <v>9</v>
      </c>
      <c r="Z1359" s="22" t="s">
        <v>2618</v>
      </c>
    </row>
    <row r="1360" spans="1:26" ht="36" x14ac:dyDescent="0.2">
      <c r="A1360" s="22">
        <v>1358</v>
      </c>
      <c r="B1360" s="22" t="s">
        <v>303</v>
      </c>
      <c r="C1360" s="23">
        <v>37602</v>
      </c>
      <c r="D1360" s="23">
        <v>37602</v>
      </c>
      <c r="E1360" s="22" t="s">
        <v>21</v>
      </c>
      <c r="F1360" s="24" t="s">
        <v>2626</v>
      </c>
      <c r="G1360" s="4" t="s">
        <v>40</v>
      </c>
      <c r="H1360" s="31" t="str">
        <f>VLOOKUP(G1360,[2]Hoja2!A$1:B$65536,2,0)</f>
        <v>SERIE029</v>
      </c>
      <c r="I1360" s="4" t="s">
        <v>40</v>
      </c>
      <c r="J1360" s="31">
        <f>VLOOKUP(Eliminación!I1767,RETENCIÓN!A:D,IF(Eliminación!E1767="OPES",2,IF(Eliminación!E1767="UPES",3,4)),FALSE)</f>
        <v>10</v>
      </c>
      <c r="K1360" s="27">
        <f t="shared" si="21"/>
        <v>41252</v>
      </c>
      <c r="L1360" s="28" t="str">
        <f>IF(VLOOKUP(I1360,RETENCIÓN!A:E,5,FALSE)="E","X","")</f>
        <v>X</v>
      </c>
      <c r="M1360" s="29" t="str">
        <f>IF(VLOOKUP(I1360,RETENCIÓN!A:E,5,FALSE)="CT","X","")</f>
        <v/>
      </c>
      <c r="N1360" s="28" t="str">
        <f>IF(VLOOKUP(I1360,RETENCIÓN!A:E,5,FALSE)="E","X","")</f>
        <v>X</v>
      </c>
      <c r="O1360" s="28" t="str">
        <f>IF(VLOOKUP(I1360,[3]RETENCIÓN!A:E,5,FALSE)="MT","X","")</f>
        <v/>
      </c>
      <c r="P1360" s="28" t="str">
        <f>IF(VLOOKUP(I1360,[3]RETENCIÓN!A:E,5,FALSE)="S","X","")</f>
        <v/>
      </c>
      <c r="Q1360" s="26" t="s">
        <v>2625</v>
      </c>
      <c r="R1360" s="26" t="s">
        <v>1956</v>
      </c>
      <c r="S1360" s="25" t="s">
        <v>177</v>
      </c>
      <c r="T1360" s="22" t="s">
        <v>178</v>
      </c>
      <c r="U1360" s="22">
        <v>1</v>
      </c>
      <c r="V1360" s="22">
        <v>115</v>
      </c>
      <c r="W1360" s="22" t="s">
        <v>167</v>
      </c>
      <c r="X1360" s="22"/>
      <c r="Y1360" s="22">
        <v>10</v>
      </c>
      <c r="Z1360" s="22" t="s">
        <v>2618</v>
      </c>
    </row>
    <row r="1361" spans="1:26" ht="36" x14ac:dyDescent="0.2">
      <c r="A1361" s="22">
        <v>1359</v>
      </c>
      <c r="B1361" s="22" t="s">
        <v>221</v>
      </c>
      <c r="C1361" s="23">
        <v>37602</v>
      </c>
      <c r="D1361" s="23">
        <v>37602</v>
      </c>
      <c r="E1361" s="22" t="s">
        <v>21</v>
      </c>
      <c r="F1361" s="24" t="s">
        <v>2123</v>
      </c>
      <c r="G1361" s="4" t="s">
        <v>40</v>
      </c>
      <c r="H1361" s="31" t="str">
        <f>VLOOKUP(G1361,[2]Hoja2!A$1:B$65536,2,0)</f>
        <v>SERIE029</v>
      </c>
      <c r="I1361" s="4" t="s">
        <v>40</v>
      </c>
      <c r="J1361" s="31">
        <f>VLOOKUP(Eliminación!I1768,RETENCIÓN!A:D,IF(Eliminación!E1768="OPES",2,IF(Eliminación!E1768="UPES",3,4)),FALSE)</f>
        <v>10</v>
      </c>
      <c r="K1361" s="27">
        <f t="shared" si="21"/>
        <v>41252</v>
      </c>
      <c r="L1361" s="28" t="str">
        <f>IF(VLOOKUP(I1361,RETENCIÓN!A:E,5,FALSE)="E","X","")</f>
        <v>X</v>
      </c>
      <c r="M1361" s="29" t="str">
        <f>IF(VLOOKUP(I1361,RETENCIÓN!A:E,5,FALSE)="CT","X","")</f>
        <v/>
      </c>
      <c r="N1361" s="28" t="str">
        <f>IF(VLOOKUP(I1361,RETENCIÓN!A:E,5,FALSE)="E","X","")</f>
        <v>X</v>
      </c>
      <c r="O1361" s="28" t="str">
        <f>IF(VLOOKUP(I1361,[3]RETENCIÓN!A:E,5,FALSE)="MT","X","")</f>
        <v/>
      </c>
      <c r="P1361" s="28" t="str">
        <f>IF(VLOOKUP(I1361,[3]RETENCIÓN!A:E,5,FALSE)="S","X","")</f>
        <v/>
      </c>
      <c r="Q1361" s="26" t="s">
        <v>2627</v>
      </c>
      <c r="R1361" s="26" t="s">
        <v>2628</v>
      </c>
      <c r="S1361" s="25" t="s">
        <v>177</v>
      </c>
      <c r="T1361" s="22" t="s">
        <v>178</v>
      </c>
      <c r="U1361" s="22">
        <v>1</v>
      </c>
      <c r="V1361" s="22">
        <v>20</v>
      </c>
      <c r="W1361" s="22" t="s">
        <v>167</v>
      </c>
      <c r="X1361" s="22"/>
      <c r="Y1361" s="22">
        <v>11</v>
      </c>
      <c r="Z1361" s="22" t="s">
        <v>2618</v>
      </c>
    </row>
    <row r="1362" spans="1:26" ht="36" x14ac:dyDescent="0.2">
      <c r="A1362" s="22">
        <v>1360</v>
      </c>
      <c r="B1362" s="22" t="s">
        <v>303</v>
      </c>
      <c r="C1362" s="23">
        <v>37602</v>
      </c>
      <c r="D1362" s="23">
        <v>37602</v>
      </c>
      <c r="E1362" s="22" t="s">
        <v>21</v>
      </c>
      <c r="F1362" s="24" t="s">
        <v>2629</v>
      </c>
      <c r="G1362" s="4" t="s">
        <v>40</v>
      </c>
      <c r="H1362" s="31" t="str">
        <f>VLOOKUP(G1362,[2]Hoja2!A$1:B$65536,2,0)</f>
        <v>SERIE029</v>
      </c>
      <c r="I1362" s="4" t="s">
        <v>40</v>
      </c>
      <c r="J1362" s="31">
        <f>VLOOKUP(Eliminación!I1769,RETENCIÓN!A:D,IF(Eliminación!E1769="OPES",2,IF(Eliminación!E1769="UPES",3,4)),FALSE)</f>
        <v>10</v>
      </c>
      <c r="K1362" s="27">
        <f t="shared" si="21"/>
        <v>41252</v>
      </c>
      <c r="L1362" s="28" t="str">
        <f>IF(VLOOKUP(I1362,RETENCIÓN!A:E,5,FALSE)="E","X","")</f>
        <v>X</v>
      </c>
      <c r="M1362" s="29" t="str">
        <f>IF(VLOOKUP(I1362,RETENCIÓN!A:E,5,FALSE)="CT","X","")</f>
        <v/>
      </c>
      <c r="N1362" s="28" t="str">
        <f>IF(VLOOKUP(I1362,RETENCIÓN!A:E,5,FALSE)="E","X","")</f>
        <v>X</v>
      </c>
      <c r="O1362" s="28" t="str">
        <f>IF(VLOOKUP(I1362,[3]RETENCIÓN!A:E,5,FALSE)="MT","X","")</f>
        <v/>
      </c>
      <c r="P1362" s="28" t="str">
        <f>IF(VLOOKUP(I1362,[3]RETENCIÓN!A:E,5,FALSE)="S","X","")</f>
        <v/>
      </c>
      <c r="Q1362" s="26" t="s">
        <v>2627</v>
      </c>
      <c r="R1362" s="26" t="s">
        <v>2630</v>
      </c>
      <c r="S1362" s="25" t="s">
        <v>177</v>
      </c>
      <c r="T1362" s="22" t="s">
        <v>178</v>
      </c>
      <c r="U1362" s="22">
        <v>1</v>
      </c>
      <c r="V1362" s="22">
        <v>37</v>
      </c>
      <c r="W1362" s="22" t="s">
        <v>167</v>
      </c>
      <c r="X1362" s="22"/>
      <c r="Y1362" s="22">
        <v>12</v>
      </c>
      <c r="Z1362" s="22" t="s">
        <v>2618</v>
      </c>
    </row>
    <row r="1363" spans="1:26" ht="24" x14ac:dyDescent="0.2">
      <c r="A1363" s="22">
        <v>1361</v>
      </c>
      <c r="B1363" s="22" t="s">
        <v>303</v>
      </c>
      <c r="C1363" s="23">
        <v>37602</v>
      </c>
      <c r="D1363" s="23">
        <v>37602</v>
      </c>
      <c r="E1363" s="22" t="s">
        <v>21</v>
      </c>
      <c r="F1363" s="24" t="s">
        <v>2524</v>
      </c>
      <c r="G1363" s="4" t="s">
        <v>40</v>
      </c>
      <c r="H1363" s="31" t="str">
        <f>VLOOKUP(G1363,[2]Hoja2!A$1:B$65536,2,0)</f>
        <v>SERIE029</v>
      </c>
      <c r="I1363" s="4" t="s">
        <v>40</v>
      </c>
      <c r="J1363" s="31">
        <f>VLOOKUP(Eliminación!I1770,RETENCIÓN!A:D,IF(Eliminación!E1770="OPES",2,IF(Eliminación!E1770="UPES",3,4)),FALSE)</f>
        <v>10</v>
      </c>
      <c r="K1363" s="27">
        <f t="shared" si="21"/>
        <v>41252</v>
      </c>
      <c r="L1363" s="28" t="str">
        <f>IF(VLOOKUP(I1363,RETENCIÓN!A:E,5,FALSE)="E","X","")</f>
        <v>X</v>
      </c>
      <c r="M1363" s="29" t="str">
        <f>IF(VLOOKUP(I1363,RETENCIÓN!A:E,5,FALSE)="CT","X","")</f>
        <v/>
      </c>
      <c r="N1363" s="28" t="str">
        <f>IF(VLOOKUP(I1363,RETENCIÓN!A:E,5,FALSE)="E","X","")</f>
        <v>X</v>
      </c>
      <c r="O1363" s="28" t="str">
        <f>IF(VLOOKUP(I1363,[3]RETENCIÓN!A:E,5,FALSE)="MT","X","")</f>
        <v/>
      </c>
      <c r="P1363" s="28" t="str">
        <f>IF(VLOOKUP(I1363,[3]RETENCIÓN!A:E,5,FALSE)="S","X","")</f>
        <v/>
      </c>
      <c r="Q1363" s="26" t="s">
        <v>2631</v>
      </c>
      <c r="R1363" s="26" t="s">
        <v>1070</v>
      </c>
      <c r="S1363" s="25" t="s">
        <v>177</v>
      </c>
      <c r="T1363" s="22" t="s">
        <v>178</v>
      </c>
      <c r="U1363" s="22">
        <v>1</v>
      </c>
      <c r="V1363" s="22">
        <v>113</v>
      </c>
      <c r="W1363" s="22" t="s">
        <v>167</v>
      </c>
      <c r="X1363" s="22"/>
      <c r="Y1363" s="22">
        <v>13</v>
      </c>
      <c r="Z1363" s="22" t="s">
        <v>2618</v>
      </c>
    </row>
    <row r="1364" spans="1:26" ht="24" x14ac:dyDescent="0.2">
      <c r="A1364" s="22">
        <v>1362</v>
      </c>
      <c r="B1364" s="22" t="s">
        <v>1047</v>
      </c>
      <c r="C1364" s="23">
        <v>37602</v>
      </c>
      <c r="D1364" s="23">
        <v>37602</v>
      </c>
      <c r="E1364" s="22" t="s">
        <v>21</v>
      </c>
      <c r="F1364" s="24" t="s">
        <v>2632</v>
      </c>
      <c r="G1364" s="4" t="s">
        <v>40</v>
      </c>
      <c r="H1364" s="31" t="str">
        <f>VLOOKUP(G1364,[2]Hoja2!A$1:B$65536,2,0)</f>
        <v>SERIE029</v>
      </c>
      <c r="I1364" s="4" t="s">
        <v>40</v>
      </c>
      <c r="J1364" s="31">
        <f>VLOOKUP(Eliminación!I1771,RETENCIÓN!A:D,IF(Eliminación!E1771="OPES",2,IF(Eliminación!E1771="UPES",3,4)),FALSE)</f>
        <v>10</v>
      </c>
      <c r="K1364" s="27">
        <f t="shared" si="21"/>
        <v>41252</v>
      </c>
      <c r="L1364" s="28" t="str">
        <f>IF(VLOOKUP(I1364,RETENCIÓN!A:E,5,FALSE)="E","X","")</f>
        <v>X</v>
      </c>
      <c r="M1364" s="29" t="str">
        <f>IF(VLOOKUP(I1364,RETENCIÓN!A:E,5,FALSE)="CT","X","")</f>
        <v/>
      </c>
      <c r="N1364" s="28" t="str">
        <f>IF(VLOOKUP(I1364,RETENCIÓN!A:E,5,FALSE)="E","X","")</f>
        <v>X</v>
      </c>
      <c r="O1364" s="28" t="str">
        <f>IF(VLOOKUP(I1364,[3]RETENCIÓN!A:E,5,FALSE)="MT","X","")</f>
        <v/>
      </c>
      <c r="P1364" s="28" t="str">
        <f>IF(VLOOKUP(I1364,[3]RETENCIÓN!A:E,5,FALSE)="S","X","")</f>
        <v/>
      </c>
      <c r="Q1364" s="26" t="s">
        <v>2631</v>
      </c>
      <c r="R1364" s="26" t="s">
        <v>1063</v>
      </c>
      <c r="S1364" s="25" t="s">
        <v>177</v>
      </c>
      <c r="T1364" s="22" t="s">
        <v>178</v>
      </c>
      <c r="U1364" s="22">
        <v>1</v>
      </c>
      <c r="V1364" s="22">
        <v>145</v>
      </c>
      <c r="W1364" s="22" t="s">
        <v>167</v>
      </c>
      <c r="X1364" s="22"/>
      <c r="Y1364" s="22">
        <v>14</v>
      </c>
      <c r="Z1364" s="22" t="s">
        <v>2618</v>
      </c>
    </row>
    <row r="1365" spans="1:26" ht="36" x14ac:dyDescent="0.2">
      <c r="A1365" s="22">
        <v>1363</v>
      </c>
      <c r="B1365" s="22" t="s">
        <v>168</v>
      </c>
      <c r="C1365" s="23">
        <v>37601</v>
      </c>
      <c r="D1365" s="23">
        <v>37601</v>
      </c>
      <c r="E1365" s="22" t="s">
        <v>21</v>
      </c>
      <c r="F1365" s="24" t="s">
        <v>1969</v>
      </c>
      <c r="G1365" s="4" t="s">
        <v>40</v>
      </c>
      <c r="H1365" s="31" t="str">
        <f>VLOOKUP(G1365,[2]Hoja2!A$1:B$65536,2,0)</f>
        <v>SERIE029</v>
      </c>
      <c r="I1365" s="4" t="s">
        <v>40</v>
      </c>
      <c r="J1365" s="31">
        <f>VLOOKUP(Eliminación!I1772,RETENCIÓN!A:D,IF(Eliminación!E1772="OPES",2,IF(Eliminación!E1772="UPES",3,4)),FALSE)</f>
        <v>10</v>
      </c>
      <c r="K1365" s="27">
        <f t="shared" si="21"/>
        <v>41251</v>
      </c>
      <c r="L1365" s="28" t="str">
        <f>IF(VLOOKUP(I1365,RETENCIÓN!A:E,5,FALSE)="E","X","")</f>
        <v>X</v>
      </c>
      <c r="M1365" s="29" t="str">
        <f>IF(VLOOKUP(I1365,RETENCIÓN!A:E,5,FALSE)="CT","X","")</f>
        <v/>
      </c>
      <c r="N1365" s="28" t="str">
        <f>IF(VLOOKUP(I1365,RETENCIÓN!A:E,5,FALSE)="E","X","")</f>
        <v>X</v>
      </c>
      <c r="O1365" s="28" t="str">
        <f>IF(VLOOKUP(I1365,[3]RETENCIÓN!A:E,5,FALSE)="MT","X","")</f>
        <v/>
      </c>
      <c r="P1365" s="28" t="str">
        <f>IF(VLOOKUP(I1365,[3]RETENCIÓN!A:E,5,FALSE)="S","X","")</f>
        <v/>
      </c>
      <c r="Q1365" s="26" t="s">
        <v>2633</v>
      </c>
      <c r="R1365" s="26"/>
      <c r="S1365" s="25" t="s">
        <v>177</v>
      </c>
      <c r="T1365" s="22" t="s">
        <v>178</v>
      </c>
      <c r="U1365" s="22">
        <v>1</v>
      </c>
      <c r="V1365" s="22">
        <v>42</v>
      </c>
      <c r="W1365" s="22" t="s">
        <v>167</v>
      </c>
      <c r="X1365" s="22"/>
      <c r="Y1365" s="22">
        <v>15</v>
      </c>
      <c r="Z1365" s="22" t="s">
        <v>2618</v>
      </c>
    </row>
    <row r="1366" spans="1:26" ht="36" x14ac:dyDescent="0.2">
      <c r="A1366" s="22">
        <v>1364</v>
      </c>
      <c r="B1366" s="22" t="s">
        <v>168</v>
      </c>
      <c r="C1366" s="23">
        <v>37601</v>
      </c>
      <c r="D1366" s="23">
        <v>37601</v>
      </c>
      <c r="E1366" s="22" t="s">
        <v>21</v>
      </c>
      <c r="F1366" s="24" t="s">
        <v>2634</v>
      </c>
      <c r="G1366" s="4" t="s">
        <v>40</v>
      </c>
      <c r="H1366" s="31" t="str">
        <f>VLOOKUP(G1366,[2]Hoja2!A$1:B$65536,2,0)</f>
        <v>SERIE029</v>
      </c>
      <c r="I1366" s="4" t="s">
        <v>40</v>
      </c>
      <c r="J1366" s="31">
        <f>VLOOKUP(Eliminación!I1773,RETENCIÓN!A:D,IF(Eliminación!E1773="OPES",2,IF(Eliminación!E1773="UPES",3,4)),FALSE)</f>
        <v>10</v>
      </c>
      <c r="K1366" s="27">
        <f t="shared" si="21"/>
        <v>41251</v>
      </c>
      <c r="L1366" s="28" t="str">
        <f>IF(VLOOKUP(I1366,RETENCIÓN!A:E,5,FALSE)="E","X","")</f>
        <v>X</v>
      </c>
      <c r="M1366" s="29" t="str">
        <f>IF(VLOOKUP(I1366,RETENCIÓN!A:E,5,FALSE)="CT","X","")</f>
        <v/>
      </c>
      <c r="N1366" s="28" t="str">
        <f>IF(VLOOKUP(I1366,RETENCIÓN!A:E,5,FALSE)="E","X","")</f>
        <v>X</v>
      </c>
      <c r="O1366" s="28" t="str">
        <f>IF(VLOOKUP(I1366,[3]RETENCIÓN!A:E,5,FALSE)="MT","X","")</f>
        <v/>
      </c>
      <c r="P1366" s="28" t="str">
        <f>IF(VLOOKUP(I1366,[3]RETENCIÓN!A:E,5,FALSE)="S","X","")</f>
        <v/>
      </c>
      <c r="Q1366" s="26" t="s">
        <v>2633</v>
      </c>
      <c r="R1366" s="26" t="s">
        <v>2046</v>
      </c>
      <c r="S1366" s="25" t="s">
        <v>177</v>
      </c>
      <c r="T1366" s="22" t="s">
        <v>178</v>
      </c>
      <c r="U1366" s="22">
        <v>1</v>
      </c>
      <c r="V1366" s="22">
        <v>51</v>
      </c>
      <c r="W1366" s="22" t="s">
        <v>167</v>
      </c>
      <c r="X1366" s="22"/>
      <c r="Y1366" s="22">
        <v>16</v>
      </c>
      <c r="Z1366" s="22" t="s">
        <v>2618</v>
      </c>
    </row>
    <row r="1367" spans="1:26" ht="36" x14ac:dyDescent="0.2">
      <c r="A1367" s="22">
        <v>1365</v>
      </c>
      <c r="B1367" s="22" t="s">
        <v>303</v>
      </c>
      <c r="C1367" s="23">
        <v>37601</v>
      </c>
      <c r="D1367" s="23">
        <v>37601</v>
      </c>
      <c r="E1367" s="22" t="s">
        <v>21</v>
      </c>
      <c r="F1367" s="24" t="s">
        <v>2635</v>
      </c>
      <c r="G1367" s="4" t="s">
        <v>40</v>
      </c>
      <c r="H1367" s="31" t="str">
        <f>VLOOKUP(G1367,[2]Hoja2!A$1:B$65536,2,0)</f>
        <v>SERIE029</v>
      </c>
      <c r="I1367" s="4" t="s">
        <v>40</v>
      </c>
      <c r="J1367" s="31">
        <f>VLOOKUP(Eliminación!I1774,RETENCIÓN!A:D,IF(Eliminación!E1774="OPES",2,IF(Eliminación!E1774="UPES",3,4)),FALSE)</f>
        <v>10</v>
      </c>
      <c r="K1367" s="27">
        <f t="shared" si="21"/>
        <v>41251</v>
      </c>
      <c r="L1367" s="28" t="str">
        <f>IF(VLOOKUP(I1367,RETENCIÓN!A:E,5,FALSE)="E","X","")</f>
        <v>X</v>
      </c>
      <c r="M1367" s="29" t="str">
        <f>IF(VLOOKUP(I1367,RETENCIÓN!A:E,5,FALSE)="CT","X","")</f>
        <v/>
      </c>
      <c r="N1367" s="28" t="str">
        <f>IF(VLOOKUP(I1367,RETENCIÓN!A:E,5,FALSE)="E","X","")</f>
        <v>X</v>
      </c>
      <c r="O1367" s="28" t="str">
        <f>IF(VLOOKUP(I1367,[3]RETENCIÓN!A:E,5,FALSE)="MT","X","")</f>
        <v/>
      </c>
      <c r="P1367" s="28" t="str">
        <f>IF(VLOOKUP(I1367,[3]RETENCIÓN!A:E,5,FALSE)="S","X","")</f>
        <v/>
      </c>
      <c r="Q1367" s="26" t="s">
        <v>2633</v>
      </c>
      <c r="R1367" s="26"/>
      <c r="S1367" s="25" t="s">
        <v>177</v>
      </c>
      <c r="T1367" s="22" t="s">
        <v>178</v>
      </c>
      <c r="U1367" s="22">
        <v>1</v>
      </c>
      <c r="V1367" s="22">
        <v>36</v>
      </c>
      <c r="W1367" s="22" t="s">
        <v>167</v>
      </c>
      <c r="X1367" s="22"/>
      <c r="Y1367" s="22">
        <v>17</v>
      </c>
      <c r="Z1367" s="22" t="s">
        <v>2618</v>
      </c>
    </row>
    <row r="1368" spans="1:26" ht="24" x14ac:dyDescent="0.2">
      <c r="A1368" s="22">
        <v>1366</v>
      </c>
      <c r="B1368" s="22" t="s">
        <v>168</v>
      </c>
      <c r="C1368" s="23">
        <v>37601</v>
      </c>
      <c r="D1368" s="23">
        <v>37601</v>
      </c>
      <c r="E1368" s="22" t="s">
        <v>21</v>
      </c>
      <c r="F1368" s="24" t="s">
        <v>2636</v>
      </c>
      <c r="G1368" s="4" t="s">
        <v>40</v>
      </c>
      <c r="H1368" s="31" t="str">
        <f>VLOOKUP(G1368,[2]Hoja2!A$1:B$65536,2,0)</f>
        <v>SERIE029</v>
      </c>
      <c r="I1368" s="4" t="s">
        <v>40</v>
      </c>
      <c r="J1368" s="31">
        <f>VLOOKUP(Eliminación!I1775,RETENCIÓN!A:D,IF(Eliminación!E1775="OPES",2,IF(Eliminación!E1775="UPES",3,4)),FALSE)</f>
        <v>10</v>
      </c>
      <c r="K1368" s="27">
        <f t="shared" si="21"/>
        <v>41251</v>
      </c>
      <c r="L1368" s="28" t="str">
        <f>IF(VLOOKUP(I1368,RETENCIÓN!A:E,5,FALSE)="E","X","")</f>
        <v>X</v>
      </c>
      <c r="M1368" s="29" t="str">
        <f>IF(VLOOKUP(I1368,RETENCIÓN!A:E,5,FALSE)="CT","X","")</f>
        <v/>
      </c>
      <c r="N1368" s="28" t="str">
        <f>IF(VLOOKUP(I1368,RETENCIÓN!A:E,5,FALSE)="E","X","")</f>
        <v>X</v>
      </c>
      <c r="O1368" s="28" t="str">
        <f>IF(VLOOKUP(I1368,[3]RETENCIÓN!A:E,5,FALSE)="MT","X","")</f>
        <v/>
      </c>
      <c r="P1368" s="28" t="str">
        <f>IF(VLOOKUP(I1368,[3]RETENCIÓN!A:E,5,FALSE)="S","X","")</f>
        <v/>
      </c>
      <c r="Q1368" s="26" t="s">
        <v>891</v>
      </c>
      <c r="R1368" s="26"/>
      <c r="S1368" s="25" t="s">
        <v>177</v>
      </c>
      <c r="T1368" s="22" t="s">
        <v>178</v>
      </c>
      <c r="U1368" s="22">
        <v>1</v>
      </c>
      <c r="V1368" s="22">
        <v>17</v>
      </c>
      <c r="W1368" s="22" t="s">
        <v>167</v>
      </c>
      <c r="X1368" s="22"/>
      <c r="Y1368" s="22">
        <v>18</v>
      </c>
      <c r="Z1368" s="22" t="s">
        <v>2618</v>
      </c>
    </row>
    <row r="1369" spans="1:26" ht="36" x14ac:dyDescent="0.2">
      <c r="A1369" s="22">
        <v>1367</v>
      </c>
      <c r="B1369" s="22" t="s">
        <v>168</v>
      </c>
      <c r="C1369" s="23">
        <v>37550</v>
      </c>
      <c r="D1369" s="23">
        <v>37551</v>
      </c>
      <c r="E1369" s="22" t="s">
        <v>21</v>
      </c>
      <c r="F1369" s="24" t="s">
        <v>1087</v>
      </c>
      <c r="G1369" s="4" t="s">
        <v>40</v>
      </c>
      <c r="H1369" s="31" t="str">
        <f>VLOOKUP(G1369,[2]Hoja2!A$1:B$65536,2,0)</f>
        <v>SERIE029</v>
      </c>
      <c r="I1369" s="4" t="s">
        <v>40</v>
      </c>
      <c r="J1369" s="31">
        <f>VLOOKUP(Eliminación!I1776,RETENCIÓN!A:D,IF(Eliminación!E1776="OPES",2,IF(Eliminación!E1776="UPES",3,4)),FALSE)</f>
        <v>10</v>
      </c>
      <c r="K1369" s="27">
        <f t="shared" si="21"/>
        <v>41201</v>
      </c>
      <c r="L1369" s="28" t="str">
        <f>IF(VLOOKUP(I1369,RETENCIÓN!A:E,5,FALSE)="E","X","")</f>
        <v>X</v>
      </c>
      <c r="M1369" s="29" t="str">
        <f>IF(VLOOKUP(I1369,RETENCIÓN!A:E,5,FALSE)="CT","X","")</f>
        <v/>
      </c>
      <c r="N1369" s="28" t="str">
        <f>IF(VLOOKUP(I1369,RETENCIÓN!A:E,5,FALSE)="E","X","")</f>
        <v>X</v>
      </c>
      <c r="O1369" s="28" t="str">
        <f>IF(VLOOKUP(I1369,[3]RETENCIÓN!A:E,5,FALSE)="MT","X","")</f>
        <v/>
      </c>
      <c r="P1369" s="28" t="str">
        <f>IF(VLOOKUP(I1369,[3]RETENCIÓN!A:E,5,FALSE)="S","X","")</f>
        <v/>
      </c>
      <c r="Q1369" s="26" t="s">
        <v>2637</v>
      </c>
      <c r="R1369" s="26" t="s">
        <v>1089</v>
      </c>
      <c r="S1369" s="25" t="s">
        <v>177</v>
      </c>
      <c r="T1369" s="22" t="s">
        <v>178</v>
      </c>
      <c r="U1369" s="22">
        <v>1</v>
      </c>
      <c r="V1369" s="22">
        <v>68</v>
      </c>
      <c r="W1369" s="22" t="s">
        <v>167</v>
      </c>
      <c r="X1369" s="22"/>
      <c r="Y1369" s="22">
        <v>19</v>
      </c>
      <c r="Z1369" s="22" t="s">
        <v>2618</v>
      </c>
    </row>
    <row r="1370" spans="1:26" ht="24" x14ac:dyDescent="0.2">
      <c r="A1370" s="22">
        <v>1368</v>
      </c>
      <c r="B1370" s="22" t="s">
        <v>168</v>
      </c>
      <c r="C1370" s="23">
        <v>37550</v>
      </c>
      <c r="D1370" s="23">
        <v>37550</v>
      </c>
      <c r="E1370" s="22" t="s">
        <v>21</v>
      </c>
      <c r="F1370" s="24" t="s">
        <v>2638</v>
      </c>
      <c r="G1370" s="4" t="s">
        <v>40</v>
      </c>
      <c r="H1370" s="31" t="str">
        <f>VLOOKUP(G1370,[2]Hoja2!A$1:B$65536,2,0)</f>
        <v>SERIE029</v>
      </c>
      <c r="I1370" s="4" t="s">
        <v>40</v>
      </c>
      <c r="J1370" s="31">
        <f>VLOOKUP(Eliminación!I1777,RETENCIÓN!A:D,IF(Eliminación!E1777="OPES",2,IF(Eliminación!E1777="UPES",3,4)),FALSE)</f>
        <v>10</v>
      </c>
      <c r="K1370" s="27">
        <f t="shared" si="21"/>
        <v>41200</v>
      </c>
      <c r="L1370" s="28" t="str">
        <f>IF(VLOOKUP(I1370,RETENCIÓN!A:E,5,FALSE)="E","X","")</f>
        <v>X</v>
      </c>
      <c r="M1370" s="29" t="str">
        <f>IF(VLOOKUP(I1370,RETENCIÓN!A:E,5,FALSE)="CT","X","")</f>
        <v/>
      </c>
      <c r="N1370" s="28" t="str">
        <f>IF(VLOOKUP(I1370,RETENCIÓN!A:E,5,FALSE)="E","X","")</f>
        <v>X</v>
      </c>
      <c r="O1370" s="28" t="str">
        <f>IF(VLOOKUP(I1370,[3]RETENCIÓN!A:E,5,FALSE)="MT","X","")</f>
        <v/>
      </c>
      <c r="P1370" s="28" t="str">
        <f>IF(VLOOKUP(I1370,[3]RETENCIÓN!A:E,5,FALSE)="S","X","")</f>
        <v/>
      </c>
      <c r="Q1370" s="26" t="s">
        <v>2639</v>
      </c>
      <c r="R1370" s="26"/>
      <c r="S1370" s="25" t="s">
        <v>177</v>
      </c>
      <c r="T1370" s="22" t="s">
        <v>178</v>
      </c>
      <c r="U1370" s="22">
        <v>1</v>
      </c>
      <c r="V1370" s="22">
        <v>10</v>
      </c>
      <c r="W1370" s="22" t="s">
        <v>167</v>
      </c>
      <c r="X1370" s="22"/>
      <c r="Y1370" s="22">
        <v>20</v>
      </c>
      <c r="Z1370" s="22" t="s">
        <v>2618</v>
      </c>
    </row>
    <row r="1371" spans="1:26" ht="24" x14ac:dyDescent="0.2">
      <c r="A1371" s="22">
        <v>1369</v>
      </c>
      <c r="B1371" s="22" t="s">
        <v>168</v>
      </c>
      <c r="C1371" s="23">
        <v>37579</v>
      </c>
      <c r="D1371" s="23">
        <v>37579</v>
      </c>
      <c r="E1371" s="22" t="s">
        <v>21</v>
      </c>
      <c r="F1371" s="24" t="s">
        <v>2640</v>
      </c>
      <c r="G1371" s="4" t="s">
        <v>40</v>
      </c>
      <c r="H1371" s="31" t="str">
        <f>VLOOKUP(G1371,[2]Hoja2!A$1:B$65536,2,0)</f>
        <v>SERIE029</v>
      </c>
      <c r="I1371" s="4" t="s">
        <v>40</v>
      </c>
      <c r="J1371" s="31">
        <f>VLOOKUP(Eliminación!I1778,RETENCIÓN!A:D,IF(Eliminación!E1778="OPES",2,IF(Eliminación!E1778="UPES",3,4)),FALSE)</f>
        <v>10</v>
      </c>
      <c r="K1371" s="27">
        <f t="shared" si="21"/>
        <v>41229</v>
      </c>
      <c r="L1371" s="28" t="str">
        <f>IF(VLOOKUP(I1371,RETENCIÓN!A:E,5,FALSE)="E","X","")</f>
        <v>X</v>
      </c>
      <c r="M1371" s="29" t="str">
        <f>IF(VLOOKUP(I1371,RETENCIÓN!A:E,5,FALSE)="CT","X","")</f>
        <v/>
      </c>
      <c r="N1371" s="28" t="str">
        <f>IF(VLOOKUP(I1371,RETENCIÓN!A:E,5,FALSE)="E","X","")</f>
        <v>X</v>
      </c>
      <c r="O1371" s="28" t="str">
        <f>IF(VLOOKUP(I1371,[3]RETENCIÓN!A:E,5,FALSE)="MT","X","")</f>
        <v/>
      </c>
      <c r="P1371" s="28" t="str">
        <f>IF(VLOOKUP(I1371,[3]RETENCIÓN!A:E,5,FALSE)="S","X","")</f>
        <v/>
      </c>
      <c r="Q1371" s="26" t="s">
        <v>2641</v>
      </c>
      <c r="R1371" s="26"/>
      <c r="S1371" s="25" t="s">
        <v>177</v>
      </c>
      <c r="T1371" s="22" t="s">
        <v>178</v>
      </c>
      <c r="U1371" s="22">
        <v>1</v>
      </c>
      <c r="V1371" s="22">
        <v>10</v>
      </c>
      <c r="W1371" s="22" t="s">
        <v>167</v>
      </c>
      <c r="X1371" s="22"/>
      <c r="Y1371" s="22">
        <v>21</v>
      </c>
      <c r="Z1371" s="22" t="s">
        <v>2618</v>
      </c>
    </row>
    <row r="1372" spans="1:26" ht="36" x14ac:dyDescent="0.2">
      <c r="A1372" s="22">
        <v>1370</v>
      </c>
      <c r="B1372" s="22" t="s">
        <v>303</v>
      </c>
      <c r="C1372" s="23">
        <v>37601</v>
      </c>
      <c r="D1372" s="23">
        <v>37601</v>
      </c>
      <c r="E1372" s="22" t="s">
        <v>21</v>
      </c>
      <c r="F1372" s="24" t="s">
        <v>1961</v>
      </c>
      <c r="G1372" s="4" t="s">
        <v>40</v>
      </c>
      <c r="H1372" s="31" t="str">
        <f>VLOOKUP(G1372,[2]Hoja2!A$1:B$65536,2,0)</f>
        <v>SERIE029</v>
      </c>
      <c r="I1372" s="4" t="s">
        <v>40</v>
      </c>
      <c r="J1372" s="31">
        <f>VLOOKUP(Eliminación!I1779,RETENCIÓN!A:D,IF(Eliminación!E1779="OPES",2,IF(Eliminación!E1779="UPES",3,4)),FALSE)</f>
        <v>10</v>
      </c>
      <c r="K1372" s="27">
        <f t="shared" si="21"/>
        <v>41251</v>
      </c>
      <c r="L1372" s="28" t="str">
        <f>IF(VLOOKUP(I1372,RETENCIÓN!A:E,5,FALSE)="E","X","")</f>
        <v>X</v>
      </c>
      <c r="M1372" s="29" t="str">
        <f>IF(VLOOKUP(I1372,RETENCIÓN!A:E,5,FALSE)="CT","X","")</f>
        <v/>
      </c>
      <c r="N1372" s="28" t="str">
        <f>IF(VLOOKUP(I1372,RETENCIÓN!A:E,5,FALSE)="E","X","")</f>
        <v>X</v>
      </c>
      <c r="O1372" s="28" t="str">
        <f>IF(VLOOKUP(I1372,[3]RETENCIÓN!A:E,5,FALSE)="MT","X","")</f>
        <v/>
      </c>
      <c r="P1372" s="28" t="str">
        <f>IF(VLOOKUP(I1372,[3]RETENCIÓN!A:E,5,FALSE)="S","X","")</f>
        <v/>
      </c>
      <c r="Q1372" s="26" t="s">
        <v>2633</v>
      </c>
      <c r="R1372" s="26"/>
      <c r="S1372" s="25" t="s">
        <v>177</v>
      </c>
      <c r="T1372" s="22" t="s">
        <v>178</v>
      </c>
      <c r="U1372" s="22">
        <v>1</v>
      </c>
      <c r="V1372" s="22">
        <v>40</v>
      </c>
      <c r="W1372" s="22" t="s">
        <v>167</v>
      </c>
      <c r="X1372" s="22"/>
      <c r="Y1372" s="22">
        <v>22</v>
      </c>
      <c r="Z1372" s="22" t="s">
        <v>2618</v>
      </c>
    </row>
    <row r="1373" spans="1:26" ht="24" x14ac:dyDescent="0.2">
      <c r="A1373" s="22">
        <v>1371</v>
      </c>
      <c r="B1373" s="22" t="s">
        <v>1973</v>
      </c>
      <c r="C1373" s="23">
        <v>36476</v>
      </c>
      <c r="D1373" s="23">
        <v>36476</v>
      </c>
      <c r="E1373" s="22" t="s">
        <v>21</v>
      </c>
      <c r="F1373" s="24" t="s">
        <v>259</v>
      </c>
      <c r="G1373" s="4" t="s">
        <v>40</v>
      </c>
      <c r="H1373" s="31" t="str">
        <f>VLOOKUP(G1373,[2]Hoja2!A$1:B$65536,2,0)</f>
        <v>SERIE029</v>
      </c>
      <c r="I1373" s="4" t="s">
        <v>40</v>
      </c>
      <c r="J1373" s="31">
        <f>VLOOKUP(Eliminación!I1780,RETENCIÓN!A:D,IF(Eliminación!E1780="OPES",2,IF(Eliminación!E1780="UPES",3,4)),FALSE)</f>
        <v>10</v>
      </c>
      <c r="K1373" s="27">
        <f t="shared" si="21"/>
        <v>40126</v>
      </c>
      <c r="L1373" s="28" t="str">
        <f>IF(VLOOKUP(I1373,RETENCIÓN!A:E,5,FALSE)="E","X","")</f>
        <v>X</v>
      </c>
      <c r="M1373" s="29" t="str">
        <f>IF(VLOOKUP(I1373,RETENCIÓN!A:E,5,FALSE)="CT","X","")</f>
        <v/>
      </c>
      <c r="N1373" s="28" t="str">
        <f>IF(VLOOKUP(I1373,RETENCIÓN!A:E,5,FALSE)="E","X","")</f>
        <v>X</v>
      </c>
      <c r="O1373" s="28" t="str">
        <f>IF(VLOOKUP(I1373,[3]RETENCIÓN!A:E,5,FALSE)="MT","X","")</f>
        <v/>
      </c>
      <c r="P1373" s="28" t="str">
        <f>IF(VLOOKUP(I1373,[3]RETENCIÓN!A:E,5,FALSE)="S","X","")</f>
        <v/>
      </c>
      <c r="Q1373" s="26" t="s">
        <v>2642</v>
      </c>
      <c r="R1373" s="26" t="s">
        <v>1982</v>
      </c>
      <c r="S1373" s="25" t="s">
        <v>177</v>
      </c>
      <c r="T1373" s="22" t="s">
        <v>178</v>
      </c>
      <c r="U1373" s="22">
        <v>1</v>
      </c>
      <c r="V1373" s="22">
        <v>174</v>
      </c>
      <c r="W1373" s="22" t="s">
        <v>167</v>
      </c>
      <c r="X1373" s="22"/>
      <c r="Y1373" s="22">
        <v>1</v>
      </c>
      <c r="Z1373" s="22" t="s">
        <v>2643</v>
      </c>
    </row>
    <row r="1374" spans="1:26" ht="24" x14ac:dyDescent="0.2">
      <c r="A1374" s="22">
        <v>1372</v>
      </c>
      <c r="B1374" s="22" t="s">
        <v>1973</v>
      </c>
      <c r="C1374" s="23">
        <v>36481</v>
      </c>
      <c r="D1374" s="23">
        <v>36481</v>
      </c>
      <c r="E1374" s="22" t="s">
        <v>21</v>
      </c>
      <c r="F1374" s="24" t="s">
        <v>709</v>
      </c>
      <c r="G1374" s="4" t="s">
        <v>40</v>
      </c>
      <c r="H1374" s="31" t="str">
        <f>VLOOKUP(G1374,[2]Hoja2!A$1:B$65536,2,0)</f>
        <v>SERIE029</v>
      </c>
      <c r="I1374" s="4" t="s">
        <v>40</v>
      </c>
      <c r="J1374" s="31">
        <f>VLOOKUP(Eliminación!I1781,RETENCIÓN!A:D,IF(Eliminación!E1781="OPES",2,IF(Eliminación!E1781="UPES",3,4)),FALSE)</f>
        <v>10</v>
      </c>
      <c r="K1374" s="27">
        <f t="shared" si="21"/>
        <v>40131</v>
      </c>
      <c r="L1374" s="28" t="str">
        <f>IF(VLOOKUP(I1374,RETENCIÓN!A:E,5,FALSE)="E","X","")</f>
        <v>X</v>
      </c>
      <c r="M1374" s="29" t="str">
        <f>IF(VLOOKUP(I1374,RETENCIÓN!A:E,5,FALSE)="CT","X","")</f>
        <v/>
      </c>
      <c r="N1374" s="28" t="str">
        <f>IF(VLOOKUP(I1374,RETENCIÓN!A:E,5,FALSE)="E","X","")</f>
        <v>X</v>
      </c>
      <c r="O1374" s="28" t="str">
        <f>IF(VLOOKUP(I1374,[3]RETENCIÓN!A:E,5,FALSE)="MT","X","")</f>
        <v/>
      </c>
      <c r="P1374" s="28" t="str">
        <f>IF(VLOOKUP(I1374,[3]RETENCIÓN!A:E,5,FALSE)="S","X","")</f>
        <v/>
      </c>
      <c r="Q1374" s="26" t="s">
        <v>2037</v>
      </c>
      <c r="R1374" s="26" t="s">
        <v>1663</v>
      </c>
      <c r="S1374" s="25" t="s">
        <v>177</v>
      </c>
      <c r="T1374" s="22" t="s">
        <v>178</v>
      </c>
      <c r="U1374" s="22">
        <v>1</v>
      </c>
      <c r="V1374" s="22">
        <v>126</v>
      </c>
      <c r="W1374" s="22" t="s">
        <v>167</v>
      </c>
      <c r="X1374" s="22"/>
      <c r="Y1374" s="22">
        <v>2</v>
      </c>
      <c r="Z1374" s="22" t="s">
        <v>2643</v>
      </c>
    </row>
    <row r="1375" spans="1:26" ht="24" x14ac:dyDescent="0.2">
      <c r="A1375" s="22">
        <v>1373</v>
      </c>
      <c r="B1375" s="22" t="s">
        <v>221</v>
      </c>
      <c r="C1375" s="23">
        <v>36473</v>
      </c>
      <c r="D1375" s="23">
        <v>36473</v>
      </c>
      <c r="E1375" s="22" t="s">
        <v>21</v>
      </c>
      <c r="F1375" s="24" t="s">
        <v>841</v>
      </c>
      <c r="G1375" s="4" t="s">
        <v>40</v>
      </c>
      <c r="H1375" s="31" t="str">
        <f>VLOOKUP(G1375,[2]Hoja2!A$1:B$65536,2,0)</f>
        <v>SERIE029</v>
      </c>
      <c r="I1375" s="4" t="s">
        <v>40</v>
      </c>
      <c r="J1375" s="31">
        <f>VLOOKUP(Eliminación!I1782,RETENCIÓN!A:D,IF(Eliminación!E1782="OPES",2,IF(Eliminación!E1782="UPES",3,4)),FALSE)</f>
        <v>10</v>
      </c>
      <c r="K1375" s="27">
        <f t="shared" si="21"/>
        <v>40123</v>
      </c>
      <c r="L1375" s="28" t="str">
        <f>IF(VLOOKUP(I1375,RETENCIÓN!A:E,5,FALSE)="E","X","")</f>
        <v>X</v>
      </c>
      <c r="M1375" s="29" t="str">
        <f>IF(VLOOKUP(I1375,RETENCIÓN!A:E,5,FALSE)="CT","X","")</f>
        <v/>
      </c>
      <c r="N1375" s="28" t="str">
        <f>IF(VLOOKUP(I1375,RETENCIÓN!A:E,5,FALSE)="E","X","")</f>
        <v>X</v>
      </c>
      <c r="O1375" s="28" t="str">
        <f>IF(VLOOKUP(I1375,[3]RETENCIÓN!A:E,5,FALSE)="MT","X","")</f>
        <v/>
      </c>
      <c r="P1375" s="28" t="str">
        <f>IF(VLOOKUP(I1375,[3]RETENCIÓN!A:E,5,FALSE)="S","X","")</f>
        <v/>
      </c>
      <c r="Q1375" s="26" t="s">
        <v>2037</v>
      </c>
      <c r="R1375" s="26" t="s">
        <v>1532</v>
      </c>
      <c r="S1375" s="25" t="s">
        <v>177</v>
      </c>
      <c r="T1375" s="22" t="s">
        <v>178</v>
      </c>
      <c r="U1375" s="22">
        <v>1</v>
      </c>
      <c r="V1375" s="22">
        <v>132</v>
      </c>
      <c r="W1375" s="22" t="s">
        <v>167</v>
      </c>
      <c r="X1375" s="22"/>
      <c r="Y1375" s="22">
        <v>3</v>
      </c>
      <c r="Z1375" s="22" t="s">
        <v>2643</v>
      </c>
    </row>
    <row r="1376" spans="1:26" ht="24" x14ac:dyDescent="0.2">
      <c r="A1376" s="22">
        <v>1374</v>
      </c>
      <c r="B1376" s="22" t="s">
        <v>221</v>
      </c>
      <c r="C1376" s="23">
        <v>36473</v>
      </c>
      <c r="D1376" s="23">
        <v>36473</v>
      </c>
      <c r="E1376" s="22" t="s">
        <v>21</v>
      </c>
      <c r="F1376" s="24" t="s">
        <v>2230</v>
      </c>
      <c r="G1376" s="4" t="s">
        <v>40</v>
      </c>
      <c r="H1376" s="31" t="str">
        <f>VLOOKUP(G1376,[2]Hoja2!A$1:B$65536,2,0)</f>
        <v>SERIE029</v>
      </c>
      <c r="I1376" s="4" t="s">
        <v>40</v>
      </c>
      <c r="J1376" s="31">
        <f>VLOOKUP(Eliminación!I1783,RETENCIÓN!A:D,IF(Eliminación!E1783="OPES",2,IF(Eliminación!E1783="UPES",3,4)),FALSE)</f>
        <v>10</v>
      </c>
      <c r="K1376" s="27">
        <f t="shared" si="21"/>
        <v>40123</v>
      </c>
      <c r="L1376" s="28" t="str">
        <f>IF(VLOOKUP(I1376,RETENCIÓN!A:E,5,FALSE)="E","X","")</f>
        <v>X</v>
      </c>
      <c r="M1376" s="29" t="str">
        <f>IF(VLOOKUP(I1376,RETENCIÓN!A:E,5,FALSE)="CT","X","")</f>
        <v/>
      </c>
      <c r="N1376" s="28" t="str">
        <f>IF(VLOOKUP(I1376,RETENCIÓN!A:E,5,FALSE)="E","X","")</f>
        <v>X</v>
      </c>
      <c r="O1376" s="28" t="str">
        <f>IF(VLOOKUP(I1376,[3]RETENCIÓN!A:E,5,FALSE)="MT","X","")</f>
        <v/>
      </c>
      <c r="P1376" s="28" t="str">
        <f>IF(VLOOKUP(I1376,[3]RETENCIÓN!A:E,5,FALSE)="S","X","")</f>
        <v/>
      </c>
      <c r="Q1376" s="26" t="s">
        <v>2037</v>
      </c>
      <c r="R1376" s="26" t="s">
        <v>1454</v>
      </c>
      <c r="S1376" s="25" t="s">
        <v>177</v>
      </c>
      <c r="T1376" s="22" t="s">
        <v>178</v>
      </c>
      <c r="U1376" s="22">
        <v>1</v>
      </c>
      <c r="V1376" s="22">
        <v>129</v>
      </c>
      <c r="W1376" s="22" t="s">
        <v>167</v>
      </c>
      <c r="X1376" s="22"/>
      <c r="Y1376" s="22">
        <v>4</v>
      </c>
      <c r="Z1376" s="22" t="s">
        <v>2643</v>
      </c>
    </row>
    <row r="1377" spans="1:26" ht="24" x14ac:dyDescent="0.2">
      <c r="A1377" s="22">
        <v>1375</v>
      </c>
      <c r="B1377" s="22" t="s">
        <v>1973</v>
      </c>
      <c r="C1377" s="23">
        <v>36473</v>
      </c>
      <c r="D1377" s="23">
        <v>36473</v>
      </c>
      <c r="E1377" s="22" t="s">
        <v>21</v>
      </c>
      <c r="F1377" s="24" t="s">
        <v>2644</v>
      </c>
      <c r="G1377" s="4" t="s">
        <v>40</v>
      </c>
      <c r="H1377" s="31" t="str">
        <f>VLOOKUP(G1377,[2]Hoja2!A$1:B$65536,2,0)</f>
        <v>SERIE029</v>
      </c>
      <c r="I1377" s="4" t="s">
        <v>40</v>
      </c>
      <c r="J1377" s="31">
        <f>VLOOKUP(Eliminación!I1784,RETENCIÓN!A:D,IF(Eliminación!E1784="OPES",2,IF(Eliminación!E1784="UPES",3,4)),FALSE)</f>
        <v>10</v>
      </c>
      <c r="K1377" s="27">
        <f t="shared" si="21"/>
        <v>40123</v>
      </c>
      <c r="L1377" s="28" t="str">
        <f>IF(VLOOKUP(I1377,RETENCIÓN!A:E,5,FALSE)="E","X","")</f>
        <v>X</v>
      </c>
      <c r="M1377" s="29" t="str">
        <f>IF(VLOOKUP(I1377,RETENCIÓN!A:E,5,FALSE)="CT","X","")</f>
        <v/>
      </c>
      <c r="N1377" s="28" t="str">
        <f>IF(VLOOKUP(I1377,RETENCIÓN!A:E,5,FALSE)="E","X","")</f>
        <v>X</v>
      </c>
      <c r="O1377" s="28" t="str">
        <f>IF(VLOOKUP(I1377,[3]RETENCIÓN!A:E,5,FALSE)="MT","X","")</f>
        <v/>
      </c>
      <c r="P1377" s="28" t="str">
        <f>IF(VLOOKUP(I1377,[3]RETENCIÓN!A:E,5,FALSE)="S","X","")</f>
        <v/>
      </c>
      <c r="Q1377" s="26" t="s">
        <v>2037</v>
      </c>
      <c r="R1377" s="26" t="s">
        <v>1048</v>
      </c>
      <c r="S1377" s="25" t="s">
        <v>177</v>
      </c>
      <c r="T1377" s="22" t="s">
        <v>178</v>
      </c>
      <c r="U1377" s="22">
        <v>1</v>
      </c>
      <c r="V1377" s="22">
        <v>247</v>
      </c>
      <c r="W1377" s="22" t="s">
        <v>167</v>
      </c>
      <c r="X1377" s="22"/>
      <c r="Y1377" s="22">
        <v>5</v>
      </c>
      <c r="Z1377" s="22" t="s">
        <v>2643</v>
      </c>
    </row>
    <row r="1378" spans="1:26" ht="24" x14ac:dyDescent="0.2">
      <c r="A1378" s="22">
        <v>1376</v>
      </c>
      <c r="B1378" s="22" t="s">
        <v>168</v>
      </c>
      <c r="C1378" s="23">
        <v>36473</v>
      </c>
      <c r="D1378" s="23">
        <v>36473</v>
      </c>
      <c r="E1378" s="22" t="s">
        <v>21</v>
      </c>
      <c r="F1378" s="24" t="s">
        <v>2598</v>
      </c>
      <c r="G1378" s="4" t="s">
        <v>40</v>
      </c>
      <c r="H1378" s="31" t="str">
        <f>VLOOKUP(G1378,[2]Hoja2!A$1:B$65536,2,0)</f>
        <v>SERIE029</v>
      </c>
      <c r="I1378" s="4" t="s">
        <v>40</v>
      </c>
      <c r="J1378" s="31">
        <f>VLOOKUP(Eliminación!I1785,RETENCIÓN!A:D,IF(Eliminación!E1785="OPES",2,IF(Eliminación!E1785="UPES",3,4)),FALSE)</f>
        <v>10</v>
      </c>
      <c r="K1378" s="27">
        <f t="shared" si="21"/>
        <v>40123</v>
      </c>
      <c r="L1378" s="28" t="str">
        <f>IF(VLOOKUP(I1378,RETENCIÓN!A:E,5,FALSE)="E","X","")</f>
        <v>X</v>
      </c>
      <c r="M1378" s="29" t="str">
        <f>IF(VLOOKUP(I1378,RETENCIÓN!A:E,5,FALSE)="CT","X","")</f>
        <v/>
      </c>
      <c r="N1378" s="28" t="str">
        <f>IF(VLOOKUP(I1378,RETENCIÓN!A:E,5,FALSE)="E","X","")</f>
        <v>X</v>
      </c>
      <c r="O1378" s="28" t="str">
        <f>IF(VLOOKUP(I1378,[3]RETENCIÓN!A:E,5,FALSE)="MT","X","")</f>
        <v/>
      </c>
      <c r="P1378" s="28" t="str">
        <f>IF(VLOOKUP(I1378,[3]RETENCIÓN!A:E,5,FALSE)="S","X","")</f>
        <v/>
      </c>
      <c r="Q1378" s="26" t="s">
        <v>2037</v>
      </c>
      <c r="R1378" s="26" t="s">
        <v>2645</v>
      </c>
      <c r="S1378" s="25" t="s">
        <v>177</v>
      </c>
      <c r="T1378" s="22" t="s">
        <v>178</v>
      </c>
      <c r="U1378" s="22">
        <v>1</v>
      </c>
      <c r="V1378" s="22">
        <v>96</v>
      </c>
      <c r="W1378" s="22" t="s">
        <v>167</v>
      </c>
      <c r="X1378" s="22"/>
      <c r="Y1378" s="22">
        <v>6</v>
      </c>
      <c r="Z1378" s="22" t="s">
        <v>2643</v>
      </c>
    </row>
    <row r="1379" spans="1:26" ht="24" x14ac:dyDescent="0.2">
      <c r="A1379" s="22">
        <v>1377</v>
      </c>
      <c r="B1379" s="22" t="s">
        <v>221</v>
      </c>
      <c r="C1379" s="23">
        <v>36473</v>
      </c>
      <c r="D1379" s="23">
        <v>36473</v>
      </c>
      <c r="E1379" s="22" t="s">
        <v>21</v>
      </c>
      <c r="F1379" s="24" t="s">
        <v>2646</v>
      </c>
      <c r="G1379" s="4" t="s">
        <v>40</v>
      </c>
      <c r="H1379" s="31" t="str">
        <f>VLOOKUP(G1379,[2]Hoja2!A$1:B$65536,2,0)</f>
        <v>SERIE029</v>
      </c>
      <c r="I1379" s="4" t="s">
        <v>40</v>
      </c>
      <c r="J1379" s="31">
        <f>VLOOKUP(Eliminación!I1786,RETENCIÓN!A:D,IF(Eliminación!E1786="OPES",2,IF(Eliminación!E1786="UPES",3,4)),FALSE)</f>
        <v>10</v>
      </c>
      <c r="K1379" s="27">
        <f t="shared" si="21"/>
        <v>40123</v>
      </c>
      <c r="L1379" s="28" t="str">
        <f>IF(VLOOKUP(I1379,RETENCIÓN!A:E,5,FALSE)="E","X","")</f>
        <v>X</v>
      </c>
      <c r="M1379" s="29" t="str">
        <f>IF(VLOOKUP(I1379,RETENCIÓN!A:E,5,FALSE)="CT","X","")</f>
        <v/>
      </c>
      <c r="N1379" s="28" t="str">
        <f>IF(VLOOKUP(I1379,RETENCIÓN!A:E,5,FALSE)="E","X","")</f>
        <v>X</v>
      </c>
      <c r="O1379" s="28" t="str">
        <f>IF(VLOOKUP(I1379,[3]RETENCIÓN!A:E,5,FALSE)="MT","X","")</f>
        <v/>
      </c>
      <c r="P1379" s="28" t="str">
        <f>IF(VLOOKUP(I1379,[3]RETENCIÓN!A:E,5,FALSE)="S","X","")</f>
        <v/>
      </c>
      <c r="Q1379" s="26" t="s">
        <v>2037</v>
      </c>
      <c r="R1379" s="26" t="s">
        <v>2609</v>
      </c>
      <c r="S1379" s="25" t="s">
        <v>177</v>
      </c>
      <c r="T1379" s="22" t="s">
        <v>178</v>
      </c>
      <c r="U1379" s="22">
        <v>1</v>
      </c>
      <c r="V1379" s="22">
        <v>196</v>
      </c>
      <c r="W1379" s="22" t="s">
        <v>167</v>
      </c>
      <c r="X1379" s="22"/>
      <c r="Y1379" s="22">
        <v>7</v>
      </c>
      <c r="Z1379" s="22" t="s">
        <v>2643</v>
      </c>
    </row>
    <row r="1380" spans="1:26" x14ac:dyDescent="0.2">
      <c r="A1380" s="22">
        <v>1378</v>
      </c>
      <c r="B1380" s="22" t="s">
        <v>1973</v>
      </c>
      <c r="C1380" s="23">
        <v>36475</v>
      </c>
      <c r="D1380" s="23">
        <v>36475</v>
      </c>
      <c r="E1380" s="22" t="s">
        <v>21</v>
      </c>
      <c r="F1380" s="24" t="s">
        <v>2647</v>
      </c>
      <c r="G1380" s="4" t="s">
        <v>40</v>
      </c>
      <c r="H1380" s="31" t="str">
        <f>VLOOKUP(G1380,[2]Hoja2!A$1:B$65536,2,0)</f>
        <v>SERIE029</v>
      </c>
      <c r="I1380" s="4" t="s">
        <v>40</v>
      </c>
      <c r="J1380" s="31">
        <f>VLOOKUP(Eliminación!I1787,RETENCIÓN!A:D,IF(Eliminación!E1787="OPES",2,IF(Eliminación!E1787="UPES",3,4)),FALSE)</f>
        <v>10</v>
      </c>
      <c r="K1380" s="27">
        <f t="shared" si="21"/>
        <v>40125</v>
      </c>
      <c r="L1380" s="28" t="str">
        <f>IF(VLOOKUP(I1380,RETENCIÓN!A:E,5,FALSE)="E","X","")</f>
        <v>X</v>
      </c>
      <c r="M1380" s="29" t="str">
        <f>IF(VLOOKUP(I1380,RETENCIÓN!A:E,5,FALSE)="CT","X","")</f>
        <v/>
      </c>
      <c r="N1380" s="28" t="str">
        <f>IF(VLOOKUP(I1380,RETENCIÓN!A:E,5,FALSE)="E","X","")</f>
        <v>X</v>
      </c>
      <c r="O1380" s="28" t="str">
        <f>IF(VLOOKUP(I1380,[3]RETENCIÓN!A:E,5,FALSE)="MT","X","")</f>
        <v/>
      </c>
      <c r="P1380" s="28" t="str">
        <f>IF(VLOOKUP(I1380,[3]RETENCIÓN!A:E,5,FALSE)="S","X","")</f>
        <v/>
      </c>
      <c r="Q1380" s="26" t="s">
        <v>2648</v>
      </c>
      <c r="R1380" s="26"/>
      <c r="S1380" s="25" t="s">
        <v>177</v>
      </c>
      <c r="T1380" s="22" t="s">
        <v>178</v>
      </c>
      <c r="U1380" s="22">
        <v>1</v>
      </c>
      <c r="V1380" s="22">
        <v>38</v>
      </c>
      <c r="W1380" s="22" t="s">
        <v>167</v>
      </c>
      <c r="X1380" s="22"/>
      <c r="Y1380" s="22">
        <v>8</v>
      </c>
      <c r="Z1380" s="22" t="s">
        <v>2643</v>
      </c>
    </row>
    <row r="1381" spans="1:26" ht="24" x14ac:dyDescent="0.2">
      <c r="A1381" s="22">
        <v>1379</v>
      </c>
      <c r="B1381" s="22" t="s">
        <v>1973</v>
      </c>
      <c r="C1381" s="23">
        <v>36473</v>
      </c>
      <c r="D1381" s="23">
        <v>36473</v>
      </c>
      <c r="E1381" s="22" t="s">
        <v>21</v>
      </c>
      <c r="F1381" s="24" t="s">
        <v>2649</v>
      </c>
      <c r="G1381" s="4" t="s">
        <v>40</v>
      </c>
      <c r="H1381" s="31" t="str">
        <f>VLOOKUP(G1381,[2]Hoja2!A$1:B$65536,2,0)</f>
        <v>SERIE029</v>
      </c>
      <c r="I1381" s="4" t="s">
        <v>40</v>
      </c>
      <c r="J1381" s="31">
        <f>VLOOKUP(Eliminación!I1788,RETENCIÓN!A:D,IF(Eliminación!E1788="OPES",2,IF(Eliminación!E1788="UPES",3,4)),FALSE)</f>
        <v>10</v>
      </c>
      <c r="K1381" s="27">
        <f t="shared" si="21"/>
        <v>40123</v>
      </c>
      <c r="L1381" s="28" t="str">
        <f>IF(VLOOKUP(I1381,RETENCIÓN!A:E,5,FALSE)="E","X","")</f>
        <v>X</v>
      </c>
      <c r="M1381" s="29" t="str">
        <f>IF(VLOOKUP(I1381,RETENCIÓN!A:E,5,FALSE)="CT","X","")</f>
        <v/>
      </c>
      <c r="N1381" s="28" t="str">
        <f>IF(VLOOKUP(I1381,RETENCIÓN!A:E,5,FALSE)="E","X","")</f>
        <v>X</v>
      </c>
      <c r="O1381" s="28" t="str">
        <f>IF(VLOOKUP(I1381,[3]RETENCIÓN!A:E,5,FALSE)="MT","X","")</f>
        <v/>
      </c>
      <c r="P1381" s="28" t="str">
        <f>IF(VLOOKUP(I1381,[3]RETENCIÓN!A:E,5,FALSE)="S","X","")</f>
        <v/>
      </c>
      <c r="Q1381" s="26" t="s">
        <v>2037</v>
      </c>
      <c r="R1381" s="26" t="s">
        <v>1982</v>
      </c>
      <c r="S1381" s="25" t="s">
        <v>177</v>
      </c>
      <c r="T1381" s="22" t="s">
        <v>178</v>
      </c>
      <c r="U1381" s="22">
        <v>1</v>
      </c>
      <c r="V1381" s="22">
        <v>155</v>
      </c>
      <c r="W1381" s="22" t="s">
        <v>167</v>
      </c>
      <c r="X1381" s="22"/>
      <c r="Y1381" s="22">
        <v>9</v>
      </c>
      <c r="Z1381" s="22" t="s">
        <v>2643</v>
      </c>
    </row>
    <row r="1382" spans="1:26" ht="24" x14ac:dyDescent="0.2">
      <c r="A1382" s="22">
        <v>1380</v>
      </c>
      <c r="B1382" s="22" t="s">
        <v>1973</v>
      </c>
      <c r="C1382" s="23">
        <v>36476</v>
      </c>
      <c r="D1382" s="23">
        <v>36476</v>
      </c>
      <c r="E1382" s="22" t="s">
        <v>21</v>
      </c>
      <c r="F1382" s="24" t="s">
        <v>324</v>
      </c>
      <c r="G1382" s="4" t="s">
        <v>40</v>
      </c>
      <c r="H1382" s="31" t="str">
        <f>VLOOKUP(G1382,[2]Hoja2!A$1:B$65536,2,0)</f>
        <v>SERIE029</v>
      </c>
      <c r="I1382" s="4" t="s">
        <v>40</v>
      </c>
      <c r="J1382" s="31">
        <f>VLOOKUP(Eliminación!I1789,RETENCIÓN!A:D,IF(Eliminación!E1789="OPES",2,IF(Eliminación!E1789="UPES",3,4)),FALSE)</f>
        <v>10</v>
      </c>
      <c r="K1382" s="27">
        <f t="shared" si="21"/>
        <v>40126</v>
      </c>
      <c r="L1382" s="28" t="str">
        <f>IF(VLOOKUP(I1382,RETENCIÓN!A:E,5,FALSE)="E","X","")</f>
        <v>X</v>
      </c>
      <c r="M1382" s="29" t="str">
        <f>IF(VLOOKUP(I1382,RETENCIÓN!A:E,5,FALSE)="CT","X","")</f>
        <v/>
      </c>
      <c r="N1382" s="28" t="str">
        <f>IF(VLOOKUP(I1382,RETENCIÓN!A:E,5,FALSE)="E","X","")</f>
        <v>X</v>
      </c>
      <c r="O1382" s="28" t="str">
        <f>IF(VLOOKUP(I1382,[3]RETENCIÓN!A:E,5,FALSE)="MT","X","")</f>
        <v/>
      </c>
      <c r="P1382" s="28" t="str">
        <f>IF(VLOOKUP(I1382,[3]RETENCIÓN!A:E,5,FALSE)="S","X","")</f>
        <v/>
      </c>
      <c r="Q1382" s="26" t="s">
        <v>2642</v>
      </c>
      <c r="R1382" s="26" t="s">
        <v>326</v>
      </c>
      <c r="S1382" s="25" t="s">
        <v>177</v>
      </c>
      <c r="T1382" s="22" t="s">
        <v>178</v>
      </c>
      <c r="U1382" s="22">
        <v>1</v>
      </c>
      <c r="V1382" s="22">
        <v>114</v>
      </c>
      <c r="W1382" s="22" t="s">
        <v>167</v>
      </c>
      <c r="X1382" s="22"/>
      <c r="Y1382" s="22">
        <v>10</v>
      </c>
      <c r="Z1382" s="22" t="s">
        <v>2643</v>
      </c>
    </row>
    <row r="1383" spans="1:26" ht="24" x14ac:dyDescent="0.2">
      <c r="A1383" s="22">
        <v>1381</v>
      </c>
      <c r="B1383" s="22" t="s">
        <v>412</v>
      </c>
      <c r="C1383" s="23">
        <v>36140</v>
      </c>
      <c r="D1383" s="23">
        <v>36140</v>
      </c>
      <c r="E1383" s="22" t="s">
        <v>20</v>
      </c>
      <c r="F1383" s="24" t="s">
        <v>2650</v>
      </c>
      <c r="G1383" s="4" t="s">
        <v>40</v>
      </c>
      <c r="H1383" s="31" t="str">
        <f>VLOOKUP(G1383,[2]Hoja2!A$1:B$65536,2,0)</f>
        <v>SERIE029</v>
      </c>
      <c r="I1383" s="4" t="s">
        <v>40</v>
      </c>
      <c r="J1383" s="31">
        <f>VLOOKUP(Eliminación!I1790,RETENCIÓN!A:D,IF(Eliminación!E1790="OPES",2,IF(Eliminación!E1790="UPES",3,4)),FALSE)</f>
        <v>10</v>
      </c>
      <c r="K1383" s="27">
        <f t="shared" si="21"/>
        <v>39790</v>
      </c>
      <c r="L1383" s="28" t="str">
        <f>IF(VLOOKUP(I1383,RETENCIÓN!A:E,5,FALSE)="E","X","")</f>
        <v>X</v>
      </c>
      <c r="M1383" s="29" t="str">
        <f>IF(VLOOKUP(I1383,RETENCIÓN!A:E,5,FALSE)="CT","X","")</f>
        <v/>
      </c>
      <c r="N1383" s="28" t="str">
        <f>IF(VLOOKUP(I1383,RETENCIÓN!A:E,5,FALSE)="E","X","")</f>
        <v>X</v>
      </c>
      <c r="O1383" s="28" t="str">
        <f>IF(VLOOKUP(I1383,[3]RETENCIÓN!A:E,5,FALSE)="MT","X","")</f>
        <v/>
      </c>
      <c r="P1383" s="28" t="str">
        <f>IF(VLOOKUP(I1383,[3]RETENCIÓN!A:E,5,FALSE)="S","X","")</f>
        <v/>
      </c>
      <c r="Q1383" s="26" t="s">
        <v>2651</v>
      </c>
      <c r="R1383" s="26" t="s">
        <v>2652</v>
      </c>
      <c r="S1383" s="25" t="s">
        <v>177</v>
      </c>
      <c r="T1383" s="22" t="s">
        <v>178</v>
      </c>
      <c r="U1383" s="22">
        <v>1</v>
      </c>
      <c r="V1383" s="22">
        <v>5</v>
      </c>
      <c r="W1383" s="22" t="s">
        <v>167</v>
      </c>
      <c r="X1383" s="22" t="s">
        <v>351</v>
      </c>
      <c r="Y1383" s="22">
        <v>1</v>
      </c>
      <c r="Z1383" s="22" t="s">
        <v>2653</v>
      </c>
    </row>
    <row r="1384" spans="1:26" ht="24" x14ac:dyDescent="0.2">
      <c r="A1384" s="22">
        <v>1382</v>
      </c>
      <c r="B1384" s="22" t="s">
        <v>303</v>
      </c>
      <c r="C1384" s="23">
        <v>36140</v>
      </c>
      <c r="D1384" s="23">
        <v>36140</v>
      </c>
      <c r="E1384" s="22" t="s">
        <v>20</v>
      </c>
      <c r="F1384" s="24" t="s">
        <v>2654</v>
      </c>
      <c r="G1384" s="4" t="s">
        <v>40</v>
      </c>
      <c r="H1384" s="31" t="str">
        <f>VLOOKUP(G1384,[2]Hoja2!A$1:B$65536,2,0)</f>
        <v>SERIE029</v>
      </c>
      <c r="I1384" s="4" t="s">
        <v>40</v>
      </c>
      <c r="J1384" s="31">
        <f>VLOOKUP(Eliminación!I1791,RETENCIÓN!A:D,IF(Eliminación!E1791="OPES",2,IF(Eliminación!E1791="UPES",3,4)),FALSE)</f>
        <v>10</v>
      </c>
      <c r="K1384" s="27">
        <f t="shared" si="21"/>
        <v>39790</v>
      </c>
      <c r="L1384" s="28" t="str">
        <f>IF(VLOOKUP(I1384,RETENCIÓN!A:E,5,FALSE)="E","X","")</f>
        <v>X</v>
      </c>
      <c r="M1384" s="29" t="str">
        <f>IF(VLOOKUP(I1384,RETENCIÓN!A:E,5,FALSE)="CT","X","")</f>
        <v/>
      </c>
      <c r="N1384" s="28" t="str">
        <f>IF(VLOOKUP(I1384,RETENCIÓN!A:E,5,FALSE)="E","X","")</f>
        <v>X</v>
      </c>
      <c r="O1384" s="28" t="str">
        <f>IF(VLOOKUP(I1384,[3]RETENCIÓN!A:E,5,FALSE)="MT","X","")</f>
        <v/>
      </c>
      <c r="P1384" s="28" t="str">
        <f>IF(VLOOKUP(I1384,[3]RETENCIÓN!A:E,5,FALSE)="S","X","")</f>
        <v/>
      </c>
      <c r="Q1384" s="26" t="s">
        <v>2655</v>
      </c>
      <c r="R1384" s="26" t="s">
        <v>1930</v>
      </c>
      <c r="S1384" s="25" t="s">
        <v>177</v>
      </c>
      <c r="T1384" s="22" t="s">
        <v>178</v>
      </c>
      <c r="U1384" s="22">
        <v>1</v>
      </c>
      <c r="V1384" s="22">
        <v>30</v>
      </c>
      <c r="W1384" s="22" t="s">
        <v>167</v>
      </c>
      <c r="X1384" s="22"/>
      <c r="Y1384" s="22">
        <v>2</v>
      </c>
      <c r="Z1384" s="22" t="s">
        <v>2653</v>
      </c>
    </row>
    <row r="1385" spans="1:26" ht="24" x14ac:dyDescent="0.2">
      <c r="A1385" s="22">
        <v>1383</v>
      </c>
      <c r="B1385" s="22" t="s">
        <v>303</v>
      </c>
      <c r="C1385" s="23">
        <v>36140</v>
      </c>
      <c r="D1385" s="23">
        <v>36140</v>
      </c>
      <c r="E1385" s="22" t="s">
        <v>20</v>
      </c>
      <c r="F1385" s="24" t="s">
        <v>2654</v>
      </c>
      <c r="G1385" s="4" t="s">
        <v>40</v>
      </c>
      <c r="H1385" s="31" t="str">
        <f>VLOOKUP(G1385,[2]Hoja2!A$1:B$65536,2,0)</f>
        <v>SERIE029</v>
      </c>
      <c r="I1385" s="4" t="s">
        <v>40</v>
      </c>
      <c r="J1385" s="31">
        <f>VLOOKUP(Eliminación!I1792,RETENCIÓN!A:D,IF(Eliminación!E1792="OPES",2,IF(Eliminación!E1792="UPES",3,4)),FALSE)</f>
        <v>10</v>
      </c>
      <c r="K1385" s="27">
        <f t="shared" si="21"/>
        <v>39790</v>
      </c>
      <c r="L1385" s="28" t="str">
        <f>IF(VLOOKUP(I1385,RETENCIÓN!A:E,5,FALSE)="E","X","")</f>
        <v>X</v>
      </c>
      <c r="M1385" s="29" t="str">
        <f>IF(VLOOKUP(I1385,RETENCIÓN!A:E,5,FALSE)="CT","X","")</f>
        <v/>
      </c>
      <c r="N1385" s="28" t="str">
        <f>IF(VLOOKUP(I1385,RETENCIÓN!A:E,5,FALSE)="E","X","")</f>
        <v>X</v>
      </c>
      <c r="O1385" s="28" t="str">
        <f>IF(VLOOKUP(I1385,[3]RETENCIÓN!A:E,5,FALSE)="MT","X","")</f>
        <v/>
      </c>
      <c r="P1385" s="28" t="str">
        <f>IF(VLOOKUP(I1385,[3]RETENCIÓN!A:E,5,FALSE)="S","X","")</f>
        <v/>
      </c>
      <c r="Q1385" s="26" t="s">
        <v>2656</v>
      </c>
      <c r="R1385" s="26" t="s">
        <v>1930</v>
      </c>
      <c r="S1385" s="25" t="s">
        <v>177</v>
      </c>
      <c r="T1385" s="22" t="s">
        <v>178</v>
      </c>
      <c r="U1385" s="22">
        <v>1</v>
      </c>
      <c r="V1385" s="22">
        <v>20</v>
      </c>
      <c r="W1385" s="22" t="s">
        <v>167</v>
      </c>
      <c r="X1385" s="22"/>
      <c r="Y1385" s="22">
        <v>3</v>
      </c>
      <c r="Z1385" s="22" t="s">
        <v>2653</v>
      </c>
    </row>
    <row r="1386" spans="1:26" ht="36" x14ac:dyDescent="0.2">
      <c r="A1386" s="22">
        <v>1384</v>
      </c>
      <c r="B1386" s="22" t="s">
        <v>412</v>
      </c>
      <c r="C1386" s="23">
        <v>36110</v>
      </c>
      <c r="D1386" s="23">
        <v>36110</v>
      </c>
      <c r="E1386" s="22" t="s">
        <v>20</v>
      </c>
      <c r="F1386" s="24" t="s">
        <v>2657</v>
      </c>
      <c r="G1386" s="4" t="s">
        <v>40</v>
      </c>
      <c r="H1386" s="31" t="str">
        <f>VLOOKUP(G1386,[2]Hoja2!A$1:B$65536,2,0)</f>
        <v>SERIE029</v>
      </c>
      <c r="I1386" s="4" t="s">
        <v>40</v>
      </c>
      <c r="J1386" s="31">
        <f>VLOOKUP(Eliminación!I1793,RETENCIÓN!A:D,IF(Eliminación!E1793="OPES",2,IF(Eliminación!E1793="UPES",3,4)),FALSE)</f>
        <v>10</v>
      </c>
      <c r="K1386" s="27">
        <f t="shared" si="21"/>
        <v>39760</v>
      </c>
      <c r="L1386" s="28" t="str">
        <f>IF(VLOOKUP(I1386,RETENCIÓN!A:E,5,FALSE)="E","X","")</f>
        <v>X</v>
      </c>
      <c r="M1386" s="29" t="str">
        <f>IF(VLOOKUP(I1386,RETENCIÓN!A:E,5,FALSE)="CT","X","")</f>
        <v/>
      </c>
      <c r="N1386" s="28" t="str">
        <f>IF(VLOOKUP(I1386,RETENCIÓN!A:E,5,FALSE)="E","X","")</f>
        <v>X</v>
      </c>
      <c r="O1386" s="28" t="str">
        <f>IF(VLOOKUP(I1386,[3]RETENCIÓN!A:E,5,FALSE)="MT","X","")</f>
        <v/>
      </c>
      <c r="P1386" s="28" t="str">
        <f>IF(VLOOKUP(I1386,[3]RETENCIÓN!A:E,5,FALSE)="S","X","")</f>
        <v/>
      </c>
      <c r="Q1386" s="26" t="s">
        <v>2658</v>
      </c>
      <c r="R1386" s="26" t="s">
        <v>2659</v>
      </c>
      <c r="S1386" s="25" t="s">
        <v>177</v>
      </c>
      <c r="T1386" s="22" t="s">
        <v>178</v>
      </c>
      <c r="U1386" s="22">
        <v>1</v>
      </c>
      <c r="V1386" s="22">
        <v>13</v>
      </c>
      <c r="W1386" s="22" t="s">
        <v>167</v>
      </c>
      <c r="X1386" s="22" t="s">
        <v>351</v>
      </c>
      <c r="Y1386" s="22">
        <v>4</v>
      </c>
      <c r="Z1386" s="22" t="s">
        <v>2653</v>
      </c>
    </row>
    <row r="1387" spans="1:26" ht="36" x14ac:dyDescent="0.2">
      <c r="A1387" s="22">
        <v>1385</v>
      </c>
      <c r="B1387" s="22" t="s">
        <v>412</v>
      </c>
      <c r="C1387" s="23">
        <v>36110</v>
      </c>
      <c r="D1387" s="23">
        <v>36118</v>
      </c>
      <c r="E1387" s="22" t="s">
        <v>20</v>
      </c>
      <c r="F1387" s="24" t="s">
        <v>2660</v>
      </c>
      <c r="G1387" s="4" t="s">
        <v>40</v>
      </c>
      <c r="H1387" s="31" t="str">
        <f>VLOOKUP(G1387,[2]Hoja2!A$1:B$65536,2,0)</f>
        <v>SERIE029</v>
      </c>
      <c r="I1387" s="4" t="s">
        <v>40</v>
      </c>
      <c r="J1387" s="31">
        <f>VLOOKUP(Eliminación!I1794,RETENCIÓN!A:D,IF(Eliminación!E1794="OPES",2,IF(Eliminación!E1794="UPES",3,4)),FALSE)</f>
        <v>10</v>
      </c>
      <c r="K1387" s="27">
        <f t="shared" si="21"/>
        <v>39768</v>
      </c>
      <c r="L1387" s="28" t="str">
        <f>IF(VLOOKUP(I1387,RETENCIÓN!A:E,5,FALSE)="E","X","")</f>
        <v>X</v>
      </c>
      <c r="M1387" s="29" t="str">
        <f>IF(VLOOKUP(I1387,RETENCIÓN!A:E,5,FALSE)="CT","X","")</f>
        <v/>
      </c>
      <c r="N1387" s="28" t="str">
        <f>IF(VLOOKUP(I1387,RETENCIÓN!A:E,5,FALSE)="E","X","")</f>
        <v>X</v>
      </c>
      <c r="O1387" s="28" t="str">
        <f>IF(VLOOKUP(I1387,[3]RETENCIÓN!A:E,5,FALSE)="MT","X","")</f>
        <v/>
      </c>
      <c r="P1387" s="28" t="str">
        <f>IF(VLOOKUP(I1387,[3]RETENCIÓN!A:E,5,FALSE)="S","X","")</f>
        <v/>
      </c>
      <c r="Q1387" s="26" t="s">
        <v>2661</v>
      </c>
      <c r="R1387" s="26" t="s">
        <v>2662</v>
      </c>
      <c r="S1387" s="25" t="s">
        <v>177</v>
      </c>
      <c r="T1387" s="22" t="s">
        <v>178</v>
      </c>
      <c r="U1387" s="22">
        <v>1</v>
      </c>
      <c r="V1387" s="22">
        <v>18</v>
      </c>
      <c r="W1387" s="22" t="s">
        <v>167</v>
      </c>
      <c r="X1387" s="22" t="s">
        <v>351</v>
      </c>
      <c r="Y1387" s="22">
        <v>5</v>
      </c>
      <c r="Z1387" s="22" t="s">
        <v>2653</v>
      </c>
    </row>
    <row r="1388" spans="1:26" ht="24" x14ac:dyDescent="0.2">
      <c r="A1388" s="22">
        <v>1386</v>
      </c>
      <c r="B1388" s="22" t="s">
        <v>168</v>
      </c>
      <c r="C1388" s="23">
        <v>36110</v>
      </c>
      <c r="D1388" s="23">
        <v>36110</v>
      </c>
      <c r="E1388" s="22" t="s">
        <v>20</v>
      </c>
      <c r="F1388" s="24" t="s">
        <v>1928</v>
      </c>
      <c r="G1388" s="4" t="s">
        <v>40</v>
      </c>
      <c r="H1388" s="31" t="str">
        <f>VLOOKUP(G1388,[2]Hoja2!A$1:B$65536,2,0)</f>
        <v>SERIE029</v>
      </c>
      <c r="I1388" s="4" t="s">
        <v>40</v>
      </c>
      <c r="J1388" s="31">
        <f>VLOOKUP(Eliminación!I1795,RETENCIÓN!A:D,IF(Eliminación!E1795="OPES",2,IF(Eliminación!E1795="UPES",3,4)),FALSE)</f>
        <v>10</v>
      </c>
      <c r="K1388" s="27">
        <f t="shared" si="21"/>
        <v>39760</v>
      </c>
      <c r="L1388" s="28" t="str">
        <f>IF(VLOOKUP(I1388,RETENCIÓN!A:E,5,FALSE)="E","X","")</f>
        <v>X</v>
      </c>
      <c r="M1388" s="29" t="str">
        <f>IF(VLOOKUP(I1388,RETENCIÓN!A:E,5,FALSE)="CT","X","")</f>
        <v/>
      </c>
      <c r="N1388" s="28" t="str">
        <f>IF(VLOOKUP(I1388,RETENCIÓN!A:E,5,FALSE)="E","X","")</f>
        <v>X</v>
      </c>
      <c r="O1388" s="28" t="str">
        <f>IF(VLOOKUP(I1388,[3]RETENCIÓN!A:E,5,FALSE)="MT","X","")</f>
        <v/>
      </c>
      <c r="P1388" s="28" t="str">
        <f>IF(VLOOKUP(I1388,[3]RETENCIÓN!A:E,5,FALSE)="S","X","")</f>
        <v/>
      </c>
      <c r="Q1388" s="26" t="s">
        <v>2663</v>
      </c>
      <c r="R1388" s="26" t="s">
        <v>1930</v>
      </c>
      <c r="S1388" s="25" t="s">
        <v>177</v>
      </c>
      <c r="T1388" s="22" t="s">
        <v>178</v>
      </c>
      <c r="U1388" s="22">
        <v>1</v>
      </c>
      <c r="V1388" s="22">
        <v>15</v>
      </c>
      <c r="W1388" s="22" t="s">
        <v>167</v>
      </c>
      <c r="X1388" s="22"/>
      <c r="Y1388" s="22">
        <v>6</v>
      </c>
      <c r="Z1388" s="22" t="s">
        <v>2653</v>
      </c>
    </row>
    <row r="1389" spans="1:26" ht="24" x14ac:dyDescent="0.2">
      <c r="A1389" s="22">
        <v>1387</v>
      </c>
      <c r="B1389" s="22" t="s">
        <v>303</v>
      </c>
      <c r="C1389" s="23">
        <v>36140</v>
      </c>
      <c r="D1389" s="23">
        <v>36140</v>
      </c>
      <c r="E1389" s="22" t="s">
        <v>20</v>
      </c>
      <c r="F1389" s="24" t="s">
        <v>1928</v>
      </c>
      <c r="G1389" s="4" t="s">
        <v>40</v>
      </c>
      <c r="H1389" s="31" t="str">
        <f>VLOOKUP(G1389,[2]Hoja2!A$1:B$65536,2,0)</f>
        <v>SERIE029</v>
      </c>
      <c r="I1389" s="4" t="s">
        <v>40</v>
      </c>
      <c r="J1389" s="31">
        <f>VLOOKUP(Eliminación!I1796,RETENCIÓN!A:D,IF(Eliminación!E1796="OPES",2,IF(Eliminación!E1796="UPES",3,4)),FALSE)</f>
        <v>10</v>
      </c>
      <c r="K1389" s="27">
        <f t="shared" si="21"/>
        <v>39790</v>
      </c>
      <c r="L1389" s="28" t="str">
        <f>IF(VLOOKUP(I1389,RETENCIÓN!A:E,5,FALSE)="E","X","")</f>
        <v>X</v>
      </c>
      <c r="M1389" s="29" t="str">
        <f>IF(VLOOKUP(I1389,RETENCIÓN!A:E,5,FALSE)="CT","X","")</f>
        <v/>
      </c>
      <c r="N1389" s="28" t="str">
        <f>IF(VLOOKUP(I1389,RETENCIÓN!A:E,5,FALSE)="E","X","")</f>
        <v>X</v>
      </c>
      <c r="O1389" s="28" t="str">
        <f>IF(VLOOKUP(I1389,[3]RETENCIÓN!A:E,5,FALSE)="MT","X","")</f>
        <v/>
      </c>
      <c r="P1389" s="28" t="str">
        <f>IF(VLOOKUP(I1389,[3]RETENCIÓN!A:E,5,FALSE)="S","X","")</f>
        <v/>
      </c>
      <c r="Q1389" s="26" t="s">
        <v>2664</v>
      </c>
      <c r="R1389" s="26" t="s">
        <v>1930</v>
      </c>
      <c r="S1389" s="25" t="s">
        <v>177</v>
      </c>
      <c r="T1389" s="22" t="s">
        <v>178</v>
      </c>
      <c r="U1389" s="22">
        <v>1</v>
      </c>
      <c r="V1389" s="22">
        <v>15</v>
      </c>
      <c r="W1389" s="22" t="s">
        <v>167</v>
      </c>
      <c r="X1389" s="22"/>
      <c r="Y1389" s="22">
        <v>7</v>
      </c>
      <c r="Z1389" s="22" t="s">
        <v>2653</v>
      </c>
    </row>
    <row r="1390" spans="1:26" ht="48" x14ac:dyDescent="0.2">
      <c r="A1390" s="22">
        <v>1388</v>
      </c>
      <c r="B1390" s="22" t="s">
        <v>303</v>
      </c>
      <c r="C1390" s="23">
        <v>36125</v>
      </c>
      <c r="D1390" s="23">
        <v>36125</v>
      </c>
      <c r="E1390" s="22" t="s">
        <v>20</v>
      </c>
      <c r="F1390" s="24" t="s">
        <v>2665</v>
      </c>
      <c r="G1390" s="4" t="s">
        <v>40</v>
      </c>
      <c r="H1390" s="31" t="str">
        <f>VLOOKUP(G1390,[2]Hoja2!A$1:B$65536,2,0)</f>
        <v>SERIE029</v>
      </c>
      <c r="I1390" s="4" t="s">
        <v>40</v>
      </c>
      <c r="J1390" s="31">
        <f>VLOOKUP(Eliminación!I1797,RETENCIÓN!A:D,IF(Eliminación!E1797="OPES",2,IF(Eliminación!E1797="UPES",3,4)),FALSE)</f>
        <v>10</v>
      </c>
      <c r="K1390" s="27">
        <f t="shared" si="21"/>
        <v>39775</v>
      </c>
      <c r="L1390" s="28" t="str">
        <f>IF(VLOOKUP(I1390,RETENCIÓN!A:E,5,FALSE)="E","X","")</f>
        <v>X</v>
      </c>
      <c r="M1390" s="29" t="str">
        <f>IF(VLOOKUP(I1390,RETENCIÓN!A:E,5,FALSE)="CT","X","")</f>
        <v/>
      </c>
      <c r="N1390" s="28" t="str">
        <f>IF(VLOOKUP(I1390,RETENCIÓN!A:E,5,FALSE)="E","X","")</f>
        <v>X</v>
      </c>
      <c r="O1390" s="28" t="str">
        <f>IF(VLOOKUP(I1390,[3]RETENCIÓN!A:E,5,FALSE)="MT","X","")</f>
        <v/>
      </c>
      <c r="P1390" s="28" t="str">
        <f>IF(VLOOKUP(I1390,[3]RETENCIÓN!A:E,5,FALSE)="S","X","")</f>
        <v/>
      </c>
      <c r="Q1390" s="26" t="s">
        <v>2666</v>
      </c>
      <c r="R1390" s="26" t="s">
        <v>2667</v>
      </c>
      <c r="S1390" s="25" t="s">
        <v>177</v>
      </c>
      <c r="T1390" s="22" t="s">
        <v>178</v>
      </c>
      <c r="U1390" s="22">
        <v>1</v>
      </c>
      <c r="V1390" s="22">
        <v>7</v>
      </c>
      <c r="W1390" s="22" t="s">
        <v>167</v>
      </c>
      <c r="X1390" s="22"/>
      <c r="Y1390" s="22">
        <v>8</v>
      </c>
      <c r="Z1390" s="22" t="s">
        <v>2653</v>
      </c>
    </row>
    <row r="1391" spans="1:26" ht="72" x14ac:dyDescent="0.2">
      <c r="A1391" s="22">
        <v>1389</v>
      </c>
      <c r="B1391" s="22" t="s">
        <v>221</v>
      </c>
      <c r="C1391" s="23">
        <v>36125</v>
      </c>
      <c r="D1391" s="23">
        <v>36125</v>
      </c>
      <c r="E1391" s="22" t="s">
        <v>20</v>
      </c>
      <c r="F1391" s="24" t="s">
        <v>2668</v>
      </c>
      <c r="G1391" s="4" t="s">
        <v>40</v>
      </c>
      <c r="H1391" s="31" t="str">
        <f>VLOOKUP(G1391,[2]Hoja2!A$1:B$65536,2,0)</f>
        <v>SERIE029</v>
      </c>
      <c r="I1391" s="4" t="s">
        <v>40</v>
      </c>
      <c r="J1391" s="31">
        <f>VLOOKUP(Eliminación!I1798,RETENCIÓN!A:D,IF(Eliminación!E1798="OPES",2,IF(Eliminación!E1798="UPES",3,4)),FALSE)</f>
        <v>10</v>
      </c>
      <c r="K1391" s="27">
        <f t="shared" si="21"/>
        <v>39775</v>
      </c>
      <c r="L1391" s="28" t="str">
        <f>IF(VLOOKUP(I1391,RETENCIÓN!A:E,5,FALSE)="E","X","")</f>
        <v>X</v>
      </c>
      <c r="M1391" s="29" t="str">
        <f>IF(VLOOKUP(I1391,RETENCIÓN!A:E,5,FALSE)="CT","X","")</f>
        <v/>
      </c>
      <c r="N1391" s="28" t="str">
        <f>IF(VLOOKUP(I1391,RETENCIÓN!A:E,5,FALSE)="E","X","")</f>
        <v>X</v>
      </c>
      <c r="O1391" s="28" t="str">
        <f>IF(VLOOKUP(I1391,[3]RETENCIÓN!A:E,5,FALSE)="MT","X","")</f>
        <v/>
      </c>
      <c r="P1391" s="28" t="str">
        <f>IF(VLOOKUP(I1391,[3]RETENCIÓN!A:E,5,FALSE)="S","X","")</f>
        <v/>
      </c>
      <c r="Q1391" s="26" t="s">
        <v>2669</v>
      </c>
      <c r="R1391" s="26" t="s">
        <v>2670</v>
      </c>
      <c r="S1391" s="25" t="s">
        <v>177</v>
      </c>
      <c r="T1391" s="22" t="s">
        <v>178</v>
      </c>
      <c r="U1391" s="22">
        <v>1</v>
      </c>
      <c r="V1391" s="22">
        <v>11</v>
      </c>
      <c r="W1391" s="22" t="s">
        <v>167</v>
      </c>
      <c r="X1391" s="22"/>
      <c r="Y1391" s="22">
        <v>9</v>
      </c>
      <c r="Z1391" s="22" t="s">
        <v>2653</v>
      </c>
    </row>
    <row r="1392" spans="1:26" ht="36" x14ac:dyDescent="0.2">
      <c r="A1392" s="22">
        <v>1390</v>
      </c>
      <c r="B1392" s="22" t="s">
        <v>168</v>
      </c>
      <c r="C1392" s="23">
        <v>36103</v>
      </c>
      <c r="D1392" s="23">
        <v>36103</v>
      </c>
      <c r="E1392" s="22" t="s">
        <v>20</v>
      </c>
      <c r="F1392" s="24" t="s">
        <v>2671</v>
      </c>
      <c r="G1392" s="4" t="s">
        <v>40</v>
      </c>
      <c r="H1392" s="31" t="str">
        <f>VLOOKUP(G1392,[2]Hoja2!A$1:B$65536,2,0)</f>
        <v>SERIE029</v>
      </c>
      <c r="I1392" s="4" t="s">
        <v>40</v>
      </c>
      <c r="J1392" s="31">
        <f>VLOOKUP(Eliminación!I1799,RETENCIÓN!A:D,IF(Eliminación!E1799="OPES",2,IF(Eliminación!E1799="UPES",3,4)),FALSE)</f>
        <v>10</v>
      </c>
      <c r="K1392" s="27">
        <f t="shared" si="21"/>
        <v>39753</v>
      </c>
      <c r="L1392" s="28" t="str">
        <f>IF(VLOOKUP(I1392,RETENCIÓN!A:E,5,FALSE)="E","X","")</f>
        <v>X</v>
      </c>
      <c r="M1392" s="29" t="str">
        <f>IF(VLOOKUP(I1392,RETENCIÓN!A:E,5,FALSE)="CT","X","")</f>
        <v/>
      </c>
      <c r="N1392" s="28" t="str">
        <f>IF(VLOOKUP(I1392,RETENCIÓN!A:E,5,FALSE)="E","X","")</f>
        <v>X</v>
      </c>
      <c r="O1392" s="28" t="str">
        <f>IF(VLOOKUP(I1392,[3]RETENCIÓN!A:E,5,FALSE)="MT","X","")</f>
        <v/>
      </c>
      <c r="P1392" s="28" t="str">
        <f>IF(VLOOKUP(I1392,[3]RETENCIÓN!A:E,5,FALSE)="S","X","")</f>
        <v/>
      </c>
      <c r="Q1392" s="26" t="s">
        <v>2672</v>
      </c>
      <c r="R1392" s="26" t="s">
        <v>2673</v>
      </c>
      <c r="S1392" s="25" t="s">
        <v>177</v>
      </c>
      <c r="T1392" s="22" t="s">
        <v>178</v>
      </c>
      <c r="U1392" s="22">
        <v>1</v>
      </c>
      <c r="V1392" s="22">
        <v>49</v>
      </c>
      <c r="W1392" s="22" t="s">
        <v>167</v>
      </c>
      <c r="X1392" s="22"/>
      <c r="Y1392" s="22">
        <v>10</v>
      </c>
      <c r="Z1392" s="22" t="s">
        <v>2653</v>
      </c>
    </row>
    <row r="1393" spans="1:26" ht="24" x14ac:dyDescent="0.2">
      <c r="A1393" s="22">
        <v>1391</v>
      </c>
      <c r="B1393" s="22" t="s">
        <v>412</v>
      </c>
      <c r="C1393" s="23">
        <v>36104</v>
      </c>
      <c r="D1393" s="23">
        <v>36104</v>
      </c>
      <c r="E1393" s="22" t="s">
        <v>20</v>
      </c>
      <c r="F1393" s="24" t="s">
        <v>2674</v>
      </c>
      <c r="G1393" s="4" t="s">
        <v>40</v>
      </c>
      <c r="H1393" s="31" t="str">
        <f>VLOOKUP(G1393,[2]Hoja2!A$1:B$65536,2,0)</f>
        <v>SERIE029</v>
      </c>
      <c r="I1393" s="4" t="s">
        <v>40</v>
      </c>
      <c r="J1393" s="31">
        <f>VLOOKUP(Eliminación!I1800,RETENCIÓN!A:D,IF(Eliminación!E1800="OPES",2,IF(Eliminación!E1800="UPES",3,4)),FALSE)</f>
        <v>10</v>
      </c>
      <c r="K1393" s="27">
        <f t="shared" si="21"/>
        <v>39754</v>
      </c>
      <c r="L1393" s="28" t="str">
        <f>IF(VLOOKUP(I1393,RETENCIÓN!A:E,5,FALSE)="E","X","")</f>
        <v>X</v>
      </c>
      <c r="M1393" s="29" t="str">
        <f>IF(VLOOKUP(I1393,RETENCIÓN!A:E,5,FALSE)="CT","X","")</f>
        <v/>
      </c>
      <c r="N1393" s="28" t="str">
        <f>IF(VLOOKUP(I1393,RETENCIÓN!A:E,5,FALSE)="E","X","")</f>
        <v>X</v>
      </c>
      <c r="O1393" s="28" t="str">
        <f>IF(VLOOKUP(I1393,[3]RETENCIÓN!A:E,5,FALSE)="MT","X","")</f>
        <v/>
      </c>
      <c r="P1393" s="28" t="str">
        <f>IF(VLOOKUP(I1393,[3]RETENCIÓN!A:E,5,FALSE)="S","X","")</f>
        <v/>
      </c>
      <c r="Q1393" s="26" t="s">
        <v>2675</v>
      </c>
      <c r="R1393" s="26" t="s">
        <v>2676</v>
      </c>
      <c r="S1393" s="25" t="s">
        <v>177</v>
      </c>
      <c r="T1393" s="22" t="s">
        <v>178</v>
      </c>
      <c r="U1393" s="22">
        <v>1</v>
      </c>
      <c r="V1393" s="22">
        <v>10</v>
      </c>
      <c r="W1393" s="22" t="s">
        <v>167</v>
      </c>
      <c r="X1393" s="22" t="s">
        <v>351</v>
      </c>
      <c r="Y1393" s="22">
        <v>11</v>
      </c>
      <c r="Z1393" s="22" t="s">
        <v>2653</v>
      </c>
    </row>
    <row r="1394" spans="1:26" ht="48" x14ac:dyDescent="0.2">
      <c r="A1394" s="22">
        <v>1392</v>
      </c>
      <c r="B1394" s="22" t="s">
        <v>412</v>
      </c>
      <c r="C1394" s="23">
        <v>36130</v>
      </c>
      <c r="D1394" s="23">
        <v>36130</v>
      </c>
      <c r="E1394" s="22" t="s">
        <v>20</v>
      </c>
      <c r="F1394" s="24" t="s">
        <v>2677</v>
      </c>
      <c r="G1394" s="4" t="s">
        <v>40</v>
      </c>
      <c r="H1394" s="31" t="str">
        <f>VLOOKUP(G1394,[2]Hoja2!A$1:B$65536,2,0)</f>
        <v>SERIE029</v>
      </c>
      <c r="I1394" s="4" t="s">
        <v>40</v>
      </c>
      <c r="J1394" s="31">
        <f>VLOOKUP(Eliminación!I1801,RETENCIÓN!A:D,IF(Eliminación!E1801="OPES",2,IF(Eliminación!E1801="UPES",3,4)),FALSE)</f>
        <v>10</v>
      </c>
      <c r="K1394" s="27">
        <f t="shared" si="21"/>
        <v>39780</v>
      </c>
      <c r="L1394" s="28" t="str">
        <f>IF(VLOOKUP(I1394,RETENCIÓN!A:E,5,FALSE)="E","X","")</f>
        <v>X</v>
      </c>
      <c r="M1394" s="29" t="str">
        <f>IF(VLOOKUP(I1394,RETENCIÓN!A:E,5,FALSE)="CT","X","")</f>
        <v/>
      </c>
      <c r="N1394" s="28" t="str">
        <f>IF(VLOOKUP(I1394,RETENCIÓN!A:E,5,FALSE)="E","X","")</f>
        <v>X</v>
      </c>
      <c r="O1394" s="28" t="str">
        <f>IF(VLOOKUP(I1394,[3]RETENCIÓN!A:E,5,FALSE)="MT","X","")</f>
        <v/>
      </c>
      <c r="P1394" s="28" t="str">
        <f>IF(VLOOKUP(I1394,[3]RETENCIÓN!A:E,5,FALSE)="S","X","")</f>
        <v/>
      </c>
      <c r="Q1394" s="26" t="s">
        <v>2678</v>
      </c>
      <c r="R1394" s="26" t="s">
        <v>2679</v>
      </c>
      <c r="S1394" s="25" t="s">
        <v>177</v>
      </c>
      <c r="T1394" s="22" t="s">
        <v>178</v>
      </c>
      <c r="U1394" s="22">
        <v>1</v>
      </c>
      <c r="V1394" s="22">
        <v>7</v>
      </c>
      <c r="W1394" s="22" t="s">
        <v>167</v>
      </c>
      <c r="X1394" s="22" t="s">
        <v>351</v>
      </c>
      <c r="Y1394" s="22">
        <v>12</v>
      </c>
      <c r="Z1394" s="22" t="s">
        <v>2653</v>
      </c>
    </row>
    <row r="1395" spans="1:26" ht="24" x14ac:dyDescent="0.2">
      <c r="A1395" s="22">
        <v>1393</v>
      </c>
      <c r="B1395" s="22" t="s">
        <v>412</v>
      </c>
      <c r="C1395" s="23">
        <v>36104</v>
      </c>
      <c r="D1395" s="23">
        <v>36104</v>
      </c>
      <c r="E1395" s="22" t="s">
        <v>20</v>
      </c>
      <c r="F1395" s="24" t="s">
        <v>2680</v>
      </c>
      <c r="G1395" s="4" t="s">
        <v>40</v>
      </c>
      <c r="H1395" s="31" t="str">
        <f>VLOOKUP(G1395,[2]Hoja2!A$1:B$65536,2,0)</f>
        <v>SERIE029</v>
      </c>
      <c r="I1395" s="4" t="s">
        <v>40</v>
      </c>
      <c r="J1395" s="31">
        <f>VLOOKUP(Eliminación!I1802,RETENCIÓN!A:D,IF(Eliminación!E1802="OPES",2,IF(Eliminación!E1802="UPES",3,4)),FALSE)</f>
        <v>10</v>
      </c>
      <c r="K1395" s="27">
        <f t="shared" si="21"/>
        <v>39754</v>
      </c>
      <c r="L1395" s="28" t="str">
        <f>IF(VLOOKUP(I1395,RETENCIÓN!A:E,5,FALSE)="E","X","")</f>
        <v>X</v>
      </c>
      <c r="M1395" s="29" t="str">
        <f>IF(VLOOKUP(I1395,RETENCIÓN!A:E,5,FALSE)="CT","X","")</f>
        <v/>
      </c>
      <c r="N1395" s="28" t="str">
        <f>IF(VLOOKUP(I1395,RETENCIÓN!A:E,5,FALSE)="E","X","")</f>
        <v>X</v>
      </c>
      <c r="O1395" s="28" t="str">
        <f>IF(VLOOKUP(I1395,[3]RETENCIÓN!A:E,5,FALSE)="MT","X","")</f>
        <v/>
      </c>
      <c r="P1395" s="28" t="str">
        <f>IF(VLOOKUP(I1395,[3]RETENCIÓN!A:E,5,FALSE)="S","X","")</f>
        <v/>
      </c>
      <c r="Q1395" s="26" t="s">
        <v>2681</v>
      </c>
      <c r="R1395" s="26" t="s">
        <v>2682</v>
      </c>
      <c r="S1395" s="25" t="s">
        <v>177</v>
      </c>
      <c r="T1395" s="22" t="s">
        <v>178</v>
      </c>
      <c r="U1395" s="22">
        <v>1</v>
      </c>
      <c r="V1395" s="22">
        <v>15</v>
      </c>
      <c r="W1395" s="22" t="s">
        <v>167</v>
      </c>
      <c r="X1395" s="22" t="s">
        <v>351</v>
      </c>
      <c r="Y1395" s="22">
        <v>13</v>
      </c>
      <c r="Z1395" s="22" t="s">
        <v>2653</v>
      </c>
    </row>
    <row r="1396" spans="1:26" ht="24" x14ac:dyDescent="0.2">
      <c r="A1396" s="22">
        <v>1394</v>
      </c>
      <c r="B1396" s="22" t="s">
        <v>412</v>
      </c>
      <c r="C1396" s="23">
        <v>36103</v>
      </c>
      <c r="D1396" s="23">
        <v>36103</v>
      </c>
      <c r="E1396" s="22" t="s">
        <v>20</v>
      </c>
      <c r="F1396" s="24" t="s">
        <v>2683</v>
      </c>
      <c r="G1396" s="4" t="s">
        <v>40</v>
      </c>
      <c r="H1396" s="31" t="str">
        <f>VLOOKUP(G1396,[2]Hoja2!A$1:B$65536,2,0)</f>
        <v>SERIE029</v>
      </c>
      <c r="I1396" s="4" t="s">
        <v>40</v>
      </c>
      <c r="J1396" s="31">
        <f>VLOOKUP(Eliminación!I1803,RETENCIÓN!A:D,IF(Eliminación!E1803="OPES",2,IF(Eliminación!E1803="UPES",3,4)),FALSE)</f>
        <v>10</v>
      </c>
      <c r="K1396" s="27">
        <f t="shared" si="21"/>
        <v>39753</v>
      </c>
      <c r="L1396" s="28" t="str">
        <f>IF(VLOOKUP(I1396,RETENCIÓN!A:E,5,FALSE)="E","X","")</f>
        <v>X</v>
      </c>
      <c r="M1396" s="29" t="str">
        <f>IF(VLOOKUP(I1396,RETENCIÓN!A:E,5,FALSE)="CT","X","")</f>
        <v/>
      </c>
      <c r="N1396" s="28" t="str">
        <f>IF(VLOOKUP(I1396,RETENCIÓN!A:E,5,FALSE)="E","X","")</f>
        <v>X</v>
      </c>
      <c r="O1396" s="28" t="str">
        <f>IF(VLOOKUP(I1396,[3]RETENCIÓN!A:E,5,FALSE)="MT","X","")</f>
        <v/>
      </c>
      <c r="P1396" s="28" t="str">
        <f>IF(VLOOKUP(I1396,[3]RETENCIÓN!A:E,5,FALSE)="S","X","")</f>
        <v/>
      </c>
      <c r="Q1396" s="26" t="s">
        <v>2684</v>
      </c>
      <c r="R1396" s="26" t="s">
        <v>2685</v>
      </c>
      <c r="S1396" s="25" t="s">
        <v>177</v>
      </c>
      <c r="T1396" s="22" t="s">
        <v>178</v>
      </c>
      <c r="U1396" s="22">
        <v>1</v>
      </c>
      <c r="V1396" s="22">
        <v>15</v>
      </c>
      <c r="W1396" s="22" t="s">
        <v>167</v>
      </c>
      <c r="X1396" s="22" t="s">
        <v>351</v>
      </c>
      <c r="Y1396" s="22">
        <v>14</v>
      </c>
      <c r="Z1396" s="22" t="s">
        <v>2653</v>
      </c>
    </row>
    <row r="1397" spans="1:26" ht="36" x14ac:dyDescent="0.2">
      <c r="A1397" s="22">
        <v>1395</v>
      </c>
      <c r="B1397" s="22" t="s">
        <v>168</v>
      </c>
      <c r="C1397" s="23">
        <v>36112</v>
      </c>
      <c r="D1397" s="23">
        <v>36112</v>
      </c>
      <c r="E1397" s="22" t="s">
        <v>20</v>
      </c>
      <c r="F1397" s="24" t="s">
        <v>2686</v>
      </c>
      <c r="G1397" s="4" t="s">
        <v>40</v>
      </c>
      <c r="H1397" s="31" t="str">
        <f>VLOOKUP(G1397,[2]Hoja2!A$1:B$65536,2,0)</f>
        <v>SERIE029</v>
      </c>
      <c r="I1397" s="4" t="s">
        <v>40</v>
      </c>
      <c r="J1397" s="31">
        <f>VLOOKUP(Eliminación!I1804,RETENCIÓN!A:D,IF(Eliminación!E1804="OPES",2,IF(Eliminación!E1804="UPES",3,4)),FALSE)</f>
        <v>10</v>
      </c>
      <c r="K1397" s="27">
        <f t="shared" si="21"/>
        <v>39762</v>
      </c>
      <c r="L1397" s="28" t="str">
        <f>IF(VLOOKUP(I1397,RETENCIÓN!A:E,5,FALSE)="E","X","")</f>
        <v>X</v>
      </c>
      <c r="M1397" s="29" t="str">
        <f>IF(VLOOKUP(I1397,RETENCIÓN!A:E,5,FALSE)="CT","X","")</f>
        <v/>
      </c>
      <c r="N1397" s="28" t="str">
        <f>IF(VLOOKUP(I1397,RETENCIÓN!A:E,5,FALSE)="E","X","")</f>
        <v>X</v>
      </c>
      <c r="O1397" s="28" t="str">
        <f>IF(VLOOKUP(I1397,[3]RETENCIÓN!A:E,5,FALSE)="MT","X","")</f>
        <v/>
      </c>
      <c r="P1397" s="28" t="str">
        <f>IF(VLOOKUP(I1397,[3]RETENCIÓN!A:E,5,FALSE)="S","X","")</f>
        <v/>
      </c>
      <c r="Q1397" s="26" t="s">
        <v>2687</v>
      </c>
      <c r="R1397" s="26"/>
      <c r="S1397" s="25" t="s">
        <v>177</v>
      </c>
      <c r="T1397" s="22" t="s">
        <v>178</v>
      </c>
      <c r="U1397" s="22">
        <v>1</v>
      </c>
      <c r="V1397" s="22">
        <v>15</v>
      </c>
      <c r="W1397" s="22" t="s">
        <v>167</v>
      </c>
      <c r="X1397" s="22" t="s">
        <v>2688</v>
      </c>
      <c r="Y1397" s="22">
        <v>15</v>
      </c>
      <c r="Z1397" s="22" t="s">
        <v>2653</v>
      </c>
    </row>
    <row r="1398" spans="1:26" ht="24" x14ac:dyDescent="0.2">
      <c r="A1398" s="22">
        <v>1396</v>
      </c>
      <c r="B1398" s="22" t="s">
        <v>168</v>
      </c>
      <c r="C1398" s="23">
        <v>36081</v>
      </c>
      <c r="D1398" s="23">
        <v>36083</v>
      </c>
      <c r="E1398" s="22" t="s">
        <v>20</v>
      </c>
      <c r="F1398" s="24" t="s">
        <v>2689</v>
      </c>
      <c r="G1398" s="4" t="s">
        <v>40</v>
      </c>
      <c r="H1398" s="31" t="str">
        <f>VLOOKUP(G1398,[2]Hoja2!A$1:B$65536,2,0)</f>
        <v>SERIE029</v>
      </c>
      <c r="I1398" s="4" t="s">
        <v>40</v>
      </c>
      <c r="J1398" s="31">
        <f>VLOOKUP(Eliminación!I1805,RETENCIÓN!A:D,IF(Eliminación!E1805="OPES",2,IF(Eliminación!E1805="UPES",3,4)),FALSE)</f>
        <v>10</v>
      </c>
      <c r="K1398" s="27">
        <f t="shared" si="21"/>
        <v>39733</v>
      </c>
      <c r="L1398" s="28" t="str">
        <f>IF(VLOOKUP(I1398,RETENCIÓN!A:E,5,FALSE)="E","X","")</f>
        <v>X</v>
      </c>
      <c r="M1398" s="29" t="str">
        <f>IF(VLOOKUP(I1398,RETENCIÓN!A:E,5,FALSE)="CT","X","")</f>
        <v/>
      </c>
      <c r="N1398" s="28" t="str">
        <f>IF(VLOOKUP(I1398,RETENCIÓN!A:E,5,FALSE)="E","X","")</f>
        <v>X</v>
      </c>
      <c r="O1398" s="28" t="str">
        <f>IF(VLOOKUP(I1398,[3]RETENCIÓN!A:E,5,FALSE)="MT","X","")</f>
        <v/>
      </c>
      <c r="P1398" s="28" t="str">
        <f>IF(VLOOKUP(I1398,[3]RETENCIÓN!A:E,5,FALSE)="S","X","")</f>
        <v/>
      </c>
      <c r="Q1398" s="26" t="s">
        <v>2690</v>
      </c>
      <c r="R1398" s="26"/>
      <c r="S1398" s="25" t="s">
        <v>177</v>
      </c>
      <c r="T1398" s="22" t="s">
        <v>178</v>
      </c>
      <c r="U1398" s="22">
        <v>1</v>
      </c>
      <c r="V1398" s="22">
        <v>14</v>
      </c>
      <c r="W1398" s="22" t="s">
        <v>167</v>
      </c>
      <c r="X1398" s="22"/>
      <c r="Y1398" s="22">
        <v>16</v>
      </c>
      <c r="Z1398" s="22" t="s">
        <v>2653</v>
      </c>
    </row>
    <row r="1399" spans="1:26" x14ac:dyDescent="0.2">
      <c r="A1399" s="22">
        <v>1397</v>
      </c>
      <c r="B1399" s="22" t="s">
        <v>168</v>
      </c>
      <c r="C1399" s="23">
        <v>36081</v>
      </c>
      <c r="D1399" s="23">
        <v>36081</v>
      </c>
      <c r="E1399" s="22" t="s">
        <v>20</v>
      </c>
      <c r="F1399" s="24" t="s">
        <v>1926</v>
      </c>
      <c r="G1399" s="4" t="s">
        <v>40</v>
      </c>
      <c r="H1399" s="31" t="str">
        <f>VLOOKUP(G1399,[2]Hoja2!A$1:B$65536,2,0)</f>
        <v>SERIE029</v>
      </c>
      <c r="I1399" s="4" t="s">
        <v>40</v>
      </c>
      <c r="J1399" s="31">
        <f>VLOOKUP(Eliminación!I1806,RETENCIÓN!A:D,IF(Eliminación!E1806="OPES",2,IF(Eliminación!E1806="UPES",3,4)),FALSE)</f>
        <v>10</v>
      </c>
      <c r="K1399" s="27">
        <f t="shared" si="21"/>
        <v>39731</v>
      </c>
      <c r="L1399" s="28" t="str">
        <f>IF(VLOOKUP(I1399,RETENCIÓN!A:E,5,FALSE)="E","X","")</f>
        <v>X</v>
      </c>
      <c r="M1399" s="29" t="str">
        <f>IF(VLOOKUP(I1399,RETENCIÓN!A:E,5,FALSE)="CT","X","")</f>
        <v/>
      </c>
      <c r="N1399" s="28" t="str">
        <f>IF(VLOOKUP(I1399,RETENCIÓN!A:E,5,FALSE)="E","X","")</f>
        <v>X</v>
      </c>
      <c r="O1399" s="28" t="str">
        <f>IF(VLOOKUP(I1399,[3]RETENCIÓN!A:E,5,FALSE)="MT","X","")</f>
        <v/>
      </c>
      <c r="P1399" s="28" t="str">
        <f>IF(VLOOKUP(I1399,[3]RETENCIÓN!A:E,5,FALSE)="S","X","")</f>
        <v/>
      </c>
      <c r="Q1399" s="26" t="s">
        <v>2690</v>
      </c>
      <c r="R1399" s="26" t="s">
        <v>1927</v>
      </c>
      <c r="S1399" s="25" t="s">
        <v>177</v>
      </c>
      <c r="T1399" s="22" t="s">
        <v>178</v>
      </c>
      <c r="U1399" s="22">
        <v>1</v>
      </c>
      <c r="V1399" s="22">
        <v>50</v>
      </c>
      <c r="W1399" s="22" t="s">
        <v>167</v>
      </c>
      <c r="X1399" s="22"/>
      <c r="Y1399" s="22">
        <v>16</v>
      </c>
      <c r="Z1399" s="22" t="s">
        <v>2653</v>
      </c>
    </row>
    <row r="1400" spans="1:26" x14ac:dyDescent="0.2">
      <c r="A1400" s="22">
        <v>1398</v>
      </c>
      <c r="B1400" s="22" t="s">
        <v>168</v>
      </c>
      <c r="C1400" s="23">
        <v>36081</v>
      </c>
      <c r="D1400" s="23">
        <v>36081</v>
      </c>
      <c r="E1400" s="22" t="s">
        <v>20</v>
      </c>
      <c r="F1400" s="24" t="s">
        <v>236</v>
      </c>
      <c r="G1400" s="4" t="s">
        <v>40</v>
      </c>
      <c r="H1400" s="31" t="str">
        <f>VLOOKUP(G1400,[2]Hoja2!A$1:B$65536,2,0)</f>
        <v>SERIE029</v>
      </c>
      <c r="I1400" s="4" t="s">
        <v>40</v>
      </c>
      <c r="J1400" s="31">
        <f>VLOOKUP(Eliminación!I1807,RETENCIÓN!A:D,IF(Eliminación!E1807="OPES",2,IF(Eliminación!E1807="UPES",3,4)),FALSE)</f>
        <v>10</v>
      </c>
      <c r="K1400" s="27">
        <f t="shared" si="21"/>
        <v>39731</v>
      </c>
      <c r="L1400" s="28" t="str">
        <f>IF(VLOOKUP(I1400,RETENCIÓN!A:E,5,FALSE)="E","X","")</f>
        <v>X</v>
      </c>
      <c r="M1400" s="29" t="str">
        <f>IF(VLOOKUP(I1400,RETENCIÓN!A:E,5,FALSE)="CT","X","")</f>
        <v/>
      </c>
      <c r="N1400" s="28" t="str">
        <f>IF(VLOOKUP(I1400,RETENCIÓN!A:E,5,FALSE)="E","X","")</f>
        <v>X</v>
      </c>
      <c r="O1400" s="28" t="str">
        <f>IF(VLOOKUP(I1400,[3]RETENCIÓN!A:E,5,FALSE)="MT","X","")</f>
        <v/>
      </c>
      <c r="P1400" s="28" t="str">
        <f>IF(VLOOKUP(I1400,[3]RETENCIÓN!A:E,5,FALSE)="S","X","")</f>
        <v/>
      </c>
      <c r="Q1400" s="26" t="s">
        <v>2690</v>
      </c>
      <c r="R1400" s="26"/>
      <c r="S1400" s="25" t="s">
        <v>177</v>
      </c>
      <c r="T1400" s="22" t="s">
        <v>178</v>
      </c>
      <c r="U1400" s="22">
        <v>1</v>
      </c>
      <c r="V1400" s="22">
        <v>28</v>
      </c>
      <c r="W1400" s="22" t="s">
        <v>167</v>
      </c>
      <c r="X1400" s="22"/>
      <c r="Y1400" s="22">
        <v>16</v>
      </c>
      <c r="Z1400" s="22" t="s">
        <v>2653</v>
      </c>
    </row>
    <row r="1401" spans="1:26" x14ac:dyDescent="0.2">
      <c r="A1401" s="22">
        <v>1399</v>
      </c>
      <c r="B1401" s="22" t="s">
        <v>221</v>
      </c>
      <c r="C1401" s="23">
        <v>35899</v>
      </c>
      <c r="D1401" s="23">
        <v>35899</v>
      </c>
      <c r="E1401" s="22" t="s">
        <v>20</v>
      </c>
      <c r="F1401" s="24" t="s">
        <v>2517</v>
      </c>
      <c r="G1401" s="4" t="s">
        <v>40</v>
      </c>
      <c r="H1401" s="31" t="str">
        <f>VLOOKUP(G1401,[2]Hoja2!A$1:B$65536,2,0)</f>
        <v>SERIE029</v>
      </c>
      <c r="I1401" s="4" t="s">
        <v>40</v>
      </c>
      <c r="J1401" s="31">
        <f>VLOOKUP(Eliminación!I1808,RETENCIÓN!A:D,IF(Eliminación!E1808="OPES",2,IF(Eliminación!E1808="UPES",3,4)),FALSE)</f>
        <v>10</v>
      </c>
      <c r="K1401" s="27">
        <f t="shared" si="21"/>
        <v>39549</v>
      </c>
      <c r="L1401" s="28" t="str">
        <f>IF(VLOOKUP(I1401,RETENCIÓN!A:E,5,FALSE)="E","X","")</f>
        <v>X</v>
      </c>
      <c r="M1401" s="29" t="str">
        <f>IF(VLOOKUP(I1401,RETENCIÓN!A:E,5,FALSE)="CT","X","")</f>
        <v/>
      </c>
      <c r="N1401" s="28" t="str">
        <f>IF(VLOOKUP(I1401,RETENCIÓN!A:E,5,FALSE)="E","X","")</f>
        <v>X</v>
      </c>
      <c r="O1401" s="28" t="str">
        <f>IF(VLOOKUP(I1401,[3]RETENCIÓN!A:E,5,FALSE)="MT","X","")</f>
        <v/>
      </c>
      <c r="P1401" s="28" t="str">
        <f>IF(VLOOKUP(I1401,[3]RETENCIÓN!A:E,5,FALSE)="S","X","")</f>
        <v/>
      </c>
      <c r="Q1401" s="26" t="s">
        <v>2691</v>
      </c>
      <c r="R1401" s="26" t="s">
        <v>2519</v>
      </c>
      <c r="S1401" s="25" t="s">
        <v>182</v>
      </c>
      <c r="T1401" s="22" t="s">
        <v>178</v>
      </c>
      <c r="U1401" s="22">
        <v>1</v>
      </c>
      <c r="V1401" s="22">
        <v>107</v>
      </c>
      <c r="W1401" s="22" t="s">
        <v>167</v>
      </c>
      <c r="X1401" s="22"/>
      <c r="Y1401" s="22">
        <v>17</v>
      </c>
      <c r="Z1401" s="22" t="s">
        <v>2653</v>
      </c>
    </row>
    <row r="1402" spans="1:26" ht="36" x14ac:dyDescent="0.2">
      <c r="A1402" s="22">
        <v>1400</v>
      </c>
      <c r="B1402" s="22" t="s">
        <v>221</v>
      </c>
      <c r="C1402" s="23">
        <v>36140</v>
      </c>
      <c r="D1402" s="23">
        <v>36140</v>
      </c>
      <c r="E1402" s="22" t="s">
        <v>20</v>
      </c>
      <c r="F1402" s="24" t="s">
        <v>2364</v>
      </c>
      <c r="G1402" s="4" t="s">
        <v>40</v>
      </c>
      <c r="H1402" s="31" t="str">
        <f>VLOOKUP(G1402,[2]Hoja2!A$1:B$65536,2,0)</f>
        <v>SERIE029</v>
      </c>
      <c r="I1402" s="4" t="s">
        <v>40</v>
      </c>
      <c r="J1402" s="31">
        <f>VLOOKUP(Eliminación!I1809,RETENCIÓN!A:D,IF(Eliminación!E1809="OPES",2,IF(Eliminación!E1809="UPES",3,4)),FALSE)</f>
        <v>10</v>
      </c>
      <c r="K1402" s="27">
        <f t="shared" si="21"/>
        <v>39790</v>
      </c>
      <c r="L1402" s="28" t="str">
        <f>IF(VLOOKUP(I1402,RETENCIÓN!A:E,5,FALSE)="E","X","")</f>
        <v>X</v>
      </c>
      <c r="M1402" s="29" t="str">
        <f>IF(VLOOKUP(I1402,RETENCIÓN!A:E,5,FALSE)="CT","X","")</f>
        <v/>
      </c>
      <c r="N1402" s="28" t="str">
        <f>IF(VLOOKUP(I1402,RETENCIÓN!A:E,5,FALSE)="E","X","")</f>
        <v>X</v>
      </c>
      <c r="O1402" s="28" t="str">
        <f>IF(VLOOKUP(I1402,[3]RETENCIÓN!A:E,5,FALSE)="MT","X","")</f>
        <v/>
      </c>
      <c r="P1402" s="28" t="str">
        <f>IF(VLOOKUP(I1402,[3]RETENCIÓN!A:E,5,FALSE)="S","X","")</f>
        <v/>
      </c>
      <c r="Q1402" s="26" t="s">
        <v>2100</v>
      </c>
      <c r="R1402" s="26" t="s">
        <v>384</v>
      </c>
      <c r="S1402" s="25" t="s">
        <v>177</v>
      </c>
      <c r="T1402" s="22" t="s">
        <v>178</v>
      </c>
      <c r="U1402" s="22">
        <v>1</v>
      </c>
      <c r="V1402" s="22">
        <v>10</v>
      </c>
      <c r="W1402" s="22" t="s">
        <v>167</v>
      </c>
      <c r="X1402" s="22"/>
      <c r="Y1402" s="22">
        <v>18</v>
      </c>
      <c r="Z1402" s="22" t="s">
        <v>2653</v>
      </c>
    </row>
    <row r="1403" spans="1:26" ht="60" x14ac:dyDescent="0.2">
      <c r="A1403" s="22">
        <v>1401</v>
      </c>
      <c r="B1403" s="22" t="s">
        <v>221</v>
      </c>
      <c r="C1403" s="23">
        <v>36104</v>
      </c>
      <c r="D1403" s="23">
        <v>36104</v>
      </c>
      <c r="E1403" s="22" t="s">
        <v>20</v>
      </c>
      <c r="F1403" s="24" t="s">
        <v>2364</v>
      </c>
      <c r="G1403" s="4" t="s">
        <v>40</v>
      </c>
      <c r="H1403" s="31" t="str">
        <f>VLOOKUP(G1403,[2]Hoja2!A$1:B$65536,2,0)</f>
        <v>SERIE029</v>
      </c>
      <c r="I1403" s="4" t="s">
        <v>40</v>
      </c>
      <c r="J1403" s="31">
        <f>VLOOKUP(Eliminación!I1810,RETENCIÓN!A:D,IF(Eliminación!E1810="OPES",2,IF(Eliminación!E1810="UPES",3,4)),FALSE)</f>
        <v>10</v>
      </c>
      <c r="K1403" s="27">
        <f t="shared" si="21"/>
        <v>39754</v>
      </c>
      <c r="L1403" s="28" t="str">
        <f>IF(VLOOKUP(I1403,RETENCIÓN!A:E,5,FALSE)="E","X","")</f>
        <v>X</v>
      </c>
      <c r="M1403" s="29" t="str">
        <f>IF(VLOOKUP(I1403,RETENCIÓN!A:E,5,FALSE)="CT","X","")</f>
        <v/>
      </c>
      <c r="N1403" s="28" t="str">
        <f>IF(VLOOKUP(I1403,RETENCIÓN!A:E,5,FALSE)="E","X","")</f>
        <v>X</v>
      </c>
      <c r="O1403" s="28" t="str">
        <f>IF(VLOOKUP(I1403,[3]RETENCIÓN!A:E,5,FALSE)="MT","X","")</f>
        <v/>
      </c>
      <c r="P1403" s="28" t="str">
        <f>IF(VLOOKUP(I1403,[3]RETENCIÓN!A:E,5,FALSE)="S","X","")</f>
        <v/>
      </c>
      <c r="Q1403" s="26" t="s">
        <v>2692</v>
      </c>
      <c r="R1403" s="26" t="s">
        <v>384</v>
      </c>
      <c r="S1403" s="25" t="s">
        <v>182</v>
      </c>
      <c r="T1403" s="22" t="s">
        <v>178</v>
      </c>
      <c r="U1403" s="22">
        <v>1</v>
      </c>
      <c r="V1403" s="22">
        <v>50</v>
      </c>
      <c r="W1403" s="22" t="s">
        <v>167</v>
      </c>
      <c r="X1403" s="22"/>
      <c r="Y1403" s="22">
        <v>19</v>
      </c>
      <c r="Z1403" s="22" t="s">
        <v>2653</v>
      </c>
    </row>
    <row r="1404" spans="1:26" ht="36" x14ac:dyDescent="0.2">
      <c r="A1404" s="22">
        <v>1402</v>
      </c>
      <c r="B1404" s="22" t="s">
        <v>168</v>
      </c>
      <c r="C1404" s="23">
        <v>36112</v>
      </c>
      <c r="D1404" s="23">
        <v>36115</v>
      </c>
      <c r="E1404" s="22" t="s">
        <v>20</v>
      </c>
      <c r="F1404" s="24" t="s">
        <v>2693</v>
      </c>
      <c r="G1404" s="4" t="s">
        <v>40</v>
      </c>
      <c r="H1404" s="31" t="str">
        <f>VLOOKUP(G1404,[2]Hoja2!A$1:B$65536,2,0)</f>
        <v>SERIE029</v>
      </c>
      <c r="I1404" s="4" t="s">
        <v>40</v>
      </c>
      <c r="J1404" s="31">
        <f>VLOOKUP(Eliminación!I1811,RETENCIÓN!A:D,IF(Eliminación!E1811="OPES",2,IF(Eliminación!E1811="UPES",3,4)),FALSE)</f>
        <v>10</v>
      </c>
      <c r="K1404" s="27">
        <f t="shared" si="21"/>
        <v>39765</v>
      </c>
      <c r="L1404" s="28" t="str">
        <f>IF(VLOOKUP(I1404,RETENCIÓN!A:E,5,FALSE)="E","X","")</f>
        <v>X</v>
      </c>
      <c r="M1404" s="29" t="str">
        <f>IF(VLOOKUP(I1404,RETENCIÓN!A:E,5,FALSE)="CT","X","")</f>
        <v/>
      </c>
      <c r="N1404" s="28" t="str">
        <f>IF(VLOOKUP(I1404,RETENCIÓN!A:E,5,FALSE)="E","X","")</f>
        <v>X</v>
      </c>
      <c r="O1404" s="28" t="str">
        <f>IF(VLOOKUP(I1404,[3]RETENCIÓN!A:E,5,FALSE)="MT","X","")</f>
        <v/>
      </c>
      <c r="P1404" s="28" t="str">
        <f>IF(VLOOKUP(I1404,[3]RETENCIÓN!A:E,5,FALSE)="S","X","")</f>
        <v/>
      </c>
      <c r="Q1404" s="26" t="s">
        <v>2694</v>
      </c>
      <c r="R1404" s="26"/>
      <c r="S1404" s="25" t="s">
        <v>177</v>
      </c>
      <c r="T1404" s="22" t="s">
        <v>178</v>
      </c>
      <c r="U1404" s="22">
        <v>1</v>
      </c>
      <c r="V1404" s="22">
        <v>20</v>
      </c>
      <c r="W1404" s="22" t="s">
        <v>167</v>
      </c>
      <c r="X1404" s="22"/>
      <c r="Y1404" s="22">
        <v>20</v>
      </c>
      <c r="Z1404" s="22" t="s">
        <v>2653</v>
      </c>
    </row>
    <row r="1405" spans="1:26" x14ac:dyDescent="0.2">
      <c r="A1405" s="22">
        <v>1403</v>
      </c>
      <c r="B1405" s="22" t="s">
        <v>1973</v>
      </c>
      <c r="C1405" s="23">
        <v>36111</v>
      </c>
      <c r="D1405" s="23">
        <v>36111</v>
      </c>
      <c r="E1405" s="22" t="s">
        <v>20</v>
      </c>
      <c r="F1405" s="24" t="s">
        <v>2695</v>
      </c>
      <c r="G1405" s="4" t="s">
        <v>40</v>
      </c>
      <c r="H1405" s="31" t="str">
        <f>VLOOKUP(G1405,[2]Hoja2!A$1:B$65536,2,0)</f>
        <v>SERIE029</v>
      </c>
      <c r="I1405" s="4" t="s">
        <v>40</v>
      </c>
      <c r="J1405" s="31">
        <f>VLOOKUP(Eliminación!I1812,RETENCIÓN!A:D,IF(Eliminación!E1812="OPES",2,IF(Eliminación!E1812="UPES",3,4)),FALSE)</f>
        <v>10</v>
      </c>
      <c r="K1405" s="27">
        <f t="shared" si="21"/>
        <v>39761</v>
      </c>
      <c r="L1405" s="28" t="str">
        <f>IF(VLOOKUP(I1405,RETENCIÓN!A:E,5,FALSE)="E","X","")</f>
        <v>X</v>
      </c>
      <c r="M1405" s="29" t="str">
        <f>IF(VLOOKUP(I1405,RETENCIÓN!A:E,5,FALSE)="CT","X","")</f>
        <v/>
      </c>
      <c r="N1405" s="28" t="str">
        <f>IF(VLOOKUP(I1405,RETENCIÓN!A:E,5,FALSE)="E","X","")</f>
        <v>X</v>
      </c>
      <c r="O1405" s="28" t="str">
        <f>IF(VLOOKUP(I1405,[3]RETENCIÓN!A:E,5,FALSE)="MT","X","")</f>
        <v/>
      </c>
      <c r="P1405" s="28" t="str">
        <f>IF(VLOOKUP(I1405,[3]RETENCIÓN!A:E,5,FALSE)="S","X","")</f>
        <v/>
      </c>
      <c r="Q1405" s="26" t="s">
        <v>2696</v>
      </c>
      <c r="R1405" s="26"/>
      <c r="S1405" s="25" t="s">
        <v>177</v>
      </c>
      <c r="T1405" s="22" t="s">
        <v>178</v>
      </c>
      <c r="U1405" s="22">
        <v>1</v>
      </c>
      <c r="V1405" s="22">
        <v>12</v>
      </c>
      <c r="W1405" s="22" t="s">
        <v>167</v>
      </c>
      <c r="X1405" s="22" t="s">
        <v>2688</v>
      </c>
      <c r="Y1405" s="22">
        <v>21</v>
      </c>
      <c r="Z1405" s="22" t="s">
        <v>2653</v>
      </c>
    </row>
    <row r="1406" spans="1:26" ht="36" x14ac:dyDescent="0.2">
      <c r="A1406" s="22">
        <v>1404</v>
      </c>
      <c r="B1406" s="22" t="s">
        <v>221</v>
      </c>
      <c r="C1406" s="23">
        <v>36104</v>
      </c>
      <c r="D1406" s="23">
        <v>36104</v>
      </c>
      <c r="E1406" s="22" t="s">
        <v>20</v>
      </c>
      <c r="F1406" s="24" t="s">
        <v>2123</v>
      </c>
      <c r="G1406" s="4" t="s">
        <v>40</v>
      </c>
      <c r="H1406" s="31" t="str">
        <f>VLOOKUP(G1406,[2]Hoja2!A$1:B$65536,2,0)</f>
        <v>SERIE029</v>
      </c>
      <c r="I1406" s="4" t="s">
        <v>40</v>
      </c>
      <c r="J1406" s="31">
        <f>VLOOKUP(Eliminación!I1813,RETENCIÓN!A:D,IF(Eliminación!E1813="OPES",2,IF(Eliminación!E1813="UPES",3,4)),FALSE)</f>
        <v>10</v>
      </c>
      <c r="K1406" s="27">
        <f t="shared" si="21"/>
        <v>39754</v>
      </c>
      <c r="L1406" s="28" t="str">
        <f>IF(VLOOKUP(I1406,RETENCIÓN!A:E,5,FALSE)="E","X","")</f>
        <v>X</v>
      </c>
      <c r="M1406" s="29" t="str">
        <f>IF(VLOOKUP(I1406,RETENCIÓN!A:E,5,FALSE)="CT","X","")</f>
        <v/>
      </c>
      <c r="N1406" s="28" t="str">
        <f>IF(VLOOKUP(I1406,RETENCIÓN!A:E,5,FALSE)="E","X","")</f>
        <v>X</v>
      </c>
      <c r="O1406" s="28" t="str">
        <f>IF(VLOOKUP(I1406,[3]RETENCIÓN!A:E,5,FALSE)="MT","X","")</f>
        <v/>
      </c>
      <c r="P1406" s="28" t="str">
        <f>IF(VLOOKUP(I1406,[3]RETENCIÓN!A:E,5,FALSE)="S","X","")</f>
        <v/>
      </c>
      <c r="Q1406" s="26" t="s">
        <v>2697</v>
      </c>
      <c r="R1406" s="26" t="s">
        <v>2127</v>
      </c>
      <c r="S1406" s="25" t="s">
        <v>177</v>
      </c>
      <c r="T1406" s="22" t="s">
        <v>178</v>
      </c>
      <c r="U1406" s="22">
        <v>1</v>
      </c>
      <c r="V1406" s="22">
        <v>24</v>
      </c>
      <c r="W1406" s="22" t="s">
        <v>167</v>
      </c>
      <c r="X1406" s="22"/>
      <c r="Y1406" s="22">
        <v>22</v>
      </c>
      <c r="Z1406" s="22" t="s">
        <v>2653</v>
      </c>
    </row>
    <row r="1407" spans="1:26" ht="24" x14ac:dyDescent="0.2">
      <c r="A1407" s="22">
        <v>1405</v>
      </c>
      <c r="B1407" s="22" t="s">
        <v>168</v>
      </c>
      <c r="C1407" s="23">
        <v>36143</v>
      </c>
      <c r="D1407" s="23">
        <v>36159</v>
      </c>
      <c r="E1407" s="22" t="s">
        <v>20</v>
      </c>
      <c r="F1407" s="24" t="s">
        <v>2698</v>
      </c>
      <c r="G1407" s="4" t="s">
        <v>40</v>
      </c>
      <c r="H1407" s="31" t="str">
        <f>VLOOKUP(G1407,[2]Hoja2!A$1:B$65536,2,0)</f>
        <v>SERIE029</v>
      </c>
      <c r="I1407" s="4" t="s">
        <v>40</v>
      </c>
      <c r="J1407" s="31">
        <f>VLOOKUP(Eliminación!I1814,RETENCIÓN!A:D,IF(Eliminación!E1814="OPES",2,IF(Eliminación!E1814="UPES",3,4)),FALSE)</f>
        <v>10</v>
      </c>
      <c r="K1407" s="27">
        <f t="shared" si="21"/>
        <v>39809</v>
      </c>
      <c r="L1407" s="28" t="str">
        <f>IF(VLOOKUP(I1407,RETENCIÓN!A:E,5,FALSE)="E","X","")</f>
        <v>X</v>
      </c>
      <c r="M1407" s="29" t="str">
        <f>IF(VLOOKUP(I1407,RETENCIÓN!A:E,5,FALSE)="CT","X","")</f>
        <v/>
      </c>
      <c r="N1407" s="28" t="str">
        <f>IF(VLOOKUP(I1407,RETENCIÓN!A:E,5,FALSE)="E","X","")</f>
        <v>X</v>
      </c>
      <c r="O1407" s="28" t="str">
        <f>IF(VLOOKUP(I1407,[3]RETENCIÓN!A:E,5,FALSE)="MT","X","")</f>
        <v/>
      </c>
      <c r="P1407" s="28" t="str">
        <f>IF(VLOOKUP(I1407,[3]RETENCIÓN!A:E,5,FALSE)="S","X","")</f>
        <v/>
      </c>
      <c r="Q1407" s="26" t="s">
        <v>2699</v>
      </c>
      <c r="R1407" s="26" t="s">
        <v>2700</v>
      </c>
      <c r="S1407" s="25" t="s">
        <v>177</v>
      </c>
      <c r="T1407" s="22" t="s">
        <v>178</v>
      </c>
      <c r="U1407" s="22">
        <v>1</v>
      </c>
      <c r="V1407" s="22">
        <v>40</v>
      </c>
      <c r="W1407" s="22" t="s">
        <v>167</v>
      </c>
      <c r="X1407" s="22" t="s">
        <v>2701</v>
      </c>
      <c r="Y1407" s="22">
        <v>23</v>
      </c>
      <c r="Z1407" s="22" t="s">
        <v>2653</v>
      </c>
    </row>
    <row r="1408" spans="1:26" ht="36" x14ac:dyDescent="0.2">
      <c r="A1408" s="22">
        <v>1406</v>
      </c>
      <c r="B1408" s="22" t="s">
        <v>168</v>
      </c>
      <c r="C1408" s="23">
        <v>36140</v>
      </c>
      <c r="D1408" s="23">
        <v>36140</v>
      </c>
      <c r="E1408" s="22" t="s">
        <v>20</v>
      </c>
      <c r="F1408" s="24" t="s">
        <v>2702</v>
      </c>
      <c r="G1408" s="4" t="s">
        <v>40</v>
      </c>
      <c r="H1408" s="31" t="str">
        <f>VLOOKUP(G1408,[2]Hoja2!A$1:B$65536,2,0)</f>
        <v>SERIE029</v>
      </c>
      <c r="I1408" s="4" t="s">
        <v>40</v>
      </c>
      <c r="J1408" s="31">
        <f>VLOOKUP(Eliminación!I1815,RETENCIÓN!A:D,IF(Eliminación!E1815="OPES",2,IF(Eliminación!E1815="UPES",3,4)),FALSE)</f>
        <v>10</v>
      </c>
      <c r="K1408" s="27">
        <f t="shared" si="21"/>
        <v>39790</v>
      </c>
      <c r="L1408" s="28" t="str">
        <f>IF(VLOOKUP(I1408,RETENCIÓN!A:E,5,FALSE)="E","X","")</f>
        <v>X</v>
      </c>
      <c r="M1408" s="29" t="str">
        <f>IF(VLOOKUP(I1408,RETENCIÓN!A:E,5,FALSE)="CT","X","")</f>
        <v/>
      </c>
      <c r="N1408" s="28" t="str">
        <f>IF(VLOOKUP(I1408,RETENCIÓN!A:E,5,FALSE)="E","X","")</f>
        <v>X</v>
      </c>
      <c r="O1408" s="28" t="str">
        <f>IF(VLOOKUP(I1408,[3]RETENCIÓN!A:E,5,FALSE)="MT","X","")</f>
        <v/>
      </c>
      <c r="P1408" s="28" t="str">
        <f>IF(VLOOKUP(I1408,[3]RETENCIÓN!A:E,5,FALSE)="S","X","")</f>
        <v/>
      </c>
      <c r="Q1408" s="26" t="s">
        <v>2703</v>
      </c>
      <c r="R1408" s="26"/>
      <c r="S1408" s="25" t="s">
        <v>177</v>
      </c>
      <c r="T1408" s="22" t="s">
        <v>178</v>
      </c>
      <c r="U1408" s="22">
        <v>1</v>
      </c>
      <c r="V1408" s="22">
        <v>10</v>
      </c>
      <c r="W1408" s="22" t="s">
        <v>167</v>
      </c>
      <c r="X1408" s="22"/>
      <c r="Y1408" s="22">
        <v>24</v>
      </c>
      <c r="Z1408" s="22" t="s">
        <v>2653</v>
      </c>
    </row>
    <row r="1409" spans="1:26" ht="48" x14ac:dyDescent="0.2">
      <c r="A1409" s="22">
        <v>1407</v>
      </c>
      <c r="B1409" s="22" t="s">
        <v>168</v>
      </c>
      <c r="C1409" s="23">
        <v>36059</v>
      </c>
      <c r="D1409" s="23">
        <v>36059</v>
      </c>
      <c r="E1409" s="22" t="s">
        <v>20</v>
      </c>
      <c r="F1409" s="24" t="s">
        <v>2704</v>
      </c>
      <c r="G1409" s="4" t="s">
        <v>40</v>
      </c>
      <c r="H1409" s="31" t="str">
        <f>VLOOKUP(G1409,[2]Hoja2!A$1:B$65536,2,0)</f>
        <v>SERIE029</v>
      </c>
      <c r="I1409" s="4" t="s">
        <v>40</v>
      </c>
      <c r="J1409" s="31">
        <f>VLOOKUP(Eliminación!I1816,RETENCIÓN!A:D,IF(Eliminación!E1816="OPES",2,IF(Eliminación!E1816="UPES",3,4)),FALSE)</f>
        <v>10</v>
      </c>
      <c r="K1409" s="27">
        <f t="shared" si="21"/>
        <v>39709</v>
      </c>
      <c r="L1409" s="28" t="str">
        <f>IF(VLOOKUP(I1409,RETENCIÓN!A:E,5,FALSE)="E","X","")</f>
        <v>X</v>
      </c>
      <c r="M1409" s="29" t="str">
        <f>IF(VLOOKUP(I1409,RETENCIÓN!A:E,5,FALSE)="CT","X","")</f>
        <v/>
      </c>
      <c r="N1409" s="28" t="str">
        <f>IF(VLOOKUP(I1409,RETENCIÓN!A:E,5,FALSE)="E","X","")</f>
        <v>X</v>
      </c>
      <c r="O1409" s="28" t="str">
        <f>IF(VLOOKUP(I1409,[3]RETENCIÓN!A:E,5,FALSE)="MT","X","")</f>
        <v/>
      </c>
      <c r="P1409" s="28" t="str">
        <f>IF(VLOOKUP(I1409,[3]RETENCIÓN!A:E,5,FALSE)="S","X","")</f>
        <v/>
      </c>
      <c r="Q1409" s="26" t="s">
        <v>2705</v>
      </c>
      <c r="R1409" s="26"/>
      <c r="S1409" s="25" t="s">
        <v>177</v>
      </c>
      <c r="T1409" s="22" t="s">
        <v>178</v>
      </c>
      <c r="U1409" s="22">
        <v>1</v>
      </c>
      <c r="V1409" s="22">
        <v>4</v>
      </c>
      <c r="W1409" s="22" t="s">
        <v>167</v>
      </c>
      <c r="X1409" s="22"/>
      <c r="Y1409" s="22">
        <v>25</v>
      </c>
      <c r="Z1409" s="22" t="s">
        <v>2653</v>
      </c>
    </row>
    <row r="1410" spans="1:26" ht="24" x14ac:dyDescent="0.2">
      <c r="A1410" s="22">
        <v>1408</v>
      </c>
      <c r="B1410" s="22" t="s">
        <v>168</v>
      </c>
      <c r="C1410" s="23">
        <v>35947</v>
      </c>
      <c r="D1410" s="23">
        <v>35976</v>
      </c>
      <c r="E1410" s="22" t="s">
        <v>20</v>
      </c>
      <c r="F1410" s="24" t="s">
        <v>2706</v>
      </c>
      <c r="G1410" s="4" t="s">
        <v>40</v>
      </c>
      <c r="H1410" s="31" t="str">
        <f>VLOOKUP(G1410,[2]Hoja2!A$1:B$65536,2,0)</f>
        <v>SERIE029</v>
      </c>
      <c r="I1410" s="4" t="s">
        <v>40</v>
      </c>
      <c r="J1410" s="31">
        <f>VLOOKUP(Eliminación!I1817,RETENCIÓN!A:D,IF(Eliminación!E1817="OPES",2,IF(Eliminación!E1817="UPES",3,4)),FALSE)</f>
        <v>10</v>
      </c>
      <c r="K1410" s="27">
        <f t="shared" si="21"/>
        <v>39626</v>
      </c>
      <c r="L1410" s="28" t="str">
        <f>IF(VLOOKUP(I1410,RETENCIÓN!A:E,5,FALSE)="E","X","")</f>
        <v>X</v>
      </c>
      <c r="M1410" s="29" t="str">
        <f>IF(VLOOKUP(I1410,RETENCIÓN!A:E,5,FALSE)="CT","X","")</f>
        <v/>
      </c>
      <c r="N1410" s="28" t="str">
        <f>IF(VLOOKUP(I1410,RETENCIÓN!A:E,5,FALSE)="E","X","")</f>
        <v>X</v>
      </c>
      <c r="O1410" s="28" t="str">
        <f>IF(VLOOKUP(I1410,[3]RETENCIÓN!A:E,5,FALSE)="MT","X","")</f>
        <v/>
      </c>
      <c r="P1410" s="28" t="str">
        <f>IF(VLOOKUP(I1410,[3]RETENCIÓN!A:E,5,FALSE)="S","X","")</f>
        <v/>
      </c>
      <c r="Q1410" s="26" t="s">
        <v>2707</v>
      </c>
      <c r="R1410" s="26"/>
      <c r="S1410" s="25"/>
      <c r="T1410" s="22" t="s">
        <v>178</v>
      </c>
      <c r="U1410" s="22">
        <v>1</v>
      </c>
      <c r="V1410" s="22">
        <v>126</v>
      </c>
      <c r="W1410" s="22" t="s">
        <v>167</v>
      </c>
      <c r="X1410" s="22"/>
      <c r="Y1410" s="22">
        <v>26</v>
      </c>
      <c r="Z1410" s="22" t="s">
        <v>2653</v>
      </c>
    </row>
    <row r="1411" spans="1:26" ht="24" x14ac:dyDescent="0.2">
      <c r="A1411" s="22">
        <v>1409</v>
      </c>
      <c r="B1411" s="22" t="s">
        <v>412</v>
      </c>
      <c r="C1411" s="23">
        <v>36104</v>
      </c>
      <c r="D1411" s="23">
        <v>36104</v>
      </c>
      <c r="E1411" s="22" t="s">
        <v>20</v>
      </c>
      <c r="F1411" s="24" t="s">
        <v>2120</v>
      </c>
      <c r="G1411" s="4" t="s">
        <v>40</v>
      </c>
      <c r="H1411" s="31" t="str">
        <f>VLOOKUP(G1411,[2]Hoja2!A$1:B$65536,2,0)</f>
        <v>SERIE029</v>
      </c>
      <c r="I1411" s="4" t="s">
        <v>40</v>
      </c>
      <c r="J1411" s="31">
        <f>VLOOKUP(Eliminación!I1818,RETENCIÓN!A:D,IF(Eliminación!E1818="OPES",2,IF(Eliminación!E1818="UPES",3,4)),FALSE)</f>
        <v>10</v>
      </c>
      <c r="K1411" s="27">
        <f t="shared" ref="K1411:K1474" si="22">D1411+(J1411*365)</f>
        <v>39754</v>
      </c>
      <c r="L1411" s="28" t="str">
        <f>IF(VLOOKUP(I1411,RETENCIÓN!A:E,5,FALSE)="E","X","")</f>
        <v>X</v>
      </c>
      <c r="M1411" s="29" t="str">
        <f>IF(VLOOKUP(I1411,RETENCIÓN!A:E,5,FALSE)="CT","X","")</f>
        <v/>
      </c>
      <c r="N1411" s="28" t="str">
        <f>IF(VLOOKUP(I1411,RETENCIÓN!A:E,5,FALSE)="E","X","")</f>
        <v>X</v>
      </c>
      <c r="O1411" s="28" t="str">
        <f>IF(VLOOKUP(I1411,[3]RETENCIÓN!A:E,5,FALSE)="MT","X","")</f>
        <v/>
      </c>
      <c r="P1411" s="28" t="str">
        <f>IF(VLOOKUP(I1411,[3]RETENCIÓN!A:E,5,FALSE)="S","X","")</f>
        <v/>
      </c>
      <c r="Q1411" s="26" t="s">
        <v>2708</v>
      </c>
      <c r="R1411" s="26" t="s">
        <v>2709</v>
      </c>
      <c r="S1411" s="25" t="s">
        <v>177</v>
      </c>
      <c r="T1411" s="22" t="s">
        <v>178</v>
      </c>
      <c r="U1411" s="22">
        <v>1</v>
      </c>
      <c r="V1411" s="22">
        <v>6</v>
      </c>
      <c r="W1411" s="22" t="s">
        <v>167</v>
      </c>
      <c r="X1411" s="22" t="s">
        <v>351</v>
      </c>
      <c r="Y1411" s="22">
        <v>27</v>
      </c>
      <c r="Z1411" s="22" t="s">
        <v>2653</v>
      </c>
    </row>
    <row r="1412" spans="1:26" ht="36" x14ac:dyDescent="0.2">
      <c r="A1412" s="22">
        <v>1410</v>
      </c>
      <c r="B1412" s="22" t="s">
        <v>412</v>
      </c>
      <c r="C1412" s="23">
        <v>36130</v>
      </c>
      <c r="D1412" s="23">
        <v>36130</v>
      </c>
      <c r="E1412" s="22" t="s">
        <v>20</v>
      </c>
      <c r="F1412" s="24" t="s">
        <v>2710</v>
      </c>
      <c r="G1412" s="4" t="s">
        <v>40</v>
      </c>
      <c r="H1412" s="31" t="str">
        <f>VLOOKUP(G1412,[2]Hoja2!A$1:B$65536,2,0)</f>
        <v>SERIE029</v>
      </c>
      <c r="I1412" s="4" t="s">
        <v>40</v>
      </c>
      <c r="J1412" s="31">
        <f>VLOOKUP(Eliminación!I1819,RETENCIÓN!A:D,IF(Eliminación!E1819="OPES",2,IF(Eliminación!E1819="UPES",3,4)),FALSE)</f>
        <v>10</v>
      </c>
      <c r="K1412" s="27">
        <f t="shared" si="22"/>
        <v>39780</v>
      </c>
      <c r="L1412" s="28" t="str">
        <f>IF(VLOOKUP(I1412,RETENCIÓN!A:E,5,FALSE)="E","X","")</f>
        <v>X</v>
      </c>
      <c r="M1412" s="29" t="str">
        <f>IF(VLOOKUP(I1412,RETENCIÓN!A:E,5,FALSE)="CT","X","")</f>
        <v/>
      </c>
      <c r="N1412" s="28" t="str">
        <f>IF(VLOOKUP(I1412,RETENCIÓN!A:E,5,FALSE)="E","X","")</f>
        <v>X</v>
      </c>
      <c r="O1412" s="28" t="str">
        <f>IF(VLOOKUP(I1412,[3]RETENCIÓN!A:E,5,FALSE)="MT","X","")</f>
        <v/>
      </c>
      <c r="P1412" s="28" t="str">
        <f>IF(VLOOKUP(I1412,[3]RETENCIÓN!A:E,5,FALSE)="S","X","")</f>
        <v/>
      </c>
      <c r="Q1412" s="26" t="s">
        <v>2711</v>
      </c>
      <c r="R1412" s="26" t="s">
        <v>2712</v>
      </c>
      <c r="S1412" s="25" t="s">
        <v>177</v>
      </c>
      <c r="T1412" s="22" t="s">
        <v>178</v>
      </c>
      <c r="U1412" s="22">
        <v>1</v>
      </c>
      <c r="V1412" s="22">
        <v>3</v>
      </c>
      <c r="W1412" s="22" t="s">
        <v>167</v>
      </c>
      <c r="X1412" s="22" t="s">
        <v>351</v>
      </c>
      <c r="Y1412" s="22">
        <v>28</v>
      </c>
      <c r="Z1412" s="22" t="s">
        <v>2653</v>
      </c>
    </row>
    <row r="1413" spans="1:26" ht="24" x14ac:dyDescent="0.2">
      <c r="A1413" s="22">
        <v>1411</v>
      </c>
      <c r="B1413" s="22" t="s">
        <v>168</v>
      </c>
      <c r="C1413" s="23">
        <v>36143</v>
      </c>
      <c r="D1413" s="23">
        <v>36143</v>
      </c>
      <c r="E1413" s="22" t="s">
        <v>20</v>
      </c>
      <c r="F1413" s="24" t="s">
        <v>2713</v>
      </c>
      <c r="G1413" s="4" t="s">
        <v>40</v>
      </c>
      <c r="H1413" s="31" t="str">
        <f>VLOOKUP(G1413,[2]Hoja2!A$1:B$65536,2,0)</f>
        <v>SERIE029</v>
      </c>
      <c r="I1413" s="4" t="s">
        <v>40</v>
      </c>
      <c r="J1413" s="31">
        <f>VLOOKUP(Eliminación!I1820,RETENCIÓN!A:D,IF(Eliminación!E1820="OPES",2,IF(Eliminación!E1820="UPES",3,4)),FALSE)</f>
        <v>10</v>
      </c>
      <c r="K1413" s="27">
        <f t="shared" si="22"/>
        <v>39793</v>
      </c>
      <c r="L1413" s="28" t="str">
        <f>IF(VLOOKUP(I1413,RETENCIÓN!A:E,5,FALSE)="E","X","")</f>
        <v>X</v>
      </c>
      <c r="M1413" s="29" t="str">
        <f>IF(VLOOKUP(I1413,RETENCIÓN!A:E,5,FALSE)="CT","X","")</f>
        <v/>
      </c>
      <c r="N1413" s="28" t="str">
        <f>IF(VLOOKUP(I1413,RETENCIÓN!A:E,5,FALSE)="E","X","")</f>
        <v>X</v>
      </c>
      <c r="O1413" s="28" t="str">
        <f>IF(VLOOKUP(I1413,[3]RETENCIÓN!A:E,5,FALSE)="MT","X","")</f>
        <v/>
      </c>
      <c r="P1413" s="28" t="str">
        <f>IF(VLOOKUP(I1413,[3]RETENCIÓN!A:E,5,FALSE)="S","X","")</f>
        <v/>
      </c>
      <c r="Q1413" s="26" t="s">
        <v>2714</v>
      </c>
      <c r="R1413" s="26" t="s">
        <v>2715</v>
      </c>
      <c r="S1413" s="25" t="s">
        <v>177</v>
      </c>
      <c r="T1413" s="22" t="s">
        <v>178</v>
      </c>
      <c r="U1413" s="22">
        <v>1</v>
      </c>
      <c r="V1413" s="22">
        <v>25</v>
      </c>
      <c r="W1413" s="22" t="s">
        <v>167</v>
      </c>
      <c r="X1413" s="22"/>
      <c r="Y1413" s="22">
        <v>29</v>
      </c>
      <c r="Z1413" s="22" t="s">
        <v>2653</v>
      </c>
    </row>
    <row r="1414" spans="1:26" ht="24" x14ac:dyDescent="0.2">
      <c r="A1414" s="22">
        <v>1412</v>
      </c>
      <c r="B1414" s="22" t="s">
        <v>303</v>
      </c>
      <c r="C1414" s="23">
        <v>36143</v>
      </c>
      <c r="D1414" s="23">
        <v>36143</v>
      </c>
      <c r="E1414" s="22" t="s">
        <v>20</v>
      </c>
      <c r="F1414" s="24" t="s">
        <v>2716</v>
      </c>
      <c r="G1414" s="4" t="s">
        <v>40</v>
      </c>
      <c r="H1414" s="31" t="str">
        <f>VLOOKUP(G1414,[2]Hoja2!A$1:B$65536,2,0)</f>
        <v>SERIE029</v>
      </c>
      <c r="I1414" s="4" t="s">
        <v>40</v>
      </c>
      <c r="J1414" s="31">
        <f>VLOOKUP(Eliminación!I1821,RETENCIÓN!A:D,IF(Eliminación!E1821="OPES",2,IF(Eliminación!E1821="UPES",3,4)),FALSE)</f>
        <v>10</v>
      </c>
      <c r="K1414" s="27">
        <f t="shared" si="22"/>
        <v>39793</v>
      </c>
      <c r="L1414" s="28" t="str">
        <f>IF(VLOOKUP(I1414,RETENCIÓN!A:E,5,FALSE)="E","X","")</f>
        <v>X</v>
      </c>
      <c r="M1414" s="29" t="str">
        <f>IF(VLOOKUP(I1414,RETENCIÓN!A:E,5,FALSE)="CT","X","")</f>
        <v/>
      </c>
      <c r="N1414" s="28" t="str">
        <f>IF(VLOOKUP(I1414,RETENCIÓN!A:E,5,FALSE)="E","X","")</f>
        <v>X</v>
      </c>
      <c r="O1414" s="28" t="str">
        <f>IF(VLOOKUP(I1414,[3]RETENCIÓN!A:E,5,FALSE)="MT","X","")</f>
        <v/>
      </c>
      <c r="P1414" s="28" t="str">
        <f>IF(VLOOKUP(I1414,[3]RETENCIÓN!A:E,5,FALSE)="S","X","")</f>
        <v/>
      </c>
      <c r="Q1414" s="26" t="s">
        <v>2717</v>
      </c>
      <c r="R1414" s="26" t="s">
        <v>2718</v>
      </c>
      <c r="S1414" s="25" t="s">
        <v>177</v>
      </c>
      <c r="T1414" s="22" t="s">
        <v>178</v>
      </c>
      <c r="U1414" s="22">
        <v>1</v>
      </c>
      <c r="V1414" s="22">
        <v>20</v>
      </c>
      <c r="W1414" s="22" t="s">
        <v>167</v>
      </c>
      <c r="X1414" s="22"/>
      <c r="Y1414" s="22">
        <v>30</v>
      </c>
      <c r="Z1414" s="22" t="s">
        <v>2653</v>
      </c>
    </row>
    <row r="1415" spans="1:26" ht="24" x14ac:dyDescent="0.2">
      <c r="A1415" s="22">
        <v>1413</v>
      </c>
      <c r="B1415" s="22" t="s">
        <v>303</v>
      </c>
      <c r="C1415" s="23">
        <v>36143</v>
      </c>
      <c r="D1415" s="23">
        <v>36143</v>
      </c>
      <c r="E1415" s="22" t="s">
        <v>20</v>
      </c>
      <c r="F1415" s="24" t="s">
        <v>2719</v>
      </c>
      <c r="G1415" s="4" t="s">
        <v>40</v>
      </c>
      <c r="H1415" s="31" t="str">
        <f>VLOOKUP(G1415,[2]Hoja2!A$1:B$65536,2,0)</f>
        <v>SERIE029</v>
      </c>
      <c r="I1415" s="4" t="s">
        <v>40</v>
      </c>
      <c r="J1415" s="31">
        <f>VLOOKUP(Eliminación!I1822,RETENCIÓN!A:D,IF(Eliminación!E1822="OPES",2,IF(Eliminación!E1822="UPES",3,4)),FALSE)</f>
        <v>10</v>
      </c>
      <c r="K1415" s="27">
        <f t="shared" si="22"/>
        <v>39793</v>
      </c>
      <c r="L1415" s="28" t="str">
        <f>IF(VLOOKUP(I1415,RETENCIÓN!A:E,5,FALSE)="E","X","")</f>
        <v>X</v>
      </c>
      <c r="M1415" s="29" t="str">
        <f>IF(VLOOKUP(I1415,RETENCIÓN!A:E,5,FALSE)="CT","X","")</f>
        <v/>
      </c>
      <c r="N1415" s="28" t="str">
        <f>IF(VLOOKUP(I1415,RETENCIÓN!A:E,5,FALSE)="E","X","")</f>
        <v>X</v>
      </c>
      <c r="O1415" s="28" t="str">
        <f>IF(VLOOKUP(I1415,[3]RETENCIÓN!A:E,5,FALSE)="MT","X","")</f>
        <v/>
      </c>
      <c r="P1415" s="28" t="str">
        <f>IF(VLOOKUP(I1415,[3]RETENCIÓN!A:E,5,FALSE)="S","X","")</f>
        <v/>
      </c>
      <c r="Q1415" s="26" t="s">
        <v>2720</v>
      </c>
      <c r="R1415" s="26" t="s">
        <v>2721</v>
      </c>
      <c r="S1415" s="25" t="s">
        <v>177</v>
      </c>
      <c r="T1415" s="22" t="s">
        <v>178</v>
      </c>
      <c r="U1415" s="22">
        <v>1</v>
      </c>
      <c r="V1415" s="22">
        <v>12</v>
      </c>
      <c r="W1415" s="22" t="s">
        <v>167</v>
      </c>
      <c r="X1415" s="22"/>
      <c r="Y1415" s="22">
        <v>31</v>
      </c>
      <c r="Z1415" s="22" t="s">
        <v>2653</v>
      </c>
    </row>
    <row r="1416" spans="1:26" ht="24" x14ac:dyDescent="0.2">
      <c r="A1416" s="22">
        <v>1414</v>
      </c>
      <c r="B1416" s="22" t="s">
        <v>168</v>
      </c>
      <c r="C1416" s="23">
        <v>36088</v>
      </c>
      <c r="D1416" s="23">
        <v>36088</v>
      </c>
      <c r="E1416" s="22" t="s">
        <v>20</v>
      </c>
      <c r="F1416" s="24" t="s">
        <v>415</v>
      </c>
      <c r="G1416" s="4" t="s">
        <v>40</v>
      </c>
      <c r="H1416" s="31" t="str">
        <f>VLOOKUP(G1416,[2]Hoja2!A$1:B$65536,2,0)</f>
        <v>SERIE029</v>
      </c>
      <c r="I1416" s="4" t="s">
        <v>40</v>
      </c>
      <c r="J1416" s="31">
        <f>VLOOKUP(Eliminación!I1823,RETENCIÓN!A:D,IF(Eliminación!E1823="OPES",2,IF(Eliminación!E1823="UPES",3,4)),FALSE)</f>
        <v>10</v>
      </c>
      <c r="K1416" s="27">
        <f t="shared" si="22"/>
        <v>39738</v>
      </c>
      <c r="L1416" s="28" t="str">
        <f>IF(VLOOKUP(I1416,RETENCIÓN!A:E,5,FALSE)="E","X","")</f>
        <v>X</v>
      </c>
      <c r="M1416" s="29" t="str">
        <f>IF(VLOOKUP(I1416,RETENCIÓN!A:E,5,FALSE)="CT","X","")</f>
        <v/>
      </c>
      <c r="N1416" s="28" t="str">
        <f>IF(VLOOKUP(I1416,RETENCIÓN!A:E,5,FALSE)="E","X","")</f>
        <v>X</v>
      </c>
      <c r="O1416" s="28" t="str">
        <f>IF(VLOOKUP(I1416,[3]RETENCIÓN!A:E,5,FALSE)="MT","X","")</f>
        <v/>
      </c>
      <c r="P1416" s="28" t="str">
        <f>IF(VLOOKUP(I1416,[3]RETENCIÓN!A:E,5,FALSE)="S","X","")</f>
        <v/>
      </c>
      <c r="Q1416" s="26" t="s">
        <v>2722</v>
      </c>
      <c r="R1416" s="26"/>
      <c r="S1416" s="25" t="s">
        <v>177</v>
      </c>
      <c r="T1416" s="22" t="s">
        <v>178</v>
      </c>
      <c r="U1416" s="22">
        <v>1</v>
      </c>
      <c r="V1416" s="22">
        <v>20</v>
      </c>
      <c r="W1416" s="22" t="s">
        <v>167</v>
      </c>
      <c r="X1416" s="22"/>
      <c r="Y1416" s="22">
        <v>32</v>
      </c>
      <c r="Z1416" s="22" t="s">
        <v>2653</v>
      </c>
    </row>
    <row r="1417" spans="1:26" ht="24" x14ac:dyDescent="0.2">
      <c r="A1417" s="22">
        <v>1415</v>
      </c>
      <c r="B1417" s="22" t="s">
        <v>303</v>
      </c>
      <c r="C1417" s="23">
        <v>36143</v>
      </c>
      <c r="D1417" s="23">
        <v>36143</v>
      </c>
      <c r="E1417" s="22" t="s">
        <v>20</v>
      </c>
      <c r="F1417" s="24" t="s">
        <v>2723</v>
      </c>
      <c r="G1417" s="4" t="s">
        <v>40</v>
      </c>
      <c r="H1417" s="31" t="str">
        <f>VLOOKUP(G1417,[2]Hoja2!A$1:B$65536,2,0)</f>
        <v>SERIE029</v>
      </c>
      <c r="I1417" s="4" t="s">
        <v>40</v>
      </c>
      <c r="J1417" s="31">
        <f>VLOOKUP(Eliminación!I1824,RETENCIÓN!A:D,IF(Eliminación!E1824="OPES",2,IF(Eliminación!E1824="UPES",3,4)),FALSE)</f>
        <v>10</v>
      </c>
      <c r="K1417" s="27">
        <f t="shared" si="22"/>
        <v>39793</v>
      </c>
      <c r="L1417" s="28" t="str">
        <f>IF(VLOOKUP(I1417,RETENCIÓN!A:E,5,FALSE)="E","X","")</f>
        <v>X</v>
      </c>
      <c r="M1417" s="29" t="str">
        <f>IF(VLOOKUP(I1417,RETENCIÓN!A:E,5,FALSE)="CT","X","")</f>
        <v/>
      </c>
      <c r="N1417" s="28" t="str">
        <f>IF(VLOOKUP(I1417,RETENCIÓN!A:E,5,FALSE)="E","X","")</f>
        <v>X</v>
      </c>
      <c r="O1417" s="28" t="str">
        <f>IF(VLOOKUP(I1417,[3]RETENCIÓN!A:E,5,FALSE)="MT","X","")</f>
        <v/>
      </c>
      <c r="P1417" s="28" t="str">
        <f>IF(VLOOKUP(I1417,[3]RETENCIÓN!A:E,5,FALSE)="S","X","")</f>
        <v/>
      </c>
      <c r="Q1417" s="26" t="s">
        <v>2724</v>
      </c>
      <c r="R1417" s="26" t="s">
        <v>2725</v>
      </c>
      <c r="S1417" s="25" t="s">
        <v>177</v>
      </c>
      <c r="T1417" s="22" t="s">
        <v>178</v>
      </c>
      <c r="U1417" s="22">
        <v>1</v>
      </c>
      <c r="V1417" s="22">
        <v>80</v>
      </c>
      <c r="W1417" s="22" t="s">
        <v>167</v>
      </c>
      <c r="X1417" s="22"/>
      <c r="Y1417" s="22">
        <v>33</v>
      </c>
      <c r="Z1417" s="22" t="s">
        <v>2653</v>
      </c>
    </row>
    <row r="1418" spans="1:26" ht="24" x14ac:dyDescent="0.2">
      <c r="A1418" s="22">
        <v>1416</v>
      </c>
      <c r="B1418" s="22" t="s">
        <v>221</v>
      </c>
      <c r="C1418" s="23">
        <v>36104</v>
      </c>
      <c r="D1418" s="23">
        <v>36104</v>
      </c>
      <c r="E1418" s="22" t="s">
        <v>20</v>
      </c>
      <c r="F1418" s="24" t="s">
        <v>2123</v>
      </c>
      <c r="G1418" s="4" t="s">
        <v>40</v>
      </c>
      <c r="H1418" s="31" t="str">
        <f>VLOOKUP(G1418,[2]Hoja2!A$1:B$65536,2,0)</f>
        <v>SERIE029</v>
      </c>
      <c r="I1418" s="4" t="s">
        <v>40</v>
      </c>
      <c r="J1418" s="31">
        <f>VLOOKUP(Eliminación!I1825,RETENCIÓN!A:D,IF(Eliminación!E1825="OPES",2,IF(Eliminación!E1825="UPES",3,4)),FALSE)</f>
        <v>10</v>
      </c>
      <c r="K1418" s="27">
        <f t="shared" si="22"/>
        <v>39754</v>
      </c>
      <c r="L1418" s="28" t="str">
        <f>IF(VLOOKUP(I1418,RETENCIÓN!A:E,5,FALSE)="E","X","")</f>
        <v>X</v>
      </c>
      <c r="M1418" s="29" t="str">
        <f>IF(VLOOKUP(I1418,RETENCIÓN!A:E,5,FALSE)="CT","X","")</f>
        <v/>
      </c>
      <c r="N1418" s="28" t="str">
        <f>IF(VLOOKUP(I1418,RETENCIÓN!A:E,5,FALSE)="E","X","")</f>
        <v>X</v>
      </c>
      <c r="O1418" s="28" t="str">
        <f>IF(VLOOKUP(I1418,[3]RETENCIÓN!A:E,5,FALSE)="MT","X","")</f>
        <v/>
      </c>
      <c r="P1418" s="28" t="str">
        <f>IF(VLOOKUP(I1418,[3]RETENCIÓN!A:E,5,FALSE)="S","X","")</f>
        <v/>
      </c>
      <c r="Q1418" s="26" t="s">
        <v>2726</v>
      </c>
      <c r="R1418" s="26" t="s">
        <v>2125</v>
      </c>
      <c r="S1418" s="25" t="s">
        <v>177</v>
      </c>
      <c r="T1418" s="22" t="s">
        <v>178</v>
      </c>
      <c r="U1418" s="22">
        <v>1</v>
      </c>
      <c r="V1418" s="22">
        <v>20</v>
      </c>
      <c r="W1418" s="22" t="s">
        <v>167</v>
      </c>
      <c r="X1418" s="22"/>
      <c r="Y1418" s="22">
        <v>34</v>
      </c>
      <c r="Z1418" s="22" t="s">
        <v>2653</v>
      </c>
    </row>
    <row r="1419" spans="1:26" ht="36" x14ac:dyDescent="0.2">
      <c r="A1419" s="22">
        <v>1417</v>
      </c>
      <c r="B1419" s="22" t="s">
        <v>221</v>
      </c>
      <c r="C1419" s="23">
        <v>36103</v>
      </c>
      <c r="D1419" s="23">
        <v>36103</v>
      </c>
      <c r="E1419" s="22" t="s">
        <v>20</v>
      </c>
      <c r="F1419" s="24" t="s">
        <v>2727</v>
      </c>
      <c r="G1419" s="4" t="s">
        <v>40</v>
      </c>
      <c r="H1419" s="31" t="str">
        <f>VLOOKUP(G1419,[2]Hoja2!A$1:B$65536,2,0)</f>
        <v>SERIE029</v>
      </c>
      <c r="I1419" s="4" t="s">
        <v>40</v>
      </c>
      <c r="J1419" s="31">
        <f>VLOOKUP(Eliminación!I1826,RETENCIÓN!A:D,IF(Eliminación!E1826="OPES",2,IF(Eliminación!E1826="UPES",3,4)),FALSE)</f>
        <v>10</v>
      </c>
      <c r="K1419" s="27">
        <f t="shared" si="22"/>
        <v>39753</v>
      </c>
      <c r="L1419" s="28" t="str">
        <f>IF(VLOOKUP(I1419,RETENCIÓN!A:E,5,FALSE)="E","X","")</f>
        <v>X</v>
      </c>
      <c r="M1419" s="29" t="str">
        <f>IF(VLOOKUP(I1419,RETENCIÓN!A:E,5,FALSE)="CT","X","")</f>
        <v/>
      </c>
      <c r="N1419" s="28" t="str">
        <f>IF(VLOOKUP(I1419,RETENCIÓN!A:E,5,FALSE)="E","X","")</f>
        <v>X</v>
      </c>
      <c r="O1419" s="28" t="str">
        <f>IF(VLOOKUP(I1419,[3]RETENCIÓN!A:E,5,FALSE)="MT","X","")</f>
        <v/>
      </c>
      <c r="P1419" s="28" t="str">
        <f>IF(VLOOKUP(I1419,[3]RETENCIÓN!A:E,5,FALSE)="S","X","")</f>
        <v/>
      </c>
      <c r="Q1419" s="26" t="s">
        <v>2728</v>
      </c>
      <c r="R1419" s="26" t="s">
        <v>2729</v>
      </c>
      <c r="S1419" s="25" t="s">
        <v>177</v>
      </c>
      <c r="T1419" s="22" t="s">
        <v>178</v>
      </c>
      <c r="U1419" s="22">
        <v>1</v>
      </c>
      <c r="V1419" s="22">
        <v>30</v>
      </c>
      <c r="W1419" s="22" t="s">
        <v>167</v>
      </c>
      <c r="X1419" s="22"/>
      <c r="Y1419" s="22">
        <v>35</v>
      </c>
      <c r="Z1419" s="22" t="s">
        <v>2653</v>
      </c>
    </row>
    <row r="1420" spans="1:26" ht="24" x14ac:dyDescent="0.2">
      <c r="A1420" s="22">
        <v>1418</v>
      </c>
      <c r="B1420" s="22" t="s">
        <v>412</v>
      </c>
      <c r="C1420" s="23">
        <v>36140</v>
      </c>
      <c r="D1420" s="23">
        <v>36140</v>
      </c>
      <c r="E1420" s="22" t="s">
        <v>20</v>
      </c>
      <c r="F1420" s="24" t="s">
        <v>2123</v>
      </c>
      <c r="G1420" s="4" t="s">
        <v>40</v>
      </c>
      <c r="H1420" s="31" t="str">
        <f>VLOOKUP(G1420,[2]Hoja2!A$1:B$65536,2,0)</f>
        <v>SERIE029</v>
      </c>
      <c r="I1420" s="4" t="s">
        <v>40</v>
      </c>
      <c r="J1420" s="31">
        <f>VLOOKUP(Eliminación!I1827,RETENCIÓN!A:D,IF(Eliminación!E1827="OPES",2,IF(Eliminación!E1827="UPES",3,4)),FALSE)</f>
        <v>10</v>
      </c>
      <c r="K1420" s="27">
        <f t="shared" si="22"/>
        <v>39790</v>
      </c>
      <c r="L1420" s="28" t="str">
        <f>IF(VLOOKUP(I1420,RETENCIÓN!A:E,5,FALSE)="E","X","")</f>
        <v>X</v>
      </c>
      <c r="M1420" s="29" t="str">
        <f>IF(VLOOKUP(I1420,RETENCIÓN!A:E,5,FALSE)="CT","X","")</f>
        <v/>
      </c>
      <c r="N1420" s="28" t="str">
        <f>IF(VLOOKUP(I1420,RETENCIÓN!A:E,5,FALSE)="E","X","")</f>
        <v>X</v>
      </c>
      <c r="O1420" s="28" t="str">
        <f>IF(VLOOKUP(I1420,[3]RETENCIÓN!A:E,5,FALSE)="MT","X","")</f>
        <v/>
      </c>
      <c r="P1420" s="28" t="str">
        <f>IF(VLOOKUP(I1420,[3]RETENCIÓN!A:E,5,FALSE)="S","X","")</f>
        <v/>
      </c>
      <c r="Q1420" s="26" t="s">
        <v>2730</v>
      </c>
      <c r="R1420" s="26" t="s">
        <v>2127</v>
      </c>
      <c r="S1420" s="25" t="s">
        <v>177</v>
      </c>
      <c r="T1420" s="22" t="s">
        <v>178</v>
      </c>
      <c r="U1420" s="22">
        <v>1</v>
      </c>
      <c r="V1420" s="22">
        <v>6</v>
      </c>
      <c r="W1420" s="22" t="s">
        <v>167</v>
      </c>
      <c r="X1420" s="22" t="s">
        <v>351</v>
      </c>
      <c r="Y1420" s="22">
        <v>36</v>
      </c>
      <c r="Z1420" s="22" t="s">
        <v>2653</v>
      </c>
    </row>
    <row r="1421" spans="1:26" ht="24" x14ac:dyDescent="0.2">
      <c r="A1421" s="22">
        <v>1419</v>
      </c>
      <c r="B1421" s="22" t="s">
        <v>221</v>
      </c>
      <c r="C1421" s="23">
        <v>36143</v>
      </c>
      <c r="D1421" s="23">
        <v>36143</v>
      </c>
      <c r="E1421" s="22" t="s">
        <v>20</v>
      </c>
      <c r="F1421" s="24" t="s">
        <v>2731</v>
      </c>
      <c r="G1421" s="4" t="s">
        <v>40</v>
      </c>
      <c r="H1421" s="31" t="str">
        <f>VLOOKUP(G1421,[2]Hoja2!A$1:B$65536,2,0)</f>
        <v>SERIE029</v>
      </c>
      <c r="I1421" s="4" t="s">
        <v>40</v>
      </c>
      <c r="J1421" s="31">
        <f>VLOOKUP(Eliminación!I1828,RETENCIÓN!A:D,IF(Eliminación!E1828="OPES",2,IF(Eliminación!E1828="UPES",3,4)),FALSE)</f>
        <v>10</v>
      </c>
      <c r="K1421" s="27">
        <f t="shared" si="22"/>
        <v>39793</v>
      </c>
      <c r="L1421" s="28" t="str">
        <f>IF(VLOOKUP(I1421,RETENCIÓN!A:E,5,FALSE)="E","X","")</f>
        <v>X</v>
      </c>
      <c r="M1421" s="29" t="str">
        <f>IF(VLOOKUP(I1421,RETENCIÓN!A:E,5,FALSE)="CT","X","")</f>
        <v/>
      </c>
      <c r="N1421" s="28" t="str">
        <f>IF(VLOOKUP(I1421,RETENCIÓN!A:E,5,FALSE)="E","X","")</f>
        <v>X</v>
      </c>
      <c r="O1421" s="28" t="str">
        <f>IF(VLOOKUP(I1421,[3]RETENCIÓN!A:E,5,FALSE)="MT","X","")</f>
        <v/>
      </c>
      <c r="P1421" s="28" t="str">
        <f>IF(VLOOKUP(I1421,[3]RETENCIÓN!A:E,5,FALSE)="S","X","")</f>
        <v/>
      </c>
      <c r="Q1421" s="26" t="s">
        <v>2699</v>
      </c>
      <c r="R1421" s="26" t="s">
        <v>2732</v>
      </c>
      <c r="S1421" s="25" t="s">
        <v>177</v>
      </c>
      <c r="T1421" s="22" t="s">
        <v>178</v>
      </c>
      <c r="U1421" s="22">
        <v>1</v>
      </c>
      <c r="V1421" s="22">
        <v>25</v>
      </c>
      <c r="W1421" s="22" t="s">
        <v>167</v>
      </c>
      <c r="X1421" s="22"/>
      <c r="Y1421" s="22">
        <v>37</v>
      </c>
      <c r="Z1421" s="22" t="s">
        <v>2653</v>
      </c>
    </row>
    <row r="1422" spans="1:26" ht="48" x14ac:dyDescent="0.2">
      <c r="A1422" s="22">
        <v>1420</v>
      </c>
      <c r="B1422" s="22" t="s">
        <v>412</v>
      </c>
      <c r="C1422" s="23">
        <v>36104</v>
      </c>
      <c r="D1422" s="23">
        <v>36104</v>
      </c>
      <c r="E1422" s="22" t="s">
        <v>20</v>
      </c>
      <c r="F1422" s="24" t="s">
        <v>2733</v>
      </c>
      <c r="G1422" s="4" t="s">
        <v>40</v>
      </c>
      <c r="H1422" s="31" t="str">
        <f>VLOOKUP(G1422,[2]Hoja2!A$1:B$65536,2,0)</f>
        <v>SERIE029</v>
      </c>
      <c r="I1422" s="4" t="s">
        <v>40</v>
      </c>
      <c r="J1422" s="31">
        <f>VLOOKUP(Eliminación!I1829,RETENCIÓN!A:D,IF(Eliminación!E1829="OPES",2,IF(Eliminación!E1829="UPES",3,4)),FALSE)</f>
        <v>10</v>
      </c>
      <c r="K1422" s="27">
        <f t="shared" si="22"/>
        <v>39754</v>
      </c>
      <c r="L1422" s="28" t="str">
        <f>IF(VLOOKUP(I1422,RETENCIÓN!A:E,5,FALSE)="E","X","")</f>
        <v>X</v>
      </c>
      <c r="M1422" s="29" t="str">
        <f>IF(VLOOKUP(I1422,RETENCIÓN!A:E,5,FALSE)="CT","X","")</f>
        <v/>
      </c>
      <c r="N1422" s="28" t="str">
        <f>IF(VLOOKUP(I1422,RETENCIÓN!A:E,5,FALSE)="E","X","")</f>
        <v>X</v>
      </c>
      <c r="O1422" s="28" t="str">
        <f>IF(VLOOKUP(I1422,[3]RETENCIÓN!A:E,5,FALSE)="MT","X","")</f>
        <v/>
      </c>
      <c r="P1422" s="28" t="str">
        <f>IF(VLOOKUP(I1422,[3]RETENCIÓN!A:E,5,FALSE)="S","X","")</f>
        <v/>
      </c>
      <c r="Q1422" s="26" t="s">
        <v>2734</v>
      </c>
      <c r="R1422" s="26" t="s">
        <v>2735</v>
      </c>
      <c r="S1422" s="25" t="s">
        <v>177</v>
      </c>
      <c r="T1422" s="22" t="s">
        <v>178</v>
      </c>
      <c r="U1422" s="22">
        <v>1</v>
      </c>
      <c r="V1422" s="22">
        <v>7</v>
      </c>
      <c r="W1422" s="22" t="s">
        <v>167</v>
      </c>
      <c r="X1422" s="22" t="s">
        <v>351</v>
      </c>
      <c r="Y1422" s="22">
        <v>38</v>
      </c>
      <c r="Z1422" s="22" t="s">
        <v>2653</v>
      </c>
    </row>
    <row r="1423" spans="1:26" ht="24" x14ac:dyDescent="0.2">
      <c r="A1423" s="22">
        <v>1421</v>
      </c>
      <c r="B1423" s="22" t="s">
        <v>168</v>
      </c>
      <c r="C1423" s="23">
        <v>36143</v>
      </c>
      <c r="D1423" s="23">
        <v>36143</v>
      </c>
      <c r="E1423" s="22" t="s">
        <v>20</v>
      </c>
      <c r="F1423" s="24" t="s">
        <v>2736</v>
      </c>
      <c r="G1423" s="4" t="s">
        <v>40</v>
      </c>
      <c r="H1423" s="31" t="str">
        <f>VLOOKUP(G1423,[2]Hoja2!A$1:B$65536,2,0)</f>
        <v>SERIE029</v>
      </c>
      <c r="I1423" s="4" t="s">
        <v>40</v>
      </c>
      <c r="J1423" s="31">
        <f>VLOOKUP(Eliminación!I1830,RETENCIÓN!A:D,IF(Eliminación!E1830="OPES",2,IF(Eliminación!E1830="UPES",3,4)),FALSE)</f>
        <v>10</v>
      </c>
      <c r="K1423" s="27">
        <f t="shared" si="22"/>
        <v>39793</v>
      </c>
      <c r="L1423" s="28" t="str">
        <f>IF(VLOOKUP(I1423,RETENCIÓN!A:E,5,FALSE)="E","X","")</f>
        <v>X</v>
      </c>
      <c r="M1423" s="29" t="str">
        <f>IF(VLOOKUP(I1423,RETENCIÓN!A:E,5,FALSE)="CT","X","")</f>
        <v/>
      </c>
      <c r="N1423" s="28" t="str">
        <f>IF(VLOOKUP(I1423,RETENCIÓN!A:E,5,FALSE)="E","X","")</f>
        <v>X</v>
      </c>
      <c r="O1423" s="28" t="str">
        <f>IF(VLOOKUP(I1423,[3]RETENCIÓN!A:E,5,FALSE)="MT","X","")</f>
        <v/>
      </c>
      <c r="P1423" s="28" t="str">
        <f>IF(VLOOKUP(I1423,[3]RETENCIÓN!A:E,5,FALSE)="S","X","")</f>
        <v/>
      </c>
      <c r="Q1423" s="26" t="s">
        <v>2699</v>
      </c>
      <c r="R1423" s="26" t="s">
        <v>2737</v>
      </c>
      <c r="S1423" s="25" t="s">
        <v>177</v>
      </c>
      <c r="T1423" s="22" t="s">
        <v>178</v>
      </c>
      <c r="U1423" s="22">
        <v>1</v>
      </c>
      <c r="V1423" s="22">
        <v>7</v>
      </c>
      <c r="W1423" s="22" t="s">
        <v>167</v>
      </c>
      <c r="X1423" s="22"/>
      <c r="Y1423" s="22">
        <v>39</v>
      </c>
      <c r="Z1423" s="22" t="s">
        <v>2653</v>
      </c>
    </row>
    <row r="1424" spans="1:26" ht="24" x14ac:dyDescent="0.2">
      <c r="A1424" s="22">
        <v>1422</v>
      </c>
      <c r="B1424" s="22" t="s">
        <v>221</v>
      </c>
      <c r="C1424" s="23">
        <v>36490</v>
      </c>
      <c r="D1424" s="23">
        <v>36490</v>
      </c>
      <c r="E1424" s="22" t="s">
        <v>21</v>
      </c>
      <c r="F1424" s="24" t="s">
        <v>2738</v>
      </c>
      <c r="G1424" s="4" t="s">
        <v>40</v>
      </c>
      <c r="H1424" s="31" t="str">
        <f>VLOOKUP(G1424,[2]Hoja2!A$1:B$65536,2,0)</f>
        <v>SERIE029</v>
      </c>
      <c r="I1424" s="4" t="s">
        <v>40</v>
      </c>
      <c r="J1424" s="31">
        <f>VLOOKUP(Eliminación!I1831,RETENCIÓN!A:D,IF(Eliminación!E1831="OPES",2,IF(Eliminación!E1831="UPES",3,4)),FALSE)</f>
        <v>10</v>
      </c>
      <c r="K1424" s="27">
        <f t="shared" si="22"/>
        <v>40140</v>
      </c>
      <c r="L1424" s="28" t="str">
        <f>IF(VLOOKUP(I1424,RETENCIÓN!A:E,5,FALSE)="E","X","")</f>
        <v>X</v>
      </c>
      <c r="M1424" s="29" t="str">
        <f>IF(VLOOKUP(I1424,RETENCIÓN!A:E,5,FALSE)="CT","X","")</f>
        <v/>
      </c>
      <c r="N1424" s="28" t="str">
        <f>IF(VLOOKUP(I1424,RETENCIÓN!A:E,5,FALSE)="E","X","")</f>
        <v>X</v>
      </c>
      <c r="O1424" s="28" t="str">
        <f>IF(VLOOKUP(I1424,[3]RETENCIÓN!A:E,5,FALSE)="MT","X","")</f>
        <v/>
      </c>
      <c r="P1424" s="28" t="str">
        <f>IF(VLOOKUP(I1424,[3]RETENCIÓN!A:E,5,FALSE)="S","X","")</f>
        <v/>
      </c>
      <c r="Q1424" s="26" t="s">
        <v>2739</v>
      </c>
      <c r="R1424" s="26" t="s">
        <v>2049</v>
      </c>
      <c r="S1424" s="25" t="s">
        <v>177</v>
      </c>
      <c r="T1424" s="22" t="s">
        <v>178</v>
      </c>
      <c r="U1424" s="22">
        <v>1</v>
      </c>
      <c r="V1424" s="22">
        <v>99</v>
      </c>
      <c r="W1424" s="22" t="s">
        <v>167</v>
      </c>
      <c r="X1424" s="22"/>
      <c r="Y1424" s="22">
        <v>1</v>
      </c>
      <c r="Z1424" s="22" t="s">
        <v>2740</v>
      </c>
    </row>
    <row r="1425" spans="1:26" x14ac:dyDescent="0.2">
      <c r="A1425" s="22">
        <v>1423</v>
      </c>
      <c r="B1425" s="22" t="s">
        <v>1973</v>
      </c>
      <c r="C1425" s="23">
        <v>36495</v>
      </c>
      <c r="D1425" s="23">
        <v>36495</v>
      </c>
      <c r="E1425" s="22" t="s">
        <v>21</v>
      </c>
      <c r="F1425" s="24" t="s">
        <v>2741</v>
      </c>
      <c r="G1425" s="4" t="s">
        <v>40</v>
      </c>
      <c r="H1425" s="31" t="str">
        <f>VLOOKUP(G1425,[2]Hoja2!A$1:B$65536,2,0)</f>
        <v>SERIE029</v>
      </c>
      <c r="I1425" s="4" t="s">
        <v>40</v>
      </c>
      <c r="J1425" s="31">
        <f>VLOOKUP(Eliminación!I1832,RETENCIÓN!A:D,IF(Eliminación!E1832="OPES",2,IF(Eliminación!E1832="UPES",3,4)),FALSE)</f>
        <v>10</v>
      </c>
      <c r="K1425" s="27">
        <f t="shared" si="22"/>
        <v>40145</v>
      </c>
      <c r="L1425" s="28" t="str">
        <f>IF(VLOOKUP(I1425,RETENCIÓN!A:E,5,FALSE)="E","X","")</f>
        <v>X</v>
      </c>
      <c r="M1425" s="29" t="str">
        <f>IF(VLOOKUP(I1425,RETENCIÓN!A:E,5,FALSE)="CT","X","")</f>
        <v/>
      </c>
      <c r="N1425" s="28" t="str">
        <f>IF(VLOOKUP(I1425,RETENCIÓN!A:E,5,FALSE)="E","X","")</f>
        <v>X</v>
      </c>
      <c r="O1425" s="28" t="str">
        <f>IF(VLOOKUP(I1425,[3]RETENCIÓN!A:E,5,FALSE)="MT","X","")</f>
        <v/>
      </c>
      <c r="P1425" s="28" t="str">
        <f>IF(VLOOKUP(I1425,[3]RETENCIÓN!A:E,5,FALSE)="S","X","")</f>
        <v/>
      </c>
      <c r="Q1425" s="26" t="s">
        <v>2742</v>
      </c>
      <c r="R1425" s="26" t="s">
        <v>193</v>
      </c>
      <c r="S1425" s="25" t="s">
        <v>177</v>
      </c>
      <c r="T1425" s="22" t="s">
        <v>178</v>
      </c>
      <c r="U1425" s="22">
        <v>1</v>
      </c>
      <c r="V1425" s="22">
        <v>90</v>
      </c>
      <c r="W1425" s="22" t="s">
        <v>167</v>
      </c>
      <c r="X1425" s="22"/>
      <c r="Y1425" s="22">
        <v>2</v>
      </c>
      <c r="Z1425" s="22" t="s">
        <v>2740</v>
      </c>
    </row>
    <row r="1426" spans="1:26" x14ac:dyDescent="0.2">
      <c r="A1426" s="22">
        <v>1424</v>
      </c>
      <c r="B1426" s="22" t="s">
        <v>1973</v>
      </c>
      <c r="C1426" s="23">
        <v>36495</v>
      </c>
      <c r="D1426" s="23">
        <v>36495</v>
      </c>
      <c r="E1426" s="22" t="s">
        <v>21</v>
      </c>
      <c r="F1426" s="24" t="s">
        <v>2741</v>
      </c>
      <c r="G1426" s="4" t="s">
        <v>40</v>
      </c>
      <c r="H1426" s="31" t="str">
        <f>VLOOKUP(G1426,[2]Hoja2!A$1:B$65536,2,0)</f>
        <v>SERIE029</v>
      </c>
      <c r="I1426" s="4" t="s">
        <v>40</v>
      </c>
      <c r="J1426" s="31">
        <f>VLOOKUP(Eliminación!I1833,RETENCIÓN!A:D,IF(Eliminación!E1833="OPES",2,IF(Eliminación!E1833="UPES",3,4)),FALSE)</f>
        <v>10</v>
      </c>
      <c r="K1426" s="27">
        <f t="shared" si="22"/>
        <v>40145</v>
      </c>
      <c r="L1426" s="28" t="str">
        <f>IF(VLOOKUP(I1426,RETENCIÓN!A:E,5,FALSE)="E","X","")</f>
        <v>X</v>
      </c>
      <c r="M1426" s="29" t="str">
        <f>IF(VLOOKUP(I1426,RETENCIÓN!A:E,5,FALSE)="CT","X","")</f>
        <v/>
      </c>
      <c r="N1426" s="28" t="str">
        <f>IF(VLOOKUP(I1426,RETENCIÓN!A:E,5,FALSE)="E","X","")</f>
        <v>X</v>
      </c>
      <c r="O1426" s="28" t="str">
        <f>IF(VLOOKUP(I1426,[3]RETENCIÓN!A:E,5,FALSE)="MT","X","")</f>
        <v/>
      </c>
      <c r="P1426" s="28" t="str">
        <f>IF(VLOOKUP(I1426,[3]RETENCIÓN!A:E,5,FALSE)="S","X","")</f>
        <v/>
      </c>
      <c r="Q1426" s="26" t="s">
        <v>2742</v>
      </c>
      <c r="R1426" s="26" t="s">
        <v>193</v>
      </c>
      <c r="S1426" s="25" t="s">
        <v>182</v>
      </c>
      <c r="T1426" s="22" t="s">
        <v>178</v>
      </c>
      <c r="U1426" s="22">
        <v>1</v>
      </c>
      <c r="V1426" s="22">
        <v>90</v>
      </c>
      <c r="W1426" s="22" t="s">
        <v>167</v>
      </c>
      <c r="X1426" s="22"/>
      <c r="Y1426" s="22">
        <v>3</v>
      </c>
      <c r="Z1426" s="22" t="s">
        <v>2740</v>
      </c>
    </row>
    <row r="1427" spans="1:26" ht="36" x14ac:dyDescent="0.2">
      <c r="A1427" s="22">
        <v>1425</v>
      </c>
      <c r="B1427" s="22" t="s">
        <v>221</v>
      </c>
      <c r="C1427" s="23">
        <v>36490</v>
      </c>
      <c r="D1427" s="23">
        <v>36490</v>
      </c>
      <c r="E1427" s="22" t="s">
        <v>21</v>
      </c>
      <c r="F1427" s="24" t="s">
        <v>2743</v>
      </c>
      <c r="G1427" s="4" t="s">
        <v>40</v>
      </c>
      <c r="H1427" s="31" t="str">
        <f>VLOOKUP(G1427,[2]Hoja2!A$1:B$65536,2,0)</f>
        <v>SERIE029</v>
      </c>
      <c r="I1427" s="4" t="s">
        <v>40</v>
      </c>
      <c r="J1427" s="31">
        <f>VLOOKUP(Eliminación!I1834,RETENCIÓN!A:D,IF(Eliminación!E1834="OPES",2,IF(Eliminación!E1834="UPES",3,4)),FALSE)</f>
        <v>10</v>
      </c>
      <c r="K1427" s="27">
        <f t="shared" si="22"/>
        <v>40140</v>
      </c>
      <c r="L1427" s="28" t="str">
        <f>IF(VLOOKUP(I1427,RETENCIÓN!A:E,5,FALSE)="E","X","")</f>
        <v>X</v>
      </c>
      <c r="M1427" s="29" t="str">
        <f>IF(VLOOKUP(I1427,RETENCIÓN!A:E,5,FALSE)="CT","X","")</f>
        <v/>
      </c>
      <c r="N1427" s="28" t="str">
        <f>IF(VLOOKUP(I1427,RETENCIÓN!A:E,5,FALSE)="E","X","")</f>
        <v>X</v>
      </c>
      <c r="O1427" s="28" t="str">
        <f>IF(VLOOKUP(I1427,[3]RETENCIÓN!A:E,5,FALSE)="MT","X","")</f>
        <v/>
      </c>
      <c r="P1427" s="28" t="str">
        <f>IF(VLOOKUP(I1427,[3]RETENCIÓN!A:E,5,FALSE)="S","X","")</f>
        <v/>
      </c>
      <c r="Q1427" s="26" t="s">
        <v>2744</v>
      </c>
      <c r="R1427" s="26"/>
      <c r="S1427" s="25" t="s">
        <v>177</v>
      </c>
      <c r="T1427" s="22" t="s">
        <v>178</v>
      </c>
      <c r="U1427" s="22">
        <v>1</v>
      </c>
      <c r="V1427" s="22">
        <v>47</v>
      </c>
      <c r="W1427" s="22" t="s">
        <v>167</v>
      </c>
      <c r="X1427" s="22"/>
      <c r="Y1427" s="22">
        <v>4</v>
      </c>
      <c r="Z1427" s="22" t="s">
        <v>2740</v>
      </c>
    </row>
    <row r="1428" spans="1:26" x14ac:dyDescent="0.2">
      <c r="A1428" s="22">
        <v>1426</v>
      </c>
      <c r="B1428" s="22" t="s">
        <v>221</v>
      </c>
      <c r="C1428" s="23">
        <v>36493</v>
      </c>
      <c r="D1428" s="23">
        <v>36493</v>
      </c>
      <c r="E1428" s="22" t="s">
        <v>21</v>
      </c>
      <c r="F1428" s="24" t="s">
        <v>2745</v>
      </c>
      <c r="G1428" s="4" t="s">
        <v>40</v>
      </c>
      <c r="H1428" s="31" t="str">
        <f>VLOOKUP(G1428,[2]Hoja2!A$1:B$65536,2,0)</f>
        <v>SERIE029</v>
      </c>
      <c r="I1428" s="4" t="s">
        <v>40</v>
      </c>
      <c r="J1428" s="31">
        <f>VLOOKUP(Eliminación!I1835,RETENCIÓN!A:D,IF(Eliminación!E1835="OPES",2,IF(Eliminación!E1835="UPES",3,4)),FALSE)</f>
        <v>10</v>
      </c>
      <c r="K1428" s="27">
        <f t="shared" si="22"/>
        <v>40143</v>
      </c>
      <c r="L1428" s="28" t="str">
        <f>IF(VLOOKUP(I1428,RETENCIÓN!A:E,5,FALSE)="E","X","")</f>
        <v>X</v>
      </c>
      <c r="M1428" s="29" t="str">
        <f>IF(VLOOKUP(I1428,RETENCIÓN!A:E,5,FALSE)="CT","X","")</f>
        <v/>
      </c>
      <c r="N1428" s="28" t="str">
        <f>IF(VLOOKUP(I1428,RETENCIÓN!A:E,5,FALSE)="E","X","")</f>
        <v>X</v>
      </c>
      <c r="O1428" s="28" t="str">
        <f>IF(VLOOKUP(I1428,[3]RETENCIÓN!A:E,5,FALSE)="MT","X","")</f>
        <v/>
      </c>
      <c r="P1428" s="28" t="str">
        <f>IF(VLOOKUP(I1428,[3]RETENCIÓN!A:E,5,FALSE)="S","X","")</f>
        <v/>
      </c>
      <c r="Q1428" s="26" t="s">
        <v>2746</v>
      </c>
      <c r="R1428" s="26" t="s">
        <v>2747</v>
      </c>
      <c r="S1428" s="25" t="s">
        <v>177</v>
      </c>
      <c r="T1428" s="22" t="s">
        <v>178</v>
      </c>
      <c r="U1428" s="22">
        <v>1</v>
      </c>
      <c r="V1428" s="22">
        <v>86</v>
      </c>
      <c r="W1428" s="22" t="s">
        <v>167</v>
      </c>
      <c r="X1428" s="22"/>
      <c r="Y1428" s="22">
        <v>5</v>
      </c>
      <c r="Z1428" s="22" t="s">
        <v>2740</v>
      </c>
    </row>
    <row r="1429" spans="1:26" ht="24" x14ac:dyDescent="0.2">
      <c r="A1429" s="22">
        <v>1427</v>
      </c>
      <c r="B1429" s="22" t="s">
        <v>221</v>
      </c>
      <c r="C1429" s="23">
        <v>36493</v>
      </c>
      <c r="D1429" s="23">
        <v>36493</v>
      </c>
      <c r="E1429" s="22" t="s">
        <v>21</v>
      </c>
      <c r="F1429" s="24" t="s">
        <v>2299</v>
      </c>
      <c r="G1429" s="4" t="s">
        <v>40</v>
      </c>
      <c r="H1429" s="31" t="str">
        <f>VLOOKUP(G1429,[2]Hoja2!A$1:B$65536,2,0)</f>
        <v>SERIE029</v>
      </c>
      <c r="I1429" s="4" t="s">
        <v>40</v>
      </c>
      <c r="J1429" s="31">
        <f>VLOOKUP(Eliminación!I1836,RETENCIÓN!A:D,IF(Eliminación!E1836="OPES",2,IF(Eliminación!E1836="UPES",3,4)),FALSE)</f>
        <v>10</v>
      </c>
      <c r="K1429" s="27">
        <f t="shared" si="22"/>
        <v>40143</v>
      </c>
      <c r="L1429" s="28" t="str">
        <f>IF(VLOOKUP(I1429,RETENCIÓN!A:E,5,FALSE)="E","X","")</f>
        <v>X</v>
      </c>
      <c r="M1429" s="29" t="str">
        <f>IF(VLOOKUP(I1429,RETENCIÓN!A:E,5,FALSE)="CT","X","")</f>
        <v/>
      </c>
      <c r="N1429" s="28" t="str">
        <f>IF(VLOOKUP(I1429,RETENCIÓN!A:E,5,FALSE)="E","X","")</f>
        <v>X</v>
      </c>
      <c r="O1429" s="28" t="str">
        <f>IF(VLOOKUP(I1429,[3]RETENCIÓN!A:E,5,FALSE)="MT","X","")</f>
        <v/>
      </c>
      <c r="P1429" s="28" t="str">
        <f>IF(VLOOKUP(I1429,[3]RETENCIÓN!A:E,5,FALSE)="S","X","")</f>
        <v/>
      </c>
      <c r="Q1429" s="26" t="s">
        <v>2746</v>
      </c>
      <c r="R1429" s="26" t="s">
        <v>2748</v>
      </c>
      <c r="S1429" s="25" t="s">
        <v>177</v>
      </c>
      <c r="T1429" s="22" t="s">
        <v>178</v>
      </c>
      <c r="U1429" s="22">
        <v>1</v>
      </c>
      <c r="V1429" s="22">
        <v>92</v>
      </c>
      <c r="W1429" s="22" t="s">
        <v>167</v>
      </c>
      <c r="X1429" s="22"/>
      <c r="Y1429" s="22">
        <v>6</v>
      </c>
      <c r="Z1429" s="22" t="s">
        <v>2740</v>
      </c>
    </row>
    <row r="1430" spans="1:26" x14ac:dyDescent="0.2">
      <c r="A1430" s="22">
        <v>1428</v>
      </c>
      <c r="B1430" s="22" t="s">
        <v>1973</v>
      </c>
      <c r="C1430" s="23">
        <v>36493</v>
      </c>
      <c r="D1430" s="23">
        <v>36493</v>
      </c>
      <c r="E1430" s="22" t="s">
        <v>21</v>
      </c>
      <c r="F1430" s="24" t="s">
        <v>1283</v>
      </c>
      <c r="G1430" s="4" t="s">
        <v>40</v>
      </c>
      <c r="H1430" s="31" t="str">
        <f>VLOOKUP(G1430,[2]Hoja2!A$1:B$65536,2,0)</f>
        <v>SERIE029</v>
      </c>
      <c r="I1430" s="4" t="s">
        <v>40</v>
      </c>
      <c r="J1430" s="31">
        <f>VLOOKUP(Eliminación!I1837,RETENCIÓN!A:D,IF(Eliminación!E1837="OPES",2,IF(Eliminación!E1837="UPES",3,4)),FALSE)</f>
        <v>10</v>
      </c>
      <c r="K1430" s="27">
        <f t="shared" si="22"/>
        <v>40143</v>
      </c>
      <c r="L1430" s="28" t="str">
        <f>IF(VLOOKUP(I1430,RETENCIÓN!A:E,5,FALSE)="E","X","")</f>
        <v>X</v>
      </c>
      <c r="M1430" s="29" t="str">
        <f>IF(VLOOKUP(I1430,RETENCIÓN!A:E,5,FALSE)="CT","X","")</f>
        <v/>
      </c>
      <c r="N1430" s="28" t="str">
        <f>IF(VLOOKUP(I1430,RETENCIÓN!A:E,5,FALSE)="E","X","")</f>
        <v>X</v>
      </c>
      <c r="O1430" s="28" t="str">
        <f>IF(VLOOKUP(I1430,[3]RETENCIÓN!A:E,5,FALSE)="MT","X","")</f>
        <v/>
      </c>
      <c r="P1430" s="28" t="str">
        <f>IF(VLOOKUP(I1430,[3]RETENCIÓN!A:E,5,FALSE)="S","X","")</f>
        <v/>
      </c>
      <c r="Q1430" s="26" t="s">
        <v>2746</v>
      </c>
      <c r="R1430" s="26" t="s">
        <v>1284</v>
      </c>
      <c r="S1430" s="25" t="s">
        <v>177</v>
      </c>
      <c r="T1430" s="22" t="s">
        <v>178</v>
      </c>
      <c r="U1430" s="22">
        <v>1</v>
      </c>
      <c r="V1430" s="22">
        <v>161</v>
      </c>
      <c r="W1430" s="22" t="s">
        <v>167</v>
      </c>
      <c r="X1430" s="22"/>
      <c r="Y1430" s="22">
        <v>7</v>
      </c>
      <c r="Z1430" s="22" t="s">
        <v>2740</v>
      </c>
    </row>
    <row r="1431" spans="1:26" x14ac:dyDescent="0.2">
      <c r="A1431" s="22">
        <v>1429</v>
      </c>
      <c r="B1431" s="22" t="s">
        <v>221</v>
      </c>
      <c r="C1431" s="23">
        <v>36493</v>
      </c>
      <c r="D1431" s="23">
        <v>36493</v>
      </c>
      <c r="E1431" s="22" t="s">
        <v>21</v>
      </c>
      <c r="F1431" s="24" t="s">
        <v>2283</v>
      </c>
      <c r="G1431" s="4" t="s">
        <v>40</v>
      </c>
      <c r="H1431" s="31" t="str">
        <f>VLOOKUP(G1431,[2]Hoja2!A$1:B$65536,2,0)</f>
        <v>SERIE029</v>
      </c>
      <c r="I1431" s="4" t="s">
        <v>40</v>
      </c>
      <c r="J1431" s="31">
        <f>VLOOKUP(Eliminación!I1838,RETENCIÓN!A:D,IF(Eliminación!E1838="OPES",2,IF(Eliminación!E1838="UPES",3,4)),FALSE)</f>
        <v>10</v>
      </c>
      <c r="K1431" s="27">
        <f t="shared" si="22"/>
        <v>40143</v>
      </c>
      <c r="L1431" s="28" t="str">
        <f>IF(VLOOKUP(I1431,RETENCIÓN!A:E,5,FALSE)="E","X","")</f>
        <v>X</v>
      </c>
      <c r="M1431" s="29" t="str">
        <f>IF(VLOOKUP(I1431,RETENCIÓN!A:E,5,FALSE)="CT","X","")</f>
        <v/>
      </c>
      <c r="N1431" s="28" t="str">
        <f>IF(VLOOKUP(I1431,RETENCIÓN!A:E,5,FALSE)="E","X","")</f>
        <v>X</v>
      </c>
      <c r="O1431" s="28" t="str">
        <f>IF(VLOOKUP(I1431,[3]RETENCIÓN!A:E,5,FALSE)="MT","X","")</f>
        <v/>
      </c>
      <c r="P1431" s="28" t="str">
        <f>IF(VLOOKUP(I1431,[3]RETENCIÓN!A:E,5,FALSE)="S","X","")</f>
        <v/>
      </c>
      <c r="Q1431" s="26" t="s">
        <v>2746</v>
      </c>
      <c r="R1431" s="26" t="s">
        <v>312</v>
      </c>
      <c r="S1431" s="25" t="s">
        <v>177</v>
      </c>
      <c r="T1431" s="22" t="s">
        <v>178</v>
      </c>
      <c r="U1431" s="22">
        <v>1</v>
      </c>
      <c r="V1431" s="22">
        <v>162</v>
      </c>
      <c r="W1431" s="22" t="s">
        <v>167</v>
      </c>
      <c r="X1431" s="22"/>
      <c r="Y1431" s="22">
        <v>8</v>
      </c>
      <c r="Z1431" s="22" t="s">
        <v>2740</v>
      </c>
    </row>
    <row r="1432" spans="1:26" ht="24" x14ac:dyDescent="0.2">
      <c r="A1432" s="22">
        <v>1430</v>
      </c>
      <c r="B1432" s="22" t="s">
        <v>221</v>
      </c>
      <c r="C1432" s="23">
        <v>36493</v>
      </c>
      <c r="D1432" s="23">
        <v>36493</v>
      </c>
      <c r="E1432" s="22" t="s">
        <v>21</v>
      </c>
      <c r="F1432" s="24" t="s">
        <v>2749</v>
      </c>
      <c r="G1432" s="4" t="s">
        <v>40</v>
      </c>
      <c r="H1432" s="31" t="str">
        <f>VLOOKUP(G1432,[2]Hoja2!A$1:B$65536,2,0)</f>
        <v>SERIE029</v>
      </c>
      <c r="I1432" s="4" t="s">
        <v>40</v>
      </c>
      <c r="J1432" s="31">
        <f>VLOOKUP(Eliminación!I1839,RETENCIÓN!A:D,IF(Eliminación!E1839="OPES",2,IF(Eliminación!E1839="UPES",3,4)),FALSE)</f>
        <v>10</v>
      </c>
      <c r="K1432" s="27">
        <f t="shared" si="22"/>
        <v>40143</v>
      </c>
      <c r="L1432" s="28" t="str">
        <f>IF(VLOOKUP(I1432,RETENCIÓN!A:E,5,FALSE)="E","X","")</f>
        <v>X</v>
      </c>
      <c r="M1432" s="29" t="str">
        <f>IF(VLOOKUP(I1432,RETENCIÓN!A:E,5,FALSE)="CT","X","")</f>
        <v/>
      </c>
      <c r="N1432" s="28" t="str">
        <f>IF(VLOOKUP(I1432,RETENCIÓN!A:E,5,FALSE)="E","X","")</f>
        <v>X</v>
      </c>
      <c r="O1432" s="28" t="str">
        <f>IF(VLOOKUP(I1432,[3]RETENCIÓN!A:E,5,FALSE)="MT","X","")</f>
        <v/>
      </c>
      <c r="P1432" s="28" t="str">
        <f>IF(VLOOKUP(I1432,[3]RETENCIÓN!A:E,5,FALSE)="S","X","")</f>
        <v/>
      </c>
      <c r="Q1432" s="26" t="s">
        <v>2746</v>
      </c>
      <c r="R1432" s="26" t="s">
        <v>1282</v>
      </c>
      <c r="S1432" s="25" t="s">
        <v>177</v>
      </c>
      <c r="T1432" s="22" t="s">
        <v>178</v>
      </c>
      <c r="U1432" s="22">
        <v>1</v>
      </c>
      <c r="V1432" s="22">
        <v>132</v>
      </c>
      <c r="W1432" s="22" t="s">
        <v>167</v>
      </c>
      <c r="X1432" s="22"/>
      <c r="Y1432" s="22">
        <v>9</v>
      </c>
      <c r="Z1432" s="22" t="s">
        <v>2740</v>
      </c>
    </row>
    <row r="1433" spans="1:26" ht="24" x14ac:dyDescent="0.2">
      <c r="A1433" s="22">
        <v>1431</v>
      </c>
      <c r="B1433" s="22" t="s">
        <v>168</v>
      </c>
      <c r="C1433" s="23">
        <v>36493</v>
      </c>
      <c r="D1433" s="23">
        <v>36493</v>
      </c>
      <c r="E1433" s="22" t="s">
        <v>21</v>
      </c>
      <c r="F1433" s="24" t="s">
        <v>506</v>
      </c>
      <c r="G1433" s="4" t="s">
        <v>40</v>
      </c>
      <c r="H1433" s="31" t="str">
        <f>VLOOKUP(G1433,[2]Hoja2!A$1:B$65536,2,0)</f>
        <v>SERIE029</v>
      </c>
      <c r="I1433" s="4" t="s">
        <v>40</v>
      </c>
      <c r="J1433" s="31">
        <f>VLOOKUP(Eliminación!I1840,RETENCIÓN!A:D,IF(Eliminación!E1840="OPES",2,IF(Eliminación!E1840="UPES",3,4)),FALSE)</f>
        <v>10</v>
      </c>
      <c r="K1433" s="27">
        <f t="shared" si="22"/>
        <v>40143</v>
      </c>
      <c r="L1433" s="28" t="str">
        <f>IF(VLOOKUP(I1433,RETENCIÓN!A:E,5,FALSE)="E","X","")</f>
        <v>X</v>
      </c>
      <c r="M1433" s="29" t="str">
        <f>IF(VLOOKUP(I1433,RETENCIÓN!A:E,5,FALSE)="CT","X","")</f>
        <v/>
      </c>
      <c r="N1433" s="28" t="str">
        <f>IF(VLOOKUP(I1433,RETENCIÓN!A:E,5,FALSE)="E","X","")</f>
        <v>X</v>
      </c>
      <c r="O1433" s="28" t="str">
        <f>IF(VLOOKUP(I1433,[3]RETENCIÓN!A:E,5,FALSE)="MT","X","")</f>
        <v/>
      </c>
      <c r="P1433" s="28" t="str">
        <f>IF(VLOOKUP(I1433,[3]RETENCIÓN!A:E,5,FALSE)="S","X","")</f>
        <v/>
      </c>
      <c r="Q1433" s="26" t="s">
        <v>2746</v>
      </c>
      <c r="R1433" s="26" t="s">
        <v>1202</v>
      </c>
      <c r="S1433" s="25" t="s">
        <v>177</v>
      </c>
      <c r="T1433" s="22" t="s">
        <v>178</v>
      </c>
      <c r="U1433" s="22">
        <v>1</v>
      </c>
      <c r="V1433" s="22">
        <v>64</v>
      </c>
      <c r="W1433" s="22" t="s">
        <v>167</v>
      </c>
      <c r="X1433" s="22"/>
      <c r="Y1433" s="22">
        <v>10</v>
      </c>
      <c r="Z1433" s="22" t="s">
        <v>2740</v>
      </c>
    </row>
    <row r="1434" spans="1:26" ht="24" x14ac:dyDescent="0.2">
      <c r="A1434" s="22">
        <v>1432</v>
      </c>
      <c r="B1434" s="22" t="s">
        <v>221</v>
      </c>
      <c r="C1434" s="23">
        <v>36493</v>
      </c>
      <c r="D1434" s="23">
        <v>36493</v>
      </c>
      <c r="E1434" s="22" t="s">
        <v>21</v>
      </c>
      <c r="F1434" s="24" t="s">
        <v>2546</v>
      </c>
      <c r="G1434" s="4" t="s">
        <v>40</v>
      </c>
      <c r="H1434" s="31" t="str">
        <f>VLOOKUP(G1434,[2]Hoja2!A$1:B$65536,2,0)</f>
        <v>SERIE029</v>
      </c>
      <c r="I1434" s="4" t="s">
        <v>40</v>
      </c>
      <c r="J1434" s="31">
        <f>VLOOKUP(Eliminación!I1841,RETENCIÓN!A:D,IF(Eliminación!E1841="OPES",2,IF(Eliminación!E1841="UPES",3,4)),FALSE)</f>
        <v>10</v>
      </c>
      <c r="K1434" s="27">
        <f t="shared" si="22"/>
        <v>40143</v>
      </c>
      <c r="L1434" s="28" t="str">
        <f>IF(VLOOKUP(I1434,RETENCIÓN!A:E,5,FALSE)="E","X","")</f>
        <v>X</v>
      </c>
      <c r="M1434" s="29" t="str">
        <f>IF(VLOOKUP(I1434,RETENCIÓN!A:E,5,FALSE)="CT","X","")</f>
        <v/>
      </c>
      <c r="N1434" s="28" t="str">
        <f>IF(VLOOKUP(I1434,RETENCIÓN!A:E,5,FALSE)="E","X","")</f>
        <v>X</v>
      </c>
      <c r="O1434" s="28" t="str">
        <f>IF(VLOOKUP(I1434,[3]RETENCIÓN!A:E,5,FALSE)="MT","X","")</f>
        <v/>
      </c>
      <c r="P1434" s="28" t="str">
        <f>IF(VLOOKUP(I1434,[3]RETENCIÓN!A:E,5,FALSE)="S","X","")</f>
        <v/>
      </c>
      <c r="Q1434" s="26" t="s">
        <v>2746</v>
      </c>
      <c r="R1434" s="26" t="s">
        <v>2547</v>
      </c>
      <c r="S1434" s="25" t="s">
        <v>177</v>
      </c>
      <c r="T1434" s="22" t="s">
        <v>178</v>
      </c>
      <c r="U1434" s="22">
        <v>1</v>
      </c>
      <c r="V1434" s="22">
        <v>93</v>
      </c>
      <c r="W1434" s="22" t="s">
        <v>167</v>
      </c>
      <c r="X1434" s="22"/>
      <c r="Y1434" s="22">
        <v>11</v>
      </c>
      <c r="Z1434" s="22" t="s">
        <v>2740</v>
      </c>
    </row>
    <row r="1435" spans="1:26" x14ac:dyDescent="0.2">
      <c r="A1435" s="22">
        <v>1433</v>
      </c>
      <c r="B1435" s="22" t="s">
        <v>221</v>
      </c>
      <c r="C1435" s="23">
        <v>36493</v>
      </c>
      <c r="D1435" s="23">
        <v>36493</v>
      </c>
      <c r="E1435" s="22" t="s">
        <v>21</v>
      </c>
      <c r="F1435" s="24" t="s">
        <v>1969</v>
      </c>
      <c r="G1435" s="4" t="s">
        <v>40</v>
      </c>
      <c r="H1435" s="31" t="str">
        <f>VLOOKUP(G1435,[2]Hoja2!A$1:B$65536,2,0)</f>
        <v>SERIE029</v>
      </c>
      <c r="I1435" s="4" t="s">
        <v>40</v>
      </c>
      <c r="J1435" s="31">
        <f>VLOOKUP(Eliminación!I1842,RETENCIÓN!A:D,IF(Eliminación!E1842="OPES",2,IF(Eliminación!E1842="UPES",3,4)),FALSE)</f>
        <v>10</v>
      </c>
      <c r="K1435" s="27">
        <f t="shared" si="22"/>
        <v>40143</v>
      </c>
      <c r="L1435" s="28" t="str">
        <f>IF(VLOOKUP(I1435,RETENCIÓN!A:E,5,FALSE)="E","X","")</f>
        <v>X</v>
      </c>
      <c r="M1435" s="29" t="str">
        <f>IF(VLOOKUP(I1435,RETENCIÓN!A:E,5,FALSE)="CT","X","")</f>
        <v/>
      </c>
      <c r="N1435" s="28" t="str">
        <f>IF(VLOOKUP(I1435,RETENCIÓN!A:E,5,FALSE)="E","X","")</f>
        <v>X</v>
      </c>
      <c r="O1435" s="28" t="str">
        <f>IF(VLOOKUP(I1435,[3]RETENCIÓN!A:E,5,FALSE)="MT","X","")</f>
        <v/>
      </c>
      <c r="P1435" s="28" t="str">
        <f>IF(VLOOKUP(I1435,[3]RETENCIÓN!A:E,5,FALSE)="S","X","")</f>
        <v/>
      </c>
      <c r="Q1435" s="26" t="s">
        <v>2746</v>
      </c>
      <c r="R1435" s="26"/>
      <c r="S1435" s="25" t="s">
        <v>177</v>
      </c>
      <c r="T1435" s="22" t="s">
        <v>178</v>
      </c>
      <c r="U1435" s="22">
        <v>1</v>
      </c>
      <c r="V1435" s="22">
        <v>59</v>
      </c>
      <c r="W1435" s="22" t="s">
        <v>167</v>
      </c>
      <c r="X1435" s="22"/>
      <c r="Y1435" s="22">
        <v>12</v>
      </c>
      <c r="Z1435" s="22" t="s">
        <v>2740</v>
      </c>
    </row>
    <row r="1436" spans="1:26" x14ac:dyDescent="0.2">
      <c r="A1436" s="22">
        <v>1434</v>
      </c>
      <c r="B1436" s="22" t="s">
        <v>221</v>
      </c>
      <c r="C1436" s="23">
        <v>36493</v>
      </c>
      <c r="D1436" s="23">
        <v>36493</v>
      </c>
      <c r="E1436" s="22" t="s">
        <v>21</v>
      </c>
      <c r="F1436" s="24" t="s">
        <v>2285</v>
      </c>
      <c r="G1436" s="4" t="s">
        <v>40</v>
      </c>
      <c r="H1436" s="31" t="str">
        <f>VLOOKUP(G1436,[2]Hoja2!A$1:B$65536,2,0)</f>
        <v>SERIE029</v>
      </c>
      <c r="I1436" s="4" t="s">
        <v>40</v>
      </c>
      <c r="J1436" s="31">
        <f>VLOOKUP(Eliminación!I1843,RETENCIÓN!A:D,IF(Eliminación!E1843="OPES",2,IF(Eliminación!E1843="UPES",3,4)),FALSE)</f>
        <v>10</v>
      </c>
      <c r="K1436" s="27">
        <f t="shared" si="22"/>
        <v>40143</v>
      </c>
      <c r="L1436" s="28" t="str">
        <f>IF(VLOOKUP(I1436,RETENCIÓN!A:E,5,FALSE)="E","X","")</f>
        <v>X</v>
      </c>
      <c r="M1436" s="29" t="str">
        <f>IF(VLOOKUP(I1436,RETENCIÓN!A:E,5,FALSE)="CT","X","")</f>
        <v/>
      </c>
      <c r="N1436" s="28" t="str">
        <f>IF(VLOOKUP(I1436,RETENCIÓN!A:E,5,FALSE)="E","X","")</f>
        <v>X</v>
      </c>
      <c r="O1436" s="28" t="str">
        <f>IF(VLOOKUP(I1436,[3]RETENCIÓN!A:E,5,FALSE)="MT","X","")</f>
        <v/>
      </c>
      <c r="P1436" s="28" t="str">
        <f>IF(VLOOKUP(I1436,[3]RETENCIÓN!A:E,5,FALSE)="S","X","")</f>
        <v/>
      </c>
      <c r="Q1436" s="26" t="s">
        <v>2746</v>
      </c>
      <c r="R1436" s="26" t="s">
        <v>1515</v>
      </c>
      <c r="S1436" s="25" t="s">
        <v>177</v>
      </c>
      <c r="T1436" s="22" t="s">
        <v>178</v>
      </c>
      <c r="U1436" s="22">
        <v>1</v>
      </c>
      <c r="V1436" s="22">
        <v>125</v>
      </c>
      <c r="W1436" s="22" t="s">
        <v>167</v>
      </c>
      <c r="X1436" s="22"/>
      <c r="Y1436" s="22">
        <v>13</v>
      </c>
      <c r="Z1436" s="22" t="s">
        <v>2740</v>
      </c>
    </row>
    <row r="1437" spans="1:26" ht="36" x14ac:dyDescent="0.2">
      <c r="A1437" s="22">
        <v>1435</v>
      </c>
      <c r="B1437" s="22" t="s">
        <v>168</v>
      </c>
      <c r="C1437" s="23">
        <v>38285</v>
      </c>
      <c r="D1437" s="23">
        <v>38285</v>
      </c>
      <c r="E1437" s="22" t="s">
        <v>21</v>
      </c>
      <c r="F1437" s="24" t="s">
        <v>2750</v>
      </c>
      <c r="G1437" s="4" t="s">
        <v>40</v>
      </c>
      <c r="H1437" s="31" t="str">
        <f>VLOOKUP(G1437,[2]Hoja2!A$1:B$65536,2,0)</f>
        <v>SERIE029</v>
      </c>
      <c r="I1437" s="4" t="s">
        <v>40</v>
      </c>
      <c r="J1437" s="31">
        <f>VLOOKUP(Eliminación!I1844,RETENCIÓN!A:D,IF(Eliminación!E1844="OPES",2,IF(Eliminación!E1844="UPES",3,4)),FALSE)</f>
        <v>10</v>
      </c>
      <c r="K1437" s="27">
        <f t="shared" si="22"/>
        <v>41935</v>
      </c>
      <c r="L1437" s="28" t="str">
        <f>IF(VLOOKUP(I1437,RETENCIÓN!A:E,5,FALSE)="E","X","")</f>
        <v>X</v>
      </c>
      <c r="M1437" s="29" t="str">
        <f>IF(VLOOKUP(I1437,RETENCIÓN!A:E,5,FALSE)="CT","X","")</f>
        <v/>
      </c>
      <c r="N1437" s="28" t="str">
        <f>IF(VLOOKUP(I1437,RETENCIÓN!A:E,5,FALSE)="E","X","")</f>
        <v>X</v>
      </c>
      <c r="O1437" s="28" t="str">
        <f>IF(VLOOKUP(I1437,[3]RETENCIÓN!A:E,5,FALSE)="MT","X","")</f>
        <v/>
      </c>
      <c r="P1437" s="28" t="str">
        <f>IF(VLOOKUP(I1437,[3]RETENCIÓN!A:E,5,FALSE)="S","X","")</f>
        <v/>
      </c>
      <c r="Q1437" s="26" t="s">
        <v>2751</v>
      </c>
      <c r="R1437" s="26"/>
      <c r="S1437" s="25" t="s">
        <v>182</v>
      </c>
      <c r="T1437" s="22" t="s">
        <v>178</v>
      </c>
      <c r="U1437" s="22">
        <v>1</v>
      </c>
      <c r="V1437" s="22">
        <v>20</v>
      </c>
      <c r="W1437" s="22" t="s">
        <v>167</v>
      </c>
      <c r="X1437" s="22"/>
      <c r="Y1437" s="22">
        <v>1</v>
      </c>
      <c r="Z1437" s="22" t="s">
        <v>2752</v>
      </c>
    </row>
    <row r="1438" spans="1:26" ht="36" x14ac:dyDescent="0.2">
      <c r="A1438" s="22">
        <v>1436</v>
      </c>
      <c r="B1438" s="22" t="s">
        <v>168</v>
      </c>
      <c r="C1438" s="23">
        <v>38288</v>
      </c>
      <c r="D1438" s="23">
        <v>38288</v>
      </c>
      <c r="E1438" s="22" t="s">
        <v>21</v>
      </c>
      <c r="F1438" s="24" t="s">
        <v>2753</v>
      </c>
      <c r="G1438" s="4" t="s">
        <v>40</v>
      </c>
      <c r="H1438" s="31" t="str">
        <f>VLOOKUP(G1438,[2]Hoja2!A$1:B$65536,2,0)</f>
        <v>SERIE029</v>
      </c>
      <c r="I1438" s="4" t="s">
        <v>40</v>
      </c>
      <c r="J1438" s="31">
        <f>VLOOKUP(Eliminación!I1845,RETENCIÓN!A:D,IF(Eliminación!E1845="OPES",2,IF(Eliminación!E1845="UPES",3,4)),FALSE)</f>
        <v>10</v>
      </c>
      <c r="K1438" s="27">
        <f t="shared" si="22"/>
        <v>41938</v>
      </c>
      <c r="L1438" s="28" t="str">
        <f>IF(VLOOKUP(I1438,RETENCIÓN!A:E,5,FALSE)="E","X","")</f>
        <v>X</v>
      </c>
      <c r="M1438" s="29" t="str">
        <f>IF(VLOOKUP(I1438,RETENCIÓN!A:E,5,FALSE)="CT","X","")</f>
        <v/>
      </c>
      <c r="N1438" s="28" t="str">
        <f>IF(VLOOKUP(I1438,RETENCIÓN!A:E,5,FALSE)="E","X","")</f>
        <v>X</v>
      </c>
      <c r="O1438" s="28" t="str">
        <f>IF(VLOOKUP(I1438,[3]RETENCIÓN!A:E,5,FALSE)="MT","X","")</f>
        <v/>
      </c>
      <c r="P1438" s="28" t="str">
        <f>IF(VLOOKUP(I1438,[3]RETENCIÓN!A:E,5,FALSE)="S","X","")</f>
        <v/>
      </c>
      <c r="Q1438" s="26" t="s">
        <v>2754</v>
      </c>
      <c r="R1438" s="26" t="s">
        <v>2755</v>
      </c>
      <c r="S1438" s="25" t="s">
        <v>177</v>
      </c>
      <c r="T1438" s="22" t="s">
        <v>178</v>
      </c>
      <c r="U1438" s="22">
        <v>1</v>
      </c>
      <c r="V1438" s="22">
        <v>4</v>
      </c>
      <c r="W1438" s="22" t="s">
        <v>167</v>
      </c>
      <c r="X1438" s="22"/>
      <c r="Y1438" s="22">
        <v>2</v>
      </c>
      <c r="Z1438" s="22" t="s">
        <v>2752</v>
      </c>
    </row>
    <row r="1439" spans="1:26" ht="36" x14ac:dyDescent="0.2">
      <c r="A1439" s="22">
        <v>1437</v>
      </c>
      <c r="B1439" s="22" t="s">
        <v>168</v>
      </c>
      <c r="C1439" s="23">
        <v>38288</v>
      </c>
      <c r="D1439" s="23">
        <v>38288</v>
      </c>
      <c r="E1439" s="22" t="s">
        <v>21</v>
      </c>
      <c r="F1439" s="24" t="s">
        <v>1966</v>
      </c>
      <c r="G1439" s="4" t="s">
        <v>40</v>
      </c>
      <c r="H1439" s="31" t="str">
        <f>VLOOKUP(G1439,[2]Hoja2!A$1:B$65536,2,0)</f>
        <v>SERIE029</v>
      </c>
      <c r="I1439" s="4" t="s">
        <v>40</v>
      </c>
      <c r="J1439" s="31">
        <f>VLOOKUP(Eliminación!I1846,RETENCIÓN!A:D,IF(Eliminación!E1846="OPES",2,IF(Eliminación!E1846="UPES",3,4)),FALSE)</f>
        <v>10</v>
      </c>
      <c r="K1439" s="27">
        <f t="shared" si="22"/>
        <v>41938</v>
      </c>
      <c r="L1439" s="28" t="str">
        <f>IF(VLOOKUP(I1439,RETENCIÓN!A:E,5,FALSE)="E","X","")</f>
        <v>X</v>
      </c>
      <c r="M1439" s="29" t="str">
        <f>IF(VLOOKUP(I1439,RETENCIÓN!A:E,5,FALSE)="CT","X","")</f>
        <v/>
      </c>
      <c r="N1439" s="28" t="str">
        <f>IF(VLOOKUP(I1439,RETENCIÓN!A:E,5,FALSE)="E","X","")</f>
        <v>X</v>
      </c>
      <c r="O1439" s="28" t="str">
        <f>IF(VLOOKUP(I1439,[3]RETENCIÓN!A:E,5,FALSE)="MT","X","")</f>
        <v/>
      </c>
      <c r="P1439" s="28" t="str">
        <f>IF(VLOOKUP(I1439,[3]RETENCIÓN!A:E,5,FALSE)="S","X","")</f>
        <v/>
      </c>
      <c r="Q1439" s="26" t="s">
        <v>2754</v>
      </c>
      <c r="R1439" s="26"/>
      <c r="S1439" s="25" t="s">
        <v>177</v>
      </c>
      <c r="T1439" s="22" t="s">
        <v>178</v>
      </c>
      <c r="U1439" s="22">
        <v>1</v>
      </c>
      <c r="V1439" s="22">
        <v>77</v>
      </c>
      <c r="W1439" s="22" t="s">
        <v>167</v>
      </c>
      <c r="X1439" s="22"/>
      <c r="Y1439" s="22">
        <v>3</v>
      </c>
      <c r="Z1439" s="22" t="s">
        <v>2752</v>
      </c>
    </row>
    <row r="1440" spans="1:26" ht="36" x14ac:dyDescent="0.2">
      <c r="A1440" s="22">
        <v>1438</v>
      </c>
      <c r="B1440" s="22" t="s">
        <v>168</v>
      </c>
      <c r="C1440" s="23">
        <v>38288</v>
      </c>
      <c r="D1440" s="23">
        <v>38288</v>
      </c>
      <c r="E1440" s="22" t="s">
        <v>21</v>
      </c>
      <c r="F1440" s="24" t="s">
        <v>2756</v>
      </c>
      <c r="G1440" s="4" t="s">
        <v>40</v>
      </c>
      <c r="H1440" s="31" t="str">
        <f>VLOOKUP(G1440,[2]Hoja2!A$1:B$65536,2,0)</f>
        <v>SERIE029</v>
      </c>
      <c r="I1440" s="4" t="s">
        <v>40</v>
      </c>
      <c r="J1440" s="31">
        <f>VLOOKUP(Eliminación!I1847,RETENCIÓN!A:D,IF(Eliminación!E1847="OPES",2,IF(Eliminación!E1847="UPES",3,4)),FALSE)</f>
        <v>10</v>
      </c>
      <c r="K1440" s="27">
        <f t="shared" si="22"/>
        <v>41938</v>
      </c>
      <c r="L1440" s="28" t="str">
        <f>IF(VLOOKUP(I1440,RETENCIÓN!A:E,5,FALSE)="E","X","")</f>
        <v>X</v>
      </c>
      <c r="M1440" s="29" t="str">
        <f>IF(VLOOKUP(I1440,RETENCIÓN!A:E,5,FALSE)="CT","X","")</f>
        <v/>
      </c>
      <c r="N1440" s="28" t="str">
        <f>IF(VLOOKUP(I1440,RETENCIÓN!A:E,5,FALSE)="E","X","")</f>
        <v>X</v>
      </c>
      <c r="O1440" s="28" t="str">
        <f>IF(VLOOKUP(I1440,[3]RETENCIÓN!A:E,5,FALSE)="MT","X","")</f>
        <v/>
      </c>
      <c r="P1440" s="28" t="str">
        <f>IF(VLOOKUP(I1440,[3]RETENCIÓN!A:E,5,FALSE)="S","X","")</f>
        <v/>
      </c>
      <c r="Q1440" s="26" t="s">
        <v>2754</v>
      </c>
      <c r="R1440" s="26" t="s">
        <v>2757</v>
      </c>
      <c r="S1440" s="25" t="s">
        <v>182</v>
      </c>
      <c r="T1440" s="22" t="s">
        <v>178</v>
      </c>
      <c r="U1440" s="22">
        <v>1</v>
      </c>
      <c r="V1440" s="22">
        <v>43</v>
      </c>
      <c r="W1440" s="22" t="s">
        <v>167</v>
      </c>
      <c r="X1440" s="22"/>
      <c r="Y1440" s="22">
        <v>4</v>
      </c>
      <c r="Z1440" s="22" t="s">
        <v>2752</v>
      </c>
    </row>
    <row r="1441" spans="1:26" x14ac:dyDescent="0.2">
      <c r="A1441" s="22">
        <v>1439</v>
      </c>
      <c r="B1441" s="22" t="s">
        <v>168</v>
      </c>
      <c r="C1441" s="23">
        <v>38289</v>
      </c>
      <c r="D1441" s="23">
        <v>38289</v>
      </c>
      <c r="E1441" s="22" t="s">
        <v>21</v>
      </c>
      <c r="F1441" s="24" t="s">
        <v>2758</v>
      </c>
      <c r="G1441" s="4" t="s">
        <v>40</v>
      </c>
      <c r="H1441" s="31" t="str">
        <f>VLOOKUP(G1441,[2]Hoja2!A$1:B$65536,2,0)</f>
        <v>SERIE029</v>
      </c>
      <c r="I1441" s="4" t="s">
        <v>40</v>
      </c>
      <c r="J1441" s="31">
        <f>VLOOKUP(Eliminación!I1848,RETENCIÓN!A:D,IF(Eliminación!E1848="OPES",2,IF(Eliminación!E1848="UPES",3,4)),FALSE)</f>
        <v>10</v>
      </c>
      <c r="K1441" s="27">
        <f t="shared" si="22"/>
        <v>41939</v>
      </c>
      <c r="L1441" s="28" t="str">
        <f>IF(VLOOKUP(I1441,RETENCIÓN!A:E,5,FALSE)="E","X","")</f>
        <v>X</v>
      </c>
      <c r="M1441" s="29" t="str">
        <f>IF(VLOOKUP(I1441,RETENCIÓN!A:E,5,FALSE)="CT","X","")</f>
        <v/>
      </c>
      <c r="N1441" s="28" t="str">
        <f>IF(VLOOKUP(I1441,RETENCIÓN!A:E,5,FALSE)="E","X","")</f>
        <v>X</v>
      </c>
      <c r="O1441" s="28" t="str">
        <f>IF(VLOOKUP(I1441,[3]RETENCIÓN!A:E,5,FALSE)="MT","X","")</f>
        <v/>
      </c>
      <c r="P1441" s="28" t="str">
        <f>IF(VLOOKUP(I1441,[3]RETENCIÓN!A:E,5,FALSE)="S","X","")</f>
        <v/>
      </c>
      <c r="Q1441" s="26" t="s">
        <v>2759</v>
      </c>
      <c r="R1441" s="26"/>
      <c r="S1441" s="25" t="s">
        <v>177</v>
      </c>
      <c r="T1441" s="22" t="s">
        <v>178</v>
      </c>
      <c r="U1441" s="22">
        <v>1</v>
      </c>
      <c r="V1441" s="22">
        <v>40</v>
      </c>
      <c r="W1441" s="22" t="s">
        <v>167</v>
      </c>
      <c r="X1441" s="22"/>
      <c r="Y1441" s="22">
        <v>5</v>
      </c>
      <c r="Z1441" s="22" t="s">
        <v>2752</v>
      </c>
    </row>
    <row r="1442" spans="1:26" x14ac:dyDescent="0.2">
      <c r="A1442" s="22">
        <v>1440</v>
      </c>
      <c r="B1442" s="22" t="s">
        <v>168</v>
      </c>
      <c r="C1442" s="23">
        <v>38289</v>
      </c>
      <c r="D1442" s="23">
        <v>38289</v>
      </c>
      <c r="E1442" s="22" t="s">
        <v>21</v>
      </c>
      <c r="F1442" s="24" t="s">
        <v>2760</v>
      </c>
      <c r="G1442" s="4" t="s">
        <v>40</v>
      </c>
      <c r="H1442" s="31" t="str">
        <f>VLOOKUP(G1442,[2]Hoja2!A$1:B$65536,2,0)</f>
        <v>SERIE029</v>
      </c>
      <c r="I1442" s="4" t="s">
        <v>40</v>
      </c>
      <c r="J1442" s="31">
        <f>VLOOKUP(Eliminación!I1849,RETENCIÓN!A:D,IF(Eliminación!E1849="OPES",2,IF(Eliminación!E1849="UPES",3,4)),FALSE)</f>
        <v>10</v>
      </c>
      <c r="K1442" s="27">
        <f t="shared" si="22"/>
        <v>41939</v>
      </c>
      <c r="L1442" s="28" t="str">
        <f>IF(VLOOKUP(I1442,RETENCIÓN!A:E,5,FALSE)="E","X","")</f>
        <v>X</v>
      </c>
      <c r="M1442" s="29" t="str">
        <f>IF(VLOOKUP(I1442,RETENCIÓN!A:E,5,FALSE)="CT","X","")</f>
        <v/>
      </c>
      <c r="N1442" s="28" t="str">
        <f>IF(VLOOKUP(I1442,RETENCIÓN!A:E,5,FALSE)="E","X","")</f>
        <v>X</v>
      </c>
      <c r="O1442" s="28" t="str">
        <f>IF(VLOOKUP(I1442,[3]RETENCIÓN!A:E,5,FALSE)="MT","X","")</f>
        <v/>
      </c>
      <c r="P1442" s="28" t="str">
        <f>IF(VLOOKUP(I1442,[3]RETENCIÓN!A:E,5,FALSE)="S","X","")</f>
        <v/>
      </c>
      <c r="Q1442" s="26" t="s">
        <v>2761</v>
      </c>
      <c r="R1442" s="26" t="s">
        <v>2762</v>
      </c>
      <c r="S1442" s="25" t="s">
        <v>177</v>
      </c>
      <c r="T1442" s="22" t="s">
        <v>178</v>
      </c>
      <c r="U1442" s="22">
        <v>1</v>
      </c>
      <c r="V1442" s="22">
        <v>46</v>
      </c>
      <c r="W1442" s="22" t="s">
        <v>167</v>
      </c>
      <c r="X1442" s="22"/>
      <c r="Y1442" s="22">
        <v>6</v>
      </c>
      <c r="Z1442" s="22" t="s">
        <v>2752</v>
      </c>
    </row>
    <row r="1443" spans="1:26" x14ac:dyDescent="0.2">
      <c r="A1443" s="22">
        <v>1441</v>
      </c>
      <c r="B1443" s="22" t="s">
        <v>168</v>
      </c>
      <c r="C1443" s="23">
        <v>38289</v>
      </c>
      <c r="D1443" s="23">
        <v>38289</v>
      </c>
      <c r="E1443" s="22" t="s">
        <v>21</v>
      </c>
      <c r="F1443" s="24" t="s">
        <v>2763</v>
      </c>
      <c r="G1443" s="4" t="s">
        <v>40</v>
      </c>
      <c r="H1443" s="31" t="str">
        <f>VLOOKUP(G1443,[2]Hoja2!A$1:B$65536,2,0)</f>
        <v>SERIE029</v>
      </c>
      <c r="I1443" s="4" t="s">
        <v>40</v>
      </c>
      <c r="J1443" s="31">
        <f>VLOOKUP(Eliminación!I1850,RETENCIÓN!A:D,IF(Eliminación!E1850="OPES",2,IF(Eliminación!E1850="UPES",3,4)),FALSE)</f>
        <v>10</v>
      </c>
      <c r="K1443" s="27">
        <f t="shared" si="22"/>
        <v>41939</v>
      </c>
      <c r="L1443" s="28" t="str">
        <f>IF(VLOOKUP(I1443,RETENCIÓN!A:E,5,FALSE)="E","X","")</f>
        <v>X</v>
      </c>
      <c r="M1443" s="29" t="str">
        <f>IF(VLOOKUP(I1443,RETENCIÓN!A:E,5,FALSE)="CT","X","")</f>
        <v/>
      </c>
      <c r="N1443" s="28" t="str">
        <f>IF(VLOOKUP(I1443,RETENCIÓN!A:E,5,FALSE)="E","X","")</f>
        <v>X</v>
      </c>
      <c r="O1443" s="28" t="str">
        <f>IF(VLOOKUP(I1443,[3]RETENCIÓN!A:E,5,FALSE)="MT","X","")</f>
        <v/>
      </c>
      <c r="P1443" s="28" t="str">
        <f>IF(VLOOKUP(I1443,[3]RETENCIÓN!A:E,5,FALSE)="S","X","")</f>
        <v/>
      </c>
      <c r="Q1443" s="26" t="s">
        <v>2759</v>
      </c>
      <c r="R1443" s="26"/>
      <c r="S1443" s="25" t="s">
        <v>177</v>
      </c>
      <c r="T1443" s="22" t="s">
        <v>178</v>
      </c>
      <c r="U1443" s="22">
        <v>1</v>
      </c>
      <c r="V1443" s="22">
        <v>64</v>
      </c>
      <c r="W1443" s="22" t="s">
        <v>167</v>
      </c>
      <c r="X1443" s="22"/>
      <c r="Y1443" s="22">
        <v>7</v>
      </c>
      <c r="Z1443" s="22" t="s">
        <v>2752</v>
      </c>
    </row>
    <row r="1444" spans="1:26" x14ac:dyDescent="0.2">
      <c r="A1444" s="22">
        <v>1442</v>
      </c>
      <c r="B1444" s="22" t="s">
        <v>168</v>
      </c>
      <c r="C1444" s="23">
        <v>38289</v>
      </c>
      <c r="D1444" s="23">
        <v>38289</v>
      </c>
      <c r="E1444" s="22" t="s">
        <v>21</v>
      </c>
      <c r="F1444" s="24" t="s">
        <v>2764</v>
      </c>
      <c r="G1444" s="4" t="s">
        <v>40</v>
      </c>
      <c r="H1444" s="31" t="str">
        <f>VLOOKUP(G1444,[2]Hoja2!A$1:B$65536,2,0)</f>
        <v>SERIE029</v>
      </c>
      <c r="I1444" s="4" t="s">
        <v>40</v>
      </c>
      <c r="J1444" s="31">
        <f>VLOOKUP(Eliminación!I1851,RETENCIÓN!A:D,IF(Eliminación!E1851="OPES",2,IF(Eliminación!E1851="UPES",3,4)),FALSE)</f>
        <v>10</v>
      </c>
      <c r="K1444" s="27">
        <f t="shared" si="22"/>
        <v>41939</v>
      </c>
      <c r="L1444" s="28" t="str">
        <f>IF(VLOOKUP(I1444,RETENCIÓN!A:E,5,FALSE)="E","X","")</f>
        <v>X</v>
      </c>
      <c r="M1444" s="29" t="str">
        <f>IF(VLOOKUP(I1444,RETENCIÓN!A:E,5,FALSE)="CT","X","")</f>
        <v/>
      </c>
      <c r="N1444" s="28" t="str">
        <f>IF(VLOOKUP(I1444,RETENCIÓN!A:E,5,FALSE)="E","X","")</f>
        <v>X</v>
      </c>
      <c r="O1444" s="28" t="str">
        <f>IF(VLOOKUP(I1444,[3]RETENCIÓN!A:E,5,FALSE)="MT","X","")</f>
        <v/>
      </c>
      <c r="P1444" s="28" t="str">
        <f>IF(VLOOKUP(I1444,[3]RETENCIÓN!A:E,5,FALSE)="S","X","")</f>
        <v/>
      </c>
      <c r="Q1444" s="26" t="s">
        <v>2759</v>
      </c>
      <c r="R1444" s="26" t="s">
        <v>2765</v>
      </c>
      <c r="S1444" s="25" t="s">
        <v>177</v>
      </c>
      <c r="T1444" s="22" t="s">
        <v>178</v>
      </c>
      <c r="U1444" s="22">
        <v>1</v>
      </c>
      <c r="V1444" s="22">
        <v>106</v>
      </c>
      <c r="W1444" s="22" t="s">
        <v>167</v>
      </c>
      <c r="X1444" s="22"/>
      <c r="Y1444" s="22">
        <v>8</v>
      </c>
      <c r="Z1444" s="22" t="s">
        <v>2752</v>
      </c>
    </row>
    <row r="1445" spans="1:26" x14ac:dyDescent="0.2">
      <c r="A1445" s="22">
        <v>1443</v>
      </c>
      <c r="B1445" s="22" t="s">
        <v>168</v>
      </c>
      <c r="C1445" s="23">
        <v>38289</v>
      </c>
      <c r="D1445" s="23">
        <v>38289</v>
      </c>
      <c r="E1445" s="22" t="s">
        <v>21</v>
      </c>
      <c r="F1445" s="24" t="s">
        <v>2766</v>
      </c>
      <c r="G1445" s="4" t="s">
        <v>40</v>
      </c>
      <c r="H1445" s="31" t="str">
        <f>VLOOKUP(G1445,[2]Hoja2!A$1:B$65536,2,0)</f>
        <v>SERIE029</v>
      </c>
      <c r="I1445" s="4" t="s">
        <v>40</v>
      </c>
      <c r="J1445" s="31">
        <f>VLOOKUP(Eliminación!I1852,RETENCIÓN!A:D,IF(Eliminación!E1852="OPES",2,IF(Eliminación!E1852="UPES",3,4)),FALSE)</f>
        <v>10</v>
      </c>
      <c r="K1445" s="27">
        <f t="shared" si="22"/>
        <v>41939</v>
      </c>
      <c r="L1445" s="28" t="str">
        <f>IF(VLOOKUP(I1445,RETENCIÓN!A:E,5,FALSE)="E","X","")</f>
        <v>X</v>
      </c>
      <c r="M1445" s="29" t="str">
        <f>IF(VLOOKUP(I1445,RETENCIÓN!A:E,5,FALSE)="CT","X","")</f>
        <v/>
      </c>
      <c r="N1445" s="28" t="str">
        <f>IF(VLOOKUP(I1445,RETENCIÓN!A:E,5,FALSE)="E","X","")</f>
        <v>X</v>
      </c>
      <c r="O1445" s="28" t="str">
        <f>IF(VLOOKUP(I1445,[3]RETENCIÓN!A:E,5,FALSE)="MT","X","")</f>
        <v/>
      </c>
      <c r="P1445" s="28" t="str">
        <f>IF(VLOOKUP(I1445,[3]RETENCIÓN!A:E,5,FALSE)="S","X","")</f>
        <v/>
      </c>
      <c r="Q1445" s="26" t="s">
        <v>2759</v>
      </c>
      <c r="R1445" s="26"/>
      <c r="S1445" s="25" t="s">
        <v>177</v>
      </c>
      <c r="T1445" s="22" t="s">
        <v>178</v>
      </c>
      <c r="U1445" s="22">
        <v>1</v>
      </c>
      <c r="V1445" s="22">
        <v>90</v>
      </c>
      <c r="W1445" s="22" t="s">
        <v>167</v>
      </c>
      <c r="X1445" s="22"/>
      <c r="Y1445" s="22">
        <v>9</v>
      </c>
      <c r="Z1445" s="22" t="s">
        <v>2752</v>
      </c>
    </row>
    <row r="1446" spans="1:26" ht="24" x14ac:dyDescent="0.2">
      <c r="A1446" s="22">
        <v>1444</v>
      </c>
      <c r="B1446" s="22" t="s">
        <v>168</v>
      </c>
      <c r="C1446" s="23">
        <v>38289</v>
      </c>
      <c r="D1446" s="23">
        <v>38289</v>
      </c>
      <c r="E1446" s="22" t="s">
        <v>21</v>
      </c>
      <c r="F1446" s="24" t="s">
        <v>2767</v>
      </c>
      <c r="G1446" s="4" t="s">
        <v>40</v>
      </c>
      <c r="H1446" s="31" t="str">
        <f>VLOOKUP(G1446,[2]Hoja2!A$1:B$65536,2,0)</f>
        <v>SERIE029</v>
      </c>
      <c r="I1446" s="4" t="s">
        <v>40</v>
      </c>
      <c r="J1446" s="31">
        <f>VLOOKUP(Eliminación!I1853,RETENCIÓN!A:D,IF(Eliminación!E1853="OPES",2,IF(Eliminación!E1853="UPES",3,4)),FALSE)</f>
        <v>10</v>
      </c>
      <c r="K1446" s="27">
        <f t="shared" si="22"/>
        <v>41939</v>
      </c>
      <c r="L1446" s="28" t="str">
        <f>IF(VLOOKUP(I1446,RETENCIÓN!A:E,5,FALSE)="E","X","")</f>
        <v>X</v>
      </c>
      <c r="M1446" s="29" t="str">
        <f>IF(VLOOKUP(I1446,RETENCIÓN!A:E,5,FALSE)="CT","X","")</f>
        <v/>
      </c>
      <c r="N1446" s="28" t="str">
        <f>IF(VLOOKUP(I1446,RETENCIÓN!A:E,5,FALSE)="E","X","")</f>
        <v>X</v>
      </c>
      <c r="O1446" s="28" t="str">
        <f>IF(VLOOKUP(I1446,[3]RETENCIÓN!A:E,5,FALSE)="MT","X","")</f>
        <v/>
      </c>
      <c r="P1446" s="28" t="str">
        <f>IF(VLOOKUP(I1446,[3]RETENCIÓN!A:E,5,FALSE)="S","X","")</f>
        <v/>
      </c>
      <c r="Q1446" s="26" t="s">
        <v>2759</v>
      </c>
      <c r="R1446" s="26" t="s">
        <v>698</v>
      </c>
      <c r="S1446" s="25" t="s">
        <v>177</v>
      </c>
      <c r="T1446" s="22" t="s">
        <v>178</v>
      </c>
      <c r="U1446" s="22">
        <v>1</v>
      </c>
      <c r="V1446" s="22">
        <v>46</v>
      </c>
      <c r="W1446" s="22" t="s">
        <v>167</v>
      </c>
      <c r="X1446" s="22"/>
      <c r="Y1446" s="22">
        <v>10</v>
      </c>
      <c r="Z1446" s="22" t="s">
        <v>2752</v>
      </c>
    </row>
    <row r="1447" spans="1:26" ht="24" x14ac:dyDescent="0.2">
      <c r="A1447" s="22">
        <v>1445</v>
      </c>
      <c r="B1447" s="22" t="s">
        <v>168</v>
      </c>
      <c r="C1447" s="23">
        <v>38289</v>
      </c>
      <c r="D1447" s="23">
        <v>38289</v>
      </c>
      <c r="E1447" s="22" t="s">
        <v>21</v>
      </c>
      <c r="F1447" s="24" t="s">
        <v>2768</v>
      </c>
      <c r="G1447" s="4" t="s">
        <v>40</v>
      </c>
      <c r="H1447" s="31" t="str">
        <f>VLOOKUP(G1447,[2]Hoja2!A$1:B$65536,2,0)</f>
        <v>SERIE029</v>
      </c>
      <c r="I1447" s="4" t="s">
        <v>40</v>
      </c>
      <c r="J1447" s="31">
        <f>VLOOKUP(Eliminación!I1854,RETENCIÓN!A:D,IF(Eliminación!E1854="OPES",2,IF(Eliminación!E1854="UPES",3,4)),FALSE)</f>
        <v>10</v>
      </c>
      <c r="K1447" s="27">
        <f t="shared" si="22"/>
        <v>41939</v>
      </c>
      <c r="L1447" s="28" t="str">
        <f>IF(VLOOKUP(I1447,RETENCIÓN!A:E,5,FALSE)="E","X","")</f>
        <v>X</v>
      </c>
      <c r="M1447" s="29" t="str">
        <f>IF(VLOOKUP(I1447,RETENCIÓN!A:E,5,FALSE)="CT","X","")</f>
        <v/>
      </c>
      <c r="N1447" s="28" t="str">
        <f>IF(VLOOKUP(I1447,RETENCIÓN!A:E,5,FALSE)="E","X","")</f>
        <v>X</v>
      </c>
      <c r="O1447" s="28" t="str">
        <f>IF(VLOOKUP(I1447,[3]RETENCIÓN!A:E,5,FALSE)="MT","X","")</f>
        <v/>
      </c>
      <c r="P1447" s="28" t="str">
        <f>IF(VLOOKUP(I1447,[3]RETENCIÓN!A:E,5,FALSE)="S","X","")</f>
        <v/>
      </c>
      <c r="Q1447" s="26" t="s">
        <v>2769</v>
      </c>
      <c r="R1447" s="26" t="s">
        <v>2770</v>
      </c>
      <c r="S1447" s="25" t="s">
        <v>177</v>
      </c>
      <c r="T1447" s="22" t="s">
        <v>178</v>
      </c>
      <c r="U1447" s="22">
        <v>1</v>
      </c>
      <c r="V1447" s="22">
        <v>15</v>
      </c>
      <c r="W1447" s="22" t="s">
        <v>167</v>
      </c>
      <c r="X1447" s="22"/>
      <c r="Y1447" s="22">
        <v>11</v>
      </c>
      <c r="Z1447" s="22" t="s">
        <v>2752</v>
      </c>
    </row>
    <row r="1448" spans="1:26" ht="24" x14ac:dyDescent="0.2">
      <c r="A1448" s="22">
        <v>1446</v>
      </c>
      <c r="B1448" s="22" t="s">
        <v>168</v>
      </c>
      <c r="C1448" s="23">
        <v>38289</v>
      </c>
      <c r="D1448" s="23">
        <v>38289</v>
      </c>
      <c r="E1448" s="22" t="s">
        <v>21</v>
      </c>
      <c r="F1448" s="24" t="s">
        <v>2771</v>
      </c>
      <c r="G1448" s="4" t="s">
        <v>40</v>
      </c>
      <c r="H1448" s="31" t="str">
        <f>VLOOKUP(G1448,[2]Hoja2!A$1:B$65536,2,0)</f>
        <v>SERIE029</v>
      </c>
      <c r="I1448" s="4" t="s">
        <v>40</v>
      </c>
      <c r="J1448" s="31">
        <f>VLOOKUP(Eliminación!I1855,RETENCIÓN!A:D,IF(Eliminación!E1855="OPES",2,IF(Eliminación!E1855="UPES",3,4)),FALSE)</f>
        <v>10</v>
      </c>
      <c r="K1448" s="27">
        <f t="shared" si="22"/>
        <v>41939</v>
      </c>
      <c r="L1448" s="28" t="str">
        <f>IF(VLOOKUP(I1448,RETENCIÓN!A:E,5,FALSE)="E","X","")</f>
        <v>X</v>
      </c>
      <c r="M1448" s="29" t="str">
        <f>IF(VLOOKUP(I1448,RETENCIÓN!A:E,5,FALSE)="CT","X","")</f>
        <v/>
      </c>
      <c r="N1448" s="28" t="str">
        <f>IF(VLOOKUP(I1448,RETENCIÓN!A:E,5,FALSE)="E","X","")</f>
        <v>X</v>
      </c>
      <c r="O1448" s="28" t="str">
        <f>IF(VLOOKUP(I1448,[3]RETENCIÓN!A:E,5,FALSE)="MT","X","")</f>
        <v/>
      </c>
      <c r="P1448" s="28" t="str">
        <f>IF(VLOOKUP(I1448,[3]RETENCIÓN!A:E,5,FALSE)="S","X","")</f>
        <v/>
      </c>
      <c r="Q1448" s="26" t="s">
        <v>2772</v>
      </c>
      <c r="R1448" s="26" t="s">
        <v>2773</v>
      </c>
      <c r="S1448" s="25" t="s">
        <v>177</v>
      </c>
      <c r="T1448" s="22" t="s">
        <v>178</v>
      </c>
      <c r="U1448" s="22">
        <v>1</v>
      </c>
      <c r="V1448" s="22">
        <v>20</v>
      </c>
      <c r="W1448" s="22" t="s">
        <v>167</v>
      </c>
      <c r="X1448" s="22"/>
      <c r="Y1448" s="22">
        <v>12</v>
      </c>
      <c r="Z1448" s="22" t="s">
        <v>2752</v>
      </c>
    </row>
    <row r="1449" spans="1:26" ht="36" x14ac:dyDescent="0.2">
      <c r="A1449" s="22">
        <v>1447</v>
      </c>
      <c r="B1449" s="22" t="s">
        <v>168</v>
      </c>
      <c r="C1449" s="23">
        <v>38289</v>
      </c>
      <c r="D1449" s="23">
        <v>38289</v>
      </c>
      <c r="E1449" s="22" t="s">
        <v>21</v>
      </c>
      <c r="F1449" s="24" t="s">
        <v>2364</v>
      </c>
      <c r="G1449" s="4" t="s">
        <v>40</v>
      </c>
      <c r="H1449" s="31" t="str">
        <f>VLOOKUP(G1449,[2]Hoja2!A$1:B$65536,2,0)</f>
        <v>SERIE029</v>
      </c>
      <c r="I1449" s="4" t="s">
        <v>40</v>
      </c>
      <c r="J1449" s="31">
        <f>VLOOKUP(Eliminación!I1856,RETENCIÓN!A:D,IF(Eliminación!E1856="OPES",2,IF(Eliminación!E1856="UPES",3,4)),FALSE)</f>
        <v>10</v>
      </c>
      <c r="K1449" s="27">
        <f t="shared" si="22"/>
        <v>41939</v>
      </c>
      <c r="L1449" s="28" t="str">
        <f>IF(VLOOKUP(I1449,RETENCIÓN!A:E,5,FALSE)="E","X","")</f>
        <v>X</v>
      </c>
      <c r="M1449" s="29" t="str">
        <f>IF(VLOOKUP(I1449,RETENCIÓN!A:E,5,FALSE)="CT","X","")</f>
        <v/>
      </c>
      <c r="N1449" s="28" t="str">
        <f>IF(VLOOKUP(I1449,RETENCIÓN!A:E,5,FALSE)="E","X","")</f>
        <v>X</v>
      </c>
      <c r="O1449" s="28" t="str">
        <f>IF(VLOOKUP(I1449,[3]RETENCIÓN!A:E,5,FALSE)="MT","X","")</f>
        <v/>
      </c>
      <c r="P1449" s="28" t="str">
        <f>IF(VLOOKUP(I1449,[3]RETENCIÓN!A:E,5,FALSE)="S","X","")</f>
        <v/>
      </c>
      <c r="Q1449" s="26" t="s">
        <v>2774</v>
      </c>
      <c r="R1449" s="26" t="s">
        <v>384</v>
      </c>
      <c r="S1449" s="25" t="s">
        <v>182</v>
      </c>
      <c r="T1449" s="22" t="s">
        <v>178</v>
      </c>
      <c r="U1449" s="22">
        <v>1</v>
      </c>
      <c r="V1449" s="22">
        <v>24</v>
      </c>
      <c r="W1449" s="22" t="s">
        <v>167</v>
      </c>
      <c r="X1449" s="22"/>
      <c r="Y1449" s="22">
        <v>13</v>
      </c>
      <c r="Z1449" s="22" t="s">
        <v>2752</v>
      </c>
    </row>
    <row r="1450" spans="1:26" ht="24" x14ac:dyDescent="0.2">
      <c r="A1450" s="22">
        <v>1448</v>
      </c>
      <c r="B1450" s="22" t="s">
        <v>168</v>
      </c>
      <c r="C1450" s="23">
        <v>38289</v>
      </c>
      <c r="D1450" s="23">
        <v>38289</v>
      </c>
      <c r="E1450" s="22" t="s">
        <v>21</v>
      </c>
      <c r="F1450" s="24" t="s">
        <v>2775</v>
      </c>
      <c r="G1450" s="4" t="s">
        <v>40</v>
      </c>
      <c r="H1450" s="31" t="str">
        <f>VLOOKUP(G1450,[2]Hoja2!A$1:B$65536,2,0)</f>
        <v>SERIE029</v>
      </c>
      <c r="I1450" s="4" t="s">
        <v>40</v>
      </c>
      <c r="J1450" s="31">
        <f>VLOOKUP(Eliminación!I1857,RETENCIÓN!A:D,IF(Eliminación!E1857="OPES",2,IF(Eliminación!E1857="UPES",3,4)),FALSE)</f>
        <v>10</v>
      </c>
      <c r="K1450" s="27">
        <f t="shared" si="22"/>
        <v>41939</v>
      </c>
      <c r="L1450" s="28" t="str">
        <f>IF(VLOOKUP(I1450,RETENCIÓN!A:E,5,FALSE)="E","X","")</f>
        <v>X</v>
      </c>
      <c r="M1450" s="29" t="str">
        <f>IF(VLOOKUP(I1450,RETENCIÓN!A:E,5,FALSE)="CT","X","")</f>
        <v/>
      </c>
      <c r="N1450" s="28" t="str">
        <f>IF(VLOOKUP(I1450,RETENCIÓN!A:E,5,FALSE)="E","X","")</f>
        <v>X</v>
      </c>
      <c r="O1450" s="28" t="str">
        <f>IF(VLOOKUP(I1450,[3]RETENCIÓN!A:E,5,FALSE)="MT","X","")</f>
        <v/>
      </c>
      <c r="P1450" s="28" t="str">
        <f>IF(VLOOKUP(I1450,[3]RETENCIÓN!A:E,5,FALSE)="S","X","")</f>
        <v/>
      </c>
      <c r="Q1450" s="26" t="s">
        <v>2776</v>
      </c>
      <c r="R1450" s="26" t="s">
        <v>2777</v>
      </c>
      <c r="S1450" s="25" t="s">
        <v>182</v>
      </c>
      <c r="T1450" s="22" t="s">
        <v>178</v>
      </c>
      <c r="U1450" s="22">
        <v>1</v>
      </c>
      <c r="V1450" s="22">
        <v>104</v>
      </c>
      <c r="W1450" s="22" t="s">
        <v>167</v>
      </c>
      <c r="X1450" s="22"/>
      <c r="Y1450" s="22">
        <v>14</v>
      </c>
      <c r="Z1450" s="22" t="s">
        <v>2752</v>
      </c>
    </row>
    <row r="1451" spans="1:26" ht="24" x14ac:dyDescent="0.2">
      <c r="A1451" s="22">
        <v>1449</v>
      </c>
      <c r="B1451" s="22" t="s">
        <v>168</v>
      </c>
      <c r="C1451" s="23">
        <v>38289</v>
      </c>
      <c r="D1451" s="23">
        <v>38289</v>
      </c>
      <c r="E1451" s="22" t="s">
        <v>21</v>
      </c>
      <c r="F1451" s="24" t="s">
        <v>2778</v>
      </c>
      <c r="G1451" s="4" t="s">
        <v>40</v>
      </c>
      <c r="H1451" s="31" t="str">
        <f>VLOOKUP(G1451,[2]Hoja2!A$1:B$65536,2,0)</f>
        <v>SERIE029</v>
      </c>
      <c r="I1451" s="4" t="s">
        <v>40</v>
      </c>
      <c r="J1451" s="31">
        <f>VLOOKUP(Eliminación!I1858,RETENCIÓN!A:D,IF(Eliminación!E1858="OPES",2,IF(Eliminación!E1858="UPES",3,4)),FALSE)</f>
        <v>10</v>
      </c>
      <c r="K1451" s="27">
        <f t="shared" si="22"/>
        <v>41939</v>
      </c>
      <c r="L1451" s="28" t="str">
        <f>IF(VLOOKUP(I1451,RETENCIÓN!A:E,5,FALSE)="E","X","")</f>
        <v>X</v>
      </c>
      <c r="M1451" s="29" t="str">
        <f>IF(VLOOKUP(I1451,RETENCIÓN!A:E,5,FALSE)="CT","X","")</f>
        <v/>
      </c>
      <c r="N1451" s="28" t="str">
        <f>IF(VLOOKUP(I1451,RETENCIÓN!A:E,5,FALSE)="E","X","")</f>
        <v>X</v>
      </c>
      <c r="O1451" s="28" t="str">
        <f>IF(VLOOKUP(I1451,[3]RETENCIÓN!A:E,5,FALSE)="MT","X","")</f>
        <v/>
      </c>
      <c r="P1451" s="28" t="str">
        <f>IF(VLOOKUP(I1451,[3]RETENCIÓN!A:E,5,FALSE)="S","X","")</f>
        <v/>
      </c>
      <c r="Q1451" s="26" t="s">
        <v>2779</v>
      </c>
      <c r="R1451" s="26" t="s">
        <v>2780</v>
      </c>
      <c r="S1451" s="25" t="s">
        <v>182</v>
      </c>
      <c r="T1451" s="22" t="s">
        <v>178</v>
      </c>
      <c r="U1451" s="22">
        <v>1</v>
      </c>
      <c r="V1451" s="22">
        <v>70</v>
      </c>
      <c r="W1451" s="22" t="s">
        <v>167</v>
      </c>
      <c r="X1451" s="22"/>
      <c r="Y1451" s="22">
        <v>15</v>
      </c>
      <c r="Z1451" s="22" t="s">
        <v>2752</v>
      </c>
    </row>
    <row r="1452" spans="1:26" ht="24" x14ac:dyDescent="0.2">
      <c r="A1452" s="22">
        <v>1450</v>
      </c>
      <c r="B1452" s="22" t="s">
        <v>168</v>
      </c>
      <c r="C1452" s="23">
        <v>38317</v>
      </c>
      <c r="D1452" s="23">
        <v>38317</v>
      </c>
      <c r="E1452" s="22" t="s">
        <v>21</v>
      </c>
      <c r="F1452" s="24" t="s">
        <v>423</v>
      </c>
      <c r="G1452" s="4" t="s">
        <v>40</v>
      </c>
      <c r="H1452" s="31" t="str">
        <f>VLOOKUP(G1452,[2]Hoja2!A$1:B$65536,2,0)</f>
        <v>SERIE029</v>
      </c>
      <c r="I1452" s="4" t="s">
        <v>40</v>
      </c>
      <c r="J1452" s="31">
        <f>VLOOKUP(Eliminación!I1859,RETENCIÓN!A:D,IF(Eliminación!E1859="OPES",2,IF(Eliminación!E1859="UPES",3,4)),FALSE)</f>
        <v>10</v>
      </c>
      <c r="K1452" s="27">
        <f t="shared" si="22"/>
        <v>41967</v>
      </c>
      <c r="L1452" s="28" t="str">
        <f>IF(VLOOKUP(I1452,RETENCIÓN!A:E,5,FALSE)="E","X","")</f>
        <v>X</v>
      </c>
      <c r="M1452" s="29" t="str">
        <f>IF(VLOOKUP(I1452,RETENCIÓN!A:E,5,FALSE)="CT","X","")</f>
        <v/>
      </c>
      <c r="N1452" s="28" t="str">
        <f>IF(VLOOKUP(I1452,RETENCIÓN!A:E,5,FALSE)="E","X","")</f>
        <v>X</v>
      </c>
      <c r="O1452" s="28" t="str">
        <f>IF(VLOOKUP(I1452,[3]RETENCIÓN!A:E,5,FALSE)="MT","X","")</f>
        <v/>
      </c>
      <c r="P1452" s="28" t="str">
        <f>IF(VLOOKUP(I1452,[3]RETENCIÓN!A:E,5,FALSE)="S","X","")</f>
        <v/>
      </c>
      <c r="Q1452" s="26" t="s">
        <v>2781</v>
      </c>
      <c r="R1452" s="26"/>
      <c r="S1452" s="25" t="s">
        <v>177</v>
      </c>
      <c r="T1452" s="22" t="s">
        <v>178</v>
      </c>
      <c r="U1452" s="22">
        <v>1</v>
      </c>
      <c r="V1452" s="22">
        <v>56</v>
      </c>
      <c r="W1452" s="22" t="s">
        <v>167</v>
      </c>
      <c r="X1452" s="22"/>
      <c r="Y1452" s="22">
        <v>1</v>
      </c>
      <c r="Z1452" s="22" t="s">
        <v>2782</v>
      </c>
    </row>
    <row r="1453" spans="1:26" ht="24" x14ac:dyDescent="0.2">
      <c r="A1453" s="22">
        <v>1451</v>
      </c>
      <c r="B1453" s="22" t="s">
        <v>168</v>
      </c>
      <c r="C1453" s="23">
        <v>38317</v>
      </c>
      <c r="D1453" s="23">
        <v>38317</v>
      </c>
      <c r="E1453" s="22" t="s">
        <v>21</v>
      </c>
      <c r="F1453" s="24" t="s">
        <v>2196</v>
      </c>
      <c r="G1453" s="4" t="s">
        <v>40</v>
      </c>
      <c r="H1453" s="31" t="str">
        <f>VLOOKUP(G1453,[2]Hoja2!A$1:B$65536,2,0)</f>
        <v>SERIE029</v>
      </c>
      <c r="I1453" s="4" t="s">
        <v>40</v>
      </c>
      <c r="J1453" s="31">
        <f>VLOOKUP(Eliminación!I1860,RETENCIÓN!A:D,IF(Eliminación!E1860="OPES",2,IF(Eliminación!E1860="UPES",3,4)),FALSE)</f>
        <v>10</v>
      </c>
      <c r="K1453" s="27">
        <f t="shared" si="22"/>
        <v>41967</v>
      </c>
      <c r="L1453" s="28" t="str">
        <f>IF(VLOOKUP(I1453,RETENCIÓN!A:E,5,FALSE)="E","X","")</f>
        <v>X</v>
      </c>
      <c r="M1453" s="29" t="str">
        <f>IF(VLOOKUP(I1453,RETENCIÓN!A:E,5,FALSE)="CT","X","")</f>
        <v/>
      </c>
      <c r="N1453" s="28" t="str">
        <f>IF(VLOOKUP(I1453,RETENCIÓN!A:E,5,FALSE)="E","X","")</f>
        <v>X</v>
      </c>
      <c r="O1453" s="28" t="str">
        <f>IF(VLOOKUP(I1453,[3]RETENCIÓN!A:E,5,FALSE)="MT","X","")</f>
        <v/>
      </c>
      <c r="P1453" s="28" t="str">
        <f>IF(VLOOKUP(I1453,[3]RETENCIÓN!A:E,5,FALSE)="S","X","")</f>
        <v/>
      </c>
      <c r="Q1453" s="26" t="s">
        <v>2781</v>
      </c>
      <c r="R1453" s="26" t="s">
        <v>383</v>
      </c>
      <c r="S1453" s="25" t="s">
        <v>177</v>
      </c>
      <c r="T1453" s="22" t="s">
        <v>178</v>
      </c>
      <c r="U1453" s="22">
        <v>1</v>
      </c>
      <c r="V1453" s="22">
        <v>70</v>
      </c>
      <c r="W1453" s="22" t="s">
        <v>167</v>
      </c>
      <c r="X1453" s="22"/>
      <c r="Y1453" s="22">
        <v>2</v>
      </c>
      <c r="Z1453" s="22" t="s">
        <v>2782</v>
      </c>
    </row>
    <row r="1454" spans="1:26" ht="24" x14ac:dyDescent="0.2">
      <c r="A1454" s="22">
        <v>1452</v>
      </c>
      <c r="B1454" s="22" t="s">
        <v>168</v>
      </c>
      <c r="C1454" s="23">
        <v>38317</v>
      </c>
      <c r="D1454" s="23">
        <v>38317</v>
      </c>
      <c r="E1454" s="22" t="s">
        <v>21</v>
      </c>
      <c r="F1454" s="24" t="s">
        <v>1034</v>
      </c>
      <c r="G1454" s="4" t="s">
        <v>40</v>
      </c>
      <c r="H1454" s="31" t="str">
        <f>VLOOKUP(G1454,[2]Hoja2!A$1:B$65536,2,0)</f>
        <v>SERIE029</v>
      </c>
      <c r="I1454" s="4" t="s">
        <v>40</v>
      </c>
      <c r="J1454" s="31">
        <f>VLOOKUP(Eliminación!I1861,RETENCIÓN!A:D,IF(Eliminación!E1861="OPES",2,IF(Eliminación!E1861="UPES",3,4)),FALSE)</f>
        <v>10</v>
      </c>
      <c r="K1454" s="27">
        <f t="shared" si="22"/>
        <v>41967</v>
      </c>
      <c r="L1454" s="28" t="str">
        <f>IF(VLOOKUP(I1454,RETENCIÓN!A:E,5,FALSE)="E","X","")</f>
        <v>X</v>
      </c>
      <c r="M1454" s="29" t="str">
        <f>IF(VLOOKUP(I1454,RETENCIÓN!A:E,5,FALSE)="CT","X","")</f>
        <v/>
      </c>
      <c r="N1454" s="28" t="str">
        <f>IF(VLOOKUP(I1454,RETENCIÓN!A:E,5,FALSE)="E","X","")</f>
        <v>X</v>
      </c>
      <c r="O1454" s="28" t="str">
        <f>IF(VLOOKUP(I1454,[3]RETENCIÓN!A:E,5,FALSE)="MT","X","")</f>
        <v/>
      </c>
      <c r="P1454" s="28" t="str">
        <f>IF(VLOOKUP(I1454,[3]RETENCIÓN!A:E,5,FALSE)="S","X","")</f>
        <v/>
      </c>
      <c r="Q1454" s="26" t="s">
        <v>2781</v>
      </c>
      <c r="R1454" s="26"/>
      <c r="S1454" s="25" t="s">
        <v>177</v>
      </c>
      <c r="T1454" s="22" t="s">
        <v>178</v>
      </c>
      <c r="U1454" s="22">
        <v>1</v>
      </c>
      <c r="V1454" s="22">
        <v>36</v>
      </c>
      <c r="W1454" s="22" t="s">
        <v>167</v>
      </c>
      <c r="X1454" s="22"/>
      <c r="Y1454" s="22">
        <v>3</v>
      </c>
      <c r="Z1454" s="22" t="s">
        <v>2782</v>
      </c>
    </row>
    <row r="1455" spans="1:26" ht="24" x14ac:dyDescent="0.2">
      <c r="A1455" s="22">
        <v>1453</v>
      </c>
      <c r="B1455" s="22" t="s">
        <v>168</v>
      </c>
      <c r="C1455" s="23">
        <v>38317</v>
      </c>
      <c r="D1455" s="23">
        <v>38317</v>
      </c>
      <c r="E1455" s="22" t="s">
        <v>21</v>
      </c>
      <c r="F1455" s="24" t="s">
        <v>188</v>
      </c>
      <c r="G1455" s="4" t="s">
        <v>40</v>
      </c>
      <c r="H1455" s="31" t="str">
        <f>VLOOKUP(G1455,[2]Hoja2!A$1:B$65536,2,0)</f>
        <v>SERIE029</v>
      </c>
      <c r="I1455" s="4" t="s">
        <v>40</v>
      </c>
      <c r="J1455" s="31">
        <f>VLOOKUP(Eliminación!I1862,RETENCIÓN!A:D,IF(Eliminación!E1862="OPES",2,IF(Eliminación!E1862="UPES",3,4)),FALSE)</f>
        <v>10</v>
      </c>
      <c r="K1455" s="27">
        <f t="shared" si="22"/>
        <v>41967</v>
      </c>
      <c r="L1455" s="28" t="str">
        <f>IF(VLOOKUP(I1455,RETENCIÓN!A:E,5,FALSE)="E","X","")</f>
        <v>X</v>
      </c>
      <c r="M1455" s="29" t="str">
        <f>IF(VLOOKUP(I1455,RETENCIÓN!A:E,5,FALSE)="CT","X","")</f>
        <v/>
      </c>
      <c r="N1455" s="28" t="str">
        <f>IF(VLOOKUP(I1455,RETENCIÓN!A:E,5,FALSE)="E","X","")</f>
        <v>X</v>
      </c>
      <c r="O1455" s="28" t="str">
        <f>IF(VLOOKUP(I1455,[3]RETENCIÓN!A:E,5,FALSE)="MT","X","")</f>
        <v/>
      </c>
      <c r="P1455" s="28" t="str">
        <f>IF(VLOOKUP(I1455,[3]RETENCIÓN!A:E,5,FALSE)="S","X","")</f>
        <v/>
      </c>
      <c r="Q1455" s="26" t="s">
        <v>2781</v>
      </c>
      <c r="R1455" s="26" t="s">
        <v>1959</v>
      </c>
      <c r="S1455" s="25" t="s">
        <v>177</v>
      </c>
      <c r="T1455" s="22" t="s">
        <v>178</v>
      </c>
      <c r="U1455" s="22">
        <v>1</v>
      </c>
      <c r="V1455" s="22">
        <v>92</v>
      </c>
      <c r="W1455" s="22" t="s">
        <v>167</v>
      </c>
      <c r="X1455" s="22"/>
      <c r="Y1455" s="22">
        <v>4</v>
      </c>
      <c r="Z1455" s="22" t="s">
        <v>2782</v>
      </c>
    </row>
    <row r="1456" spans="1:26" ht="24" x14ac:dyDescent="0.2">
      <c r="A1456" s="22">
        <v>1454</v>
      </c>
      <c r="B1456" s="22" t="s">
        <v>168</v>
      </c>
      <c r="C1456" s="23">
        <v>38317</v>
      </c>
      <c r="D1456" s="23">
        <v>38317</v>
      </c>
      <c r="E1456" s="22" t="s">
        <v>21</v>
      </c>
      <c r="F1456" s="24" t="s">
        <v>1019</v>
      </c>
      <c r="G1456" s="4" t="s">
        <v>40</v>
      </c>
      <c r="H1456" s="31" t="str">
        <f>VLOOKUP(G1456,[2]Hoja2!A$1:B$65536,2,0)</f>
        <v>SERIE029</v>
      </c>
      <c r="I1456" s="4" t="s">
        <v>40</v>
      </c>
      <c r="J1456" s="31">
        <f>VLOOKUP(Eliminación!I1863,RETENCIÓN!A:D,IF(Eliminación!E1863="OPES",2,IF(Eliminación!E1863="UPES",3,4)),FALSE)</f>
        <v>10</v>
      </c>
      <c r="K1456" s="27">
        <f t="shared" si="22"/>
        <v>41967</v>
      </c>
      <c r="L1456" s="28" t="str">
        <f>IF(VLOOKUP(I1456,RETENCIÓN!A:E,5,FALSE)="E","X","")</f>
        <v>X</v>
      </c>
      <c r="M1456" s="29" t="str">
        <f>IF(VLOOKUP(I1456,RETENCIÓN!A:E,5,FALSE)="CT","X","")</f>
        <v/>
      </c>
      <c r="N1456" s="28" t="str">
        <f>IF(VLOOKUP(I1456,RETENCIÓN!A:E,5,FALSE)="E","X","")</f>
        <v>X</v>
      </c>
      <c r="O1456" s="28" t="str">
        <f>IF(VLOOKUP(I1456,[3]RETENCIÓN!A:E,5,FALSE)="MT","X","")</f>
        <v/>
      </c>
      <c r="P1456" s="28" t="str">
        <f>IF(VLOOKUP(I1456,[3]RETENCIÓN!A:E,5,FALSE)="S","X","")</f>
        <v/>
      </c>
      <c r="Q1456" s="26" t="s">
        <v>2781</v>
      </c>
      <c r="R1456" s="26"/>
      <c r="S1456" s="25" t="s">
        <v>177</v>
      </c>
      <c r="T1456" s="22" t="s">
        <v>178</v>
      </c>
      <c r="U1456" s="22">
        <v>1</v>
      </c>
      <c r="V1456" s="22">
        <v>49</v>
      </c>
      <c r="W1456" s="22" t="s">
        <v>167</v>
      </c>
      <c r="X1456" s="22"/>
      <c r="Y1456" s="22">
        <v>5</v>
      </c>
      <c r="Z1456" s="22" t="s">
        <v>2782</v>
      </c>
    </row>
    <row r="1457" spans="1:26" ht="24" x14ac:dyDescent="0.2">
      <c r="A1457" s="22">
        <v>1455</v>
      </c>
      <c r="B1457" s="22" t="s">
        <v>168</v>
      </c>
      <c r="C1457" s="23">
        <v>38317</v>
      </c>
      <c r="D1457" s="23">
        <v>38317</v>
      </c>
      <c r="E1457" s="22" t="s">
        <v>21</v>
      </c>
      <c r="F1457" s="24" t="s">
        <v>2632</v>
      </c>
      <c r="G1457" s="4" t="s">
        <v>40</v>
      </c>
      <c r="H1457" s="31" t="str">
        <f>VLOOKUP(G1457,[2]Hoja2!A$1:B$65536,2,0)</f>
        <v>SERIE029</v>
      </c>
      <c r="I1457" s="4" t="s">
        <v>40</v>
      </c>
      <c r="J1457" s="31">
        <f>VLOOKUP(Eliminación!I1864,RETENCIÓN!A:D,IF(Eliminación!E1864="OPES",2,IF(Eliminación!E1864="UPES",3,4)),FALSE)</f>
        <v>10</v>
      </c>
      <c r="K1457" s="27">
        <f t="shared" si="22"/>
        <v>41967</v>
      </c>
      <c r="L1457" s="28" t="str">
        <f>IF(VLOOKUP(I1457,RETENCIÓN!A:E,5,FALSE)="E","X","")</f>
        <v>X</v>
      </c>
      <c r="M1457" s="29" t="str">
        <f>IF(VLOOKUP(I1457,RETENCIÓN!A:E,5,FALSE)="CT","X","")</f>
        <v/>
      </c>
      <c r="N1457" s="28" t="str">
        <f>IF(VLOOKUP(I1457,RETENCIÓN!A:E,5,FALSE)="E","X","")</f>
        <v>X</v>
      </c>
      <c r="O1457" s="28" t="str">
        <f>IF(VLOOKUP(I1457,[3]RETENCIÓN!A:E,5,FALSE)="MT","X","")</f>
        <v/>
      </c>
      <c r="P1457" s="28" t="str">
        <f>IF(VLOOKUP(I1457,[3]RETENCIÓN!A:E,5,FALSE)="S","X","")</f>
        <v/>
      </c>
      <c r="Q1457" s="26" t="s">
        <v>2783</v>
      </c>
      <c r="R1457" s="26" t="s">
        <v>2784</v>
      </c>
      <c r="S1457" s="25" t="s">
        <v>177</v>
      </c>
      <c r="T1457" s="22" t="s">
        <v>178</v>
      </c>
      <c r="U1457" s="22">
        <v>1</v>
      </c>
      <c r="V1457" s="22">
        <v>60</v>
      </c>
      <c r="W1457" s="22" t="s">
        <v>167</v>
      </c>
      <c r="X1457" s="22"/>
      <c r="Y1457" s="22">
        <v>6</v>
      </c>
      <c r="Z1457" s="22" t="s">
        <v>2782</v>
      </c>
    </row>
    <row r="1458" spans="1:26" ht="24" x14ac:dyDescent="0.2">
      <c r="A1458" s="22">
        <v>1456</v>
      </c>
      <c r="B1458" s="22" t="s">
        <v>168</v>
      </c>
      <c r="C1458" s="23">
        <v>38317</v>
      </c>
      <c r="D1458" s="23">
        <v>38317</v>
      </c>
      <c r="E1458" s="22" t="s">
        <v>21</v>
      </c>
      <c r="F1458" s="24" t="s">
        <v>2785</v>
      </c>
      <c r="G1458" s="4" t="s">
        <v>40</v>
      </c>
      <c r="H1458" s="31" t="str">
        <f>VLOOKUP(G1458,[2]Hoja2!A$1:B$65536,2,0)</f>
        <v>SERIE029</v>
      </c>
      <c r="I1458" s="4" t="s">
        <v>40</v>
      </c>
      <c r="J1458" s="31">
        <f>VLOOKUP(Eliminación!I1865,RETENCIÓN!A:D,IF(Eliminación!E1865="OPES",2,IF(Eliminación!E1865="UPES",3,4)),FALSE)</f>
        <v>10</v>
      </c>
      <c r="K1458" s="27">
        <f t="shared" si="22"/>
        <v>41967</v>
      </c>
      <c r="L1458" s="28" t="str">
        <f>IF(VLOOKUP(I1458,RETENCIÓN!A:E,5,FALSE)="E","X","")</f>
        <v>X</v>
      </c>
      <c r="M1458" s="29" t="str">
        <f>IF(VLOOKUP(I1458,RETENCIÓN!A:E,5,FALSE)="CT","X","")</f>
        <v/>
      </c>
      <c r="N1458" s="28" t="str">
        <f>IF(VLOOKUP(I1458,RETENCIÓN!A:E,5,FALSE)="E","X","")</f>
        <v>X</v>
      </c>
      <c r="O1458" s="28" t="str">
        <f>IF(VLOOKUP(I1458,[3]RETENCIÓN!A:E,5,FALSE)="MT","X","")</f>
        <v/>
      </c>
      <c r="P1458" s="28" t="str">
        <f>IF(VLOOKUP(I1458,[3]RETENCIÓN!A:E,5,FALSE)="S","X","")</f>
        <v/>
      </c>
      <c r="Q1458" s="26" t="s">
        <v>2783</v>
      </c>
      <c r="R1458" s="26" t="s">
        <v>1077</v>
      </c>
      <c r="S1458" s="25" t="s">
        <v>177</v>
      </c>
      <c r="T1458" s="22" t="s">
        <v>178</v>
      </c>
      <c r="U1458" s="22">
        <v>1</v>
      </c>
      <c r="V1458" s="22">
        <v>118</v>
      </c>
      <c r="W1458" s="22" t="s">
        <v>167</v>
      </c>
      <c r="X1458" s="22"/>
      <c r="Y1458" s="22">
        <v>7</v>
      </c>
      <c r="Z1458" s="22" t="s">
        <v>2782</v>
      </c>
    </row>
    <row r="1459" spans="1:26" x14ac:dyDescent="0.2">
      <c r="A1459" s="22">
        <v>1457</v>
      </c>
      <c r="B1459" s="22" t="s">
        <v>168</v>
      </c>
      <c r="C1459" s="23">
        <v>38177</v>
      </c>
      <c r="D1459" s="23">
        <v>38189</v>
      </c>
      <c r="E1459" s="22" t="s">
        <v>21</v>
      </c>
      <c r="F1459" s="24" t="s">
        <v>2789</v>
      </c>
      <c r="G1459" s="4" t="s">
        <v>40</v>
      </c>
      <c r="H1459" s="31" t="str">
        <f>VLOOKUP(G1459,[2]Hoja2!A$1:B$65536,2,0)</f>
        <v>SERIE029</v>
      </c>
      <c r="I1459" s="4" t="s">
        <v>40</v>
      </c>
      <c r="J1459" s="31">
        <f>VLOOKUP(Eliminación!I1871,RETENCIÓN!A:D,IF(Eliminación!E1871="OPES",2,IF(Eliminación!E1871="UPES",3,4)),FALSE)</f>
        <v>10</v>
      </c>
      <c r="K1459" s="27">
        <f t="shared" si="22"/>
        <v>41839</v>
      </c>
      <c r="L1459" s="28" t="str">
        <f>IF(VLOOKUP(I1459,RETENCIÓN!A:E,5,FALSE)="E","X","")</f>
        <v>X</v>
      </c>
      <c r="M1459" s="29" t="str">
        <f>IF(VLOOKUP(I1459,RETENCIÓN!A:E,5,FALSE)="CT","X","")</f>
        <v/>
      </c>
      <c r="N1459" s="28" t="str">
        <f>IF(VLOOKUP(I1459,RETENCIÓN!A:E,5,FALSE)="E","X","")</f>
        <v>X</v>
      </c>
      <c r="O1459" s="28" t="str">
        <f>IF(VLOOKUP(I1459,[3]RETENCIÓN!A:E,5,FALSE)="MT","X","")</f>
        <v/>
      </c>
      <c r="P1459" s="28" t="str">
        <f>IF(VLOOKUP(I1459,[3]RETENCIÓN!A:E,5,FALSE)="S","X","")</f>
        <v/>
      </c>
      <c r="Q1459" s="26" t="s">
        <v>2790</v>
      </c>
      <c r="R1459" s="26"/>
      <c r="S1459" s="25" t="s">
        <v>177</v>
      </c>
      <c r="T1459" s="22" t="s">
        <v>178</v>
      </c>
      <c r="U1459" s="22">
        <v>1</v>
      </c>
      <c r="V1459" s="22">
        <v>68</v>
      </c>
      <c r="W1459" s="22" t="s">
        <v>167</v>
      </c>
      <c r="X1459" s="22"/>
      <c r="Y1459" s="22">
        <v>8</v>
      </c>
      <c r="Z1459" s="22" t="s">
        <v>2782</v>
      </c>
    </row>
    <row r="1460" spans="1:26" ht="24" x14ac:dyDescent="0.2">
      <c r="A1460" s="22">
        <v>1458</v>
      </c>
      <c r="B1460" s="22" t="s">
        <v>168</v>
      </c>
      <c r="C1460" s="23">
        <v>38317</v>
      </c>
      <c r="D1460" s="23">
        <v>38317</v>
      </c>
      <c r="E1460" s="22" t="s">
        <v>21</v>
      </c>
      <c r="F1460" s="24" t="s">
        <v>2787</v>
      </c>
      <c r="G1460" s="4" t="s">
        <v>40</v>
      </c>
      <c r="H1460" s="31" t="str">
        <f>VLOOKUP(G1460,[2]Hoja2!A$1:B$65536,2,0)</f>
        <v>SERIE029</v>
      </c>
      <c r="I1460" s="4" t="s">
        <v>40</v>
      </c>
      <c r="J1460" s="31">
        <f>VLOOKUP(Eliminación!I1867,RETENCIÓN!A:D,IF(Eliminación!E1867="OPES",2,IF(Eliminación!E1867="UPES",3,4)),FALSE)</f>
        <v>10</v>
      </c>
      <c r="K1460" s="27">
        <f t="shared" si="22"/>
        <v>41967</v>
      </c>
      <c r="L1460" s="28" t="str">
        <f>IF(VLOOKUP(I1460,RETENCIÓN!A:E,5,FALSE)="E","X","")</f>
        <v>X</v>
      </c>
      <c r="M1460" s="29" t="str">
        <f>IF(VLOOKUP(I1460,RETENCIÓN!A:E,5,FALSE)="CT","X","")</f>
        <v/>
      </c>
      <c r="N1460" s="28" t="str">
        <f>IF(VLOOKUP(I1460,RETENCIÓN!A:E,5,FALSE)="E","X","")</f>
        <v>X</v>
      </c>
      <c r="O1460" s="28" t="str">
        <f>IF(VLOOKUP(I1460,[3]RETENCIÓN!A:E,5,FALSE)="MT","X","")</f>
        <v/>
      </c>
      <c r="P1460" s="28" t="str">
        <f>IF(VLOOKUP(I1460,[3]RETENCIÓN!A:E,5,FALSE)="S","X","")</f>
        <v/>
      </c>
      <c r="Q1460" s="26" t="s">
        <v>2786</v>
      </c>
      <c r="R1460" s="26" t="s">
        <v>400</v>
      </c>
      <c r="S1460" s="25" t="s">
        <v>177</v>
      </c>
      <c r="T1460" s="22" t="s">
        <v>178</v>
      </c>
      <c r="U1460" s="22">
        <v>1</v>
      </c>
      <c r="V1460" s="22">
        <v>143</v>
      </c>
      <c r="W1460" s="22" t="s">
        <v>167</v>
      </c>
      <c r="X1460" s="22"/>
      <c r="Y1460" s="22">
        <v>9</v>
      </c>
      <c r="Z1460" s="22" t="s">
        <v>2782</v>
      </c>
    </row>
    <row r="1461" spans="1:26" ht="24" x14ac:dyDescent="0.2">
      <c r="A1461" s="22">
        <v>1459</v>
      </c>
      <c r="B1461" s="22" t="s">
        <v>168</v>
      </c>
      <c r="C1461" s="23">
        <v>38317</v>
      </c>
      <c r="D1461" s="23">
        <v>38317</v>
      </c>
      <c r="E1461" s="22" t="s">
        <v>21</v>
      </c>
      <c r="F1461" s="24" t="s">
        <v>2764</v>
      </c>
      <c r="G1461" s="4" t="s">
        <v>40</v>
      </c>
      <c r="H1461" s="31" t="str">
        <f>VLOOKUP(G1461,[2]Hoja2!A$1:B$65536,2,0)</f>
        <v>SERIE029</v>
      </c>
      <c r="I1461" s="4" t="s">
        <v>40</v>
      </c>
      <c r="J1461" s="31">
        <f>VLOOKUP(Eliminación!I1868,RETENCIÓN!A:D,IF(Eliminación!E1868="OPES",2,IF(Eliminación!E1868="UPES",3,4)),FALSE)</f>
        <v>10</v>
      </c>
      <c r="K1461" s="27">
        <f t="shared" si="22"/>
        <v>41967</v>
      </c>
      <c r="L1461" s="28" t="str">
        <f>IF(VLOOKUP(I1461,RETENCIÓN!A:E,5,FALSE)="E","X","")</f>
        <v>X</v>
      </c>
      <c r="M1461" s="29" t="str">
        <f>IF(VLOOKUP(I1461,RETENCIÓN!A:E,5,FALSE)="CT","X","")</f>
        <v/>
      </c>
      <c r="N1461" s="28" t="str">
        <f>IF(VLOOKUP(I1461,RETENCIÓN!A:E,5,FALSE)="E","X","")</f>
        <v>X</v>
      </c>
      <c r="O1461" s="28" t="str">
        <f>IF(VLOOKUP(I1461,[3]RETENCIÓN!A:E,5,FALSE)="MT","X","")</f>
        <v/>
      </c>
      <c r="P1461" s="28" t="str">
        <f>IF(VLOOKUP(I1461,[3]RETENCIÓN!A:E,5,FALSE)="S","X","")</f>
        <v/>
      </c>
      <c r="Q1461" s="26" t="s">
        <v>2786</v>
      </c>
      <c r="R1461" s="26" t="s">
        <v>1077</v>
      </c>
      <c r="S1461" s="25" t="s">
        <v>177</v>
      </c>
      <c r="T1461" s="22" t="s">
        <v>178</v>
      </c>
      <c r="U1461" s="22">
        <v>1</v>
      </c>
      <c r="V1461" s="22">
        <v>113</v>
      </c>
      <c r="W1461" s="22" t="s">
        <v>167</v>
      </c>
      <c r="X1461" s="22" t="s">
        <v>183</v>
      </c>
      <c r="Y1461" s="22">
        <v>10</v>
      </c>
      <c r="Z1461" s="22" t="s">
        <v>2782</v>
      </c>
    </row>
    <row r="1462" spans="1:26" ht="24" x14ac:dyDescent="0.2">
      <c r="A1462" s="22">
        <v>1460</v>
      </c>
      <c r="B1462" s="22" t="s">
        <v>168</v>
      </c>
      <c r="C1462" s="23">
        <v>38317</v>
      </c>
      <c r="D1462" s="23">
        <v>38317</v>
      </c>
      <c r="E1462" s="22" t="s">
        <v>21</v>
      </c>
      <c r="F1462" s="24" t="s">
        <v>2764</v>
      </c>
      <c r="G1462" s="4" t="s">
        <v>40</v>
      </c>
      <c r="H1462" s="31" t="str">
        <f>VLOOKUP(G1462,[2]Hoja2!A$1:B$65536,2,0)</f>
        <v>SERIE029</v>
      </c>
      <c r="I1462" s="4" t="s">
        <v>40</v>
      </c>
      <c r="J1462" s="31">
        <f>VLOOKUP(Eliminación!I1869,RETENCIÓN!A:D,IF(Eliminación!E1869="OPES",2,IF(Eliminación!E1869="UPES",3,4)),FALSE)</f>
        <v>10</v>
      </c>
      <c r="K1462" s="27">
        <f t="shared" si="22"/>
        <v>41967</v>
      </c>
      <c r="L1462" s="28" t="str">
        <f>IF(VLOOKUP(I1462,RETENCIÓN!A:E,5,FALSE)="E","X","")</f>
        <v>X</v>
      </c>
      <c r="M1462" s="29" t="str">
        <f>IF(VLOOKUP(I1462,RETENCIÓN!A:E,5,FALSE)="CT","X","")</f>
        <v/>
      </c>
      <c r="N1462" s="28" t="str">
        <f>IF(VLOOKUP(I1462,RETENCIÓN!A:E,5,FALSE)="E","X","")</f>
        <v>X</v>
      </c>
      <c r="O1462" s="28" t="str">
        <f>IF(VLOOKUP(I1462,[3]RETENCIÓN!A:E,5,FALSE)="MT","X","")</f>
        <v/>
      </c>
      <c r="P1462" s="28" t="str">
        <f>IF(VLOOKUP(I1462,[3]RETENCIÓN!A:E,5,FALSE)="S","X","")</f>
        <v/>
      </c>
      <c r="Q1462" s="26" t="s">
        <v>2786</v>
      </c>
      <c r="R1462" s="26" t="s">
        <v>1077</v>
      </c>
      <c r="S1462" s="25" t="s">
        <v>177</v>
      </c>
      <c r="T1462" s="22" t="s">
        <v>178</v>
      </c>
      <c r="U1462" s="22">
        <v>114</v>
      </c>
      <c r="V1462" s="22">
        <v>164</v>
      </c>
      <c r="W1462" s="22" t="s">
        <v>167</v>
      </c>
      <c r="X1462" s="22" t="s">
        <v>184</v>
      </c>
      <c r="Y1462" s="22">
        <v>11</v>
      </c>
      <c r="Z1462" s="22" t="s">
        <v>2782</v>
      </c>
    </row>
    <row r="1463" spans="1:26" ht="24" x14ac:dyDescent="0.2">
      <c r="A1463" s="22">
        <v>1461</v>
      </c>
      <c r="B1463" s="22" t="s">
        <v>168</v>
      </c>
      <c r="C1463" s="23">
        <v>38317</v>
      </c>
      <c r="D1463" s="23">
        <v>38317</v>
      </c>
      <c r="E1463" s="22" t="s">
        <v>21</v>
      </c>
      <c r="F1463" s="24" t="s">
        <v>2788</v>
      </c>
      <c r="G1463" s="4" t="s">
        <v>40</v>
      </c>
      <c r="H1463" s="31" t="str">
        <f>VLOOKUP(G1463,[2]Hoja2!A$1:B$65536,2,0)</f>
        <v>SERIE029</v>
      </c>
      <c r="I1463" s="4" t="s">
        <v>40</v>
      </c>
      <c r="J1463" s="31">
        <f>VLOOKUP(Eliminación!I1870,RETENCIÓN!A:D,IF(Eliminación!E1870="OPES",2,IF(Eliminación!E1870="UPES",3,4)),FALSE)</f>
        <v>10</v>
      </c>
      <c r="K1463" s="27">
        <f t="shared" si="22"/>
        <v>41967</v>
      </c>
      <c r="L1463" s="28" t="str">
        <f>IF(VLOOKUP(I1463,RETENCIÓN!A:E,5,FALSE)="E","X","")</f>
        <v>X</v>
      </c>
      <c r="M1463" s="29" t="str">
        <f>IF(VLOOKUP(I1463,RETENCIÓN!A:E,5,FALSE)="CT","X","")</f>
        <v/>
      </c>
      <c r="N1463" s="28" t="str">
        <f>IF(VLOOKUP(I1463,RETENCIÓN!A:E,5,FALSE)="E","X","")</f>
        <v>X</v>
      </c>
      <c r="O1463" s="28" t="str">
        <f>IF(VLOOKUP(I1463,[3]RETENCIÓN!A:E,5,FALSE)="MT","X","")</f>
        <v/>
      </c>
      <c r="P1463" s="28" t="str">
        <f>IF(VLOOKUP(I1463,[3]RETENCIÓN!A:E,5,FALSE)="S","X","")</f>
        <v/>
      </c>
      <c r="Q1463" s="26" t="s">
        <v>2786</v>
      </c>
      <c r="R1463" s="26" t="s">
        <v>1957</v>
      </c>
      <c r="S1463" s="25" t="s">
        <v>177</v>
      </c>
      <c r="T1463" s="22" t="s">
        <v>178</v>
      </c>
      <c r="U1463" s="22">
        <v>1</v>
      </c>
      <c r="V1463" s="22">
        <v>137</v>
      </c>
      <c r="W1463" s="22" t="s">
        <v>167</v>
      </c>
      <c r="X1463" s="22"/>
      <c r="Y1463" s="22">
        <v>12</v>
      </c>
      <c r="Z1463" s="22" t="s">
        <v>2782</v>
      </c>
    </row>
    <row r="1464" spans="1:26" ht="24" x14ac:dyDescent="0.2">
      <c r="A1464" s="22">
        <v>1462</v>
      </c>
      <c r="B1464" s="22" t="s">
        <v>168</v>
      </c>
      <c r="C1464" s="23">
        <v>38317</v>
      </c>
      <c r="D1464" s="23">
        <v>38317</v>
      </c>
      <c r="E1464" s="22" t="s">
        <v>21</v>
      </c>
      <c r="F1464" s="24" t="s">
        <v>944</v>
      </c>
      <c r="G1464" s="4" t="s">
        <v>40</v>
      </c>
      <c r="H1464" s="31" t="str">
        <f>VLOOKUP(G1464,[2]Hoja2!A$1:B$65536,2,0)</f>
        <v>SERIE029</v>
      </c>
      <c r="I1464" s="4" t="s">
        <v>40</v>
      </c>
      <c r="J1464" s="31">
        <f>VLOOKUP(Eliminación!I1866,RETENCIÓN!A:D,IF(Eliminación!E1866="OPES",2,IF(Eliminación!E1866="UPES",3,4)),FALSE)</f>
        <v>10</v>
      </c>
      <c r="K1464" s="27">
        <f t="shared" si="22"/>
        <v>41967</v>
      </c>
      <c r="L1464" s="28" t="str">
        <f>IF(VLOOKUP(I1464,RETENCIÓN!A:E,5,FALSE)="E","X","")</f>
        <v>X</v>
      </c>
      <c r="M1464" s="29" t="str">
        <f>IF(VLOOKUP(I1464,RETENCIÓN!A:E,5,FALSE)="CT","X","")</f>
        <v/>
      </c>
      <c r="N1464" s="28" t="str">
        <f>IF(VLOOKUP(I1464,RETENCIÓN!A:E,5,FALSE)="E","X","")</f>
        <v>X</v>
      </c>
      <c r="O1464" s="28" t="str">
        <f>IF(VLOOKUP(I1464,[3]RETENCIÓN!A:E,5,FALSE)="MT","X","")</f>
        <v/>
      </c>
      <c r="P1464" s="28" t="str">
        <f>IF(VLOOKUP(I1464,[3]RETENCIÓN!A:E,5,FALSE)="S","X","")</f>
        <v/>
      </c>
      <c r="Q1464" s="26" t="s">
        <v>2786</v>
      </c>
      <c r="R1464" s="26" t="s">
        <v>749</v>
      </c>
      <c r="S1464" s="25" t="s">
        <v>182</v>
      </c>
      <c r="T1464" s="22" t="s">
        <v>178</v>
      </c>
      <c r="U1464" s="22">
        <v>1</v>
      </c>
      <c r="V1464" s="22">
        <v>79</v>
      </c>
      <c r="W1464" s="22" t="s">
        <v>167</v>
      </c>
      <c r="X1464" s="22" t="s">
        <v>183</v>
      </c>
      <c r="Y1464" s="22">
        <v>13</v>
      </c>
      <c r="Z1464" s="22" t="s">
        <v>2782</v>
      </c>
    </row>
    <row r="1465" spans="1:26" ht="24" x14ac:dyDescent="0.2">
      <c r="A1465" s="22">
        <v>1463</v>
      </c>
      <c r="B1465" s="22" t="s">
        <v>168</v>
      </c>
      <c r="C1465" s="23">
        <v>38317</v>
      </c>
      <c r="D1465" s="23">
        <v>38317</v>
      </c>
      <c r="E1465" s="22" t="s">
        <v>21</v>
      </c>
      <c r="F1465" s="24" t="s">
        <v>944</v>
      </c>
      <c r="G1465" s="4" t="s">
        <v>40</v>
      </c>
      <c r="H1465" s="31" t="str">
        <f>VLOOKUP(G1465,[2]Hoja2!A$1:B$65536,2,0)</f>
        <v>SERIE029</v>
      </c>
      <c r="I1465" s="4" t="s">
        <v>40</v>
      </c>
      <c r="J1465" s="31">
        <f>VLOOKUP(Eliminación!I1872,RETENCIÓN!A:D,IF(Eliminación!E1872="OPES",2,IF(Eliminación!E1872="UPES",3,4)),FALSE)</f>
        <v>10</v>
      </c>
      <c r="K1465" s="27">
        <f t="shared" si="22"/>
        <v>41967</v>
      </c>
      <c r="L1465" s="28" t="str">
        <f>IF(VLOOKUP(I1465,RETENCIÓN!A:E,5,FALSE)="E","X","")</f>
        <v>X</v>
      </c>
      <c r="M1465" s="29" t="str">
        <f>IF(VLOOKUP(I1465,RETENCIÓN!A:E,5,FALSE)="CT","X","")</f>
        <v/>
      </c>
      <c r="N1465" s="28" t="str">
        <f>IF(VLOOKUP(I1465,RETENCIÓN!A:E,5,FALSE)="E","X","")</f>
        <v>X</v>
      </c>
      <c r="O1465" s="28" t="str">
        <f>IF(VLOOKUP(I1465,[3]RETENCIÓN!A:E,5,FALSE)="MT","X","")</f>
        <v/>
      </c>
      <c r="P1465" s="28" t="str">
        <f>IF(VLOOKUP(I1465,[3]RETENCIÓN!A:E,5,FALSE)="S","X","")</f>
        <v/>
      </c>
      <c r="Q1465" s="26" t="s">
        <v>2791</v>
      </c>
      <c r="R1465" s="26" t="s">
        <v>749</v>
      </c>
      <c r="S1465" s="25" t="s">
        <v>182</v>
      </c>
      <c r="T1465" s="22" t="s">
        <v>178</v>
      </c>
      <c r="U1465" s="22">
        <v>80</v>
      </c>
      <c r="V1465" s="22">
        <v>185</v>
      </c>
      <c r="W1465" s="22" t="s">
        <v>167</v>
      </c>
      <c r="X1465" s="22" t="s">
        <v>184</v>
      </c>
      <c r="Y1465" s="22">
        <v>14</v>
      </c>
      <c r="Z1465" s="22" t="s">
        <v>2782</v>
      </c>
    </row>
    <row r="1466" spans="1:26" x14ac:dyDescent="0.2">
      <c r="A1466" s="22">
        <v>1464</v>
      </c>
      <c r="B1466" s="22" t="s">
        <v>221</v>
      </c>
      <c r="C1466" s="23">
        <v>36697</v>
      </c>
      <c r="D1466" s="23">
        <v>36697</v>
      </c>
      <c r="E1466" s="22" t="s">
        <v>21</v>
      </c>
      <c r="F1466" s="24" t="s">
        <v>2915</v>
      </c>
      <c r="G1466" s="4" t="s">
        <v>40</v>
      </c>
      <c r="H1466" s="31" t="str">
        <f>VLOOKUP(G1466,[2]Hoja2!A$1:B$65536,2,0)</f>
        <v>SERIE029</v>
      </c>
      <c r="I1466" s="4" t="s">
        <v>40</v>
      </c>
      <c r="J1466" s="31">
        <f>VLOOKUP(Eliminación!I1972,RETENCIÓN!A:D,IF(Eliminación!E1972="OPES",2,IF(Eliminación!E1972="UPES",3,4)),FALSE)</f>
        <v>10</v>
      </c>
      <c r="K1466" s="27">
        <f t="shared" si="22"/>
        <v>40347</v>
      </c>
      <c r="L1466" s="28" t="str">
        <f>IF(VLOOKUP(I1466,RETENCIÓN!A:E,5,FALSE)="E","X","")</f>
        <v>X</v>
      </c>
      <c r="M1466" s="29" t="str">
        <f>IF(VLOOKUP(I1466,RETENCIÓN!A:E,5,FALSE)="CT","X","")</f>
        <v/>
      </c>
      <c r="N1466" s="28" t="str">
        <f>IF(VLOOKUP(I1466,RETENCIÓN!A:E,5,FALSE)="E","X","")</f>
        <v>X</v>
      </c>
      <c r="O1466" s="28" t="str">
        <f>IF(VLOOKUP(I1466,[3]RETENCIÓN!A:E,5,FALSE)="MT","X","")</f>
        <v/>
      </c>
      <c r="P1466" s="28" t="str">
        <f>IF(VLOOKUP(I1466,[3]RETENCIÓN!A:E,5,FALSE)="S","X","")</f>
        <v/>
      </c>
      <c r="Q1466" s="26" t="s">
        <v>2916</v>
      </c>
      <c r="R1466" s="26"/>
      <c r="S1466" s="25" t="s">
        <v>177</v>
      </c>
      <c r="T1466" s="22" t="s">
        <v>178</v>
      </c>
      <c r="U1466" s="22">
        <v>1</v>
      </c>
      <c r="V1466" s="22">
        <v>77</v>
      </c>
      <c r="W1466" s="22" t="s">
        <v>167</v>
      </c>
      <c r="X1466" s="22"/>
      <c r="Y1466" s="22">
        <v>1</v>
      </c>
      <c r="Z1466" s="22" t="s">
        <v>2917</v>
      </c>
    </row>
    <row r="1467" spans="1:26" ht="24" x14ac:dyDescent="0.2">
      <c r="A1467" s="22">
        <v>1465</v>
      </c>
      <c r="B1467" s="22" t="s">
        <v>168</v>
      </c>
      <c r="C1467" s="23">
        <v>36697</v>
      </c>
      <c r="D1467" s="23">
        <v>36697</v>
      </c>
      <c r="E1467" s="22" t="s">
        <v>21</v>
      </c>
      <c r="F1467" s="24" t="s">
        <v>506</v>
      </c>
      <c r="G1467" s="4" t="s">
        <v>40</v>
      </c>
      <c r="H1467" s="31" t="str">
        <f>VLOOKUP(G1467,[2]Hoja2!A$1:B$65536,2,0)</f>
        <v>SERIE029</v>
      </c>
      <c r="I1467" s="4" t="s">
        <v>40</v>
      </c>
      <c r="J1467" s="31">
        <f>VLOOKUP(Eliminación!I1973,RETENCIÓN!A:D,IF(Eliminación!E1973="OPES",2,IF(Eliminación!E1973="UPES",3,4)),FALSE)</f>
        <v>10</v>
      </c>
      <c r="K1467" s="27">
        <f t="shared" si="22"/>
        <v>40347</v>
      </c>
      <c r="L1467" s="28" t="str">
        <f>IF(VLOOKUP(I1467,RETENCIÓN!A:E,5,FALSE)="E","X","")</f>
        <v>X</v>
      </c>
      <c r="M1467" s="29" t="str">
        <f>IF(VLOOKUP(I1467,RETENCIÓN!A:E,5,FALSE)="CT","X","")</f>
        <v/>
      </c>
      <c r="N1467" s="28" t="str">
        <f>IF(VLOOKUP(I1467,RETENCIÓN!A:E,5,FALSE)="E","X","")</f>
        <v>X</v>
      </c>
      <c r="O1467" s="28" t="str">
        <f>IF(VLOOKUP(I1467,[3]RETENCIÓN!A:E,5,FALSE)="MT","X","")</f>
        <v/>
      </c>
      <c r="P1467" s="28" t="str">
        <f>IF(VLOOKUP(I1467,[3]RETENCIÓN!A:E,5,FALSE)="S","X","")</f>
        <v/>
      </c>
      <c r="Q1467" s="26" t="s">
        <v>2916</v>
      </c>
      <c r="R1467" s="26" t="s">
        <v>1202</v>
      </c>
      <c r="S1467" s="25" t="s">
        <v>177</v>
      </c>
      <c r="T1467" s="22" t="s">
        <v>178</v>
      </c>
      <c r="U1467" s="22">
        <v>1</v>
      </c>
      <c r="V1467" s="22">
        <v>90</v>
      </c>
      <c r="W1467" s="22" t="s">
        <v>167</v>
      </c>
      <c r="X1467" s="22"/>
      <c r="Y1467" s="22">
        <v>2</v>
      </c>
      <c r="Z1467" s="22" t="s">
        <v>2917</v>
      </c>
    </row>
    <row r="1468" spans="1:26" x14ac:dyDescent="0.2">
      <c r="A1468" s="22">
        <v>1466</v>
      </c>
      <c r="B1468" s="22" t="s">
        <v>221</v>
      </c>
      <c r="C1468" s="23">
        <v>36697</v>
      </c>
      <c r="D1468" s="23">
        <v>36697</v>
      </c>
      <c r="E1468" s="22" t="s">
        <v>21</v>
      </c>
      <c r="F1468" s="24" t="s">
        <v>236</v>
      </c>
      <c r="G1468" s="4" t="s">
        <v>40</v>
      </c>
      <c r="H1468" s="31" t="str">
        <f>VLOOKUP(G1468,[2]Hoja2!A$1:B$65536,2,0)</f>
        <v>SERIE029</v>
      </c>
      <c r="I1468" s="4" t="s">
        <v>40</v>
      </c>
      <c r="J1468" s="31">
        <f>VLOOKUP(Eliminación!I1974,RETENCIÓN!A:D,IF(Eliminación!E1974="OPES",2,IF(Eliminación!E1974="UPES",3,4)),FALSE)</f>
        <v>10</v>
      </c>
      <c r="K1468" s="27">
        <f t="shared" si="22"/>
        <v>40347</v>
      </c>
      <c r="L1468" s="28" t="str">
        <f>IF(VLOOKUP(I1468,RETENCIÓN!A:E,5,FALSE)="E","X","")</f>
        <v>X</v>
      </c>
      <c r="M1468" s="29" t="str">
        <f>IF(VLOOKUP(I1468,RETENCIÓN!A:E,5,FALSE)="CT","X","")</f>
        <v/>
      </c>
      <c r="N1468" s="28" t="str">
        <f>IF(VLOOKUP(I1468,RETENCIÓN!A:E,5,FALSE)="E","X","")</f>
        <v>X</v>
      </c>
      <c r="O1468" s="28" t="str">
        <f>IF(VLOOKUP(I1468,[3]RETENCIÓN!A:E,5,FALSE)="MT","X","")</f>
        <v/>
      </c>
      <c r="P1468" s="28" t="str">
        <f>IF(VLOOKUP(I1468,[3]RETENCIÓN!A:E,5,FALSE)="S","X","")</f>
        <v/>
      </c>
      <c r="Q1468" s="26" t="s">
        <v>2916</v>
      </c>
      <c r="R1468" s="26"/>
      <c r="S1468" s="25" t="s">
        <v>177</v>
      </c>
      <c r="T1468" s="22" t="s">
        <v>178</v>
      </c>
      <c r="U1468" s="22">
        <v>1</v>
      </c>
      <c r="V1468" s="22">
        <v>56</v>
      </c>
      <c r="W1468" s="22" t="s">
        <v>167</v>
      </c>
      <c r="X1468" s="22"/>
      <c r="Y1468" s="22">
        <v>3</v>
      </c>
      <c r="Z1468" s="22" t="s">
        <v>2917</v>
      </c>
    </row>
    <row r="1469" spans="1:26" ht="24" x14ac:dyDescent="0.2">
      <c r="A1469" s="22">
        <v>1467</v>
      </c>
      <c r="B1469" s="22" t="s">
        <v>1973</v>
      </c>
      <c r="C1469" s="23">
        <v>36697</v>
      </c>
      <c r="D1469" s="23">
        <v>36697</v>
      </c>
      <c r="E1469" s="22" t="s">
        <v>21</v>
      </c>
      <c r="F1469" s="24" t="s">
        <v>2918</v>
      </c>
      <c r="G1469" s="4" t="s">
        <v>40</v>
      </c>
      <c r="H1469" s="31" t="str">
        <f>VLOOKUP(G1469,[2]Hoja2!A$1:B$65536,2,0)</f>
        <v>SERIE029</v>
      </c>
      <c r="I1469" s="4" t="s">
        <v>40</v>
      </c>
      <c r="J1469" s="31">
        <f>VLOOKUP(Eliminación!I1975,RETENCIÓN!A:D,IF(Eliminación!E1975="OPES",2,IF(Eliminación!E1975="UPES",3,4)),FALSE)</f>
        <v>10</v>
      </c>
      <c r="K1469" s="27">
        <f t="shared" si="22"/>
        <v>40347</v>
      </c>
      <c r="L1469" s="28" t="str">
        <f>IF(VLOOKUP(I1469,RETENCIÓN!A:E,5,FALSE)="E","X","")</f>
        <v>X</v>
      </c>
      <c r="M1469" s="29" t="str">
        <f>IF(VLOOKUP(I1469,RETENCIÓN!A:E,5,FALSE)="CT","X","")</f>
        <v/>
      </c>
      <c r="N1469" s="28" t="str">
        <f>IF(VLOOKUP(I1469,RETENCIÓN!A:E,5,FALSE)="E","X","")</f>
        <v>X</v>
      </c>
      <c r="O1469" s="28" t="str">
        <f>IF(VLOOKUP(I1469,[3]RETENCIÓN!A:E,5,FALSE)="MT","X","")</f>
        <v/>
      </c>
      <c r="P1469" s="28" t="str">
        <f>IF(VLOOKUP(I1469,[3]RETENCIÓN!A:E,5,FALSE)="S","X","")</f>
        <v/>
      </c>
      <c r="Q1469" s="26" t="s">
        <v>2916</v>
      </c>
      <c r="R1469" s="26" t="s">
        <v>2919</v>
      </c>
      <c r="S1469" s="25" t="s">
        <v>177</v>
      </c>
      <c r="T1469" s="22" t="s">
        <v>178</v>
      </c>
      <c r="U1469" s="22">
        <v>1</v>
      </c>
      <c r="V1469" s="22">
        <v>91</v>
      </c>
      <c r="W1469" s="22" t="s">
        <v>167</v>
      </c>
      <c r="X1469" s="22" t="s">
        <v>2920</v>
      </c>
      <c r="Y1469" s="22">
        <v>4</v>
      </c>
      <c r="Z1469" s="22" t="s">
        <v>2917</v>
      </c>
    </row>
    <row r="1470" spans="1:26" ht="24" x14ac:dyDescent="0.2">
      <c r="A1470" s="22">
        <v>1468</v>
      </c>
      <c r="B1470" s="22" t="s">
        <v>221</v>
      </c>
      <c r="C1470" s="23">
        <v>36697</v>
      </c>
      <c r="D1470" s="23">
        <v>36697</v>
      </c>
      <c r="E1470" s="22" t="s">
        <v>21</v>
      </c>
      <c r="F1470" s="24" t="s">
        <v>2921</v>
      </c>
      <c r="G1470" s="4" t="s">
        <v>40</v>
      </c>
      <c r="H1470" s="31" t="str">
        <f>VLOOKUP(G1470,[2]Hoja2!A$1:B$65536,2,0)</f>
        <v>SERIE029</v>
      </c>
      <c r="I1470" s="4" t="s">
        <v>40</v>
      </c>
      <c r="J1470" s="31">
        <f>VLOOKUP(Eliminación!I1976,RETENCIÓN!A:D,IF(Eliminación!E1976="OPES",2,IF(Eliminación!E1976="UPES",3,4)),FALSE)</f>
        <v>10</v>
      </c>
      <c r="K1470" s="27">
        <f t="shared" si="22"/>
        <v>40347</v>
      </c>
      <c r="L1470" s="28" t="str">
        <f>IF(VLOOKUP(I1470,RETENCIÓN!A:E,5,FALSE)="E","X","")</f>
        <v>X</v>
      </c>
      <c r="M1470" s="29" t="str">
        <f>IF(VLOOKUP(I1470,RETENCIÓN!A:E,5,FALSE)="CT","X","")</f>
        <v/>
      </c>
      <c r="N1470" s="28" t="str">
        <f>IF(VLOOKUP(I1470,RETENCIÓN!A:E,5,FALSE)="E","X","")</f>
        <v>X</v>
      </c>
      <c r="O1470" s="28" t="str">
        <f>IF(VLOOKUP(I1470,[3]RETENCIÓN!A:E,5,FALSE)="MT","X","")</f>
        <v/>
      </c>
      <c r="P1470" s="28" t="str">
        <f>IF(VLOOKUP(I1470,[3]RETENCIÓN!A:E,5,FALSE)="S","X","")</f>
        <v/>
      </c>
      <c r="Q1470" s="26" t="s">
        <v>2916</v>
      </c>
      <c r="R1470" s="26" t="s">
        <v>698</v>
      </c>
      <c r="S1470" s="25" t="s">
        <v>177</v>
      </c>
      <c r="T1470" s="22" t="s">
        <v>178</v>
      </c>
      <c r="U1470" s="22">
        <v>1</v>
      </c>
      <c r="V1470" s="22">
        <v>105</v>
      </c>
      <c r="W1470" s="22" t="s">
        <v>167</v>
      </c>
      <c r="X1470" s="22"/>
      <c r="Y1470" s="22">
        <v>5</v>
      </c>
      <c r="Z1470" s="22" t="s">
        <v>2917</v>
      </c>
    </row>
    <row r="1471" spans="1:26" x14ac:dyDescent="0.2">
      <c r="A1471" s="22">
        <v>1469</v>
      </c>
      <c r="B1471" s="22" t="s">
        <v>412</v>
      </c>
      <c r="C1471" s="23">
        <v>36697</v>
      </c>
      <c r="D1471" s="23">
        <v>36697</v>
      </c>
      <c r="E1471" s="22" t="s">
        <v>21</v>
      </c>
      <c r="F1471" s="24" t="s">
        <v>418</v>
      </c>
      <c r="G1471" s="4" t="s">
        <v>40</v>
      </c>
      <c r="H1471" s="31" t="str">
        <f>VLOOKUP(G1471,[2]Hoja2!A$1:B$65536,2,0)</f>
        <v>SERIE029</v>
      </c>
      <c r="I1471" s="4" t="s">
        <v>40</v>
      </c>
      <c r="J1471" s="31">
        <f>VLOOKUP(Eliminación!I1977,RETENCIÓN!A:D,IF(Eliminación!E1977="OPES",2,IF(Eliminación!E1977="UPES",3,4)),FALSE)</f>
        <v>10</v>
      </c>
      <c r="K1471" s="27">
        <f t="shared" si="22"/>
        <v>40347</v>
      </c>
      <c r="L1471" s="28" t="str">
        <f>IF(VLOOKUP(I1471,RETENCIÓN!A:E,5,FALSE)="E","X","")</f>
        <v>X</v>
      </c>
      <c r="M1471" s="29" t="str">
        <f>IF(VLOOKUP(I1471,RETENCIÓN!A:E,5,FALSE)="CT","X","")</f>
        <v/>
      </c>
      <c r="N1471" s="28" t="str">
        <f>IF(VLOOKUP(I1471,RETENCIÓN!A:E,5,FALSE)="E","X","")</f>
        <v>X</v>
      </c>
      <c r="O1471" s="28" t="str">
        <f>IF(VLOOKUP(I1471,[3]RETENCIÓN!A:E,5,FALSE)="MT","X","")</f>
        <v/>
      </c>
      <c r="P1471" s="28" t="str">
        <f>IF(VLOOKUP(I1471,[3]RETENCIÓN!A:E,5,FALSE)="S","X","")</f>
        <v/>
      </c>
      <c r="Q1471" s="26" t="s">
        <v>2916</v>
      </c>
      <c r="R1471" s="26" t="s">
        <v>2163</v>
      </c>
      <c r="S1471" s="25" t="s">
        <v>177</v>
      </c>
      <c r="T1471" s="22" t="s">
        <v>178</v>
      </c>
      <c r="U1471" s="22">
        <v>1</v>
      </c>
      <c r="V1471" s="22">
        <v>140</v>
      </c>
      <c r="W1471" s="22" t="s">
        <v>167</v>
      </c>
      <c r="X1471" s="22"/>
      <c r="Y1471" s="22">
        <v>6</v>
      </c>
      <c r="Z1471" s="22" t="s">
        <v>2917</v>
      </c>
    </row>
    <row r="1472" spans="1:26" x14ac:dyDescent="0.2">
      <c r="A1472" s="22">
        <v>1470</v>
      </c>
      <c r="B1472" s="22" t="s">
        <v>221</v>
      </c>
      <c r="C1472" s="23">
        <v>36697</v>
      </c>
      <c r="D1472" s="23">
        <v>36697</v>
      </c>
      <c r="E1472" s="22" t="s">
        <v>21</v>
      </c>
      <c r="F1472" s="24" t="s">
        <v>1522</v>
      </c>
      <c r="G1472" s="4" t="s">
        <v>40</v>
      </c>
      <c r="H1472" s="31" t="str">
        <f>VLOOKUP(G1472,[2]Hoja2!A$1:B$65536,2,0)</f>
        <v>SERIE029</v>
      </c>
      <c r="I1472" s="4" t="s">
        <v>40</v>
      </c>
      <c r="J1472" s="31">
        <f>VLOOKUP(Eliminación!I1978,RETENCIÓN!A:D,IF(Eliminación!E1978="OPES",2,IF(Eliminación!E1978="UPES",3,4)),FALSE)</f>
        <v>10</v>
      </c>
      <c r="K1472" s="27">
        <f t="shared" si="22"/>
        <v>40347</v>
      </c>
      <c r="L1472" s="28" t="str">
        <f>IF(VLOOKUP(I1472,RETENCIÓN!A:E,5,FALSE)="E","X","")</f>
        <v>X</v>
      </c>
      <c r="M1472" s="29" t="str">
        <f>IF(VLOOKUP(I1472,RETENCIÓN!A:E,5,FALSE)="CT","X","")</f>
        <v/>
      </c>
      <c r="N1472" s="28" t="str">
        <f>IF(VLOOKUP(I1472,RETENCIÓN!A:E,5,FALSE)="E","X","")</f>
        <v>X</v>
      </c>
      <c r="O1472" s="28" t="str">
        <f>IF(VLOOKUP(I1472,[3]RETENCIÓN!A:E,5,FALSE)="MT","X","")</f>
        <v/>
      </c>
      <c r="P1472" s="28" t="str">
        <f>IF(VLOOKUP(I1472,[3]RETENCIÓN!A:E,5,FALSE)="S","X","")</f>
        <v/>
      </c>
      <c r="Q1472" s="26" t="s">
        <v>2916</v>
      </c>
      <c r="R1472" s="26" t="s">
        <v>2922</v>
      </c>
      <c r="S1472" s="25" t="s">
        <v>177</v>
      </c>
      <c r="T1472" s="22" t="s">
        <v>178</v>
      </c>
      <c r="U1472" s="22">
        <v>1</v>
      </c>
      <c r="V1472" s="22">
        <v>133</v>
      </c>
      <c r="W1472" s="22" t="s">
        <v>167</v>
      </c>
      <c r="X1472" s="22"/>
      <c r="Y1472" s="22">
        <v>7</v>
      </c>
      <c r="Z1472" s="22" t="s">
        <v>2917</v>
      </c>
    </row>
    <row r="1473" spans="1:26" ht="24" x14ac:dyDescent="0.2">
      <c r="A1473" s="22">
        <v>1471</v>
      </c>
      <c r="B1473" s="22" t="s">
        <v>221</v>
      </c>
      <c r="C1473" s="23">
        <v>36697</v>
      </c>
      <c r="D1473" s="23">
        <v>36697</v>
      </c>
      <c r="E1473" s="22" t="s">
        <v>21</v>
      </c>
      <c r="F1473" s="24" t="s">
        <v>2923</v>
      </c>
      <c r="G1473" s="4" t="s">
        <v>40</v>
      </c>
      <c r="H1473" s="31" t="str">
        <f>VLOOKUP(G1473,[2]Hoja2!A$1:B$65536,2,0)</f>
        <v>SERIE029</v>
      </c>
      <c r="I1473" s="4" t="s">
        <v>40</v>
      </c>
      <c r="J1473" s="31">
        <f>VLOOKUP(Eliminación!I1979,RETENCIÓN!A:D,IF(Eliminación!E1979="OPES",2,IF(Eliminación!E1979="UPES",3,4)),FALSE)</f>
        <v>10</v>
      </c>
      <c r="K1473" s="27">
        <f t="shared" si="22"/>
        <v>40347</v>
      </c>
      <c r="L1473" s="28" t="str">
        <f>IF(VLOOKUP(I1473,RETENCIÓN!A:E,5,FALSE)="E","X","")</f>
        <v>X</v>
      </c>
      <c r="M1473" s="29" t="str">
        <f>IF(VLOOKUP(I1473,RETENCIÓN!A:E,5,FALSE)="CT","X","")</f>
        <v/>
      </c>
      <c r="N1473" s="28" t="str">
        <f>IF(VLOOKUP(I1473,RETENCIÓN!A:E,5,FALSE)="E","X","")</f>
        <v>X</v>
      </c>
      <c r="O1473" s="28" t="str">
        <f>IF(VLOOKUP(I1473,[3]RETENCIÓN!A:E,5,FALSE)="MT","X","")</f>
        <v/>
      </c>
      <c r="P1473" s="28" t="str">
        <f>IF(VLOOKUP(I1473,[3]RETENCIÓN!A:E,5,FALSE)="S","X","")</f>
        <v/>
      </c>
      <c r="Q1473" s="26" t="s">
        <v>2916</v>
      </c>
      <c r="R1473" s="26" t="s">
        <v>427</v>
      </c>
      <c r="S1473" s="25" t="s">
        <v>177</v>
      </c>
      <c r="T1473" s="22" t="s">
        <v>178</v>
      </c>
      <c r="U1473" s="22">
        <v>1</v>
      </c>
      <c r="V1473" s="22">
        <v>156</v>
      </c>
      <c r="W1473" s="22" t="s">
        <v>167</v>
      </c>
      <c r="X1473" s="22"/>
      <c r="Y1473" s="22">
        <v>8</v>
      </c>
      <c r="Z1473" s="22" t="s">
        <v>2917</v>
      </c>
    </row>
    <row r="1474" spans="1:26" x14ac:dyDescent="0.2">
      <c r="A1474" s="22">
        <v>1472</v>
      </c>
      <c r="B1474" s="22" t="s">
        <v>1973</v>
      </c>
      <c r="C1474" s="23">
        <v>36697</v>
      </c>
      <c r="D1474" s="23">
        <v>36697</v>
      </c>
      <c r="E1474" s="22" t="s">
        <v>21</v>
      </c>
      <c r="F1474" s="24" t="s">
        <v>1517</v>
      </c>
      <c r="G1474" s="4" t="s">
        <v>40</v>
      </c>
      <c r="H1474" s="31" t="str">
        <f>VLOOKUP(G1474,[2]Hoja2!A$1:B$65536,2,0)</f>
        <v>SERIE029</v>
      </c>
      <c r="I1474" s="4" t="s">
        <v>40</v>
      </c>
      <c r="J1474" s="31">
        <f>VLOOKUP(Eliminación!I1980,RETENCIÓN!A:D,IF(Eliminación!E1980="OPES",2,IF(Eliminación!E1980="UPES",3,4)),FALSE)</f>
        <v>10</v>
      </c>
      <c r="K1474" s="27">
        <f t="shared" si="22"/>
        <v>40347</v>
      </c>
      <c r="L1474" s="28" t="str">
        <f>IF(VLOOKUP(I1474,RETENCIÓN!A:E,5,FALSE)="E","X","")</f>
        <v>X</v>
      </c>
      <c r="M1474" s="29" t="str">
        <f>IF(VLOOKUP(I1474,RETENCIÓN!A:E,5,FALSE)="CT","X","")</f>
        <v/>
      </c>
      <c r="N1474" s="28" t="str">
        <f>IF(VLOOKUP(I1474,RETENCIÓN!A:E,5,FALSE)="E","X","")</f>
        <v>X</v>
      </c>
      <c r="O1474" s="28" t="str">
        <f>IF(VLOOKUP(I1474,[3]RETENCIÓN!A:E,5,FALSE)="MT","X","")</f>
        <v/>
      </c>
      <c r="P1474" s="28" t="str">
        <f>IF(VLOOKUP(I1474,[3]RETENCIÓN!A:E,5,FALSE)="S","X","")</f>
        <v/>
      </c>
      <c r="Q1474" s="26" t="s">
        <v>2916</v>
      </c>
      <c r="R1474" s="26" t="s">
        <v>1428</v>
      </c>
      <c r="S1474" s="25" t="s">
        <v>177</v>
      </c>
      <c r="T1474" s="22" t="s">
        <v>178</v>
      </c>
      <c r="U1474" s="22">
        <v>1</v>
      </c>
      <c r="V1474" s="22">
        <v>74</v>
      </c>
      <c r="W1474" s="22" t="s">
        <v>167</v>
      </c>
      <c r="X1474" s="22"/>
      <c r="Y1474" s="22">
        <v>9</v>
      </c>
      <c r="Z1474" s="22" t="s">
        <v>2917</v>
      </c>
    </row>
    <row r="1475" spans="1:26" x14ac:dyDescent="0.2">
      <c r="A1475" s="22">
        <v>1473</v>
      </c>
      <c r="B1475" s="22" t="s">
        <v>221</v>
      </c>
      <c r="C1475" s="23">
        <v>36697</v>
      </c>
      <c r="D1475" s="23">
        <v>36697</v>
      </c>
      <c r="E1475" s="22" t="s">
        <v>21</v>
      </c>
      <c r="F1475" s="24" t="s">
        <v>2924</v>
      </c>
      <c r="G1475" s="4" t="s">
        <v>40</v>
      </c>
      <c r="H1475" s="31" t="str">
        <f>VLOOKUP(G1475,[2]Hoja2!A$1:B$65536,2,0)</f>
        <v>SERIE029</v>
      </c>
      <c r="I1475" s="4" t="s">
        <v>40</v>
      </c>
      <c r="J1475" s="31">
        <f>VLOOKUP(Eliminación!I1981,RETENCIÓN!A:D,IF(Eliminación!E1981="OPES",2,IF(Eliminación!E1981="UPES",3,4)),FALSE)</f>
        <v>10</v>
      </c>
      <c r="K1475" s="27">
        <f t="shared" ref="K1475:K1550" si="23">D1475+(J1475*365)</f>
        <v>40347</v>
      </c>
      <c r="L1475" s="28" t="str">
        <f>IF(VLOOKUP(I1475,RETENCIÓN!A:E,5,FALSE)="E","X","")</f>
        <v>X</v>
      </c>
      <c r="M1475" s="29" t="str">
        <f>IF(VLOOKUP(I1475,RETENCIÓN!A:E,5,FALSE)="CT","X","")</f>
        <v/>
      </c>
      <c r="N1475" s="28" t="str">
        <f>IF(VLOOKUP(I1475,RETENCIÓN!A:E,5,FALSE)="E","X","")</f>
        <v>X</v>
      </c>
      <c r="O1475" s="28" t="str">
        <f>IF(VLOOKUP(I1475,[3]RETENCIÓN!A:E,5,FALSE)="MT","X","")</f>
        <v/>
      </c>
      <c r="P1475" s="28" t="str">
        <f>IF(VLOOKUP(I1475,[3]RETENCIÓN!A:E,5,FALSE)="S","X","")</f>
        <v/>
      </c>
      <c r="Q1475" s="26" t="s">
        <v>2916</v>
      </c>
      <c r="R1475" s="26" t="s">
        <v>546</v>
      </c>
      <c r="S1475" s="25" t="s">
        <v>177</v>
      </c>
      <c r="T1475" s="22" t="s">
        <v>178</v>
      </c>
      <c r="U1475" s="22">
        <v>1</v>
      </c>
      <c r="V1475" s="22">
        <v>167</v>
      </c>
      <c r="W1475" s="22" t="s">
        <v>167</v>
      </c>
      <c r="X1475" s="22"/>
      <c r="Y1475" s="22">
        <v>10</v>
      </c>
      <c r="Z1475" s="22" t="s">
        <v>2917</v>
      </c>
    </row>
    <row r="1476" spans="1:26" ht="24" x14ac:dyDescent="0.2">
      <c r="A1476" s="22">
        <v>1474</v>
      </c>
      <c r="B1476" s="22" t="s">
        <v>1973</v>
      </c>
      <c r="C1476" s="23">
        <v>36697</v>
      </c>
      <c r="D1476" s="23">
        <v>36697</v>
      </c>
      <c r="E1476" s="22" t="s">
        <v>21</v>
      </c>
      <c r="F1476" s="24" t="s">
        <v>2925</v>
      </c>
      <c r="G1476" s="4" t="s">
        <v>40</v>
      </c>
      <c r="H1476" s="31" t="str">
        <f>VLOOKUP(G1476,[2]Hoja2!A$1:B$65536,2,0)</f>
        <v>SERIE029</v>
      </c>
      <c r="I1476" s="4" t="s">
        <v>40</v>
      </c>
      <c r="J1476" s="31">
        <f>VLOOKUP(Eliminación!I1982,RETENCIÓN!A:D,IF(Eliminación!E1982="OPES",2,IF(Eliminación!E1982="UPES",3,4)),FALSE)</f>
        <v>10</v>
      </c>
      <c r="K1476" s="27">
        <f t="shared" si="23"/>
        <v>40347</v>
      </c>
      <c r="L1476" s="28" t="str">
        <f>IF(VLOOKUP(I1476,RETENCIÓN!A:E,5,FALSE)="E","X","")</f>
        <v>X</v>
      </c>
      <c r="M1476" s="29" t="str">
        <f>IF(VLOOKUP(I1476,RETENCIÓN!A:E,5,FALSE)="CT","X","")</f>
        <v/>
      </c>
      <c r="N1476" s="28" t="str">
        <f>IF(VLOOKUP(I1476,RETENCIÓN!A:E,5,FALSE)="E","X","")</f>
        <v>X</v>
      </c>
      <c r="O1476" s="28" t="str">
        <f>IF(VLOOKUP(I1476,[3]RETENCIÓN!A:E,5,FALSE)="MT","X","")</f>
        <v/>
      </c>
      <c r="P1476" s="28" t="str">
        <f>IF(VLOOKUP(I1476,[3]RETENCIÓN!A:E,5,FALSE)="S","X","")</f>
        <v/>
      </c>
      <c r="Q1476" s="26" t="s">
        <v>2916</v>
      </c>
      <c r="R1476" s="26" t="s">
        <v>2926</v>
      </c>
      <c r="S1476" s="25" t="s">
        <v>177</v>
      </c>
      <c r="T1476" s="22" t="s">
        <v>178</v>
      </c>
      <c r="U1476" s="22">
        <v>1</v>
      </c>
      <c r="V1476" s="22">
        <v>126</v>
      </c>
      <c r="W1476" s="22" t="s">
        <v>167</v>
      </c>
      <c r="X1476" s="22"/>
      <c r="Y1476" s="22">
        <v>11</v>
      </c>
      <c r="Z1476" s="22" t="s">
        <v>2917</v>
      </c>
    </row>
    <row r="1477" spans="1:26" ht="24" x14ac:dyDescent="0.2">
      <c r="A1477" s="22">
        <v>1475</v>
      </c>
      <c r="B1477" s="22" t="s">
        <v>221</v>
      </c>
      <c r="C1477" s="23">
        <v>36697</v>
      </c>
      <c r="D1477" s="23">
        <v>36697</v>
      </c>
      <c r="E1477" s="22" t="s">
        <v>21</v>
      </c>
      <c r="F1477" s="24" t="s">
        <v>2927</v>
      </c>
      <c r="G1477" s="4" t="s">
        <v>40</v>
      </c>
      <c r="H1477" s="31" t="str">
        <f>VLOOKUP(G1477,[2]Hoja2!A$1:B$65536,2,0)</f>
        <v>SERIE029</v>
      </c>
      <c r="I1477" s="4" t="s">
        <v>40</v>
      </c>
      <c r="J1477" s="31">
        <f>VLOOKUP(Eliminación!I1983,RETENCIÓN!A:D,IF(Eliminación!E1983="OPES",2,IF(Eliminación!E1983="UPES",3,4)),FALSE)</f>
        <v>10</v>
      </c>
      <c r="K1477" s="27">
        <f t="shared" si="23"/>
        <v>40347</v>
      </c>
      <c r="L1477" s="28" t="str">
        <f>IF(VLOOKUP(I1477,RETENCIÓN!A:E,5,FALSE)="E","X","")</f>
        <v>X</v>
      </c>
      <c r="M1477" s="29" t="str">
        <f>IF(VLOOKUP(I1477,RETENCIÓN!A:E,5,FALSE)="CT","X","")</f>
        <v/>
      </c>
      <c r="N1477" s="28" t="str">
        <f>IF(VLOOKUP(I1477,RETENCIÓN!A:E,5,FALSE)="E","X","")</f>
        <v>X</v>
      </c>
      <c r="O1477" s="28" t="str">
        <f>IF(VLOOKUP(I1477,[3]RETENCIÓN!A:E,5,FALSE)="MT","X","")</f>
        <v/>
      </c>
      <c r="P1477" s="28" t="str">
        <f>IF(VLOOKUP(I1477,[3]RETENCIÓN!A:E,5,FALSE)="S","X","")</f>
        <v/>
      </c>
      <c r="Q1477" s="26" t="s">
        <v>2916</v>
      </c>
      <c r="R1477" s="26" t="s">
        <v>1282</v>
      </c>
      <c r="S1477" s="25" t="s">
        <v>177</v>
      </c>
      <c r="T1477" s="22" t="s">
        <v>178</v>
      </c>
      <c r="U1477" s="22">
        <v>1</v>
      </c>
      <c r="V1477" s="22">
        <v>203</v>
      </c>
      <c r="W1477" s="22" t="s">
        <v>167</v>
      </c>
      <c r="X1477" s="22"/>
      <c r="Y1477" s="22">
        <v>12</v>
      </c>
      <c r="Z1477" s="22" t="s">
        <v>2917</v>
      </c>
    </row>
    <row r="1478" spans="1:26" ht="24" x14ac:dyDescent="0.2">
      <c r="A1478" s="22">
        <v>1476</v>
      </c>
      <c r="B1478" s="22" t="s">
        <v>168</v>
      </c>
      <c r="C1478" s="23">
        <v>38238</v>
      </c>
      <c r="D1478" s="23">
        <v>38238</v>
      </c>
      <c r="E1478" s="22" t="s">
        <v>21</v>
      </c>
      <c r="F1478" s="24" t="s">
        <v>2928</v>
      </c>
      <c r="G1478" s="4" t="s">
        <v>40</v>
      </c>
      <c r="H1478" s="32" t="str">
        <f>VLOOKUP(G1478,[4]Hoja2!A:B,2,0)</f>
        <v>SERIE029</v>
      </c>
      <c r="I1478" s="4" t="s">
        <v>40</v>
      </c>
      <c r="J1478" s="33">
        <v>10</v>
      </c>
      <c r="K1478" s="27">
        <f t="shared" ref="K1478:K1489" si="24">D1478+(J1478*365)</f>
        <v>41888</v>
      </c>
      <c r="L1478" s="28" t="str">
        <f>IF(VLOOKUP(I1478,[4]RETENCIÓN!A:E,5,FALSE)="E","X","")</f>
        <v>X</v>
      </c>
      <c r="M1478" s="29" t="str">
        <f>IF(VLOOKUP(I1478,[4]RETENCIÓN!A:E,5,FALSE)="CT","X","")</f>
        <v/>
      </c>
      <c r="N1478" s="28" t="str">
        <f>IF(VLOOKUP(I1478,[4]RETENCIÓN!A:E,5,FALSE)="E","X","")</f>
        <v>X</v>
      </c>
      <c r="O1478" s="28" t="str">
        <f>IF(VLOOKUP(I1478,[4]RETENCIÓN!A:E,5,FALSE)="MT","X","")</f>
        <v/>
      </c>
      <c r="P1478" s="28" t="str">
        <f>IF(VLOOKUP(I1478,[4]RETENCIÓN!A:E,5,FALSE)="S","X","")</f>
        <v/>
      </c>
      <c r="Q1478" s="26" t="s">
        <v>2929</v>
      </c>
      <c r="R1478" s="26" t="s">
        <v>405</v>
      </c>
      <c r="S1478" s="25" t="s">
        <v>177</v>
      </c>
      <c r="T1478" s="22" t="s">
        <v>2930</v>
      </c>
      <c r="U1478" s="22">
        <v>1</v>
      </c>
      <c r="V1478" s="22">
        <v>236</v>
      </c>
      <c r="W1478" s="22" t="s">
        <v>167</v>
      </c>
      <c r="X1478" s="22"/>
      <c r="Y1478" s="22">
        <v>1</v>
      </c>
      <c r="Z1478" s="22" t="s">
        <v>2931</v>
      </c>
    </row>
    <row r="1479" spans="1:26" ht="24" x14ac:dyDescent="0.2">
      <c r="A1479" s="22">
        <v>1477</v>
      </c>
      <c r="B1479" s="22" t="s">
        <v>168</v>
      </c>
      <c r="C1479" s="23">
        <v>38238</v>
      </c>
      <c r="D1479" s="23">
        <v>38238</v>
      </c>
      <c r="E1479" s="22" t="s">
        <v>21</v>
      </c>
      <c r="F1479" s="24" t="s">
        <v>2932</v>
      </c>
      <c r="G1479" s="4" t="s">
        <v>40</v>
      </c>
      <c r="H1479" s="32" t="str">
        <f>VLOOKUP(G1479,[4]Hoja2!A:B,2,0)</f>
        <v>SERIE029</v>
      </c>
      <c r="I1479" s="4" t="s">
        <v>40</v>
      </c>
      <c r="J1479" s="33">
        <v>10</v>
      </c>
      <c r="K1479" s="27">
        <f t="shared" si="24"/>
        <v>41888</v>
      </c>
      <c r="L1479" s="28" t="str">
        <f>IF(VLOOKUP(I1479,[4]RETENCIÓN!A:E,5,FALSE)="E","X","")</f>
        <v>X</v>
      </c>
      <c r="M1479" s="29" t="str">
        <f>IF(VLOOKUP(I1479,[4]RETENCIÓN!A:E,5,FALSE)="CT","X","")</f>
        <v/>
      </c>
      <c r="N1479" s="28" t="str">
        <f>IF(VLOOKUP(I1479,[4]RETENCIÓN!A:E,5,FALSE)="E","X","")</f>
        <v>X</v>
      </c>
      <c r="O1479" s="28" t="str">
        <f>IF(VLOOKUP(I1479,[4]RETENCIÓN!A:E,5,FALSE)="MT","X","")</f>
        <v/>
      </c>
      <c r="P1479" s="28" t="str">
        <f>IF(VLOOKUP(I1479,[4]RETENCIÓN!A:E,5,FALSE)="S","X","")</f>
        <v/>
      </c>
      <c r="Q1479" s="26" t="s">
        <v>2929</v>
      </c>
      <c r="R1479" s="26" t="s">
        <v>2933</v>
      </c>
      <c r="S1479" s="25" t="s">
        <v>177</v>
      </c>
      <c r="T1479" s="22" t="s">
        <v>2930</v>
      </c>
      <c r="U1479" s="22">
        <v>1</v>
      </c>
      <c r="V1479" s="22">
        <v>86</v>
      </c>
      <c r="W1479" s="22" t="s">
        <v>167</v>
      </c>
      <c r="X1479" s="22"/>
      <c r="Y1479" s="22">
        <v>2</v>
      </c>
      <c r="Z1479" s="22" t="s">
        <v>2931</v>
      </c>
    </row>
    <row r="1480" spans="1:26" x14ac:dyDescent="0.2">
      <c r="A1480" s="22">
        <v>1478</v>
      </c>
      <c r="B1480" s="22" t="s">
        <v>168</v>
      </c>
      <c r="C1480" s="23">
        <v>38238</v>
      </c>
      <c r="D1480" s="23">
        <v>38238</v>
      </c>
      <c r="E1480" s="22" t="s">
        <v>21</v>
      </c>
      <c r="F1480" s="24" t="s">
        <v>2934</v>
      </c>
      <c r="G1480" s="4" t="s">
        <v>40</v>
      </c>
      <c r="H1480" s="32" t="str">
        <f>VLOOKUP(G1480,[4]Hoja2!A:B,2,0)</f>
        <v>SERIE029</v>
      </c>
      <c r="I1480" s="4" t="s">
        <v>40</v>
      </c>
      <c r="J1480" s="33">
        <v>10</v>
      </c>
      <c r="K1480" s="27">
        <f t="shared" si="24"/>
        <v>41888</v>
      </c>
      <c r="L1480" s="28" t="str">
        <f>IF(VLOOKUP(I1480,[4]RETENCIÓN!A:E,5,FALSE)="E","X","")</f>
        <v>X</v>
      </c>
      <c r="M1480" s="29" t="str">
        <f>IF(VLOOKUP(I1480,[4]RETENCIÓN!A:E,5,FALSE)="CT","X","")</f>
        <v/>
      </c>
      <c r="N1480" s="28" t="str">
        <f>IF(VLOOKUP(I1480,[4]RETENCIÓN!A:E,5,FALSE)="E","X","")</f>
        <v>X</v>
      </c>
      <c r="O1480" s="28" t="str">
        <f>IF(VLOOKUP(I1480,[4]RETENCIÓN!A:E,5,FALSE)="MT","X","")</f>
        <v/>
      </c>
      <c r="P1480" s="28" t="str">
        <f>IF(VLOOKUP(I1480,[4]RETENCIÓN!A:E,5,FALSE)="S","X","")</f>
        <v/>
      </c>
      <c r="Q1480" s="26" t="s">
        <v>2929</v>
      </c>
      <c r="R1480" s="26" t="s">
        <v>1966</v>
      </c>
      <c r="S1480" s="25" t="s">
        <v>177</v>
      </c>
      <c r="T1480" s="22" t="s">
        <v>2930</v>
      </c>
      <c r="U1480" s="22">
        <v>1</v>
      </c>
      <c r="V1480" s="22">
        <v>96</v>
      </c>
      <c r="W1480" s="22" t="s">
        <v>167</v>
      </c>
      <c r="X1480" s="22"/>
      <c r="Y1480" s="22">
        <v>3</v>
      </c>
      <c r="Z1480" s="22" t="s">
        <v>2931</v>
      </c>
    </row>
    <row r="1481" spans="1:26" x14ac:dyDescent="0.2">
      <c r="A1481" s="22">
        <v>1479</v>
      </c>
      <c r="B1481" s="22" t="s">
        <v>168</v>
      </c>
      <c r="C1481" s="23">
        <v>38238</v>
      </c>
      <c r="D1481" s="23">
        <v>38238</v>
      </c>
      <c r="E1481" s="22" t="s">
        <v>21</v>
      </c>
      <c r="F1481" s="24" t="s">
        <v>2935</v>
      </c>
      <c r="G1481" s="4" t="s">
        <v>40</v>
      </c>
      <c r="H1481" s="32" t="str">
        <f>VLOOKUP(G1481,[4]Hoja2!A:B,2,0)</f>
        <v>SERIE029</v>
      </c>
      <c r="I1481" s="4" t="s">
        <v>40</v>
      </c>
      <c r="J1481" s="33">
        <v>10</v>
      </c>
      <c r="K1481" s="27">
        <f t="shared" si="24"/>
        <v>41888</v>
      </c>
      <c r="L1481" s="28" t="str">
        <f>IF(VLOOKUP(I1481,[4]RETENCIÓN!A:E,5,FALSE)="E","X","")</f>
        <v>X</v>
      </c>
      <c r="M1481" s="29" t="str">
        <f>IF(VLOOKUP(I1481,[4]RETENCIÓN!A:E,5,FALSE)="CT","X","")</f>
        <v/>
      </c>
      <c r="N1481" s="28" t="str">
        <f>IF(VLOOKUP(I1481,[4]RETENCIÓN!A:E,5,FALSE)="E","X","")</f>
        <v>X</v>
      </c>
      <c r="O1481" s="28" t="str">
        <f>IF(VLOOKUP(I1481,[4]RETENCIÓN!A:E,5,FALSE)="MT","X","")</f>
        <v/>
      </c>
      <c r="P1481" s="28" t="str">
        <f>IF(VLOOKUP(I1481,[4]RETENCIÓN!A:E,5,FALSE)="S","X","")</f>
        <v/>
      </c>
      <c r="Q1481" s="26" t="s">
        <v>2929</v>
      </c>
      <c r="R1481" s="26" t="s">
        <v>2936</v>
      </c>
      <c r="S1481" s="25" t="s">
        <v>177</v>
      </c>
      <c r="T1481" s="22" t="s">
        <v>2930</v>
      </c>
      <c r="U1481" s="22">
        <v>1</v>
      </c>
      <c r="V1481" s="22">
        <v>139</v>
      </c>
      <c r="W1481" s="22" t="s">
        <v>167</v>
      </c>
      <c r="X1481" s="22"/>
      <c r="Y1481" s="22">
        <v>4</v>
      </c>
      <c r="Z1481" s="22" t="s">
        <v>2931</v>
      </c>
    </row>
    <row r="1482" spans="1:26" ht="36" x14ac:dyDescent="0.2">
      <c r="A1482" s="22">
        <v>1480</v>
      </c>
      <c r="B1482" s="22" t="s">
        <v>168</v>
      </c>
      <c r="C1482" s="23">
        <v>38139</v>
      </c>
      <c r="D1482" s="23">
        <v>38139</v>
      </c>
      <c r="E1482" s="22" t="s">
        <v>21</v>
      </c>
      <c r="F1482" s="24" t="s">
        <v>805</v>
      </c>
      <c r="G1482" s="4" t="s">
        <v>40</v>
      </c>
      <c r="H1482" s="32" t="str">
        <f>VLOOKUP(G1482,[4]Hoja2!A:B,2,0)</f>
        <v>SERIE029</v>
      </c>
      <c r="I1482" s="4" t="s">
        <v>40</v>
      </c>
      <c r="J1482" s="33">
        <v>10</v>
      </c>
      <c r="K1482" s="27">
        <f t="shared" si="24"/>
        <v>41789</v>
      </c>
      <c r="L1482" s="28" t="str">
        <f>IF(VLOOKUP(I1482,[4]RETENCIÓN!A:E,5,FALSE)="E","X","")</f>
        <v>X</v>
      </c>
      <c r="M1482" s="29" t="str">
        <f>IF(VLOOKUP(I1482,[4]RETENCIÓN!A:E,5,FALSE)="CT","X","")</f>
        <v/>
      </c>
      <c r="N1482" s="28" t="str">
        <f>IF(VLOOKUP(I1482,[4]RETENCIÓN!A:E,5,FALSE)="E","X","")</f>
        <v>X</v>
      </c>
      <c r="O1482" s="28" t="str">
        <f>IF(VLOOKUP(I1482,[4]RETENCIÓN!A:E,5,FALSE)="MT","X","")</f>
        <v/>
      </c>
      <c r="P1482" s="28" t="str">
        <f>IF(VLOOKUP(I1482,[4]RETENCIÓN!A:E,5,FALSE)="S","X","")</f>
        <v/>
      </c>
      <c r="Q1482" s="26" t="s">
        <v>2937</v>
      </c>
      <c r="R1482" s="26" t="s">
        <v>400</v>
      </c>
      <c r="S1482" s="25" t="s">
        <v>177</v>
      </c>
      <c r="T1482" s="22" t="s">
        <v>2930</v>
      </c>
      <c r="U1482" s="22">
        <v>1</v>
      </c>
      <c r="V1482" s="22">
        <v>136</v>
      </c>
      <c r="W1482" s="22" t="s">
        <v>167</v>
      </c>
      <c r="X1482" s="22" t="s">
        <v>183</v>
      </c>
      <c r="Y1482" s="22">
        <v>5</v>
      </c>
      <c r="Z1482" s="22" t="s">
        <v>2931</v>
      </c>
    </row>
    <row r="1483" spans="1:26" ht="36" x14ac:dyDescent="0.2">
      <c r="A1483" s="22">
        <v>1481</v>
      </c>
      <c r="B1483" s="22" t="s">
        <v>168</v>
      </c>
      <c r="C1483" s="23">
        <v>38139</v>
      </c>
      <c r="D1483" s="23">
        <v>38139</v>
      </c>
      <c r="E1483" s="22" t="s">
        <v>21</v>
      </c>
      <c r="F1483" s="24" t="s">
        <v>805</v>
      </c>
      <c r="G1483" s="4" t="s">
        <v>40</v>
      </c>
      <c r="H1483" s="32" t="str">
        <f>VLOOKUP(G1483,[4]Hoja2!A:B,2,0)</f>
        <v>SERIE029</v>
      </c>
      <c r="I1483" s="4" t="s">
        <v>40</v>
      </c>
      <c r="J1483" s="33">
        <v>10</v>
      </c>
      <c r="K1483" s="27">
        <f t="shared" si="24"/>
        <v>41789</v>
      </c>
      <c r="L1483" s="28" t="str">
        <f>IF(VLOOKUP(I1483,[4]RETENCIÓN!A:E,5,FALSE)="E","X","")</f>
        <v>X</v>
      </c>
      <c r="M1483" s="29" t="str">
        <f>IF(VLOOKUP(I1483,[4]RETENCIÓN!A:E,5,FALSE)="CT","X","")</f>
        <v/>
      </c>
      <c r="N1483" s="28" t="str">
        <f>IF(VLOOKUP(I1483,[4]RETENCIÓN!A:E,5,FALSE)="E","X","")</f>
        <v>X</v>
      </c>
      <c r="O1483" s="28" t="str">
        <f>IF(VLOOKUP(I1483,[4]RETENCIÓN!A:E,5,FALSE)="MT","X","")</f>
        <v/>
      </c>
      <c r="P1483" s="28" t="str">
        <f>IF(VLOOKUP(I1483,[4]RETENCIÓN!A:E,5,FALSE)="S","X","")</f>
        <v/>
      </c>
      <c r="Q1483" s="26" t="s">
        <v>2937</v>
      </c>
      <c r="R1483" s="26" t="s">
        <v>400</v>
      </c>
      <c r="S1483" s="25" t="s">
        <v>177</v>
      </c>
      <c r="T1483" s="22" t="s">
        <v>2930</v>
      </c>
      <c r="U1483" s="22">
        <v>137</v>
      </c>
      <c r="V1483" s="22">
        <v>261</v>
      </c>
      <c r="W1483" s="22" t="s">
        <v>167</v>
      </c>
      <c r="X1483" s="22" t="s">
        <v>183</v>
      </c>
      <c r="Y1483" s="22">
        <v>6</v>
      </c>
      <c r="Z1483" s="22" t="s">
        <v>2931</v>
      </c>
    </row>
    <row r="1484" spans="1:26" ht="36" x14ac:dyDescent="0.2">
      <c r="A1484" s="22">
        <v>1482</v>
      </c>
      <c r="B1484" s="22" t="s">
        <v>168</v>
      </c>
      <c r="C1484" s="23">
        <v>38139</v>
      </c>
      <c r="D1484" s="23">
        <v>38139</v>
      </c>
      <c r="E1484" s="22" t="s">
        <v>21</v>
      </c>
      <c r="F1484" s="24" t="s">
        <v>1515</v>
      </c>
      <c r="G1484" s="4" t="s">
        <v>40</v>
      </c>
      <c r="H1484" s="32" t="str">
        <f>VLOOKUP(G1484,[4]Hoja2!A:B,2,0)</f>
        <v>SERIE029</v>
      </c>
      <c r="I1484" s="4" t="s">
        <v>40</v>
      </c>
      <c r="J1484" s="33">
        <v>10</v>
      </c>
      <c r="K1484" s="27">
        <f t="shared" si="24"/>
        <v>41789</v>
      </c>
      <c r="L1484" s="28" t="str">
        <f>IF(VLOOKUP(I1484,[4]RETENCIÓN!A:E,5,FALSE)="E","X","")</f>
        <v>X</v>
      </c>
      <c r="M1484" s="29" t="str">
        <f>IF(VLOOKUP(I1484,[4]RETENCIÓN!A:E,5,FALSE)="CT","X","")</f>
        <v/>
      </c>
      <c r="N1484" s="28" t="str">
        <f>IF(VLOOKUP(I1484,[4]RETENCIÓN!A:E,5,FALSE)="E","X","")</f>
        <v>X</v>
      </c>
      <c r="O1484" s="28" t="str">
        <f>IF(VLOOKUP(I1484,[4]RETENCIÓN!A:E,5,FALSE)="MT","X","")</f>
        <v/>
      </c>
      <c r="P1484" s="28" t="str">
        <f>IF(VLOOKUP(I1484,[4]RETENCIÓN!A:E,5,FALSE)="S","X","")</f>
        <v/>
      </c>
      <c r="Q1484" s="26" t="s">
        <v>2937</v>
      </c>
      <c r="R1484" s="26"/>
      <c r="S1484" s="25" t="s">
        <v>177</v>
      </c>
      <c r="T1484" s="22" t="s">
        <v>2930</v>
      </c>
      <c r="U1484" s="22">
        <v>1</v>
      </c>
      <c r="V1484" s="22">
        <v>129</v>
      </c>
      <c r="W1484" s="22" t="s">
        <v>167</v>
      </c>
      <c r="X1484" s="22"/>
      <c r="Y1484" s="22">
        <v>7</v>
      </c>
      <c r="Z1484" s="22" t="s">
        <v>2931</v>
      </c>
    </row>
    <row r="1485" spans="1:26" ht="36" x14ac:dyDescent="0.2">
      <c r="A1485" s="22">
        <v>1483</v>
      </c>
      <c r="B1485" s="22" t="s">
        <v>168</v>
      </c>
      <c r="C1485" s="23">
        <v>38139</v>
      </c>
      <c r="D1485" s="23">
        <v>38139</v>
      </c>
      <c r="E1485" s="22" t="s">
        <v>21</v>
      </c>
      <c r="F1485" s="24" t="s">
        <v>739</v>
      </c>
      <c r="G1485" s="4" t="s">
        <v>40</v>
      </c>
      <c r="H1485" s="32" t="str">
        <f>VLOOKUP(G1485,[4]Hoja2!A:B,2,0)</f>
        <v>SERIE029</v>
      </c>
      <c r="I1485" s="4" t="s">
        <v>40</v>
      </c>
      <c r="J1485" s="33">
        <v>10</v>
      </c>
      <c r="K1485" s="27">
        <f t="shared" si="24"/>
        <v>41789</v>
      </c>
      <c r="L1485" s="28" t="str">
        <f>IF(VLOOKUP(I1485,[4]RETENCIÓN!A:E,5,FALSE)="E","X","")</f>
        <v>X</v>
      </c>
      <c r="M1485" s="29" t="str">
        <f>IF(VLOOKUP(I1485,[4]RETENCIÓN!A:E,5,FALSE)="CT","X","")</f>
        <v/>
      </c>
      <c r="N1485" s="28" t="str">
        <f>IF(VLOOKUP(I1485,[4]RETENCIÓN!A:E,5,FALSE)="E","X","")</f>
        <v>X</v>
      </c>
      <c r="O1485" s="28" t="str">
        <f>IF(VLOOKUP(I1485,[4]RETENCIÓN!A:E,5,FALSE)="MT","X","")</f>
        <v/>
      </c>
      <c r="P1485" s="28" t="str">
        <f>IF(VLOOKUP(I1485,[4]RETENCIÓN!A:E,5,FALSE)="S","X","")</f>
        <v/>
      </c>
      <c r="Q1485" s="26" t="s">
        <v>2937</v>
      </c>
      <c r="R1485" s="26"/>
      <c r="S1485" s="25" t="s">
        <v>177</v>
      </c>
      <c r="T1485" s="22" t="s">
        <v>2930</v>
      </c>
      <c r="U1485" s="22">
        <v>1</v>
      </c>
      <c r="V1485" s="22">
        <v>128</v>
      </c>
      <c r="W1485" s="22" t="s">
        <v>167</v>
      </c>
      <c r="X1485" s="22"/>
      <c r="Y1485" s="22">
        <v>8</v>
      </c>
      <c r="Z1485" s="22" t="s">
        <v>2931</v>
      </c>
    </row>
    <row r="1486" spans="1:26" ht="36" x14ac:dyDescent="0.2">
      <c r="A1486" s="22">
        <v>1484</v>
      </c>
      <c r="B1486" s="22" t="s">
        <v>168</v>
      </c>
      <c r="C1486" s="23">
        <v>38141</v>
      </c>
      <c r="D1486" s="23">
        <v>38141</v>
      </c>
      <c r="E1486" s="22" t="s">
        <v>21</v>
      </c>
      <c r="F1486" s="24" t="s">
        <v>2938</v>
      </c>
      <c r="G1486" s="4" t="s">
        <v>40</v>
      </c>
      <c r="H1486" s="32" t="str">
        <f>VLOOKUP(G1486,[4]Hoja2!A:B,2,0)</f>
        <v>SERIE029</v>
      </c>
      <c r="I1486" s="4" t="s">
        <v>40</v>
      </c>
      <c r="J1486" s="33">
        <v>10</v>
      </c>
      <c r="K1486" s="27">
        <f t="shared" si="24"/>
        <v>41791</v>
      </c>
      <c r="L1486" s="28" t="str">
        <f>IF(VLOOKUP(I1486,[4]RETENCIÓN!A:E,5,FALSE)="E","X","")</f>
        <v>X</v>
      </c>
      <c r="M1486" s="29" t="str">
        <f>IF(VLOOKUP(I1486,[4]RETENCIÓN!A:E,5,FALSE)="CT","X","")</f>
        <v/>
      </c>
      <c r="N1486" s="28" t="str">
        <f>IF(VLOOKUP(I1486,[4]RETENCIÓN!A:E,5,FALSE)="E","X","")</f>
        <v>X</v>
      </c>
      <c r="O1486" s="28" t="str">
        <f>IF(VLOOKUP(I1486,[4]RETENCIÓN!A:E,5,FALSE)="MT","X","")</f>
        <v/>
      </c>
      <c r="P1486" s="28" t="str">
        <f>IF(VLOOKUP(I1486,[4]RETENCIÓN!A:E,5,FALSE)="S","X","")</f>
        <v/>
      </c>
      <c r="Q1486" s="26" t="s">
        <v>2939</v>
      </c>
      <c r="R1486" s="26" t="s">
        <v>2940</v>
      </c>
      <c r="S1486" s="25" t="s">
        <v>177</v>
      </c>
      <c r="T1486" s="22" t="s">
        <v>2930</v>
      </c>
      <c r="U1486" s="22">
        <v>1</v>
      </c>
      <c r="V1486" s="22">
        <v>48</v>
      </c>
      <c r="W1486" s="22" t="s">
        <v>167</v>
      </c>
      <c r="X1486" s="22"/>
      <c r="Y1486" s="22">
        <v>9</v>
      </c>
      <c r="Z1486" s="22" t="s">
        <v>2931</v>
      </c>
    </row>
    <row r="1487" spans="1:26" ht="36" x14ac:dyDescent="0.2">
      <c r="A1487" s="22">
        <v>1485</v>
      </c>
      <c r="B1487" s="22" t="s">
        <v>168</v>
      </c>
      <c r="C1487" s="23">
        <v>38139</v>
      </c>
      <c r="D1487" s="23">
        <v>38168</v>
      </c>
      <c r="E1487" s="22" t="s">
        <v>21</v>
      </c>
      <c r="F1487" s="24" t="s">
        <v>239</v>
      </c>
      <c r="G1487" s="4" t="s">
        <v>40</v>
      </c>
      <c r="H1487" s="32" t="str">
        <f>VLOOKUP(G1487,[4]Hoja2!A:B,2,0)</f>
        <v>SERIE029</v>
      </c>
      <c r="I1487" s="4" t="s">
        <v>40</v>
      </c>
      <c r="J1487" s="33">
        <v>10</v>
      </c>
      <c r="K1487" s="27">
        <f t="shared" si="24"/>
        <v>41818</v>
      </c>
      <c r="L1487" s="28" t="str">
        <f>IF(VLOOKUP(I1487,[4]RETENCIÓN!A:E,5,FALSE)="E","X","")</f>
        <v>X</v>
      </c>
      <c r="M1487" s="29" t="str">
        <f>IF(VLOOKUP(I1487,[4]RETENCIÓN!A:E,5,FALSE)="CT","X","")</f>
        <v/>
      </c>
      <c r="N1487" s="28" t="str">
        <f>IF(VLOOKUP(I1487,[4]RETENCIÓN!A:E,5,FALSE)="E","X","")</f>
        <v>X</v>
      </c>
      <c r="O1487" s="28" t="str">
        <f>IF(VLOOKUP(I1487,[4]RETENCIÓN!A:E,5,FALSE)="MT","X","")</f>
        <v/>
      </c>
      <c r="P1487" s="28" t="str">
        <f>IF(VLOOKUP(I1487,[4]RETENCIÓN!A:E,5,FALSE)="S","X","")</f>
        <v/>
      </c>
      <c r="Q1487" s="26" t="s">
        <v>2939</v>
      </c>
      <c r="R1487" s="26"/>
      <c r="S1487" s="25" t="s">
        <v>182</v>
      </c>
      <c r="T1487" s="22" t="s">
        <v>2930</v>
      </c>
      <c r="U1487" s="22">
        <v>1</v>
      </c>
      <c r="V1487" s="22">
        <v>76</v>
      </c>
      <c r="W1487" s="22" t="s">
        <v>167</v>
      </c>
      <c r="X1487" s="22"/>
      <c r="Y1487" s="22">
        <v>10</v>
      </c>
      <c r="Z1487" s="22" t="s">
        <v>2931</v>
      </c>
    </row>
    <row r="1488" spans="1:26" ht="36" x14ac:dyDescent="0.2">
      <c r="A1488" s="22">
        <v>1486</v>
      </c>
      <c r="B1488" s="22" t="s">
        <v>168</v>
      </c>
      <c r="C1488" s="23">
        <v>38141</v>
      </c>
      <c r="D1488" s="23">
        <v>38141</v>
      </c>
      <c r="E1488" s="22" t="s">
        <v>21</v>
      </c>
      <c r="F1488" s="24" t="s">
        <v>199</v>
      </c>
      <c r="G1488" s="4" t="s">
        <v>40</v>
      </c>
      <c r="H1488" s="32" t="str">
        <f>VLOOKUP(G1488,[4]Hoja2!A:B,2,0)</f>
        <v>SERIE029</v>
      </c>
      <c r="I1488" s="4" t="s">
        <v>40</v>
      </c>
      <c r="J1488" s="33">
        <v>10</v>
      </c>
      <c r="K1488" s="27">
        <f t="shared" si="24"/>
        <v>41791</v>
      </c>
      <c r="L1488" s="28" t="str">
        <f>IF(VLOOKUP(I1488,[4]RETENCIÓN!A:E,5,FALSE)="E","X","")</f>
        <v>X</v>
      </c>
      <c r="M1488" s="29" t="str">
        <f>IF(VLOOKUP(I1488,[4]RETENCIÓN!A:E,5,FALSE)="CT","X","")</f>
        <v/>
      </c>
      <c r="N1488" s="28" t="str">
        <f>IF(VLOOKUP(I1488,[4]RETENCIÓN!A:E,5,FALSE)="E","X","")</f>
        <v>X</v>
      </c>
      <c r="O1488" s="28" t="str">
        <f>IF(VLOOKUP(I1488,[4]RETENCIÓN!A:E,5,FALSE)="MT","X","")</f>
        <v/>
      </c>
      <c r="P1488" s="28" t="str">
        <f>IF(VLOOKUP(I1488,[4]RETENCIÓN!A:E,5,FALSE)="S","X","")</f>
        <v/>
      </c>
      <c r="Q1488" s="26" t="s">
        <v>2939</v>
      </c>
      <c r="R1488" s="26"/>
      <c r="S1488" s="25" t="s">
        <v>182</v>
      </c>
      <c r="T1488" s="22" t="s">
        <v>2930</v>
      </c>
      <c r="U1488" s="22">
        <v>1</v>
      </c>
      <c r="V1488" s="22">
        <v>92</v>
      </c>
      <c r="W1488" s="22" t="s">
        <v>167</v>
      </c>
      <c r="X1488" s="22"/>
      <c r="Y1488" s="22">
        <v>11</v>
      </c>
      <c r="Z1488" s="22" t="s">
        <v>2931</v>
      </c>
    </row>
    <row r="1489" spans="1:26" ht="36" x14ac:dyDescent="0.2">
      <c r="A1489" s="22">
        <v>1487</v>
      </c>
      <c r="B1489" s="22" t="s">
        <v>168</v>
      </c>
      <c r="C1489" s="23">
        <v>38141</v>
      </c>
      <c r="D1489" s="23">
        <v>38141</v>
      </c>
      <c r="E1489" s="22" t="s">
        <v>21</v>
      </c>
      <c r="F1489" s="24" t="s">
        <v>2172</v>
      </c>
      <c r="G1489" s="4" t="s">
        <v>40</v>
      </c>
      <c r="H1489" s="32" t="str">
        <f>VLOOKUP(G1489,[4]Hoja2!A:B,2,0)</f>
        <v>SERIE029</v>
      </c>
      <c r="I1489" s="4" t="s">
        <v>40</v>
      </c>
      <c r="J1489" s="33">
        <v>10</v>
      </c>
      <c r="K1489" s="27">
        <f t="shared" si="24"/>
        <v>41791</v>
      </c>
      <c r="L1489" s="28" t="str">
        <f>IF(VLOOKUP(I1489,[4]RETENCIÓN!A:E,5,FALSE)="E","X","")</f>
        <v>X</v>
      </c>
      <c r="M1489" s="29" t="str">
        <f>IF(VLOOKUP(I1489,[4]RETENCIÓN!A:E,5,FALSE)="CT","X","")</f>
        <v/>
      </c>
      <c r="N1489" s="28" t="str">
        <f>IF(VLOOKUP(I1489,[4]RETENCIÓN!A:E,5,FALSE)="E","X","")</f>
        <v>X</v>
      </c>
      <c r="O1489" s="28" t="str">
        <f>IF(VLOOKUP(I1489,[4]RETENCIÓN!A:E,5,FALSE)="MT","X","")</f>
        <v/>
      </c>
      <c r="P1489" s="28" t="str">
        <f>IF(VLOOKUP(I1489,[4]RETENCIÓN!A:E,5,FALSE)="S","X","")</f>
        <v/>
      </c>
      <c r="Q1489" s="26" t="s">
        <v>2939</v>
      </c>
      <c r="R1489" s="26" t="s">
        <v>2941</v>
      </c>
      <c r="S1489" s="25" t="s">
        <v>182</v>
      </c>
      <c r="T1489" s="22" t="s">
        <v>2930</v>
      </c>
      <c r="U1489" s="22">
        <v>1</v>
      </c>
      <c r="V1489" s="22">
        <v>45</v>
      </c>
      <c r="W1489" s="22" t="s">
        <v>167</v>
      </c>
      <c r="X1489" s="22"/>
      <c r="Y1489" s="22">
        <v>12</v>
      </c>
      <c r="Z1489" s="22" t="s">
        <v>2931</v>
      </c>
    </row>
    <row r="1490" spans="1:26" ht="24" x14ac:dyDescent="0.2">
      <c r="A1490" s="22">
        <v>1488</v>
      </c>
      <c r="B1490" s="22" t="s">
        <v>303</v>
      </c>
      <c r="C1490" s="23">
        <v>37132</v>
      </c>
      <c r="D1490" s="23">
        <v>37132</v>
      </c>
      <c r="E1490" s="22" t="s">
        <v>21</v>
      </c>
      <c r="F1490" s="24" t="s">
        <v>2792</v>
      </c>
      <c r="G1490" s="4" t="s">
        <v>40</v>
      </c>
      <c r="H1490" s="31" t="str">
        <f>VLOOKUP(G1490,[2]Hoja2!A$1:B$65536,2,0)</f>
        <v>SERIE029</v>
      </c>
      <c r="I1490" s="4" t="s">
        <v>40</v>
      </c>
      <c r="J1490" s="31">
        <f>VLOOKUP(Eliminación!I1873,RETENCIÓN!A:D,IF(Eliminación!E1873="OPES",2,IF(Eliminación!E1873="UPES",3,4)),FALSE)</f>
        <v>10</v>
      </c>
      <c r="K1490" s="27">
        <f t="shared" si="23"/>
        <v>40782</v>
      </c>
      <c r="L1490" s="28" t="str">
        <f>IF(VLOOKUP(I1490,RETENCIÓN!A:E,5,FALSE)="E","X","")</f>
        <v>X</v>
      </c>
      <c r="M1490" s="29" t="str">
        <f>IF(VLOOKUP(I1490,RETENCIÓN!A:E,5,FALSE)="CT","X","")</f>
        <v/>
      </c>
      <c r="N1490" s="28" t="str">
        <f>IF(VLOOKUP(I1490,RETENCIÓN!A:E,5,FALSE)="E","X","")</f>
        <v>X</v>
      </c>
      <c r="O1490" s="28" t="str">
        <f>IF(VLOOKUP(I1490,[3]RETENCIÓN!A:E,5,FALSE)="MT","X","")</f>
        <v/>
      </c>
      <c r="P1490" s="28" t="str">
        <f>IF(VLOOKUP(I1490,[3]RETENCIÓN!A:E,5,FALSE)="S","X","")</f>
        <v/>
      </c>
      <c r="Q1490" s="26" t="s">
        <v>2793</v>
      </c>
      <c r="R1490" s="26"/>
      <c r="S1490" s="25" t="s">
        <v>177</v>
      </c>
      <c r="T1490" s="22" t="s">
        <v>178</v>
      </c>
      <c r="U1490" s="22">
        <v>1</v>
      </c>
      <c r="V1490" s="22">
        <v>67</v>
      </c>
      <c r="W1490" s="22" t="s">
        <v>167</v>
      </c>
      <c r="X1490" s="22"/>
      <c r="Y1490" s="22">
        <v>1</v>
      </c>
      <c r="Z1490" s="22" t="s">
        <v>2794</v>
      </c>
    </row>
    <row r="1491" spans="1:26" ht="24" x14ac:dyDescent="0.2">
      <c r="A1491" s="22">
        <v>1489</v>
      </c>
      <c r="B1491" s="22" t="s">
        <v>168</v>
      </c>
      <c r="C1491" s="23">
        <v>37132</v>
      </c>
      <c r="D1491" s="23">
        <v>37132</v>
      </c>
      <c r="E1491" s="22" t="s">
        <v>21</v>
      </c>
      <c r="F1491" s="24" t="s">
        <v>2181</v>
      </c>
      <c r="G1491" s="4" t="s">
        <v>40</v>
      </c>
      <c r="H1491" s="31" t="str">
        <f>VLOOKUP(G1491,[2]Hoja2!A$1:B$65536,2,0)</f>
        <v>SERIE029</v>
      </c>
      <c r="I1491" s="4" t="s">
        <v>40</v>
      </c>
      <c r="J1491" s="31">
        <f>VLOOKUP(Eliminación!I1874,RETENCIÓN!A:D,IF(Eliminación!E1874="OPES",2,IF(Eliminación!E1874="UPES",3,4)),FALSE)</f>
        <v>10</v>
      </c>
      <c r="K1491" s="27">
        <f t="shared" si="23"/>
        <v>40782</v>
      </c>
      <c r="L1491" s="28" t="str">
        <f>IF(VLOOKUP(I1491,RETENCIÓN!A:E,5,FALSE)="E","X","")</f>
        <v>X</v>
      </c>
      <c r="M1491" s="29" t="str">
        <f>IF(VLOOKUP(I1491,RETENCIÓN!A:E,5,FALSE)="CT","X","")</f>
        <v/>
      </c>
      <c r="N1491" s="28" t="str">
        <f>IF(VLOOKUP(I1491,RETENCIÓN!A:E,5,FALSE)="E","X","")</f>
        <v>X</v>
      </c>
      <c r="O1491" s="28" t="str">
        <f>IF(VLOOKUP(I1491,[3]RETENCIÓN!A:E,5,FALSE)="MT","X","")</f>
        <v/>
      </c>
      <c r="P1491" s="28" t="str">
        <f>IF(VLOOKUP(I1491,[3]RETENCIÓN!A:E,5,FALSE)="S","X","")</f>
        <v/>
      </c>
      <c r="Q1491" s="26" t="s">
        <v>2793</v>
      </c>
      <c r="R1491" s="26"/>
      <c r="S1491" s="25" t="s">
        <v>177</v>
      </c>
      <c r="T1491" s="22" t="s">
        <v>178</v>
      </c>
      <c r="U1491" s="22">
        <v>1</v>
      </c>
      <c r="V1491" s="22">
        <v>42</v>
      </c>
      <c r="W1491" s="22" t="s">
        <v>167</v>
      </c>
      <c r="X1491" s="22"/>
      <c r="Y1491" s="22">
        <v>2</v>
      </c>
      <c r="Z1491" s="22" t="s">
        <v>2794</v>
      </c>
    </row>
    <row r="1492" spans="1:26" ht="24" x14ac:dyDescent="0.2">
      <c r="A1492" s="22">
        <v>1490</v>
      </c>
      <c r="B1492" s="22" t="s">
        <v>168</v>
      </c>
      <c r="C1492" s="23">
        <v>37132</v>
      </c>
      <c r="D1492" s="23">
        <v>37132</v>
      </c>
      <c r="E1492" s="22" t="s">
        <v>21</v>
      </c>
      <c r="F1492" s="24" t="s">
        <v>419</v>
      </c>
      <c r="G1492" s="4" t="s">
        <v>40</v>
      </c>
      <c r="H1492" s="31" t="str">
        <f>VLOOKUP(G1492,[2]Hoja2!A$1:B$65536,2,0)</f>
        <v>SERIE029</v>
      </c>
      <c r="I1492" s="4" t="s">
        <v>40</v>
      </c>
      <c r="J1492" s="31">
        <f>VLOOKUP(Eliminación!I1875,RETENCIÓN!A:D,IF(Eliminación!E1875="OPES",2,IF(Eliminación!E1875="UPES",3,4)),FALSE)</f>
        <v>10</v>
      </c>
      <c r="K1492" s="27">
        <f t="shared" si="23"/>
        <v>40782</v>
      </c>
      <c r="L1492" s="28" t="str">
        <f>IF(VLOOKUP(I1492,RETENCIÓN!A:E,5,FALSE)="E","X","")</f>
        <v>X</v>
      </c>
      <c r="M1492" s="29" t="str">
        <f>IF(VLOOKUP(I1492,RETENCIÓN!A:E,5,FALSE)="CT","X","")</f>
        <v/>
      </c>
      <c r="N1492" s="28" t="str">
        <f>IF(VLOOKUP(I1492,RETENCIÓN!A:E,5,FALSE)="E","X","")</f>
        <v>X</v>
      </c>
      <c r="O1492" s="28" t="str">
        <f>IF(VLOOKUP(I1492,[3]RETENCIÓN!A:E,5,FALSE)="MT","X","")</f>
        <v/>
      </c>
      <c r="P1492" s="28" t="str">
        <f>IF(VLOOKUP(I1492,[3]RETENCIÓN!A:E,5,FALSE)="S","X","")</f>
        <v/>
      </c>
      <c r="Q1492" s="26" t="s">
        <v>2793</v>
      </c>
      <c r="R1492" s="26"/>
      <c r="S1492" s="25" t="s">
        <v>177</v>
      </c>
      <c r="T1492" s="22" t="s">
        <v>178</v>
      </c>
      <c r="U1492" s="22">
        <v>1</v>
      </c>
      <c r="V1492" s="22">
        <v>40</v>
      </c>
      <c r="W1492" s="22" t="s">
        <v>167</v>
      </c>
      <c r="X1492" s="22"/>
      <c r="Y1492" s="22">
        <v>3</v>
      </c>
      <c r="Z1492" s="22" t="s">
        <v>2794</v>
      </c>
    </row>
    <row r="1493" spans="1:26" ht="36" x14ac:dyDescent="0.2">
      <c r="A1493" s="22">
        <v>1491</v>
      </c>
      <c r="B1493" s="22" t="s">
        <v>303</v>
      </c>
      <c r="C1493" s="23">
        <v>37127</v>
      </c>
      <c r="D1493" s="23">
        <v>37127</v>
      </c>
      <c r="E1493" s="22" t="s">
        <v>21</v>
      </c>
      <c r="F1493" s="24" t="s">
        <v>859</v>
      </c>
      <c r="G1493" s="4" t="s">
        <v>40</v>
      </c>
      <c r="H1493" s="31" t="str">
        <f>VLOOKUP(G1493,[2]Hoja2!A$1:B$65536,2,0)</f>
        <v>SERIE029</v>
      </c>
      <c r="I1493" s="4" t="s">
        <v>40</v>
      </c>
      <c r="J1493" s="31">
        <f>VLOOKUP(Eliminación!I1876,RETENCIÓN!A:D,IF(Eliminación!E1876="OPES",2,IF(Eliminación!E1876="UPES",3,4)),FALSE)</f>
        <v>10</v>
      </c>
      <c r="K1493" s="27">
        <f t="shared" si="23"/>
        <v>40777</v>
      </c>
      <c r="L1493" s="28" t="str">
        <f>IF(VLOOKUP(I1493,RETENCIÓN!A:E,5,FALSE)="E","X","")</f>
        <v>X</v>
      </c>
      <c r="M1493" s="29" t="str">
        <f>IF(VLOOKUP(I1493,RETENCIÓN!A:E,5,FALSE)="CT","X","")</f>
        <v/>
      </c>
      <c r="N1493" s="28" t="str">
        <f>IF(VLOOKUP(I1493,RETENCIÓN!A:E,5,FALSE)="E","X","")</f>
        <v>X</v>
      </c>
      <c r="O1493" s="28" t="str">
        <f>IF(VLOOKUP(I1493,[3]RETENCIÓN!A:E,5,FALSE)="MT","X","")</f>
        <v/>
      </c>
      <c r="P1493" s="28" t="str">
        <f>IF(VLOOKUP(I1493,[3]RETENCIÓN!A:E,5,FALSE)="S","X","")</f>
        <v/>
      </c>
      <c r="Q1493" s="26" t="s">
        <v>2795</v>
      </c>
      <c r="R1493" s="26"/>
      <c r="S1493" s="25" t="s">
        <v>177</v>
      </c>
      <c r="T1493" s="22" t="s">
        <v>178</v>
      </c>
      <c r="U1493" s="22">
        <v>1</v>
      </c>
      <c r="V1493" s="22">
        <v>90</v>
      </c>
      <c r="W1493" s="22" t="s">
        <v>167</v>
      </c>
      <c r="X1493" s="22"/>
      <c r="Y1493" s="22">
        <v>4</v>
      </c>
      <c r="Z1493" s="22" t="s">
        <v>2794</v>
      </c>
    </row>
    <row r="1494" spans="1:26" ht="36" x14ac:dyDescent="0.2">
      <c r="A1494" s="22">
        <v>1492</v>
      </c>
      <c r="B1494" s="22" t="s">
        <v>221</v>
      </c>
      <c r="C1494" s="23">
        <v>37132</v>
      </c>
      <c r="D1494" s="23">
        <v>37132</v>
      </c>
      <c r="E1494" s="22" t="s">
        <v>21</v>
      </c>
      <c r="F1494" s="24" t="s">
        <v>2092</v>
      </c>
      <c r="G1494" s="4" t="s">
        <v>40</v>
      </c>
      <c r="H1494" s="31" t="str">
        <f>VLOOKUP(G1494,[2]Hoja2!A$1:B$65536,2,0)</f>
        <v>SERIE029</v>
      </c>
      <c r="I1494" s="4" t="s">
        <v>40</v>
      </c>
      <c r="J1494" s="31">
        <f>VLOOKUP(Eliminación!I1877,RETENCIÓN!A:D,IF(Eliminación!E1877="OPES",2,IF(Eliminación!E1877="UPES",3,4)),FALSE)</f>
        <v>10</v>
      </c>
      <c r="K1494" s="27">
        <f t="shared" si="23"/>
        <v>40782</v>
      </c>
      <c r="L1494" s="28" t="str">
        <f>IF(VLOOKUP(I1494,RETENCIÓN!A:E,5,FALSE)="E","X","")</f>
        <v>X</v>
      </c>
      <c r="M1494" s="29" t="str">
        <f>IF(VLOOKUP(I1494,RETENCIÓN!A:E,5,FALSE)="CT","X","")</f>
        <v/>
      </c>
      <c r="N1494" s="28" t="str">
        <f>IF(VLOOKUP(I1494,RETENCIÓN!A:E,5,FALSE)="E","X","")</f>
        <v>X</v>
      </c>
      <c r="O1494" s="28" t="str">
        <f>IF(VLOOKUP(I1494,[3]RETENCIÓN!A:E,5,FALSE)="MT","X","")</f>
        <v/>
      </c>
      <c r="P1494" s="28" t="str">
        <f>IF(VLOOKUP(I1494,[3]RETENCIÓN!A:E,5,FALSE)="S","X","")</f>
        <v/>
      </c>
      <c r="Q1494" s="26" t="s">
        <v>2796</v>
      </c>
      <c r="R1494" s="26"/>
      <c r="S1494" s="25" t="s">
        <v>177</v>
      </c>
      <c r="T1494" s="22" t="s">
        <v>178</v>
      </c>
      <c r="U1494" s="22">
        <v>1</v>
      </c>
      <c r="V1494" s="22">
        <v>40</v>
      </c>
      <c r="W1494" s="22" t="s">
        <v>167</v>
      </c>
      <c r="X1494" s="22"/>
      <c r="Y1494" s="22">
        <v>5</v>
      </c>
      <c r="Z1494" s="22" t="s">
        <v>2794</v>
      </c>
    </row>
    <row r="1495" spans="1:26" ht="24" x14ac:dyDescent="0.2">
      <c r="A1495" s="22">
        <v>1493</v>
      </c>
      <c r="B1495" s="22" t="s">
        <v>168</v>
      </c>
      <c r="C1495" s="23">
        <v>37133</v>
      </c>
      <c r="D1495" s="23">
        <v>37133</v>
      </c>
      <c r="E1495" s="22" t="s">
        <v>21</v>
      </c>
      <c r="F1495" s="24" t="s">
        <v>2797</v>
      </c>
      <c r="G1495" s="4" t="s">
        <v>40</v>
      </c>
      <c r="H1495" s="31" t="str">
        <f>VLOOKUP(G1495,[2]Hoja2!A$1:B$65536,2,0)</f>
        <v>SERIE029</v>
      </c>
      <c r="I1495" s="4" t="s">
        <v>40</v>
      </c>
      <c r="J1495" s="31">
        <f>VLOOKUP(Eliminación!I1878,RETENCIÓN!A:D,IF(Eliminación!E1878="OPES",2,IF(Eliminación!E1878="UPES",3,4)),FALSE)</f>
        <v>10</v>
      </c>
      <c r="K1495" s="27">
        <f t="shared" si="23"/>
        <v>40783</v>
      </c>
      <c r="L1495" s="28" t="str">
        <f>IF(VLOOKUP(I1495,RETENCIÓN!A:E,5,FALSE)="E","X","")</f>
        <v>X</v>
      </c>
      <c r="M1495" s="29" t="str">
        <f>IF(VLOOKUP(I1495,RETENCIÓN!A:E,5,FALSE)="CT","X","")</f>
        <v/>
      </c>
      <c r="N1495" s="28" t="str">
        <f>IF(VLOOKUP(I1495,RETENCIÓN!A:E,5,FALSE)="E","X","")</f>
        <v>X</v>
      </c>
      <c r="O1495" s="28" t="str">
        <f>IF(VLOOKUP(I1495,[3]RETENCIÓN!A:E,5,FALSE)="MT","X","")</f>
        <v/>
      </c>
      <c r="P1495" s="28" t="str">
        <f>IF(VLOOKUP(I1495,[3]RETENCIÓN!A:E,5,FALSE)="S","X","")</f>
        <v/>
      </c>
      <c r="Q1495" s="26" t="s">
        <v>2798</v>
      </c>
      <c r="R1495" s="26"/>
      <c r="S1495" s="25" t="s">
        <v>177</v>
      </c>
      <c r="T1495" s="22" t="s">
        <v>178</v>
      </c>
      <c r="U1495" s="22">
        <v>1</v>
      </c>
      <c r="V1495" s="22">
        <v>15</v>
      </c>
      <c r="W1495" s="22" t="s">
        <v>167</v>
      </c>
      <c r="X1495" s="22"/>
      <c r="Y1495" s="22">
        <v>6</v>
      </c>
      <c r="Z1495" s="22" t="s">
        <v>2794</v>
      </c>
    </row>
    <row r="1496" spans="1:26" ht="24" x14ac:dyDescent="0.2">
      <c r="A1496" s="22">
        <v>1494</v>
      </c>
      <c r="B1496" s="22" t="s">
        <v>303</v>
      </c>
      <c r="C1496" s="23">
        <v>37137</v>
      </c>
      <c r="D1496" s="23">
        <v>37137</v>
      </c>
      <c r="E1496" s="22" t="s">
        <v>21</v>
      </c>
      <c r="F1496" s="24" t="s">
        <v>2799</v>
      </c>
      <c r="G1496" s="4" t="s">
        <v>40</v>
      </c>
      <c r="H1496" s="31" t="str">
        <f>VLOOKUP(G1496,[2]Hoja2!A$1:B$65536,2,0)</f>
        <v>SERIE029</v>
      </c>
      <c r="I1496" s="4" t="s">
        <v>40</v>
      </c>
      <c r="J1496" s="31">
        <f>VLOOKUP(Eliminación!I1879,RETENCIÓN!A:D,IF(Eliminación!E1879="OPES",2,IF(Eliminación!E1879="UPES",3,4)),FALSE)</f>
        <v>10</v>
      </c>
      <c r="K1496" s="27">
        <f t="shared" si="23"/>
        <v>40787</v>
      </c>
      <c r="L1496" s="28" t="str">
        <f>IF(VLOOKUP(I1496,RETENCIÓN!A:E,5,FALSE)="E","X","")</f>
        <v>X</v>
      </c>
      <c r="M1496" s="29" t="str">
        <f>IF(VLOOKUP(I1496,RETENCIÓN!A:E,5,FALSE)="CT","X","")</f>
        <v/>
      </c>
      <c r="N1496" s="28" t="str">
        <f>IF(VLOOKUP(I1496,RETENCIÓN!A:E,5,FALSE)="E","X","")</f>
        <v>X</v>
      </c>
      <c r="O1496" s="28" t="str">
        <f>IF(VLOOKUP(I1496,[3]RETENCIÓN!A:E,5,FALSE)="MT","X","")</f>
        <v/>
      </c>
      <c r="P1496" s="28" t="str">
        <f>IF(VLOOKUP(I1496,[3]RETENCIÓN!A:E,5,FALSE)="S","X","")</f>
        <v/>
      </c>
      <c r="Q1496" s="26" t="s">
        <v>2800</v>
      </c>
      <c r="R1496" s="26"/>
      <c r="S1496" s="25" t="s">
        <v>177</v>
      </c>
      <c r="T1496" s="22" t="s">
        <v>178</v>
      </c>
      <c r="U1496" s="22">
        <v>1</v>
      </c>
      <c r="V1496" s="22">
        <v>14</v>
      </c>
      <c r="W1496" s="22" t="s">
        <v>167</v>
      </c>
      <c r="X1496" s="22"/>
      <c r="Y1496" s="22">
        <v>7</v>
      </c>
      <c r="Z1496" s="22" t="s">
        <v>2794</v>
      </c>
    </row>
    <row r="1497" spans="1:26" ht="24" x14ac:dyDescent="0.2">
      <c r="A1497" s="22">
        <v>1495</v>
      </c>
      <c r="B1497" s="22" t="s">
        <v>168</v>
      </c>
      <c r="C1497" s="23">
        <v>37138</v>
      </c>
      <c r="D1497" s="23">
        <v>37138</v>
      </c>
      <c r="E1497" s="22" t="s">
        <v>21</v>
      </c>
      <c r="F1497" s="24" t="s">
        <v>2801</v>
      </c>
      <c r="G1497" s="4" t="s">
        <v>40</v>
      </c>
      <c r="H1497" s="31" t="str">
        <f>VLOOKUP(G1497,[2]Hoja2!A$1:B$65536,2,0)</f>
        <v>SERIE029</v>
      </c>
      <c r="I1497" s="4" t="s">
        <v>40</v>
      </c>
      <c r="J1497" s="31">
        <f>VLOOKUP(Eliminación!I1880,RETENCIÓN!A:D,IF(Eliminación!E1880="OPES",2,IF(Eliminación!E1880="UPES",3,4)),FALSE)</f>
        <v>10</v>
      </c>
      <c r="K1497" s="27">
        <f t="shared" si="23"/>
        <v>40788</v>
      </c>
      <c r="L1497" s="28" t="str">
        <f>IF(VLOOKUP(I1497,RETENCIÓN!A:E,5,FALSE)="E","X","")</f>
        <v>X</v>
      </c>
      <c r="M1497" s="29" t="str">
        <f>IF(VLOOKUP(I1497,RETENCIÓN!A:E,5,FALSE)="CT","X","")</f>
        <v/>
      </c>
      <c r="N1497" s="28" t="str">
        <f>IF(VLOOKUP(I1497,RETENCIÓN!A:E,5,FALSE)="E","X","")</f>
        <v>X</v>
      </c>
      <c r="O1497" s="28" t="str">
        <f>IF(VLOOKUP(I1497,[3]RETENCIÓN!A:E,5,FALSE)="MT","X","")</f>
        <v/>
      </c>
      <c r="P1497" s="28" t="str">
        <f>IF(VLOOKUP(I1497,[3]RETENCIÓN!A:E,5,FALSE)="S","X","")</f>
        <v/>
      </c>
      <c r="Q1497" s="26" t="s">
        <v>2802</v>
      </c>
      <c r="R1497" s="26"/>
      <c r="S1497" s="25" t="s">
        <v>177</v>
      </c>
      <c r="T1497" s="22" t="s">
        <v>178</v>
      </c>
      <c r="U1497" s="22">
        <v>1</v>
      </c>
      <c r="V1497" s="22">
        <v>15</v>
      </c>
      <c r="W1497" s="22" t="s">
        <v>167</v>
      </c>
      <c r="X1497" s="22"/>
      <c r="Y1497" s="22">
        <v>8</v>
      </c>
      <c r="Z1497" s="22" t="s">
        <v>2794</v>
      </c>
    </row>
    <row r="1498" spans="1:26" ht="24" x14ac:dyDescent="0.2">
      <c r="A1498" s="22">
        <v>1496</v>
      </c>
      <c r="B1498" s="22" t="s">
        <v>1973</v>
      </c>
      <c r="C1498" s="23">
        <v>37193</v>
      </c>
      <c r="D1498" s="23">
        <v>37193</v>
      </c>
      <c r="E1498" s="22" t="s">
        <v>21</v>
      </c>
      <c r="F1498" s="24" t="s">
        <v>324</v>
      </c>
      <c r="G1498" s="4" t="s">
        <v>40</v>
      </c>
      <c r="H1498" s="31" t="str">
        <f>VLOOKUP(G1498,[2]Hoja2!A$1:B$65536,2,0)</f>
        <v>SERIE029</v>
      </c>
      <c r="I1498" s="4" t="s">
        <v>40</v>
      </c>
      <c r="J1498" s="31">
        <f>VLOOKUP(Eliminación!I1881,RETENCIÓN!A:D,IF(Eliminación!E1881="OPES",2,IF(Eliminación!E1881="UPES",3,4)),FALSE)</f>
        <v>10</v>
      </c>
      <c r="K1498" s="27">
        <f t="shared" si="23"/>
        <v>40843</v>
      </c>
      <c r="L1498" s="28" t="str">
        <f>IF(VLOOKUP(I1498,RETENCIÓN!A:E,5,FALSE)="E","X","")</f>
        <v>X</v>
      </c>
      <c r="M1498" s="29" t="str">
        <f>IF(VLOOKUP(I1498,RETENCIÓN!A:E,5,FALSE)="CT","X","")</f>
        <v/>
      </c>
      <c r="N1498" s="28" t="str">
        <f>IF(VLOOKUP(I1498,RETENCIÓN!A:E,5,FALSE)="E","X","")</f>
        <v>X</v>
      </c>
      <c r="O1498" s="28" t="str">
        <f>IF(VLOOKUP(I1498,[3]RETENCIÓN!A:E,5,FALSE)="MT","X","")</f>
        <v/>
      </c>
      <c r="P1498" s="28" t="str">
        <f>IF(VLOOKUP(I1498,[3]RETENCIÓN!A:E,5,FALSE)="S","X","")</f>
        <v/>
      </c>
      <c r="Q1498" s="26" t="s">
        <v>2803</v>
      </c>
      <c r="R1498" s="26" t="s">
        <v>326</v>
      </c>
      <c r="S1498" s="25" t="s">
        <v>177</v>
      </c>
      <c r="T1498" s="22" t="s">
        <v>178</v>
      </c>
      <c r="U1498" s="22">
        <v>1</v>
      </c>
      <c r="V1498" s="22">
        <v>120</v>
      </c>
      <c r="W1498" s="22" t="s">
        <v>167</v>
      </c>
      <c r="X1498" s="22"/>
      <c r="Y1498" s="22">
        <v>9</v>
      </c>
      <c r="Z1498" s="22" t="s">
        <v>2794</v>
      </c>
    </row>
    <row r="1499" spans="1:26" ht="24" x14ac:dyDescent="0.2">
      <c r="A1499" s="22">
        <v>1497</v>
      </c>
      <c r="B1499" s="22" t="s">
        <v>168</v>
      </c>
      <c r="C1499" s="23">
        <v>37222</v>
      </c>
      <c r="D1499" s="23">
        <v>37222</v>
      </c>
      <c r="E1499" s="22" t="s">
        <v>21</v>
      </c>
      <c r="F1499" s="24" t="s">
        <v>2804</v>
      </c>
      <c r="G1499" s="4" t="s">
        <v>40</v>
      </c>
      <c r="H1499" s="31" t="str">
        <f>VLOOKUP(G1499,[2]Hoja2!A$1:B$65536,2,0)</f>
        <v>SERIE029</v>
      </c>
      <c r="I1499" s="4" t="s">
        <v>40</v>
      </c>
      <c r="J1499" s="31">
        <f>VLOOKUP(Eliminación!I1882,RETENCIÓN!A:D,IF(Eliminación!E1882="OPES",2,IF(Eliminación!E1882="UPES",3,4)),FALSE)</f>
        <v>10</v>
      </c>
      <c r="K1499" s="27">
        <f t="shared" si="23"/>
        <v>40872</v>
      </c>
      <c r="L1499" s="28" t="str">
        <f>IF(VLOOKUP(I1499,RETENCIÓN!A:E,5,FALSE)="E","X","")</f>
        <v>X</v>
      </c>
      <c r="M1499" s="29" t="str">
        <f>IF(VLOOKUP(I1499,RETENCIÓN!A:E,5,FALSE)="CT","X","")</f>
        <v/>
      </c>
      <c r="N1499" s="28" t="str">
        <f>IF(VLOOKUP(I1499,RETENCIÓN!A:E,5,FALSE)="E","X","")</f>
        <v>X</v>
      </c>
      <c r="O1499" s="28" t="str">
        <f>IF(VLOOKUP(I1499,[3]RETENCIÓN!A:E,5,FALSE)="MT","X","")</f>
        <v/>
      </c>
      <c r="P1499" s="28" t="str">
        <f>IF(VLOOKUP(I1499,[3]RETENCIÓN!A:E,5,FALSE)="S","X","")</f>
        <v/>
      </c>
      <c r="Q1499" s="26" t="s">
        <v>2805</v>
      </c>
      <c r="R1499" s="26" t="s">
        <v>386</v>
      </c>
      <c r="S1499" s="25" t="s">
        <v>177</v>
      </c>
      <c r="T1499" s="22" t="s">
        <v>178</v>
      </c>
      <c r="U1499" s="22">
        <v>1</v>
      </c>
      <c r="V1499" s="22">
        <v>31</v>
      </c>
      <c r="W1499" s="22" t="s">
        <v>167</v>
      </c>
      <c r="X1499" s="22"/>
      <c r="Y1499" s="22">
        <v>10</v>
      </c>
      <c r="Z1499" s="22" t="s">
        <v>2794</v>
      </c>
    </row>
    <row r="1500" spans="1:26" ht="24" x14ac:dyDescent="0.2">
      <c r="A1500" s="22">
        <v>1498</v>
      </c>
      <c r="B1500" s="22" t="s">
        <v>221</v>
      </c>
      <c r="C1500" s="23">
        <v>37195</v>
      </c>
      <c r="D1500" s="23">
        <v>37195</v>
      </c>
      <c r="E1500" s="22" t="s">
        <v>21</v>
      </c>
      <c r="F1500" s="24" t="s">
        <v>2804</v>
      </c>
      <c r="G1500" s="4" t="s">
        <v>40</v>
      </c>
      <c r="H1500" s="31" t="str">
        <f>VLOOKUP(G1500,[2]Hoja2!A$1:B$65536,2,0)</f>
        <v>SERIE029</v>
      </c>
      <c r="I1500" s="4" t="s">
        <v>40</v>
      </c>
      <c r="J1500" s="31">
        <f>VLOOKUP(Eliminación!I1883,RETENCIÓN!A:D,IF(Eliminación!E1883="OPES",2,IF(Eliminación!E1883="UPES",3,4)),FALSE)</f>
        <v>10</v>
      </c>
      <c r="K1500" s="27">
        <f t="shared" si="23"/>
        <v>40845</v>
      </c>
      <c r="L1500" s="28" t="str">
        <f>IF(VLOOKUP(I1500,RETENCIÓN!A:E,5,FALSE)="E","X","")</f>
        <v>X</v>
      </c>
      <c r="M1500" s="29" t="str">
        <f>IF(VLOOKUP(I1500,RETENCIÓN!A:E,5,FALSE)="CT","X","")</f>
        <v/>
      </c>
      <c r="N1500" s="28" t="str">
        <f>IF(VLOOKUP(I1500,RETENCIÓN!A:E,5,FALSE)="E","X","")</f>
        <v>X</v>
      </c>
      <c r="O1500" s="28" t="str">
        <f>IF(VLOOKUP(I1500,[3]RETENCIÓN!A:E,5,FALSE)="MT","X","")</f>
        <v/>
      </c>
      <c r="P1500" s="28" t="str">
        <f>IF(VLOOKUP(I1500,[3]RETENCIÓN!A:E,5,FALSE)="S","X","")</f>
        <v/>
      </c>
      <c r="Q1500" s="26" t="s">
        <v>2806</v>
      </c>
      <c r="R1500" s="26" t="s">
        <v>386</v>
      </c>
      <c r="S1500" s="25" t="s">
        <v>177</v>
      </c>
      <c r="T1500" s="22" t="s">
        <v>178</v>
      </c>
      <c r="U1500" s="22">
        <v>1</v>
      </c>
      <c r="V1500" s="22">
        <v>70</v>
      </c>
      <c r="W1500" s="22" t="s">
        <v>167</v>
      </c>
      <c r="X1500" s="22"/>
      <c r="Y1500" s="22">
        <v>11</v>
      </c>
      <c r="Z1500" s="22" t="s">
        <v>2794</v>
      </c>
    </row>
    <row r="1501" spans="1:26" ht="24" x14ac:dyDescent="0.2">
      <c r="A1501" s="22">
        <v>1499</v>
      </c>
      <c r="B1501" s="22" t="s">
        <v>412</v>
      </c>
      <c r="C1501" s="23">
        <v>37222</v>
      </c>
      <c r="D1501" s="23">
        <v>37222</v>
      </c>
      <c r="E1501" s="22" t="s">
        <v>21</v>
      </c>
      <c r="F1501" s="24" t="s">
        <v>2807</v>
      </c>
      <c r="G1501" s="4" t="s">
        <v>40</v>
      </c>
      <c r="H1501" s="31" t="str">
        <f>VLOOKUP(G1501,[2]Hoja2!A$1:B$65536,2,0)</f>
        <v>SERIE029</v>
      </c>
      <c r="I1501" s="4" t="s">
        <v>40</v>
      </c>
      <c r="J1501" s="31">
        <f>VLOOKUP(Eliminación!I1884,RETENCIÓN!A:D,IF(Eliminación!E1884="OPES",2,IF(Eliminación!E1884="UPES",3,4)),FALSE)</f>
        <v>10</v>
      </c>
      <c r="K1501" s="27">
        <f t="shared" si="23"/>
        <v>40872</v>
      </c>
      <c r="L1501" s="28" t="str">
        <f>IF(VLOOKUP(I1501,RETENCIÓN!A:E,5,FALSE)="E","X","")</f>
        <v>X</v>
      </c>
      <c r="M1501" s="29" t="str">
        <f>IF(VLOOKUP(I1501,RETENCIÓN!A:E,5,FALSE)="CT","X","")</f>
        <v/>
      </c>
      <c r="N1501" s="28" t="str">
        <f>IF(VLOOKUP(I1501,RETENCIÓN!A:E,5,FALSE)="E","X","")</f>
        <v>X</v>
      </c>
      <c r="O1501" s="28" t="str">
        <f>IF(VLOOKUP(I1501,[3]RETENCIÓN!A:E,5,FALSE)="MT","X","")</f>
        <v/>
      </c>
      <c r="P1501" s="28" t="str">
        <f>IF(VLOOKUP(I1501,[3]RETENCIÓN!A:E,5,FALSE)="S","X","")</f>
        <v/>
      </c>
      <c r="Q1501" s="26" t="s">
        <v>2808</v>
      </c>
      <c r="R1501" s="26" t="s">
        <v>2809</v>
      </c>
      <c r="S1501" s="25" t="s">
        <v>182</v>
      </c>
      <c r="T1501" s="22" t="s">
        <v>178</v>
      </c>
      <c r="U1501" s="22">
        <v>1</v>
      </c>
      <c r="V1501" s="22">
        <v>3</v>
      </c>
      <c r="W1501" s="22" t="s">
        <v>167</v>
      </c>
      <c r="X1501" s="22" t="s">
        <v>351</v>
      </c>
      <c r="Y1501" s="22">
        <v>12</v>
      </c>
      <c r="Z1501" s="22" t="s">
        <v>2794</v>
      </c>
    </row>
    <row r="1502" spans="1:26" ht="24" x14ac:dyDescent="0.2">
      <c r="A1502" s="22">
        <v>1500</v>
      </c>
      <c r="B1502" s="22" t="s">
        <v>168</v>
      </c>
      <c r="C1502" s="23">
        <v>37222</v>
      </c>
      <c r="D1502" s="23">
        <v>37222</v>
      </c>
      <c r="E1502" s="22" t="s">
        <v>21</v>
      </c>
      <c r="F1502" s="24" t="s">
        <v>2810</v>
      </c>
      <c r="G1502" s="4" t="s">
        <v>40</v>
      </c>
      <c r="H1502" s="31" t="str">
        <f>VLOOKUP(G1502,[2]Hoja2!A$1:B$65536,2,0)</f>
        <v>SERIE029</v>
      </c>
      <c r="I1502" s="4" t="s">
        <v>40</v>
      </c>
      <c r="J1502" s="31">
        <f>VLOOKUP(Eliminación!I1885,RETENCIÓN!A:D,IF(Eliminación!E1885="OPES",2,IF(Eliminación!E1885="UPES",3,4)),FALSE)</f>
        <v>10</v>
      </c>
      <c r="K1502" s="27">
        <f t="shared" si="23"/>
        <v>40872</v>
      </c>
      <c r="L1502" s="28" t="str">
        <f>IF(VLOOKUP(I1502,RETENCIÓN!A:E,5,FALSE)="E","X","")</f>
        <v>X</v>
      </c>
      <c r="M1502" s="29" t="str">
        <f>IF(VLOOKUP(I1502,RETENCIÓN!A:E,5,FALSE)="CT","X","")</f>
        <v/>
      </c>
      <c r="N1502" s="28" t="str">
        <f>IF(VLOOKUP(I1502,RETENCIÓN!A:E,5,FALSE)="E","X","")</f>
        <v>X</v>
      </c>
      <c r="O1502" s="28" t="str">
        <f>IF(VLOOKUP(I1502,[3]RETENCIÓN!A:E,5,FALSE)="MT","X","")</f>
        <v/>
      </c>
      <c r="P1502" s="28" t="str">
        <f>IF(VLOOKUP(I1502,[3]RETENCIÓN!A:E,5,FALSE)="S","X","")</f>
        <v/>
      </c>
      <c r="Q1502" s="26" t="s">
        <v>2811</v>
      </c>
      <c r="R1502" s="26"/>
      <c r="S1502" s="25" t="s">
        <v>177</v>
      </c>
      <c r="T1502" s="22" t="s">
        <v>178</v>
      </c>
      <c r="U1502" s="22">
        <v>1</v>
      </c>
      <c r="V1502" s="22">
        <v>31</v>
      </c>
      <c r="W1502" s="22" t="s">
        <v>167</v>
      </c>
      <c r="X1502" s="22"/>
      <c r="Y1502" s="22">
        <v>13</v>
      </c>
      <c r="Z1502" s="22" t="s">
        <v>2794</v>
      </c>
    </row>
    <row r="1503" spans="1:26" ht="36" x14ac:dyDescent="0.2">
      <c r="A1503" s="22">
        <v>1501</v>
      </c>
      <c r="B1503" s="22" t="s">
        <v>168</v>
      </c>
      <c r="C1503" s="23">
        <v>37235</v>
      </c>
      <c r="D1503" s="23">
        <v>37235</v>
      </c>
      <c r="E1503" s="22" t="s">
        <v>21</v>
      </c>
      <c r="F1503" s="24" t="s">
        <v>1390</v>
      </c>
      <c r="G1503" s="4" t="s">
        <v>40</v>
      </c>
      <c r="H1503" s="31" t="str">
        <f>VLOOKUP(G1503,[2]Hoja2!A$1:B$65536,2,0)</f>
        <v>SERIE029</v>
      </c>
      <c r="I1503" s="4" t="s">
        <v>40</v>
      </c>
      <c r="J1503" s="31">
        <f>VLOOKUP(Eliminación!I1886,RETENCIÓN!A:D,IF(Eliminación!E1886="OPES",2,IF(Eliminación!E1886="UPES",3,4)),FALSE)</f>
        <v>10</v>
      </c>
      <c r="K1503" s="27">
        <f t="shared" si="23"/>
        <v>40885</v>
      </c>
      <c r="L1503" s="28" t="str">
        <f>IF(VLOOKUP(I1503,RETENCIÓN!A:E,5,FALSE)="E","X","")</f>
        <v>X</v>
      </c>
      <c r="M1503" s="29" t="str">
        <f>IF(VLOOKUP(I1503,RETENCIÓN!A:E,5,FALSE)="CT","X","")</f>
        <v/>
      </c>
      <c r="N1503" s="28" t="str">
        <f>IF(VLOOKUP(I1503,RETENCIÓN!A:E,5,FALSE)="E","X","")</f>
        <v>X</v>
      </c>
      <c r="O1503" s="28" t="str">
        <f>IF(VLOOKUP(I1503,[3]RETENCIÓN!A:E,5,FALSE)="MT","X","")</f>
        <v/>
      </c>
      <c r="P1503" s="28" t="str">
        <f>IF(VLOOKUP(I1503,[3]RETENCIÓN!A:E,5,FALSE)="S","X","")</f>
        <v/>
      </c>
      <c r="Q1503" s="26" t="s">
        <v>2812</v>
      </c>
      <c r="R1503" s="26" t="s">
        <v>2813</v>
      </c>
      <c r="S1503" s="25" t="s">
        <v>177</v>
      </c>
      <c r="T1503" s="22" t="s">
        <v>178</v>
      </c>
      <c r="U1503" s="22">
        <v>1</v>
      </c>
      <c r="V1503" s="22">
        <v>20</v>
      </c>
      <c r="W1503" s="22" t="s">
        <v>167</v>
      </c>
      <c r="X1503" s="22"/>
      <c r="Y1503" s="22">
        <v>14</v>
      </c>
      <c r="Z1503" s="22" t="s">
        <v>2794</v>
      </c>
    </row>
    <row r="1504" spans="1:26" ht="24" x14ac:dyDescent="0.2">
      <c r="A1504" s="22">
        <v>1502</v>
      </c>
      <c r="B1504" s="22" t="s">
        <v>221</v>
      </c>
      <c r="C1504" s="23">
        <v>37238</v>
      </c>
      <c r="D1504" s="23">
        <v>37238</v>
      </c>
      <c r="E1504" s="22" t="s">
        <v>21</v>
      </c>
      <c r="F1504" s="24" t="s">
        <v>2598</v>
      </c>
      <c r="G1504" s="4" t="s">
        <v>40</v>
      </c>
      <c r="H1504" s="31" t="str">
        <f>VLOOKUP(G1504,[2]Hoja2!A$1:B$65536,2,0)</f>
        <v>SERIE029</v>
      </c>
      <c r="I1504" s="4" t="s">
        <v>40</v>
      </c>
      <c r="J1504" s="31">
        <f>VLOOKUP(Eliminación!I1887,RETENCIÓN!A:D,IF(Eliminación!E1887="OPES",2,IF(Eliminación!E1887="UPES",3,4)),FALSE)</f>
        <v>10</v>
      </c>
      <c r="K1504" s="27">
        <f t="shared" si="23"/>
        <v>40888</v>
      </c>
      <c r="L1504" s="28" t="str">
        <f>IF(VLOOKUP(I1504,RETENCIÓN!A:E,5,FALSE)="E","X","")</f>
        <v>X</v>
      </c>
      <c r="M1504" s="29" t="str">
        <f>IF(VLOOKUP(I1504,RETENCIÓN!A:E,5,FALSE)="CT","X","")</f>
        <v/>
      </c>
      <c r="N1504" s="28" t="str">
        <f>IF(VLOOKUP(I1504,RETENCIÓN!A:E,5,FALSE)="E","X","")</f>
        <v>X</v>
      </c>
      <c r="O1504" s="28" t="str">
        <f>IF(VLOOKUP(I1504,[3]RETENCIÓN!A:E,5,FALSE)="MT","X","")</f>
        <v/>
      </c>
      <c r="P1504" s="28" t="str">
        <f>IF(VLOOKUP(I1504,[3]RETENCIÓN!A:E,5,FALSE)="S","X","")</f>
        <v/>
      </c>
      <c r="Q1504" s="26" t="s">
        <v>2814</v>
      </c>
      <c r="R1504" s="26" t="s">
        <v>1072</v>
      </c>
      <c r="S1504" s="25" t="s">
        <v>177</v>
      </c>
      <c r="T1504" s="22" t="s">
        <v>178</v>
      </c>
      <c r="U1504" s="22">
        <v>1</v>
      </c>
      <c r="V1504" s="22">
        <v>50</v>
      </c>
      <c r="W1504" s="22" t="s">
        <v>167</v>
      </c>
      <c r="X1504" s="22"/>
      <c r="Y1504" s="22">
        <v>15</v>
      </c>
      <c r="Z1504" s="22" t="s">
        <v>2794</v>
      </c>
    </row>
    <row r="1505" spans="1:26" ht="24" x14ac:dyDescent="0.2">
      <c r="A1505" s="22">
        <v>1503</v>
      </c>
      <c r="B1505" s="22" t="s">
        <v>303</v>
      </c>
      <c r="C1505" s="23">
        <v>37245</v>
      </c>
      <c r="D1505" s="23">
        <v>37245</v>
      </c>
      <c r="E1505" s="22" t="s">
        <v>21</v>
      </c>
      <c r="F1505" s="24" t="s">
        <v>2815</v>
      </c>
      <c r="G1505" s="4" t="s">
        <v>40</v>
      </c>
      <c r="H1505" s="31" t="str">
        <f>VLOOKUP(G1505,[2]Hoja2!A$1:B$65536,2,0)</f>
        <v>SERIE029</v>
      </c>
      <c r="I1505" s="4" t="s">
        <v>40</v>
      </c>
      <c r="J1505" s="31">
        <f>VLOOKUP(Eliminación!I1888,RETENCIÓN!A:D,IF(Eliminación!E1888="OPES",2,IF(Eliminación!E1888="UPES",3,4)),FALSE)</f>
        <v>10</v>
      </c>
      <c r="K1505" s="27">
        <f t="shared" si="23"/>
        <v>40895</v>
      </c>
      <c r="L1505" s="28" t="str">
        <f>IF(VLOOKUP(I1505,RETENCIÓN!A:E,5,FALSE)="E","X","")</f>
        <v>X</v>
      </c>
      <c r="M1505" s="29" t="str">
        <f>IF(VLOOKUP(I1505,RETENCIÓN!A:E,5,FALSE)="CT","X","")</f>
        <v/>
      </c>
      <c r="N1505" s="28" t="str">
        <f>IF(VLOOKUP(I1505,RETENCIÓN!A:E,5,FALSE)="E","X","")</f>
        <v>X</v>
      </c>
      <c r="O1505" s="28" t="str">
        <f>IF(VLOOKUP(I1505,[3]RETENCIÓN!A:E,5,FALSE)="MT","X","")</f>
        <v/>
      </c>
      <c r="P1505" s="28" t="str">
        <f>IF(VLOOKUP(I1505,[3]RETENCIÓN!A:E,5,FALSE)="S","X","")</f>
        <v/>
      </c>
      <c r="Q1505" s="26" t="s">
        <v>2816</v>
      </c>
      <c r="R1505" s="26"/>
      <c r="S1505" s="25" t="s">
        <v>177</v>
      </c>
      <c r="T1505" s="22" t="s">
        <v>178</v>
      </c>
      <c r="U1505" s="22">
        <v>1</v>
      </c>
      <c r="V1505" s="22">
        <v>12</v>
      </c>
      <c r="W1505" s="22" t="s">
        <v>167</v>
      </c>
      <c r="X1505" s="22"/>
      <c r="Y1505" s="22">
        <v>16</v>
      </c>
      <c r="Z1505" s="22" t="s">
        <v>2794</v>
      </c>
    </row>
    <row r="1506" spans="1:26" ht="24" x14ac:dyDescent="0.2">
      <c r="A1506" s="22">
        <v>1504</v>
      </c>
      <c r="B1506" s="22" t="s">
        <v>168</v>
      </c>
      <c r="C1506" s="23">
        <v>37245</v>
      </c>
      <c r="D1506" s="23">
        <v>37245</v>
      </c>
      <c r="E1506" s="22" t="s">
        <v>21</v>
      </c>
      <c r="F1506" s="24" t="s">
        <v>2817</v>
      </c>
      <c r="G1506" s="4" t="s">
        <v>40</v>
      </c>
      <c r="H1506" s="31" t="str">
        <f>VLOOKUP(G1506,[2]Hoja2!A$1:B$65536,2,0)</f>
        <v>SERIE029</v>
      </c>
      <c r="I1506" s="4" t="s">
        <v>40</v>
      </c>
      <c r="J1506" s="31">
        <f>VLOOKUP(Eliminación!I1889,RETENCIÓN!A:D,IF(Eliminación!E1889="OPES",2,IF(Eliminación!E1889="UPES",3,4)),FALSE)</f>
        <v>10</v>
      </c>
      <c r="K1506" s="27">
        <f t="shared" si="23"/>
        <v>40895</v>
      </c>
      <c r="L1506" s="28" t="str">
        <f>IF(VLOOKUP(I1506,RETENCIÓN!A:E,5,FALSE)="E","X","")</f>
        <v>X</v>
      </c>
      <c r="M1506" s="29" t="str">
        <f>IF(VLOOKUP(I1506,RETENCIÓN!A:E,5,FALSE)="CT","X","")</f>
        <v/>
      </c>
      <c r="N1506" s="28" t="str">
        <f>IF(VLOOKUP(I1506,RETENCIÓN!A:E,5,FALSE)="E","X","")</f>
        <v>X</v>
      </c>
      <c r="O1506" s="28" t="str">
        <f>IF(VLOOKUP(I1506,[3]RETENCIÓN!A:E,5,FALSE)="MT","X","")</f>
        <v/>
      </c>
      <c r="P1506" s="28" t="str">
        <f>IF(VLOOKUP(I1506,[3]RETENCIÓN!A:E,5,FALSE)="S","X","")</f>
        <v/>
      </c>
      <c r="Q1506" s="26" t="s">
        <v>2816</v>
      </c>
      <c r="R1506" s="26"/>
      <c r="S1506" s="25" t="s">
        <v>177</v>
      </c>
      <c r="T1506" s="22" t="s">
        <v>178</v>
      </c>
      <c r="U1506" s="22">
        <v>1</v>
      </c>
      <c r="V1506" s="22">
        <v>10</v>
      </c>
      <c r="W1506" s="22" t="s">
        <v>167</v>
      </c>
      <c r="X1506" s="22"/>
      <c r="Y1506" s="22">
        <v>17</v>
      </c>
      <c r="Z1506" s="22" t="s">
        <v>2794</v>
      </c>
    </row>
    <row r="1507" spans="1:26" ht="36" x14ac:dyDescent="0.2">
      <c r="A1507" s="22">
        <v>1505</v>
      </c>
      <c r="B1507" s="22" t="s">
        <v>168</v>
      </c>
      <c r="C1507" s="23">
        <v>37253</v>
      </c>
      <c r="D1507" s="23">
        <v>37253</v>
      </c>
      <c r="E1507" s="22" t="s">
        <v>21</v>
      </c>
      <c r="F1507" s="24" t="s">
        <v>324</v>
      </c>
      <c r="G1507" s="4" t="s">
        <v>40</v>
      </c>
      <c r="H1507" s="31" t="str">
        <f>VLOOKUP(G1507,[2]Hoja2!A$1:B$65536,2,0)</f>
        <v>SERIE029</v>
      </c>
      <c r="I1507" s="4" t="s">
        <v>40</v>
      </c>
      <c r="J1507" s="31">
        <f>VLOOKUP(Eliminación!I1890,RETENCIÓN!A:D,IF(Eliminación!E1890="OPES",2,IF(Eliminación!E1890="UPES",3,4)),FALSE)</f>
        <v>10</v>
      </c>
      <c r="K1507" s="27">
        <f t="shared" si="23"/>
        <v>40903</v>
      </c>
      <c r="L1507" s="28" t="str">
        <f>IF(VLOOKUP(I1507,RETENCIÓN!A:E,5,FALSE)="E","X","")</f>
        <v>X</v>
      </c>
      <c r="M1507" s="29" t="str">
        <f>IF(VLOOKUP(I1507,RETENCIÓN!A:E,5,FALSE)="CT","X","")</f>
        <v/>
      </c>
      <c r="N1507" s="28" t="str">
        <f>IF(VLOOKUP(I1507,RETENCIÓN!A:E,5,FALSE)="E","X","")</f>
        <v>X</v>
      </c>
      <c r="O1507" s="28" t="str">
        <f>IF(VLOOKUP(I1507,[3]RETENCIÓN!A:E,5,FALSE)="MT","X","")</f>
        <v/>
      </c>
      <c r="P1507" s="28" t="str">
        <f>IF(VLOOKUP(I1507,[3]RETENCIÓN!A:E,5,FALSE)="S","X","")</f>
        <v/>
      </c>
      <c r="Q1507" s="26" t="s">
        <v>2818</v>
      </c>
      <c r="R1507" s="26" t="s">
        <v>1455</v>
      </c>
      <c r="S1507" s="25" t="s">
        <v>182</v>
      </c>
      <c r="T1507" s="22" t="s">
        <v>178</v>
      </c>
      <c r="U1507" s="22">
        <v>1</v>
      </c>
      <c r="V1507" s="22">
        <v>106</v>
      </c>
      <c r="W1507" s="22" t="s">
        <v>167</v>
      </c>
      <c r="X1507" s="22"/>
      <c r="Y1507" s="22">
        <v>18</v>
      </c>
      <c r="Z1507" s="22" t="s">
        <v>2794</v>
      </c>
    </row>
    <row r="1508" spans="1:26" ht="24" x14ac:dyDescent="0.2">
      <c r="A1508" s="22">
        <v>1506</v>
      </c>
      <c r="B1508" s="22" t="s">
        <v>412</v>
      </c>
      <c r="C1508" s="23">
        <v>37253</v>
      </c>
      <c r="D1508" s="23">
        <v>37253</v>
      </c>
      <c r="E1508" s="22" t="s">
        <v>21</v>
      </c>
      <c r="F1508" s="24" t="s">
        <v>2819</v>
      </c>
      <c r="G1508" s="4" t="s">
        <v>40</v>
      </c>
      <c r="H1508" s="31" t="str">
        <f>VLOOKUP(G1508,[2]Hoja2!A$1:B$65536,2,0)</f>
        <v>SERIE029</v>
      </c>
      <c r="I1508" s="4" t="s">
        <v>40</v>
      </c>
      <c r="J1508" s="31">
        <f>VLOOKUP(Eliminación!I1891,RETENCIÓN!A:D,IF(Eliminación!E1891="OPES",2,IF(Eliminación!E1891="UPES",3,4)),FALSE)</f>
        <v>10</v>
      </c>
      <c r="K1508" s="27">
        <f t="shared" si="23"/>
        <v>40903</v>
      </c>
      <c r="L1508" s="28" t="str">
        <f>IF(VLOOKUP(I1508,RETENCIÓN!A:E,5,FALSE)="E","X","")</f>
        <v>X</v>
      </c>
      <c r="M1508" s="29" t="str">
        <f>IF(VLOOKUP(I1508,RETENCIÓN!A:E,5,FALSE)="CT","X","")</f>
        <v/>
      </c>
      <c r="N1508" s="28" t="str">
        <f>IF(VLOOKUP(I1508,RETENCIÓN!A:E,5,FALSE)="E","X","")</f>
        <v>X</v>
      </c>
      <c r="O1508" s="28" t="str">
        <f>IF(VLOOKUP(I1508,[3]RETENCIÓN!A:E,5,FALSE)="MT","X","")</f>
        <v/>
      </c>
      <c r="P1508" s="28" t="str">
        <f>IF(VLOOKUP(I1508,[3]RETENCIÓN!A:E,5,FALSE)="S","X","")</f>
        <v/>
      </c>
      <c r="Q1508" s="26" t="s">
        <v>2820</v>
      </c>
      <c r="R1508" s="26" t="s">
        <v>2821</v>
      </c>
      <c r="S1508" s="25" t="s">
        <v>177</v>
      </c>
      <c r="T1508" s="22" t="s">
        <v>178</v>
      </c>
      <c r="U1508" s="22">
        <v>1</v>
      </c>
      <c r="V1508" s="22">
        <v>10</v>
      </c>
      <c r="W1508" s="22" t="s">
        <v>167</v>
      </c>
      <c r="X1508" s="22" t="s">
        <v>351</v>
      </c>
      <c r="Y1508" s="22">
        <v>19</v>
      </c>
      <c r="Z1508" s="22" t="s">
        <v>2794</v>
      </c>
    </row>
    <row r="1509" spans="1:26" ht="24" x14ac:dyDescent="0.2">
      <c r="A1509" s="22">
        <v>1507</v>
      </c>
      <c r="B1509" s="22" t="s">
        <v>168</v>
      </c>
      <c r="C1509" s="23">
        <v>36980</v>
      </c>
      <c r="D1509" s="23">
        <v>36980</v>
      </c>
      <c r="E1509" s="22" t="s">
        <v>21</v>
      </c>
      <c r="F1509" s="24" t="s">
        <v>2822</v>
      </c>
      <c r="G1509" s="4" t="s">
        <v>40</v>
      </c>
      <c r="H1509" s="31" t="str">
        <f>VLOOKUP(G1509,[2]Hoja2!A$1:B$65536,2,0)</f>
        <v>SERIE029</v>
      </c>
      <c r="I1509" s="4" t="s">
        <v>40</v>
      </c>
      <c r="J1509" s="31">
        <f>VLOOKUP(Eliminación!I1892,RETENCIÓN!A:D,IF(Eliminación!E1892="OPES",2,IF(Eliminación!E1892="UPES",3,4)),FALSE)</f>
        <v>10</v>
      </c>
      <c r="K1509" s="27">
        <f t="shared" si="23"/>
        <v>40630</v>
      </c>
      <c r="L1509" s="28" t="str">
        <f>IF(VLOOKUP(I1509,RETENCIÓN!A:E,5,FALSE)="E","X","")</f>
        <v>X</v>
      </c>
      <c r="M1509" s="29" t="str">
        <f>IF(VLOOKUP(I1509,RETENCIÓN!A:E,5,FALSE)="CT","X","")</f>
        <v/>
      </c>
      <c r="N1509" s="28" t="str">
        <f>IF(VLOOKUP(I1509,RETENCIÓN!A:E,5,FALSE)="E","X","")</f>
        <v>X</v>
      </c>
      <c r="O1509" s="28" t="str">
        <f>IF(VLOOKUP(I1509,[3]RETENCIÓN!A:E,5,FALSE)="MT","X","")</f>
        <v/>
      </c>
      <c r="P1509" s="28" t="str">
        <f>IF(VLOOKUP(I1509,[3]RETENCIÓN!A:E,5,FALSE)="S","X","")</f>
        <v/>
      </c>
      <c r="Q1509" s="26" t="s">
        <v>2823</v>
      </c>
      <c r="R1509" s="26" t="s">
        <v>2824</v>
      </c>
      <c r="S1509" s="25" t="s">
        <v>177</v>
      </c>
      <c r="T1509" s="22" t="s">
        <v>178</v>
      </c>
      <c r="U1509" s="22">
        <v>1</v>
      </c>
      <c r="V1509" s="22">
        <v>21</v>
      </c>
      <c r="W1509" s="22" t="s">
        <v>167</v>
      </c>
      <c r="X1509" s="22"/>
      <c r="Y1509" s="22">
        <v>20</v>
      </c>
      <c r="Z1509" s="22" t="s">
        <v>2794</v>
      </c>
    </row>
    <row r="1510" spans="1:26" ht="24" x14ac:dyDescent="0.2">
      <c r="A1510" s="22">
        <v>1508</v>
      </c>
      <c r="B1510" s="22" t="s">
        <v>168</v>
      </c>
      <c r="C1510" s="23">
        <v>36892</v>
      </c>
      <c r="D1510" s="23">
        <v>37256</v>
      </c>
      <c r="E1510" s="22" t="s">
        <v>21</v>
      </c>
      <c r="F1510" s="24" t="s">
        <v>2825</v>
      </c>
      <c r="G1510" s="4" t="s">
        <v>40</v>
      </c>
      <c r="H1510" s="31" t="str">
        <f>VLOOKUP(G1510,[2]Hoja2!A$1:B$65536,2,0)</f>
        <v>SERIE029</v>
      </c>
      <c r="I1510" s="4" t="s">
        <v>40</v>
      </c>
      <c r="J1510" s="31">
        <f>VLOOKUP(Eliminación!I1893,RETENCIÓN!A:D,IF(Eliminación!E1893="OPES",2,IF(Eliminación!E1893="UPES",3,4)),FALSE)</f>
        <v>10</v>
      </c>
      <c r="K1510" s="27">
        <f t="shared" si="23"/>
        <v>40906</v>
      </c>
      <c r="L1510" s="28" t="str">
        <f>IF(VLOOKUP(I1510,RETENCIÓN!A:E,5,FALSE)="E","X","")</f>
        <v>X</v>
      </c>
      <c r="M1510" s="29" t="str">
        <f>IF(VLOOKUP(I1510,RETENCIÓN!A:E,5,FALSE)="CT","X","")</f>
        <v/>
      </c>
      <c r="N1510" s="28" t="str">
        <f>IF(VLOOKUP(I1510,RETENCIÓN!A:E,5,FALSE)="E","X","")</f>
        <v>X</v>
      </c>
      <c r="O1510" s="28" t="str">
        <f>IF(VLOOKUP(I1510,[3]RETENCIÓN!A:E,5,FALSE)="MT","X","")</f>
        <v/>
      </c>
      <c r="P1510" s="28" t="str">
        <f>IF(VLOOKUP(I1510,[3]RETENCIÓN!A:E,5,FALSE)="S","X","")</f>
        <v/>
      </c>
      <c r="Q1510" s="26" t="s">
        <v>2823</v>
      </c>
      <c r="R1510" s="26" t="s">
        <v>2826</v>
      </c>
      <c r="S1510" s="25" t="s">
        <v>177</v>
      </c>
      <c r="T1510" s="22" t="s">
        <v>178</v>
      </c>
      <c r="U1510" s="22">
        <v>1</v>
      </c>
      <c r="V1510" s="22">
        <v>12</v>
      </c>
      <c r="W1510" s="22" t="s">
        <v>167</v>
      </c>
      <c r="X1510" s="22"/>
      <c r="Y1510" s="22">
        <v>20</v>
      </c>
      <c r="Z1510" s="22" t="s">
        <v>2794</v>
      </c>
    </row>
    <row r="1511" spans="1:26" ht="24" x14ac:dyDescent="0.2">
      <c r="A1511" s="22">
        <v>1509</v>
      </c>
      <c r="B1511" s="22" t="s">
        <v>168</v>
      </c>
      <c r="C1511" s="23">
        <v>37061</v>
      </c>
      <c r="D1511" s="23">
        <v>37061</v>
      </c>
      <c r="E1511" s="22" t="s">
        <v>21</v>
      </c>
      <c r="F1511" s="24" t="s">
        <v>2827</v>
      </c>
      <c r="G1511" s="4" t="s">
        <v>40</v>
      </c>
      <c r="H1511" s="31" t="str">
        <f>VLOOKUP(G1511,[2]Hoja2!A$1:B$65536,2,0)</f>
        <v>SERIE029</v>
      </c>
      <c r="I1511" s="4" t="s">
        <v>40</v>
      </c>
      <c r="J1511" s="31">
        <f>VLOOKUP(Eliminación!I1894,RETENCIÓN!A:D,IF(Eliminación!E1894="OPES",2,IF(Eliminación!E1894="UPES",3,4)),FALSE)</f>
        <v>10</v>
      </c>
      <c r="K1511" s="27">
        <f t="shared" si="23"/>
        <v>40711</v>
      </c>
      <c r="L1511" s="28" t="str">
        <f>IF(VLOOKUP(I1511,RETENCIÓN!A:E,5,FALSE)="E","X","")</f>
        <v>X</v>
      </c>
      <c r="M1511" s="29" t="str">
        <f>IF(VLOOKUP(I1511,RETENCIÓN!A:E,5,FALSE)="CT","X","")</f>
        <v/>
      </c>
      <c r="N1511" s="28" t="str">
        <f>IF(VLOOKUP(I1511,RETENCIÓN!A:E,5,FALSE)="E","X","")</f>
        <v>X</v>
      </c>
      <c r="O1511" s="28" t="str">
        <f>IF(VLOOKUP(I1511,[3]RETENCIÓN!A:E,5,FALSE)="MT","X","")</f>
        <v/>
      </c>
      <c r="P1511" s="28" t="str">
        <f>IF(VLOOKUP(I1511,[3]RETENCIÓN!A:E,5,FALSE)="S","X","")</f>
        <v/>
      </c>
      <c r="Q1511" s="26" t="s">
        <v>2823</v>
      </c>
      <c r="R1511" s="26"/>
      <c r="S1511" s="25" t="s">
        <v>177</v>
      </c>
      <c r="T1511" s="22" t="s">
        <v>178</v>
      </c>
      <c r="U1511" s="22">
        <v>1</v>
      </c>
      <c r="V1511" s="22">
        <v>1</v>
      </c>
      <c r="W1511" s="22" t="s">
        <v>167</v>
      </c>
      <c r="X1511" s="22"/>
      <c r="Y1511" s="22">
        <v>20</v>
      </c>
      <c r="Z1511" s="22" t="s">
        <v>2794</v>
      </c>
    </row>
    <row r="1512" spans="1:26" ht="24" x14ac:dyDescent="0.2">
      <c r="A1512" s="22">
        <v>1510</v>
      </c>
      <c r="B1512" s="22" t="s">
        <v>168</v>
      </c>
      <c r="C1512" s="23">
        <v>36938</v>
      </c>
      <c r="D1512" s="23">
        <v>36938</v>
      </c>
      <c r="E1512" s="22" t="s">
        <v>21</v>
      </c>
      <c r="F1512" s="24" t="s">
        <v>2822</v>
      </c>
      <c r="G1512" s="4" t="s">
        <v>40</v>
      </c>
      <c r="H1512" s="31" t="str">
        <f>VLOOKUP(G1512,[2]Hoja2!A$1:B$65536,2,0)</f>
        <v>SERIE029</v>
      </c>
      <c r="I1512" s="4" t="s">
        <v>40</v>
      </c>
      <c r="J1512" s="31">
        <f>VLOOKUP(Eliminación!I1895,RETENCIÓN!A:D,IF(Eliminación!E1895="OPES",2,IF(Eliminación!E1895="UPES",3,4)),FALSE)</f>
        <v>10</v>
      </c>
      <c r="K1512" s="27">
        <f t="shared" si="23"/>
        <v>40588</v>
      </c>
      <c r="L1512" s="28" t="str">
        <f>IF(VLOOKUP(I1512,RETENCIÓN!A:E,5,FALSE)="E","X","")</f>
        <v>X</v>
      </c>
      <c r="M1512" s="29" t="str">
        <f>IF(VLOOKUP(I1512,RETENCIÓN!A:E,5,FALSE)="CT","X","")</f>
        <v/>
      </c>
      <c r="N1512" s="28" t="str">
        <f>IF(VLOOKUP(I1512,RETENCIÓN!A:E,5,FALSE)="E","X","")</f>
        <v>X</v>
      </c>
      <c r="O1512" s="28" t="str">
        <f>IF(VLOOKUP(I1512,[3]RETENCIÓN!A:E,5,FALSE)="MT","X","")</f>
        <v/>
      </c>
      <c r="P1512" s="28" t="str">
        <f>IF(VLOOKUP(I1512,[3]RETENCIÓN!A:E,5,FALSE)="S","X","")</f>
        <v/>
      </c>
      <c r="Q1512" s="26" t="s">
        <v>2823</v>
      </c>
      <c r="R1512" s="26" t="s">
        <v>2824</v>
      </c>
      <c r="S1512" s="25" t="s">
        <v>177</v>
      </c>
      <c r="T1512" s="22" t="s">
        <v>178</v>
      </c>
      <c r="U1512" s="22">
        <v>1</v>
      </c>
      <c r="V1512" s="22">
        <v>1</v>
      </c>
      <c r="W1512" s="22" t="s">
        <v>167</v>
      </c>
      <c r="X1512" s="22"/>
      <c r="Y1512" s="22">
        <v>20</v>
      </c>
      <c r="Z1512" s="22" t="s">
        <v>2794</v>
      </c>
    </row>
    <row r="1513" spans="1:26" ht="36" x14ac:dyDescent="0.2">
      <c r="A1513" s="22">
        <v>1511</v>
      </c>
      <c r="B1513" s="22" t="s">
        <v>168</v>
      </c>
      <c r="C1513" s="23">
        <v>36973</v>
      </c>
      <c r="D1513" s="23">
        <v>36973</v>
      </c>
      <c r="E1513" s="22" t="s">
        <v>21</v>
      </c>
      <c r="F1513" s="24" t="s">
        <v>2828</v>
      </c>
      <c r="G1513" s="4" t="s">
        <v>40</v>
      </c>
      <c r="H1513" s="31" t="str">
        <f>VLOOKUP(G1513,[2]Hoja2!A$1:B$65536,2,0)</f>
        <v>SERIE029</v>
      </c>
      <c r="I1513" s="4" t="s">
        <v>40</v>
      </c>
      <c r="J1513" s="31">
        <f>VLOOKUP(Eliminación!I1896,RETENCIÓN!A:D,IF(Eliminación!E1896="OPES",2,IF(Eliminación!E1896="UPES",3,4)),FALSE)</f>
        <v>10</v>
      </c>
      <c r="K1513" s="27">
        <f t="shared" si="23"/>
        <v>40623</v>
      </c>
      <c r="L1513" s="28" t="str">
        <f>IF(VLOOKUP(I1513,RETENCIÓN!A:E,5,FALSE)="E","X","")</f>
        <v>X</v>
      </c>
      <c r="M1513" s="29" t="str">
        <f>IF(VLOOKUP(I1513,RETENCIÓN!A:E,5,FALSE)="CT","X","")</f>
        <v/>
      </c>
      <c r="N1513" s="28" t="str">
        <f>IF(VLOOKUP(I1513,RETENCIÓN!A:E,5,FALSE)="E","X","")</f>
        <v>X</v>
      </c>
      <c r="O1513" s="28" t="str">
        <f>IF(VLOOKUP(I1513,[3]RETENCIÓN!A:E,5,FALSE)="MT","X","")</f>
        <v/>
      </c>
      <c r="P1513" s="28" t="str">
        <f>IF(VLOOKUP(I1513,[3]RETENCIÓN!A:E,5,FALSE)="S","X","")</f>
        <v/>
      </c>
      <c r="Q1513" s="26" t="s">
        <v>2829</v>
      </c>
      <c r="R1513" s="26"/>
      <c r="S1513" s="25" t="s">
        <v>182</v>
      </c>
      <c r="T1513" s="22" t="s">
        <v>178</v>
      </c>
      <c r="U1513" s="22">
        <v>1</v>
      </c>
      <c r="V1513" s="22">
        <v>20</v>
      </c>
      <c r="W1513" s="22" t="s">
        <v>167</v>
      </c>
      <c r="X1513" s="22" t="s">
        <v>2830</v>
      </c>
      <c r="Y1513" s="22">
        <v>20</v>
      </c>
      <c r="Z1513" s="22" t="s">
        <v>2794</v>
      </c>
    </row>
    <row r="1514" spans="1:26" ht="24" x14ac:dyDescent="0.2">
      <c r="A1514" s="22">
        <v>1512</v>
      </c>
      <c r="B1514" s="22" t="s">
        <v>168</v>
      </c>
      <c r="C1514" s="23">
        <v>36937</v>
      </c>
      <c r="D1514" s="23">
        <v>36937</v>
      </c>
      <c r="E1514" s="22" t="s">
        <v>21</v>
      </c>
      <c r="F1514" s="24" t="s">
        <v>2831</v>
      </c>
      <c r="G1514" s="4" t="s">
        <v>40</v>
      </c>
      <c r="H1514" s="31" t="str">
        <f>VLOOKUP(G1514,[2]Hoja2!A$1:B$65536,2,0)</f>
        <v>SERIE029</v>
      </c>
      <c r="I1514" s="4" t="s">
        <v>40</v>
      </c>
      <c r="J1514" s="31">
        <f>VLOOKUP(Eliminación!I1897,RETENCIÓN!A:D,IF(Eliminación!E1897="OPES",2,IF(Eliminación!E1897="UPES",3,4)),FALSE)</f>
        <v>10</v>
      </c>
      <c r="K1514" s="27">
        <f t="shared" si="23"/>
        <v>40587</v>
      </c>
      <c r="L1514" s="28" t="str">
        <f>IF(VLOOKUP(I1514,RETENCIÓN!A:E,5,FALSE)="E","X","")</f>
        <v>X</v>
      </c>
      <c r="M1514" s="29" t="str">
        <f>IF(VLOOKUP(I1514,RETENCIÓN!A:E,5,FALSE)="CT","X","")</f>
        <v/>
      </c>
      <c r="N1514" s="28" t="str">
        <f>IF(VLOOKUP(I1514,RETENCIÓN!A:E,5,FALSE)="E","X","")</f>
        <v>X</v>
      </c>
      <c r="O1514" s="28" t="str">
        <f>IF(VLOOKUP(I1514,[3]RETENCIÓN!A:E,5,FALSE)="MT","X","")</f>
        <v/>
      </c>
      <c r="P1514" s="28" t="str">
        <f>IF(VLOOKUP(I1514,[3]RETENCIÓN!A:E,5,FALSE)="S","X","")</f>
        <v/>
      </c>
      <c r="Q1514" s="26" t="s">
        <v>2823</v>
      </c>
      <c r="R1514" s="26" t="s">
        <v>2832</v>
      </c>
      <c r="S1514" s="25" t="s">
        <v>182</v>
      </c>
      <c r="T1514" s="22" t="s">
        <v>178</v>
      </c>
      <c r="U1514" s="22">
        <v>1</v>
      </c>
      <c r="V1514" s="22">
        <v>3</v>
      </c>
      <c r="W1514" s="22" t="s">
        <v>167</v>
      </c>
      <c r="X1514" s="22"/>
      <c r="Y1514" s="22">
        <v>20</v>
      </c>
      <c r="Z1514" s="22" t="s">
        <v>2794</v>
      </c>
    </row>
    <row r="1515" spans="1:26" ht="24" x14ac:dyDescent="0.2">
      <c r="A1515" s="22">
        <v>1513</v>
      </c>
      <c r="B1515" s="22" t="s">
        <v>168</v>
      </c>
      <c r="C1515" s="23">
        <v>36892</v>
      </c>
      <c r="D1515" s="23">
        <v>37256</v>
      </c>
      <c r="E1515" s="22" t="s">
        <v>21</v>
      </c>
      <c r="F1515" s="24" t="s">
        <v>2833</v>
      </c>
      <c r="G1515" s="4" t="s">
        <v>40</v>
      </c>
      <c r="H1515" s="31" t="str">
        <f>VLOOKUP(G1515,[2]Hoja2!A$1:B$65536,2,0)</f>
        <v>SERIE029</v>
      </c>
      <c r="I1515" s="4" t="s">
        <v>40</v>
      </c>
      <c r="J1515" s="31">
        <f>VLOOKUP(Eliminación!I1898,RETENCIÓN!A:D,IF(Eliminación!E1898="OPES",2,IF(Eliminación!E1898="UPES",3,4)),FALSE)</f>
        <v>10</v>
      </c>
      <c r="K1515" s="27">
        <f t="shared" si="23"/>
        <v>40906</v>
      </c>
      <c r="L1515" s="28" t="str">
        <f>IF(VLOOKUP(I1515,RETENCIÓN!A:E,5,FALSE)="E","X","")</f>
        <v>X</v>
      </c>
      <c r="M1515" s="29" t="str">
        <f>IF(VLOOKUP(I1515,RETENCIÓN!A:E,5,FALSE)="CT","X","")</f>
        <v/>
      </c>
      <c r="N1515" s="28" t="str">
        <f>IF(VLOOKUP(I1515,RETENCIÓN!A:E,5,FALSE)="E","X","")</f>
        <v>X</v>
      </c>
      <c r="O1515" s="28" t="str">
        <f>IF(VLOOKUP(I1515,[3]RETENCIÓN!A:E,5,FALSE)="MT","X","")</f>
        <v/>
      </c>
      <c r="P1515" s="28" t="str">
        <f>IF(VLOOKUP(I1515,[3]RETENCIÓN!A:E,5,FALSE)="S","X","")</f>
        <v/>
      </c>
      <c r="Q1515" s="26" t="s">
        <v>2823</v>
      </c>
      <c r="R1515" s="26"/>
      <c r="S1515" s="25" t="s">
        <v>182</v>
      </c>
      <c r="T1515" s="22" t="s">
        <v>178</v>
      </c>
      <c r="U1515" s="22">
        <v>1</v>
      </c>
      <c r="V1515" s="22">
        <v>12</v>
      </c>
      <c r="W1515" s="22" t="s">
        <v>167</v>
      </c>
      <c r="X1515" s="22"/>
      <c r="Y1515" s="22">
        <v>20</v>
      </c>
      <c r="Z1515" s="22" t="s">
        <v>2794</v>
      </c>
    </row>
    <row r="1516" spans="1:26" ht="36" x14ac:dyDescent="0.2">
      <c r="A1516" s="22">
        <v>1514</v>
      </c>
      <c r="B1516" s="22" t="s">
        <v>168</v>
      </c>
      <c r="C1516" s="23">
        <v>36973</v>
      </c>
      <c r="D1516" s="23">
        <v>36973</v>
      </c>
      <c r="E1516" s="22" t="s">
        <v>21</v>
      </c>
      <c r="F1516" s="24" t="s">
        <v>2828</v>
      </c>
      <c r="G1516" s="4" t="s">
        <v>40</v>
      </c>
      <c r="H1516" s="31" t="str">
        <f>VLOOKUP(G1516,[2]Hoja2!A$1:B$65536,2,0)</f>
        <v>SERIE029</v>
      </c>
      <c r="I1516" s="4" t="s">
        <v>40</v>
      </c>
      <c r="J1516" s="31">
        <f>VLOOKUP(Eliminación!I1899,RETENCIÓN!A:D,IF(Eliminación!E1899="OPES",2,IF(Eliminación!E1899="UPES",3,4)),FALSE)</f>
        <v>10</v>
      </c>
      <c r="K1516" s="27">
        <f t="shared" si="23"/>
        <v>40623</v>
      </c>
      <c r="L1516" s="28" t="str">
        <f>IF(VLOOKUP(I1516,RETENCIÓN!A:E,5,FALSE)="E","X","")</f>
        <v>X</v>
      </c>
      <c r="M1516" s="29" t="str">
        <f>IF(VLOOKUP(I1516,RETENCIÓN!A:E,5,FALSE)="CT","X","")</f>
        <v/>
      </c>
      <c r="N1516" s="28" t="str">
        <f>IF(VLOOKUP(I1516,RETENCIÓN!A:E,5,FALSE)="E","X","")</f>
        <v>X</v>
      </c>
      <c r="O1516" s="28" t="str">
        <f>IF(VLOOKUP(I1516,[3]RETENCIÓN!A:E,5,FALSE)="MT","X","")</f>
        <v/>
      </c>
      <c r="P1516" s="28" t="str">
        <f>IF(VLOOKUP(I1516,[3]RETENCIÓN!A:E,5,FALSE)="S","X","")</f>
        <v/>
      </c>
      <c r="Q1516" s="26" t="s">
        <v>2829</v>
      </c>
      <c r="R1516" s="26"/>
      <c r="S1516" s="25" t="s">
        <v>182</v>
      </c>
      <c r="T1516" s="22" t="s">
        <v>178</v>
      </c>
      <c r="U1516" s="22">
        <v>1</v>
      </c>
      <c r="V1516" s="22">
        <v>20</v>
      </c>
      <c r="W1516" s="22" t="s">
        <v>167</v>
      </c>
      <c r="X1516" s="22" t="s">
        <v>2830</v>
      </c>
      <c r="Y1516" s="22">
        <v>20</v>
      </c>
      <c r="Z1516" s="22" t="s">
        <v>2794</v>
      </c>
    </row>
    <row r="1517" spans="1:26" ht="24" x14ac:dyDescent="0.2">
      <c r="A1517" s="22">
        <v>1515</v>
      </c>
      <c r="B1517" s="22" t="s">
        <v>168</v>
      </c>
      <c r="C1517" s="23">
        <v>36892</v>
      </c>
      <c r="D1517" s="23">
        <v>37256</v>
      </c>
      <c r="E1517" s="22" t="s">
        <v>21</v>
      </c>
      <c r="F1517" s="24" t="s">
        <v>2834</v>
      </c>
      <c r="G1517" s="4" t="s">
        <v>40</v>
      </c>
      <c r="H1517" s="31" t="str">
        <f>VLOOKUP(G1517,[2]Hoja2!A$1:B$65536,2,0)</f>
        <v>SERIE029</v>
      </c>
      <c r="I1517" s="4" t="s">
        <v>40</v>
      </c>
      <c r="J1517" s="31">
        <f>VLOOKUP(Eliminación!I1900,RETENCIÓN!A:D,IF(Eliminación!E1900="OPES",2,IF(Eliminación!E1900="UPES",3,4)),FALSE)</f>
        <v>10</v>
      </c>
      <c r="K1517" s="27">
        <f t="shared" si="23"/>
        <v>40906</v>
      </c>
      <c r="L1517" s="28" t="str">
        <f>IF(VLOOKUP(I1517,RETENCIÓN!A:E,5,FALSE)="E","X","")</f>
        <v>X</v>
      </c>
      <c r="M1517" s="29" t="str">
        <f>IF(VLOOKUP(I1517,RETENCIÓN!A:E,5,FALSE)="CT","X","")</f>
        <v/>
      </c>
      <c r="N1517" s="28" t="str">
        <f>IF(VLOOKUP(I1517,RETENCIÓN!A:E,5,FALSE)="E","X","")</f>
        <v>X</v>
      </c>
      <c r="O1517" s="28" t="str">
        <f>IF(VLOOKUP(I1517,[3]RETENCIÓN!A:E,5,FALSE)="MT","X","")</f>
        <v/>
      </c>
      <c r="P1517" s="28" t="str">
        <f>IF(VLOOKUP(I1517,[3]RETENCIÓN!A:E,5,FALSE)="S","X","")</f>
        <v/>
      </c>
      <c r="Q1517" s="26" t="s">
        <v>2823</v>
      </c>
      <c r="R1517" s="26" t="s">
        <v>2835</v>
      </c>
      <c r="S1517" s="25" t="s">
        <v>177</v>
      </c>
      <c r="T1517" s="22" t="s">
        <v>178</v>
      </c>
      <c r="U1517" s="22">
        <v>1</v>
      </c>
      <c r="V1517" s="22">
        <v>10</v>
      </c>
      <c r="W1517" s="22" t="s">
        <v>167</v>
      </c>
      <c r="X1517" s="22"/>
      <c r="Y1517" s="22">
        <v>20</v>
      </c>
      <c r="Z1517" s="22" t="s">
        <v>2794</v>
      </c>
    </row>
    <row r="1518" spans="1:26" ht="24" x14ac:dyDescent="0.2">
      <c r="A1518" s="22">
        <v>1516</v>
      </c>
      <c r="B1518" s="22" t="s">
        <v>168</v>
      </c>
      <c r="C1518" s="23">
        <v>36410</v>
      </c>
      <c r="D1518" s="23">
        <v>36410</v>
      </c>
      <c r="E1518" s="22" t="s">
        <v>21</v>
      </c>
      <c r="F1518" s="24" t="s">
        <v>2836</v>
      </c>
      <c r="G1518" s="4" t="s">
        <v>40</v>
      </c>
      <c r="H1518" s="31" t="str">
        <f>VLOOKUP(G1518,[2]Hoja2!A$1:B$65536,2,0)</f>
        <v>SERIE029</v>
      </c>
      <c r="I1518" s="4" t="s">
        <v>40</v>
      </c>
      <c r="J1518" s="31">
        <f>VLOOKUP(Eliminación!I1901,RETENCIÓN!A:D,IF(Eliminación!E1901="OPES",2,IF(Eliminación!E1901="UPES",3,4)),FALSE)</f>
        <v>10</v>
      </c>
      <c r="K1518" s="27">
        <f t="shared" si="23"/>
        <v>40060</v>
      </c>
      <c r="L1518" s="28" t="str">
        <f>IF(VLOOKUP(I1518,RETENCIÓN!A:E,5,FALSE)="E","X","")</f>
        <v>X</v>
      </c>
      <c r="M1518" s="29" t="str">
        <f>IF(VLOOKUP(I1518,RETENCIÓN!A:E,5,FALSE)="CT","X","")</f>
        <v/>
      </c>
      <c r="N1518" s="28" t="str">
        <f>IF(VLOOKUP(I1518,RETENCIÓN!A:E,5,FALSE)="E","X","")</f>
        <v>X</v>
      </c>
      <c r="O1518" s="28" t="str">
        <f>IF(VLOOKUP(I1518,[3]RETENCIÓN!A:E,5,FALSE)="MT","X","")</f>
        <v/>
      </c>
      <c r="P1518" s="28" t="str">
        <f>IF(VLOOKUP(I1518,[3]RETENCIÓN!A:E,5,FALSE)="S","X","")</f>
        <v/>
      </c>
      <c r="Q1518" s="26" t="s">
        <v>2823</v>
      </c>
      <c r="R1518" s="26" t="s">
        <v>2837</v>
      </c>
      <c r="S1518" s="25" t="s">
        <v>177</v>
      </c>
      <c r="T1518" s="22" t="s">
        <v>178</v>
      </c>
      <c r="U1518" s="22">
        <v>1</v>
      </c>
      <c r="V1518" s="22">
        <v>10</v>
      </c>
      <c r="W1518" s="22" t="s">
        <v>167</v>
      </c>
      <c r="X1518" s="22"/>
      <c r="Y1518" s="22">
        <v>20</v>
      </c>
      <c r="Z1518" s="22" t="s">
        <v>2794</v>
      </c>
    </row>
    <row r="1519" spans="1:26" ht="24" x14ac:dyDescent="0.2">
      <c r="A1519" s="22">
        <v>1517</v>
      </c>
      <c r="B1519" s="22" t="s">
        <v>168</v>
      </c>
      <c r="C1519" s="23">
        <v>36483</v>
      </c>
      <c r="D1519" s="23">
        <v>36483</v>
      </c>
      <c r="E1519" s="22" t="s">
        <v>21</v>
      </c>
      <c r="F1519" s="24" t="s">
        <v>2838</v>
      </c>
      <c r="G1519" s="4" t="s">
        <v>40</v>
      </c>
      <c r="H1519" s="31" t="str">
        <f>VLOOKUP(G1519,[2]Hoja2!A$1:B$65536,2,0)</f>
        <v>SERIE029</v>
      </c>
      <c r="I1519" s="4" t="s">
        <v>40</v>
      </c>
      <c r="J1519" s="31">
        <f>VLOOKUP(Eliminación!I1902,RETENCIÓN!A:D,IF(Eliminación!E1902="OPES",2,IF(Eliminación!E1902="UPES",3,4)),FALSE)</f>
        <v>10</v>
      </c>
      <c r="K1519" s="27">
        <f t="shared" si="23"/>
        <v>40133</v>
      </c>
      <c r="L1519" s="28" t="str">
        <f>IF(VLOOKUP(I1519,RETENCIÓN!A:E,5,FALSE)="E","X","")</f>
        <v>X</v>
      </c>
      <c r="M1519" s="29" t="str">
        <f>IF(VLOOKUP(I1519,RETENCIÓN!A:E,5,FALSE)="CT","X","")</f>
        <v/>
      </c>
      <c r="N1519" s="28" t="str">
        <f>IF(VLOOKUP(I1519,RETENCIÓN!A:E,5,FALSE)="E","X","")</f>
        <v>X</v>
      </c>
      <c r="O1519" s="28" t="str">
        <f>IF(VLOOKUP(I1519,[3]RETENCIÓN!A:E,5,FALSE)="MT","X","")</f>
        <v/>
      </c>
      <c r="P1519" s="28" t="str">
        <f>IF(VLOOKUP(I1519,[3]RETENCIÓN!A:E,5,FALSE)="S","X","")</f>
        <v/>
      </c>
      <c r="Q1519" s="26" t="s">
        <v>2823</v>
      </c>
      <c r="R1519" s="26" t="s">
        <v>2839</v>
      </c>
      <c r="S1519" s="25" t="s">
        <v>177</v>
      </c>
      <c r="T1519" s="22" t="s">
        <v>178</v>
      </c>
      <c r="U1519" s="22">
        <v>1</v>
      </c>
      <c r="V1519" s="22">
        <v>5</v>
      </c>
      <c r="W1519" s="22" t="s">
        <v>167</v>
      </c>
      <c r="X1519" s="22"/>
      <c r="Y1519" s="22">
        <v>20</v>
      </c>
      <c r="Z1519" s="22" t="s">
        <v>2794</v>
      </c>
    </row>
    <row r="1520" spans="1:26" ht="24" x14ac:dyDescent="0.2">
      <c r="A1520" s="22">
        <v>1518</v>
      </c>
      <c r="B1520" s="22" t="s">
        <v>168</v>
      </c>
      <c r="C1520" s="23">
        <v>36485</v>
      </c>
      <c r="D1520" s="23">
        <v>36485</v>
      </c>
      <c r="E1520" s="22" t="s">
        <v>21</v>
      </c>
      <c r="F1520" s="24" t="s">
        <v>2840</v>
      </c>
      <c r="G1520" s="4" t="s">
        <v>40</v>
      </c>
      <c r="H1520" s="31" t="str">
        <f>VLOOKUP(G1520,[2]Hoja2!A$1:B$65536,2,0)</f>
        <v>SERIE029</v>
      </c>
      <c r="I1520" s="4" t="s">
        <v>40</v>
      </c>
      <c r="J1520" s="31">
        <f>VLOOKUP(Eliminación!I1903,RETENCIÓN!A:D,IF(Eliminación!E1903="OPES",2,IF(Eliminación!E1903="UPES",3,4)),FALSE)</f>
        <v>10</v>
      </c>
      <c r="K1520" s="27">
        <f t="shared" si="23"/>
        <v>40135</v>
      </c>
      <c r="L1520" s="28" t="str">
        <f>IF(VLOOKUP(I1520,RETENCIÓN!A:E,5,FALSE)="E","X","")</f>
        <v>X</v>
      </c>
      <c r="M1520" s="29" t="str">
        <f>IF(VLOOKUP(I1520,RETENCIÓN!A:E,5,FALSE)="CT","X","")</f>
        <v/>
      </c>
      <c r="N1520" s="28" t="str">
        <f>IF(VLOOKUP(I1520,RETENCIÓN!A:E,5,FALSE)="E","X","")</f>
        <v>X</v>
      </c>
      <c r="O1520" s="28" t="str">
        <f>IF(VLOOKUP(I1520,[3]RETENCIÓN!A:E,5,FALSE)="MT","X","")</f>
        <v/>
      </c>
      <c r="P1520" s="28" t="str">
        <f>IF(VLOOKUP(I1520,[3]RETENCIÓN!A:E,5,FALSE)="S","X","")</f>
        <v/>
      </c>
      <c r="Q1520" s="26" t="s">
        <v>2823</v>
      </c>
      <c r="R1520" s="26" t="s">
        <v>2841</v>
      </c>
      <c r="S1520" s="25" t="s">
        <v>177</v>
      </c>
      <c r="T1520" s="22" t="s">
        <v>178</v>
      </c>
      <c r="U1520" s="22">
        <v>1</v>
      </c>
      <c r="V1520" s="22">
        <v>2</v>
      </c>
      <c r="W1520" s="22" t="s">
        <v>167</v>
      </c>
      <c r="X1520" s="22"/>
      <c r="Y1520" s="22">
        <v>20</v>
      </c>
      <c r="Z1520" s="22" t="s">
        <v>2794</v>
      </c>
    </row>
    <row r="1521" spans="1:26" ht="24" x14ac:dyDescent="0.2">
      <c r="A1521" s="22">
        <v>1519</v>
      </c>
      <c r="B1521" s="22" t="s">
        <v>168</v>
      </c>
      <c r="C1521" s="23">
        <v>36892</v>
      </c>
      <c r="D1521" s="23">
        <v>37256</v>
      </c>
      <c r="E1521" s="22" t="s">
        <v>21</v>
      </c>
      <c r="F1521" s="24" t="s">
        <v>2842</v>
      </c>
      <c r="G1521" s="4" t="s">
        <v>40</v>
      </c>
      <c r="H1521" s="31" t="str">
        <f>VLOOKUP(G1521,[2]Hoja2!A$1:B$65536,2,0)</f>
        <v>SERIE029</v>
      </c>
      <c r="I1521" s="4" t="s">
        <v>40</v>
      </c>
      <c r="J1521" s="31">
        <f>VLOOKUP(Eliminación!I1904,RETENCIÓN!A:D,IF(Eliminación!E1904="OPES",2,IF(Eliminación!E1904="UPES",3,4)),FALSE)</f>
        <v>10</v>
      </c>
      <c r="K1521" s="27">
        <f t="shared" si="23"/>
        <v>40906</v>
      </c>
      <c r="L1521" s="28" t="str">
        <f>IF(VLOOKUP(I1521,RETENCIÓN!A:E,5,FALSE)="E","X","")</f>
        <v>X</v>
      </c>
      <c r="M1521" s="29" t="str">
        <f>IF(VLOOKUP(I1521,RETENCIÓN!A:E,5,FALSE)="CT","X","")</f>
        <v/>
      </c>
      <c r="N1521" s="28" t="str">
        <f>IF(VLOOKUP(I1521,RETENCIÓN!A:E,5,FALSE)="E","X","")</f>
        <v>X</v>
      </c>
      <c r="O1521" s="28" t="str">
        <f>IF(VLOOKUP(I1521,[3]RETENCIÓN!A:E,5,FALSE)="MT","X","")</f>
        <v/>
      </c>
      <c r="P1521" s="28" t="str">
        <f>IF(VLOOKUP(I1521,[3]RETENCIÓN!A:E,5,FALSE)="S","X","")</f>
        <v/>
      </c>
      <c r="Q1521" s="26" t="s">
        <v>2823</v>
      </c>
      <c r="R1521" s="26"/>
      <c r="S1521" s="25" t="s">
        <v>182</v>
      </c>
      <c r="T1521" s="22" t="s">
        <v>178</v>
      </c>
      <c r="U1521" s="22">
        <v>1</v>
      </c>
      <c r="V1521" s="22">
        <v>4</v>
      </c>
      <c r="W1521" s="22" t="s">
        <v>167</v>
      </c>
      <c r="X1521" s="22"/>
      <c r="Y1521" s="22">
        <v>20</v>
      </c>
      <c r="Z1521" s="22" t="s">
        <v>2794</v>
      </c>
    </row>
    <row r="1522" spans="1:26" ht="24" x14ac:dyDescent="0.2">
      <c r="A1522" s="22">
        <v>1520</v>
      </c>
      <c r="B1522" s="22" t="s">
        <v>168</v>
      </c>
      <c r="C1522" s="23">
        <v>36105</v>
      </c>
      <c r="D1522" s="23">
        <v>36105</v>
      </c>
      <c r="E1522" s="22" t="s">
        <v>20</v>
      </c>
      <c r="F1522" s="24" t="s">
        <v>2843</v>
      </c>
      <c r="G1522" s="4" t="s">
        <v>40</v>
      </c>
      <c r="H1522" s="31" t="str">
        <f>VLOOKUP(G1522,[2]Hoja2!A$1:B$65536,2,0)</f>
        <v>SERIE029</v>
      </c>
      <c r="I1522" s="4" t="s">
        <v>40</v>
      </c>
      <c r="J1522" s="31">
        <f>VLOOKUP(Eliminación!I1905,RETENCIÓN!A:D,IF(Eliminación!E1905="OPES",2,IF(Eliminación!E1905="UPES",3,4)),FALSE)</f>
        <v>10</v>
      </c>
      <c r="K1522" s="27">
        <f t="shared" si="23"/>
        <v>39755</v>
      </c>
      <c r="L1522" s="28" t="str">
        <f>IF(VLOOKUP(I1522,RETENCIÓN!A:E,5,FALSE)="E","X","")</f>
        <v>X</v>
      </c>
      <c r="M1522" s="29" t="str">
        <f>IF(VLOOKUP(I1522,RETENCIÓN!A:E,5,FALSE)="CT","X","")</f>
        <v/>
      </c>
      <c r="N1522" s="28" t="str">
        <f>IF(VLOOKUP(I1522,RETENCIÓN!A:E,5,FALSE)="E","X","")</f>
        <v>X</v>
      </c>
      <c r="O1522" s="28" t="str">
        <f>IF(VLOOKUP(I1522,[3]RETENCIÓN!A:E,5,FALSE)="MT","X","")</f>
        <v/>
      </c>
      <c r="P1522" s="28" t="str">
        <f>IF(VLOOKUP(I1522,[3]RETENCIÓN!A:E,5,FALSE)="S","X","")</f>
        <v/>
      </c>
      <c r="Q1522" s="26" t="s">
        <v>2823</v>
      </c>
      <c r="R1522" s="26"/>
      <c r="S1522" s="25" t="s">
        <v>182</v>
      </c>
      <c r="T1522" s="22" t="s">
        <v>178</v>
      </c>
      <c r="U1522" s="22">
        <v>1</v>
      </c>
      <c r="V1522" s="22">
        <v>4</v>
      </c>
      <c r="W1522" s="22" t="s">
        <v>167</v>
      </c>
      <c r="X1522" s="22"/>
      <c r="Y1522" s="22">
        <v>20</v>
      </c>
      <c r="Z1522" s="22" t="s">
        <v>2794</v>
      </c>
    </row>
    <row r="1523" spans="1:26" x14ac:dyDescent="0.2">
      <c r="A1523" s="22">
        <v>1521</v>
      </c>
      <c r="B1523" s="22" t="s">
        <v>168</v>
      </c>
      <c r="C1523" s="23">
        <v>36104</v>
      </c>
      <c r="D1523" s="23">
        <v>36104</v>
      </c>
      <c r="E1523" s="22" t="s">
        <v>20</v>
      </c>
      <c r="F1523" s="24" t="s">
        <v>601</v>
      </c>
      <c r="G1523" s="4" t="s">
        <v>40</v>
      </c>
      <c r="H1523" s="31" t="str">
        <f>VLOOKUP(G1523,[2]Hoja2!A$1:B$65536,2,0)</f>
        <v>SERIE029</v>
      </c>
      <c r="I1523" s="4" t="s">
        <v>40</v>
      </c>
      <c r="J1523" s="31">
        <f>VLOOKUP(Eliminación!I1906,RETENCIÓN!A:D,IF(Eliminación!E1906="OPES",2,IF(Eliminación!E1906="UPES",3,4)),FALSE)</f>
        <v>10</v>
      </c>
      <c r="K1523" s="27">
        <f t="shared" si="23"/>
        <v>39754</v>
      </c>
      <c r="L1523" s="28" t="str">
        <f>IF(VLOOKUP(I1523,RETENCIÓN!A:E,5,FALSE)="E","X","")</f>
        <v>X</v>
      </c>
      <c r="M1523" s="29" t="str">
        <f>IF(VLOOKUP(I1523,RETENCIÓN!A:E,5,FALSE)="CT","X","")</f>
        <v/>
      </c>
      <c r="N1523" s="28" t="str">
        <f>IF(VLOOKUP(I1523,RETENCIÓN!A:E,5,FALSE)="E","X","")</f>
        <v>X</v>
      </c>
      <c r="O1523" s="28" t="str">
        <f>IF(VLOOKUP(I1523,[3]RETENCIÓN!A:E,5,FALSE)="MT","X","")</f>
        <v/>
      </c>
      <c r="P1523" s="28" t="str">
        <f>IF(VLOOKUP(I1523,[3]RETENCIÓN!A:E,5,FALSE)="S","X","")</f>
        <v/>
      </c>
      <c r="Q1523" s="26" t="s">
        <v>2844</v>
      </c>
      <c r="R1523" s="26"/>
      <c r="S1523" s="25" t="s">
        <v>182</v>
      </c>
      <c r="T1523" s="22" t="s">
        <v>178</v>
      </c>
      <c r="U1523" s="22">
        <v>1</v>
      </c>
      <c r="V1523" s="22">
        <v>4</v>
      </c>
      <c r="W1523" s="22" t="s">
        <v>167</v>
      </c>
      <c r="X1523" s="22"/>
      <c r="Y1523" s="22">
        <v>20</v>
      </c>
      <c r="Z1523" s="22" t="s">
        <v>2794</v>
      </c>
    </row>
    <row r="1524" spans="1:26" x14ac:dyDescent="0.2">
      <c r="A1524" s="22">
        <v>1522</v>
      </c>
      <c r="B1524" s="22" t="s">
        <v>168</v>
      </c>
      <c r="C1524" s="23">
        <v>36104</v>
      </c>
      <c r="D1524" s="23">
        <v>36104</v>
      </c>
      <c r="E1524" s="22" t="s">
        <v>20</v>
      </c>
      <c r="F1524" s="24" t="s">
        <v>2845</v>
      </c>
      <c r="G1524" s="4" t="s">
        <v>40</v>
      </c>
      <c r="H1524" s="31" t="str">
        <f>VLOOKUP(G1524,[2]Hoja2!A$1:B$65536,2,0)</f>
        <v>SERIE029</v>
      </c>
      <c r="I1524" s="4" t="s">
        <v>40</v>
      </c>
      <c r="J1524" s="31">
        <f>VLOOKUP(Eliminación!I1907,RETENCIÓN!A:D,IF(Eliminación!E1907="OPES",2,IF(Eliminación!E1907="UPES",3,4)),FALSE)</f>
        <v>10</v>
      </c>
      <c r="K1524" s="27">
        <f t="shared" si="23"/>
        <v>39754</v>
      </c>
      <c r="L1524" s="28" t="str">
        <f>IF(VLOOKUP(I1524,RETENCIÓN!A:E,5,FALSE)="E","X","")</f>
        <v>X</v>
      </c>
      <c r="M1524" s="29" t="str">
        <f>IF(VLOOKUP(I1524,RETENCIÓN!A:E,5,FALSE)="CT","X","")</f>
        <v/>
      </c>
      <c r="N1524" s="28" t="str">
        <f>IF(VLOOKUP(I1524,RETENCIÓN!A:E,5,FALSE)="E","X","")</f>
        <v>X</v>
      </c>
      <c r="O1524" s="28" t="str">
        <f>IF(VLOOKUP(I1524,[3]RETENCIÓN!A:E,5,FALSE)="MT","X","")</f>
        <v/>
      </c>
      <c r="P1524" s="28" t="str">
        <f>IF(VLOOKUP(I1524,[3]RETENCIÓN!A:E,5,FALSE)="S","X","")</f>
        <v/>
      </c>
      <c r="Q1524" s="26" t="s">
        <v>2844</v>
      </c>
      <c r="R1524" s="26"/>
      <c r="S1524" s="25" t="s">
        <v>182</v>
      </c>
      <c r="T1524" s="22" t="s">
        <v>178</v>
      </c>
      <c r="U1524" s="22">
        <v>1</v>
      </c>
      <c r="V1524" s="22">
        <v>2</v>
      </c>
      <c r="W1524" s="22" t="s">
        <v>167</v>
      </c>
      <c r="X1524" s="22"/>
      <c r="Y1524" s="22">
        <v>20</v>
      </c>
      <c r="Z1524" s="22" t="s">
        <v>2794</v>
      </c>
    </row>
    <row r="1525" spans="1:26" ht="24" x14ac:dyDescent="0.2">
      <c r="A1525" s="22">
        <v>1523</v>
      </c>
      <c r="B1525" s="22" t="s">
        <v>168</v>
      </c>
      <c r="C1525" s="23">
        <v>36026</v>
      </c>
      <c r="D1525" s="23">
        <v>36026</v>
      </c>
      <c r="E1525" s="22" t="s">
        <v>20</v>
      </c>
      <c r="F1525" s="24" t="s">
        <v>2846</v>
      </c>
      <c r="G1525" s="4" t="s">
        <v>40</v>
      </c>
      <c r="H1525" s="31" t="str">
        <f>VLOOKUP(G1525,[2]Hoja2!A$1:B$65536,2,0)</f>
        <v>SERIE029</v>
      </c>
      <c r="I1525" s="4" t="s">
        <v>40</v>
      </c>
      <c r="J1525" s="31">
        <f>VLOOKUP(Eliminación!I1908,RETENCIÓN!A:D,IF(Eliminación!E1908="OPES",2,IF(Eliminación!E1908="UPES",3,4)),FALSE)</f>
        <v>10</v>
      </c>
      <c r="K1525" s="27">
        <f t="shared" si="23"/>
        <v>39676</v>
      </c>
      <c r="L1525" s="28" t="str">
        <f>IF(VLOOKUP(I1525,RETENCIÓN!A:E,5,FALSE)="E","X","")</f>
        <v>X</v>
      </c>
      <c r="M1525" s="29" t="str">
        <f>IF(VLOOKUP(I1525,RETENCIÓN!A:E,5,FALSE)="CT","X","")</f>
        <v/>
      </c>
      <c r="N1525" s="28" t="str">
        <f>IF(VLOOKUP(I1525,RETENCIÓN!A:E,5,FALSE)="E","X","")</f>
        <v>X</v>
      </c>
      <c r="O1525" s="28" t="str">
        <f>IF(VLOOKUP(I1525,[3]RETENCIÓN!A:E,5,FALSE)="MT","X","")</f>
        <v/>
      </c>
      <c r="P1525" s="28" t="str">
        <f>IF(VLOOKUP(I1525,[3]RETENCIÓN!A:E,5,FALSE)="S","X","")</f>
        <v/>
      </c>
      <c r="Q1525" s="26" t="s">
        <v>2847</v>
      </c>
      <c r="R1525" s="26" t="s">
        <v>2848</v>
      </c>
      <c r="S1525" s="25" t="s">
        <v>177</v>
      </c>
      <c r="T1525" s="22" t="s">
        <v>178</v>
      </c>
      <c r="U1525" s="22">
        <v>1</v>
      </c>
      <c r="V1525" s="22">
        <v>3</v>
      </c>
      <c r="W1525" s="22" t="s">
        <v>167</v>
      </c>
      <c r="X1525" s="22"/>
      <c r="Y1525" s="22">
        <v>20</v>
      </c>
      <c r="Z1525" s="22" t="s">
        <v>2794</v>
      </c>
    </row>
    <row r="1526" spans="1:26" x14ac:dyDescent="0.2">
      <c r="A1526" s="22">
        <v>1524</v>
      </c>
      <c r="B1526" s="22" t="s">
        <v>168</v>
      </c>
      <c r="C1526" s="23">
        <v>37132</v>
      </c>
      <c r="D1526" s="23">
        <v>37132</v>
      </c>
      <c r="E1526" s="22" t="s">
        <v>21</v>
      </c>
      <c r="F1526" s="24" t="s">
        <v>415</v>
      </c>
      <c r="G1526" s="4" t="s">
        <v>40</v>
      </c>
      <c r="H1526" s="31" t="str">
        <f>VLOOKUP(G1526,[2]Hoja2!A$1:B$65536,2,0)</f>
        <v>SERIE029</v>
      </c>
      <c r="I1526" s="4" t="s">
        <v>40</v>
      </c>
      <c r="J1526" s="31">
        <f>VLOOKUP(Eliminación!I1909,RETENCIÓN!A:D,IF(Eliminación!E1909="OPES",2,IF(Eliminación!E1909="UPES",3,4)),FALSE)</f>
        <v>10</v>
      </c>
      <c r="K1526" s="27">
        <f t="shared" si="23"/>
        <v>40782</v>
      </c>
      <c r="L1526" s="28" t="str">
        <f>IF(VLOOKUP(I1526,RETENCIÓN!A:E,5,FALSE)="E","X","")</f>
        <v>X</v>
      </c>
      <c r="M1526" s="29" t="str">
        <f>IF(VLOOKUP(I1526,RETENCIÓN!A:E,5,FALSE)="CT","X","")</f>
        <v/>
      </c>
      <c r="N1526" s="28" t="str">
        <f>IF(VLOOKUP(I1526,RETENCIÓN!A:E,5,FALSE)="E","X","")</f>
        <v>X</v>
      </c>
      <c r="O1526" s="28" t="str">
        <f>IF(VLOOKUP(I1526,[3]RETENCIÓN!A:E,5,FALSE)="MT","X","")</f>
        <v/>
      </c>
      <c r="P1526" s="28" t="str">
        <f>IF(VLOOKUP(I1526,[3]RETENCIÓN!A:E,5,FALSE)="S","X","")</f>
        <v/>
      </c>
      <c r="Q1526" s="26" t="s">
        <v>2849</v>
      </c>
      <c r="R1526" s="26"/>
      <c r="S1526" s="25" t="s">
        <v>177</v>
      </c>
      <c r="T1526" s="22" t="s">
        <v>178</v>
      </c>
      <c r="U1526" s="22">
        <v>1</v>
      </c>
      <c r="V1526" s="22">
        <v>70</v>
      </c>
      <c r="W1526" s="22" t="s">
        <v>167</v>
      </c>
      <c r="X1526" s="22"/>
      <c r="Y1526" s="22">
        <v>21</v>
      </c>
      <c r="Z1526" s="22" t="s">
        <v>2794</v>
      </c>
    </row>
    <row r="1527" spans="1:26" x14ac:dyDescent="0.2">
      <c r="A1527" s="22">
        <v>1525</v>
      </c>
      <c r="B1527" s="22" t="s">
        <v>168</v>
      </c>
      <c r="C1527" s="23">
        <v>36860</v>
      </c>
      <c r="D1527" s="23">
        <v>36906</v>
      </c>
      <c r="E1527" s="22" t="s">
        <v>21</v>
      </c>
      <c r="F1527" s="24" t="s">
        <v>2850</v>
      </c>
      <c r="G1527" s="4" t="s">
        <v>40</v>
      </c>
      <c r="H1527" s="31" t="str">
        <f>VLOOKUP(G1527,[2]Hoja2!A$1:B$65536,2,0)</f>
        <v>SERIE029</v>
      </c>
      <c r="I1527" s="4" t="s">
        <v>40</v>
      </c>
      <c r="J1527" s="31">
        <f>VLOOKUP(Eliminación!I1910,RETENCIÓN!A:D,IF(Eliminación!E1910="OPES",2,IF(Eliminación!E1910="UPES",3,4)),FALSE)</f>
        <v>10</v>
      </c>
      <c r="K1527" s="27">
        <f t="shared" si="23"/>
        <v>40556</v>
      </c>
      <c r="L1527" s="28" t="str">
        <f>IF(VLOOKUP(I1527,RETENCIÓN!A:E,5,FALSE)="E","X","")</f>
        <v>X</v>
      </c>
      <c r="M1527" s="29" t="str">
        <f>IF(VLOOKUP(I1527,RETENCIÓN!A:E,5,FALSE)="CT","X","")</f>
        <v/>
      </c>
      <c r="N1527" s="28" t="str">
        <f>IF(VLOOKUP(I1527,RETENCIÓN!A:E,5,FALSE)="E","X","")</f>
        <v>X</v>
      </c>
      <c r="O1527" s="28" t="str">
        <f>IF(VLOOKUP(I1527,[3]RETENCIÓN!A:E,5,FALSE)="MT","X","")</f>
        <v/>
      </c>
      <c r="P1527" s="28" t="str">
        <f>IF(VLOOKUP(I1527,[3]RETENCIÓN!A:E,5,FALSE)="S","X","")</f>
        <v/>
      </c>
      <c r="Q1527" s="26" t="s">
        <v>2851</v>
      </c>
      <c r="R1527" s="26"/>
      <c r="S1527" s="25" t="s">
        <v>177</v>
      </c>
      <c r="T1527" s="22" t="s">
        <v>178</v>
      </c>
      <c r="U1527" s="22">
        <v>1</v>
      </c>
      <c r="V1527" s="22">
        <v>87</v>
      </c>
      <c r="W1527" s="22" t="s">
        <v>167</v>
      </c>
      <c r="X1527" s="22"/>
      <c r="Y1527" s="22">
        <v>22</v>
      </c>
      <c r="Z1527" s="22" t="s">
        <v>2794</v>
      </c>
    </row>
    <row r="1528" spans="1:26" ht="24" x14ac:dyDescent="0.2">
      <c r="A1528" s="22">
        <v>1526</v>
      </c>
      <c r="B1528" s="22" t="s">
        <v>412</v>
      </c>
      <c r="C1528" s="23">
        <v>37217</v>
      </c>
      <c r="D1528" s="23">
        <v>37217</v>
      </c>
      <c r="E1528" s="22" t="s">
        <v>21</v>
      </c>
      <c r="F1528" s="24" t="s">
        <v>2852</v>
      </c>
      <c r="G1528" s="4" t="s">
        <v>40</v>
      </c>
      <c r="H1528" s="31" t="str">
        <f>VLOOKUP(G1528,[2]Hoja2!A$1:B$65536,2,0)</f>
        <v>SERIE029</v>
      </c>
      <c r="I1528" s="4" t="s">
        <v>40</v>
      </c>
      <c r="J1528" s="31">
        <f>VLOOKUP(Eliminación!I1911,RETENCIÓN!A:D,IF(Eliminación!E1911="OPES",2,IF(Eliminación!E1911="UPES",3,4)),FALSE)</f>
        <v>10</v>
      </c>
      <c r="K1528" s="27">
        <f t="shared" si="23"/>
        <v>40867</v>
      </c>
      <c r="L1528" s="28" t="str">
        <f>IF(VLOOKUP(I1528,RETENCIÓN!A:E,5,FALSE)="E","X","")</f>
        <v>X</v>
      </c>
      <c r="M1528" s="29" t="str">
        <f>IF(VLOOKUP(I1528,RETENCIÓN!A:E,5,FALSE)="CT","X","")</f>
        <v/>
      </c>
      <c r="N1528" s="28" t="str">
        <f>IF(VLOOKUP(I1528,RETENCIÓN!A:E,5,FALSE)="E","X","")</f>
        <v>X</v>
      </c>
      <c r="O1528" s="28" t="str">
        <f>IF(VLOOKUP(I1528,[3]RETENCIÓN!A:E,5,FALSE)="MT","X","")</f>
        <v/>
      </c>
      <c r="P1528" s="28" t="str">
        <f>IF(VLOOKUP(I1528,[3]RETENCIÓN!A:E,5,FALSE)="S","X","")</f>
        <v/>
      </c>
      <c r="Q1528" s="26" t="s">
        <v>2853</v>
      </c>
      <c r="R1528" s="26" t="s">
        <v>2854</v>
      </c>
      <c r="S1528" s="25" t="s">
        <v>177</v>
      </c>
      <c r="T1528" s="22" t="s">
        <v>178</v>
      </c>
      <c r="U1528" s="22">
        <v>1</v>
      </c>
      <c r="V1528" s="22">
        <v>10</v>
      </c>
      <c r="W1528" s="22" t="s">
        <v>167</v>
      </c>
      <c r="X1528" s="22" t="s">
        <v>351</v>
      </c>
      <c r="Y1528" s="22">
        <v>23</v>
      </c>
      <c r="Z1528" s="22" t="s">
        <v>2794</v>
      </c>
    </row>
    <row r="1529" spans="1:26" ht="24" x14ac:dyDescent="0.2">
      <c r="A1529" s="22">
        <v>1527</v>
      </c>
      <c r="B1529" s="22" t="s">
        <v>168</v>
      </c>
      <c r="C1529" s="23">
        <v>37194</v>
      </c>
      <c r="D1529" s="23">
        <v>37194</v>
      </c>
      <c r="E1529" s="22" t="s">
        <v>21</v>
      </c>
      <c r="F1529" s="24" t="s">
        <v>2855</v>
      </c>
      <c r="G1529" s="4" t="s">
        <v>40</v>
      </c>
      <c r="H1529" s="31" t="str">
        <f>VLOOKUP(G1529,[2]Hoja2!A$1:B$65536,2,0)</f>
        <v>SERIE029</v>
      </c>
      <c r="I1529" s="4" t="s">
        <v>40</v>
      </c>
      <c r="J1529" s="31">
        <f>VLOOKUP(Eliminación!I1912,RETENCIÓN!A:D,IF(Eliminación!E1912="OPES",2,IF(Eliminación!E1912="UPES",3,4)),FALSE)</f>
        <v>10</v>
      </c>
      <c r="K1529" s="27">
        <f t="shared" si="23"/>
        <v>40844</v>
      </c>
      <c r="L1529" s="28" t="str">
        <f>IF(VLOOKUP(I1529,RETENCIÓN!A:E,5,FALSE)="E","X","")</f>
        <v>X</v>
      </c>
      <c r="M1529" s="29" t="str">
        <f>IF(VLOOKUP(I1529,RETENCIÓN!A:E,5,FALSE)="CT","X","")</f>
        <v/>
      </c>
      <c r="N1529" s="28" t="str">
        <f>IF(VLOOKUP(I1529,RETENCIÓN!A:E,5,FALSE)="E","X","")</f>
        <v>X</v>
      </c>
      <c r="O1529" s="28" t="str">
        <f>IF(VLOOKUP(I1529,[3]RETENCIÓN!A:E,5,FALSE)="MT","X","")</f>
        <v/>
      </c>
      <c r="P1529" s="28" t="str">
        <f>IF(VLOOKUP(I1529,[3]RETENCIÓN!A:E,5,FALSE)="S","X","")</f>
        <v/>
      </c>
      <c r="Q1529" s="26" t="s">
        <v>2856</v>
      </c>
      <c r="R1529" s="26" t="s">
        <v>2857</v>
      </c>
      <c r="S1529" s="25" t="s">
        <v>177</v>
      </c>
      <c r="T1529" s="22" t="s">
        <v>178</v>
      </c>
      <c r="U1529" s="22">
        <v>1</v>
      </c>
      <c r="V1529" s="22">
        <v>10</v>
      </c>
      <c r="W1529" s="22" t="s">
        <v>167</v>
      </c>
      <c r="X1529" s="22"/>
      <c r="Y1529" s="22">
        <v>24</v>
      </c>
      <c r="Z1529" s="22" t="s">
        <v>2794</v>
      </c>
    </row>
    <row r="1530" spans="1:26" ht="24" x14ac:dyDescent="0.2">
      <c r="A1530" s="22">
        <v>1528</v>
      </c>
      <c r="B1530" s="22" t="s">
        <v>221</v>
      </c>
      <c r="C1530" s="23">
        <v>37005</v>
      </c>
      <c r="D1530" s="23">
        <v>37005</v>
      </c>
      <c r="E1530" s="22" t="s">
        <v>21</v>
      </c>
      <c r="F1530" s="24" t="s">
        <v>2230</v>
      </c>
      <c r="G1530" s="4" t="s">
        <v>40</v>
      </c>
      <c r="H1530" s="31" t="str">
        <f>VLOOKUP(G1530,[2]Hoja2!A$1:B$65536,2,0)</f>
        <v>SERIE029</v>
      </c>
      <c r="I1530" s="4" t="s">
        <v>40</v>
      </c>
      <c r="J1530" s="31">
        <f>VLOOKUP(Eliminación!I1913,RETENCIÓN!A:D,IF(Eliminación!E1913="OPES",2,IF(Eliminación!E1913="UPES",3,4)),FALSE)</f>
        <v>10</v>
      </c>
      <c r="K1530" s="27">
        <f t="shared" si="23"/>
        <v>40655</v>
      </c>
      <c r="L1530" s="28" t="str">
        <f>IF(VLOOKUP(I1530,RETENCIÓN!A:E,5,FALSE)="E","X","")</f>
        <v>X</v>
      </c>
      <c r="M1530" s="29" t="str">
        <f>IF(VLOOKUP(I1530,RETENCIÓN!A:E,5,FALSE)="CT","X","")</f>
        <v/>
      </c>
      <c r="N1530" s="28" t="str">
        <f>IF(VLOOKUP(I1530,RETENCIÓN!A:E,5,FALSE)="E","X","")</f>
        <v>X</v>
      </c>
      <c r="O1530" s="28" t="str">
        <f>IF(VLOOKUP(I1530,[3]RETENCIÓN!A:E,5,FALSE)="MT","X","")</f>
        <v/>
      </c>
      <c r="P1530" s="28" t="str">
        <f>IF(VLOOKUP(I1530,[3]RETENCIÓN!A:E,5,FALSE)="S","X","")</f>
        <v/>
      </c>
      <c r="Q1530" s="26" t="s">
        <v>2858</v>
      </c>
      <c r="R1530" s="26" t="s">
        <v>2231</v>
      </c>
      <c r="S1530" s="25" t="s">
        <v>177</v>
      </c>
      <c r="T1530" s="22" t="s">
        <v>178</v>
      </c>
      <c r="U1530" s="22">
        <v>1</v>
      </c>
      <c r="V1530" s="22">
        <v>177</v>
      </c>
      <c r="W1530" s="22" t="s">
        <v>167</v>
      </c>
      <c r="X1530" s="22"/>
      <c r="Y1530" s="22">
        <v>25</v>
      </c>
      <c r="Z1530" s="22" t="s">
        <v>2794</v>
      </c>
    </row>
    <row r="1531" spans="1:26" ht="24" x14ac:dyDescent="0.2">
      <c r="A1531" s="22">
        <v>1529</v>
      </c>
      <c r="B1531" s="22" t="s">
        <v>412</v>
      </c>
      <c r="C1531" s="23">
        <v>37217</v>
      </c>
      <c r="D1531" s="23">
        <v>37217</v>
      </c>
      <c r="E1531" s="22" t="s">
        <v>21</v>
      </c>
      <c r="F1531" s="24" t="s">
        <v>2859</v>
      </c>
      <c r="G1531" s="4" t="s">
        <v>40</v>
      </c>
      <c r="H1531" s="31" t="str">
        <f>VLOOKUP(G1531,[2]Hoja2!A$1:B$65536,2,0)</f>
        <v>SERIE029</v>
      </c>
      <c r="I1531" s="4" t="s">
        <v>40</v>
      </c>
      <c r="J1531" s="31">
        <f>VLOOKUP(Eliminación!I1914,RETENCIÓN!A:D,IF(Eliminación!E1914="OPES",2,IF(Eliminación!E1914="UPES",3,4)),FALSE)</f>
        <v>10</v>
      </c>
      <c r="K1531" s="27">
        <f t="shared" si="23"/>
        <v>40867</v>
      </c>
      <c r="L1531" s="28" t="str">
        <f>IF(VLOOKUP(I1531,RETENCIÓN!A:E,5,FALSE)="E","X","")</f>
        <v>X</v>
      </c>
      <c r="M1531" s="29" t="str">
        <f>IF(VLOOKUP(I1531,RETENCIÓN!A:E,5,FALSE)="CT","X","")</f>
        <v/>
      </c>
      <c r="N1531" s="28" t="str">
        <f>IF(VLOOKUP(I1531,RETENCIÓN!A:E,5,FALSE)="E","X","")</f>
        <v>X</v>
      </c>
      <c r="O1531" s="28" t="str">
        <f>IF(VLOOKUP(I1531,[3]RETENCIÓN!A:E,5,FALSE)="MT","X","")</f>
        <v/>
      </c>
      <c r="P1531" s="28" t="str">
        <f>IF(VLOOKUP(I1531,[3]RETENCIÓN!A:E,5,FALSE)="S","X","")</f>
        <v/>
      </c>
      <c r="Q1531" s="26" t="s">
        <v>2860</v>
      </c>
      <c r="R1531" s="26" t="s">
        <v>2169</v>
      </c>
      <c r="S1531" s="25" t="s">
        <v>177</v>
      </c>
      <c r="T1531" s="22" t="s">
        <v>178</v>
      </c>
      <c r="U1531" s="22">
        <v>1</v>
      </c>
      <c r="V1531" s="22">
        <v>7</v>
      </c>
      <c r="W1531" s="22" t="s">
        <v>167</v>
      </c>
      <c r="X1531" s="22" t="s">
        <v>351</v>
      </c>
      <c r="Y1531" s="22">
        <v>26</v>
      </c>
      <c r="Z1531" s="22" t="s">
        <v>2794</v>
      </c>
    </row>
    <row r="1532" spans="1:26" ht="24" x14ac:dyDescent="0.2">
      <c r="A1532" s="22">
        <v>1530</v>
      </c>
      <c r="B1532" s="22" t="s">
        <v>221</v>
      </c>
      <c r="C1532" s="23">
        <v>35810</v>
      </c>
      <c r="D1532" s="23">
        <v>35810</v>
      </c>
      <c r="E1532" s="22" t="s">
        <v>20</v>
      </c>
      <c r="F1532" s="24" t="s">
        <v>2861</v>
      </c>
      <c r="G1532" s="4" t="s">
        <v>40</v>
      </c>
      <c r="H1532" s="31" t="str">
        <f>VLOOKUP(G1532,[2]Hoja2!A$1:B$65536,2,0)</f>
        <v>SERIE029</v>
      </c>
      <c r="I1532" s="4" t="s">
        <v>40</v>
      </c>
      <c r="J1532" s="31">
        <f>VLOOKUP(Eliminación!I1915,RETENCIÓN!A:D,IF(Eliminación!E1915="OPES",2,IF(Eliminación!E1915="UPES",3,4)),FALSE)</f>
        <v>10</v>
      </c>
      <c r="K1532" s="27">
        <f t="shared" si="23"/>
        <v>39460</v>
      </c>
      <c r="L1532" s="28" t="str">
        <f>IF(VLOOKUP(I1532,RETENCIÓN!A:E,5,FALSE)="E","X","")</f>
        <v>X</v>
      </c>
      <c r="M1532" s="29" t="str">
        <f>IF(VLOOKUP(I1532,RETENCIÓN!A:E,5,FALSE)="CT","X","")</f>
        <v/>
      </c>
      <c r="N1532" s="28" t="str">
        <f>IF(VLOOKUP(I1532,RETENCIÓN!A:E,5,FALSE)="E","X","")</f>
        <v>X</v>
      </c>
      <c r="O1532" s="28" t="str">
        <f>IF(VLOOKUP(I1532,[3]RETENCIÓN!A:E,5,FALSE)="MT","X","")</f>
        <v/>
      </c>
      <c r="P1532" s="28" t="str">
        <f>IF(VLOOKUP(I1532,[3]RETENCIÓN!A:E,5,FALSE)="S","X","")</f>
        <v/>
      </c>
      <c r="Q1532" s="26" t="s">
        <v>2862</v>
      </c>
      <c r="R1532" s="26" t="s">
        <v>2863</v>
      </c>
      <c r="S1532" s="25" t="s">
        <v>177</v>
      </c>
      <c r="T1532" s="22" t="s">
        <v>178</v>
      </c>
      <c r="U1532" s="22">
        <v>1</v>
      </c>
      <c r="V1532" s="22">
        <v>213</v>
      </c>
      <c r="W1532" s="22" t="s">
        <v>167</v>
      </c>
      <c r="X1532" s="22"/>
      <c r="Y1532" s="22">
        <v>1</v>
      </c>
      <c r="Z1532" s="22" t="s">
        <v>2864</v>
      </c>
    </row>
    <row r="1533" spans="1:26" ht="24" x14ac:dyDescent="0.2">
      <c r="A1533" s="22">
        <v>1531</v>
      </c>
      <c r="B1533" s="22" t="s">
        <v>1973</v>
      </c>
      <c r="C1533" s="23">
        <v>35741</v>
      </c>
      <c r="D1533" s="23">
        <v>35741</v>
      </c>
      <c r="E1533" s="22" t="s">
        <v>20</v>
      </c>
      <c r="F1533" s="24" t="s">
        <v>2594</v>
      </c>
      <c r="G1533" s="4" t="s">
        <v>40</v>
      </c>
      <c r="H1533" s="31" t="str">
        <f>VLOOKUP(G1533,[2]Hoja2!A$1:B$65536,2,0)</f>
        <v>SERIE029</v>
      </c>
      <c r="I1533" s="4" t="s">
        <v>40</v>
      </c>
      <c r="J1533" s="31">
        <f>VLOOKUP(Eliminación!I1916,RETENCIÓN!A:D,IF(Eliminación!E1916="OPES",2,IF(Eliminación!E1916="UPES",3,4)),FALSE)</f>
        <v>10</v>
      </c>
      <c r="K1533" s="27">
        <f t="shared" si="23"/>
        <v>39391</v>
      </c>
      <c r="L1533" s="28" t="str">
        <f>IF(VLOOKUP(I1533,RETENCIÓN!A:E,5,FALSE)="E","X","")</f>
        <v>X</v>
      </c>
      <c r="M1533" s="29" t="str">
        <f>IF(VLOOKUP(I1533,RETENCIÓN!A:E,5,FALSE)="CT","X","")</f>
        <v/>
      </c>
      <c r="N1533" s="28" t="str">
        <f>IF(VLOOKUP(I1533,RETENCIÓN!A:E,5,FALSE)="E","X","")</f>
        <v>X</v>
      </c>
      <c r="O1533" s="28" t="str">
        <f>IF(VLOOKUP(I1533,[3]RETENCIÓN!A:E,5,FALSE)="MT","X","")</f>
        <v/>
      </c>
      <c r="P1533" s="28" t="str">
        <f>IF(VLOOKUP(I1533,[3]RETENCIÓN!A:E,5,FALSE)="S","X","")</f>
        <v/>
      </c>
      <c r="Q1533" s="26" t="s">
        <v>640</v>
      </c>
      <c r="R1533" s="26" t="s">
        <v>1660</v>
      </c>
      <c r="S1533" s="25" t="s">
        <v>177</v>
      </c>
      <c r="T1533" s="22" t="s">
        <v>178</v>
      </c>
      <c r="U1533" s="22">
        <v>1</v>
      </c>
      <c r="V1533" s="22">
        <v>215</v>
      </c>
      <c r="W1533" s="22" t="s">
        <v>167</v>
      </c>
      <c r="X1533" s="22" t="s">
        <v>388</v>
      </c>
      <c r="Y1533" s="22">
        <v>2</v>
      </c>
      <c r="Z1533" s="22" t="s">
        <v>2864</v>
      </c>
    </row>
    <row r="1534" spans="1:26" ht="24" x14ac:dyDescent="0.2">
      <c r="A1534" s="22">
        <v>1532</v>
      </c>
      <c r="B1534" s="22" t="s">
        <v>1973</v>
      </c>
      <c r="C1534" s="23">
        <v>35741</v>
      </c>
      <c r="D1534" s="23">
        <v>35741</v>
      </c>
      <c r="E1534" s="22" t="s">
        <v>20</v>
      </c>
      <c r="F1534" s="24" t="s">
        <v>2594</v>
      </c>
      <c r="G1534" s="4" t="s">
        <v>40</v>
      </c>
      <c r="H1534" s="31" t="str">
        <f>VLOOKUP(G1534,[2]Hoja2!A$1:B$65536,2,0)</f>
        <v>SERIE029</v>
      </c>
      <c r="I1534" s="4" t="s">
        <v>40</v>
      </c>
      <c r="J1534" s="31">
        <f>VLOOKUP(Eliminación!I1917,RETENCIÓN!A:D,IF(Eliminación!E1917="OPES",2,IF(Eliminación!E1917="UPES",3,4)),FALSE)</f>
        <v>10</v>
      </c>
      <c r="K1534" s="27">
        <f t="shared" si="23"/>
        <v>39391</v>
      </c>
      <c r="L1534" s="28" t="str">
        <f>IF(VLOOKUP(I1534,RETENCIÓN!A:E,5,FALSE)="E","X","")</f>
        <v>X</v>
      </c>
      <c r="M1534" s="29" t="str">
        <f>IF(VLOOKUP(I1534,RETENCIÓN!A:E,5,FALSE)="CT","X","")</f>
        <v/>
      </c>
      <c r="N1534" s="28" t="str">
        <f>IF(VLOOKUP(I1534,RETENCIÓN!A:E,5,FALSE)="E","X","")</f>
        <v>X</v>
      </c>
      <c r="O1534" s="28" t="str">
        <f>IF(VLOOKUP(I1534,[3]RETENCIÓN!A:E,5,FALSE)="MT","X","")</f>
        <v/>
      </c>
      <c r="P1534" s="28" t="str">
        <f>IF(VLOOKUP(I1534,[3]RETENCIÓN!A:E,5,FALSE)="S","X","")</f>
        <v/>
      </c>
      <c r="Q1534" s="26" t="s">
        <v>640</v>
      </c>
      <c r="R1534" s="26" t="s">
        <v>1660</v>
      </c>
      <c r="S1534" s="25" t="s">
        <v>177</v>
      </c>
      <c r="T1534" s="22" t="s">
        <v>178</v>
      </c>
      <c r="U1534" s="22">
        <v>216</v>
      </c>
      <c r="V1534" s="22">
        <v>425</v>
      </c>
      <c r="W1534" s="22" t="s">
        <v>167</v>
      </c>
      <c r="X1534" s="22" t="s">
        <v>352</v>
      </c>
      <c r="Y1534" s="22">
        <v>3</v>
      </c>
      <c r="Z1534" s="22" t="s">
        <v>2864</v>
      </c>
    </row>
    <row r="1535" spans="1:26" ht="24" x14ac:dyDescent="0.2">
      <c r="A1535" s="22">
        <v>1533</v>
      </c>
      <c r="B1535" s="22" t="s">
        <v>412</v>
      </c>
      <c r="C1535" s="23">
        <v>35741</v>
      </c>
      <c r="D1535" s="23">
        <v>35818</v>
      </c>
      <c r="E1535" s="22" t="s">
        <v>20</v>
      </c>
      <c r="F1535" s="24" t="s">
        <v>2594</v>
      </c>
      <c r="G1535" s="4" t="s">
        <v>40</v>
      </c>
      <c r="H1535" s="31" t="str">
        <f>VLOOKUP(G1535,[2]Hoja2!A$1:B$65536,2,0)</f>
        <v>SERIE029</v>
      </c>
      <c r="I1535" s="4" t="s">
        <v>40</v>
      </c>
      <c r="J1535" s="31">
        <f>VLOOKUP(Eliminación!I1918,RETENCIÓN!A:D,IF(Eliminación!E1918="OPES",2,IF(Eliminación!E1918="UPES",3,4)),FALSE)</f>
        <v>10</v>
      </c>
      <c r="K1535" s="27">
        <f t="shared" si="23"/>
        <v>39468</v>
      </c>
      <c r="L1535" s="28" t="str">
        <f>IF(VLOOKUP(I1535,RETENCIÓN!A:E,5,FALSE)="E","X","")</f>
        <v>X</v>
      </c>
      <c r="M1535" s="29" t="str">
        <f>IF(VLOOKUP(I1535,RETENCIÓN!A:E,5,FALSE)="CT","X","")</f>
        <v/>
      </c>
      <c r="N1535" s="28" t="str">
        <f>IF(VLOOKUP(I1535,RETENCIÓN!A:E,5,FALSE)="E","X","")</f>
        <v>X</v>
      </c>
      <c r="O1535" s="28" t="str">
        <f>IF(VLOOKUP(I1535,[3]RETENCIÓN!A:E,5,FALSE)="MT","X","")</f>
        <v/>
      </c>
      <c r="P1535" s="28" t="str">
        <f>IF(VLOOKUP(I1535,[3]RETENCIÓN!A:E,5,FALSE)="S","X","")</f>
        <v/>
      </c>
      <c r="Q1535" s="26" t="s">
        <v>640</v>
      </c>
      <c r="R1535" s="26" t="s">
        <v>1660</v>
      </c>
      <c r="S1535" s="25" t="s">
        <v>177</v>
      </c>
      <c r="T1535" s="22" t="s">
        <v>178</v>
      </c>
      <c r="U1535" s="22">
        <v>460</v>
      </c>
      <c r="V1535" s="22">
        <v>722</v>
      </c>
      <c r="W1535" s="22" t="s">
        <v>167</v>
      </c>
      <c r="X1535" s="22" t="s">
        <v>2865</v>
      </c>
      <c r="Y1535" s="22">
        <v>4</v>
      </c>
      <c r="Z1535" s="22" t="s">
        <v>2864</v>
      </c>
    </row>
    <row r="1536" spans="1:26" ht="24" x14ac:dyDescent="0.2">
      <c r="A1536" s="22">
        <v>1534</v>
      </c>
      <c r="B1536" s="22" t="s">
        <v>1047</v>
      </c>
      <c r="C1536" s="23">
        <v>35738</v>
      </c>
      <c r="D1536" s="23">
        <v>35738</v>
      </c>
      <c r="E1536" s="22" t="s">
        <v>20</v>
      </c>
      <c r="F1536" s="24" t="s">
        <v>2866</v>
      </c>
      <c r="G1536" s="4" t="s">
        <v>40</v>
      </c>
      <c r="H1536" s="31" t="str">
        <f>VLOOKUP(G1536,[2]Hoja2!A$1:B$65536,2,0)</f>
        <v>SERIE029</v>
      </c>
      <c r="I1536" s="4" t="s">
        <v>40</v>
      </c>
      <c r="J1536" s="31">
        <f>VLOOKUP(Eliminación!I1919,RETENCIÓN!A:D,IF(Eliminación!E1919="OPES",2,IF(Eliminación!E1919="UPES",3,4)),FALSE)</f>
        <v>10</v>
      </c>
      <c r="K1536" s="27">
        <f t="shared" si="23"/>
        <v>39388</v>
      </c>
      <c r="L1536" s="28" t="str">
        <f>IF(VLOOKUP(I1536,RETENCIÓN!A:E,5,FALSE)="E","X","")</f>
        <v>X</v>
      </c>
      <c r="M1536" s="29" t="str">
        <f>IF(VLOOKUP(I1536,RETENCIÓN!A:E,5,FALSE)="CT","X","")</f>
        <v/>
      </c>
      <c r="N1536" s="28" t="str">
        <f>IF(VLOOKUP(I1536,RETENCIÓN!A:E,5,FALSE)="E","X","")</f>
        <v>X</v>
      </c>
      <c r="O1536" s="28" t="str">
        <f>IF(VLOOKUP(I1536,[3]RETENCIÓN!A:E,5,FALSE)="MT","X","")</f>
        <v/>
      </c>
      <c r="P1536" s="28" t="str">
        <f>IF(VLOOKUP(I1536,[3]RETENCIÓN!A:E,5,FALSE)="S","X","")</f>
        <v/>
      </c>
      <c r="Q1536" s="26" t="s">
        <v>640</v>
      </c>
      <c r="R1536" s="26" t="s">
        <v>2867</v>
      </c>
      <c r="S1536" s="25" t="s">
        <v>177</v>
      </c>
      <c r="T1536" s="22" t="s">
        <v>178</v>
      </c>
      <c r="U1536" s="22">
        <v>1</v>
      </c>
      <c r="V1536" s="22">
        <v>196</v>
      </c>
      <c r="W1536" s="22" t="s">
        <v>167</v>
      </c>
      <c r="X1536" s="22"/>
      <c r="Y1536" s="22">
        <v>5</v>
      </c>
      <c r="Z1536" s="22" t="s">
        <v>2864</v>
      </c>
    </row>
    <row r="1537" spans="1:26" ht="36" x14ac:dyDescent="0.2">
      <c r="A1537" s="22">
        <v>1535</v>
      </c>
      <c r="B1537" s="22" t="s">
        <v>221</v>
      </c>
      <c r="C1537" s="23">
        <v>36144</v>
      </c>
      <c r="D1537" s="23">
        <v>36144</v>
      </c>
      <c r="E1537" s="22" t="s">
        <v>20</v>
      </c>
      <c r="F1537" s="24" t="s">
        <v>2868</v>
      </c>
      <c r="G1537" s="4" t="s">
        <v>40</v>
      </c>
      <c r="H1537" s="31" t="str">
        <f>VLOOKUP(G1537,[2]Hoja2!A$1:B$65536,2,0)</f>
        <v>SERIE029</v>
      </c>
      <c r="I1537" s="4" t="s">
        <v>40</v>
      </c>
      <c r="J1537" s="31">
        <f>VLOOKUP(Eliminación!I1920,RETENCIÓN!A:D,IF(Eliminación!E1920="OPES",2,IF(Eliminación!E1920="UPES",3,4)),FALSE)</f>
        <v>10</v>
      </c>
      <c r="K1537" s="27">
        <f t="shared" si="23"/>
        <v>39794</v>
      </c>
      <c r="L1537" s="28" t="str">
        <f>IF(VLOOKUP(I1537,RETENCIÓN!A:E,5,FALSE)="E","X","")</f>
        <v>X</v>
      </c>
      <c r="M1537" s="29" t="str">
        <f>IF(VLOOKUP(I1537,RETENCIÓN!A:E,5,FALSE)="CT","X","")</f>
        <v/>
      </c>
      <c r="N1537" s="28" t="str">
        <f>IF(VLOOKUP(I1537,RETENCIÓN!A:E,5,FALSE)="E","X","")</f>
        <v>X</v>
      </c>
      <c r="O1537" s="28" t="str">
        <f>IF(VLOOKUP(I1537,[3]RETENCIÓN!A:E,5,FALSE)="MT","X","")</f>
        <v/>
      </c>
      <c r="P1537" s="28" t="str">
        <f>IF(VLOOKUP(I1537,[3]RETENCIÓN!A:E,5,FALSE)="S","X","")</f>
        <v/>
      </c>
      <c r="Q1537" s="26" t="s">
        <v>2862</v>
      </c>
      <c r="R1537" s="26" t="s">
        <v>2869</v>
      </c>
      <c r="S1537" s="25" t="s">
        <v>182</v>
      </c>
      <c r="T1537" s="22" t="s">
        <v>178</v>
      </c>
      <c r="U1537" s="22">
        <v>1</v>
      </c>
      <c r="V1537" s="22">
        <v>25</v>
      </c>
      <c r="W1537" s="22" t="s">
        <v>167</v>
      </c>
      <c r="X1537" s="22"/>
      <c r="Y1537" s="22">
        <v>6</v>
      </c>
      <c r="Z1537" s="22" t="s">
        <v>2864</v>
      </c>
    </row>
    <row r="1538" spans="1:26" ht="24" x14ac:dyDescent="0.2">
      <c r="A1538" s="22">
        <v>1536</v>
      </c>
      <c r="B1538" s="22" t="s">
        <v>221</v>
      </c>
      <c r="C1538" s="23">
        <v>35811</v>
      </c>
      <c r="D1538" s="23">
        <v>35811</v>
      </c>
      <c r="E1538" s="22" t="s">
        <v>20</v>
      </c>
      <c r="F1538" s="24" t="s">
        <v>2870</v>
      </c>
      <c r="G1538" s="4" t="s">
        <v>40</v>
      </c>
      <c r="H1538" s="31" t="str">
        <f>VLOOKUP(G1538,[2]Hoja2!A$1:B$65536,2,0)</f>
        <v>SERIE029</v>
      </c>
      <c r="I1538" s="4" t="s">
        <v>40</v>
      </c>
      <c r="J1538" s="31">
        <f>VLOOKUP(Eliminación!I1921,RETENCIÓN!A:D,IF(Eliminación!E1921="OPES",2,IF(Eliminación!E1921="UPES",3,4)),FALSE)</f>
        <v>10</v>
      </c>
      <c r="K1538" s="27">
        <f t="shared" si="23"/>
        <v>39461</v>
      </c>
      <c r="L1538" s="28" t="str">
        <f>IF(VLOOKUP(I1538,RETENCIÓN!A:E,5,FALSE)="E","X","")</f>
        <v>X</v>
      </c>
      <c r="M1538" s="29" t="str">
        <f>IF(VLOOKUP(I1538,RETENCIÓN!A:E,5,FALSE)="CT","X","")</f>
        <v/>
      </c>
      <c r="N1538" s="28" t="str">
        <f>IF(VLOOKUP(I1538,RETENCIÓN!A:E,5,FALSE)="E","X","")</f>
        <v>X</v>
      </c>
      <c r="O1538" s="28" t="str">
        <f>IF(VLOOKUP(I1538,[3]RETENCIÓN!A:E,5,FALSE)="MT","X","")</f>
        <v/>
      </c>
      <c r="P1538" s="28" t="str">
        <f>IF(VLOOKUP(I1538,[3]RETENCIÓN!A:E,5,FALSE)="S","X","")</f>
        <v/>
      </c>
      <c r="Q1538" s="26" t="s">
        <v>2862</v>
      </c>
      <c r="R1538" s="26" t="s">
        <v>2871</v>
      </c>
      <c r="S1538" s="25" t="s">
        <v>177</v>
      </c>
      <c r="T1538" s="22" t="s">
        <v>178</v>
      </c>
      <c r="U1538" s="22">
        <v>1</v>
      </c>
      <c r="V1538" s="22">
        <v>240</v>
      </c>
      <c r="W1538" s="22" t="s">
        <v>167</v>
      </c>
      <c r="X1538" s="22"/>
      <c r="Y1538" s="22">
        <v>7</v>
      </c>
      <c r="Z1538" s="22" t="s">
        <v>2864</v>
      </c>
    </row>
    <row r="1539" spans="1:26" ht="24" x14ac:dyDescent="0.2">
      <c r="A1539" s="22">
        <v>1537</v>
      </c>
      <c r="B1539" s="22" t="s">
        <v>168</v>
      </c>
      <c r="C1539" s="23">
        <v>36280</v>
      </c>
      <c r="D1539" s="23">
        <v>36280</v>
      </c>
      <c r="E1539" s="22" t="s">
        <v>21</v>
      </c>
      <c r="F1539" s="24" t="s">
        <v>415</v>
      </c>
      <c r="G1539" s="4" t="s">
        <v>40</v>
      </c>
      <c r="H1539" s="31" t="str">
        <f>VLOOKUP(G1539,[2]Hoja2!A$1:B$65536,2,0)</f>
        <v>SERIE029</v>
      </c>
      <c r="I1539" s="4" t="s">
        <v>40</v>
      </c>
      <c r="J1539" s="31">
        <f>VLOOKUP(Eliminación!I1922,RETENCIÓN!A:D,IF(Eliminación!E1922="OPES",2,IF(Eliminación!E1922="UPES",3,4)),FALSE)</f>
        <v>10</v>
      </c>
      <c r="K1539" s="27">
        <f t="shared" si="23"/>
        <v>39930</v>
      </c>
      <c r="L1539" s="28" t="str">
        <f>IF(VLOOKUP(I1539,RETENCIÓN!A:E,5,FALSE)="E","X","")</f>
        <v>X</v>
      </c>
      <c r="M1539" s="29" t="str">
        <f>IF(VLOOKUP(I1539,RETENCIÓN!A:E,5,FALSE)="CT","X","")</f>
        <v/>
      </c>
      <c r="N1539" s="28" t="str">
        <f>IF(VLOOKUP(I1539,RETENCIÓN!A:E,5,FALSE)="E","X","")</f>
        <v>X</v>
      </c>
      <c r="O1539" s="28" t="str">
        <f>IF(VLOOKUP(I1539,[3]RETENCIÓN!A:E,5,FALSE)="MT","X","")</f>
        <v/>
      </c>
      <c r="P1539" s="28" t="str">
        <f>IF(VLOOKUP(I1539,[3]RETENCIÓN!A:E,5,FALSE)="S","X","")</f>
        <v/>
      </c>
      <c r="Q1539" s="26" t="s">
        <v>2872</v>
      </c>
      <c r="R1539" s="26"/>
      <c r="S1539" s="25" t="s">
        <v>177</v>
      </c>
      <c r="T1539" s="22" t="s">
        <v>178</v>
      </c>
      <c r="U1539" s="22">
        <v>1</v>
      </c>
      <c r="V1539" s="22">
        <v>96</v>
      </c>
      <c r="W1539" s="22" t="s">
        <v>167</v>
      </c>
      <c r="X1539" s="22"/>
      <c r="Y1539" s="22">
        <v>1</v>
      </c>
      <c r="Z1539" s="22" t="s">
        <v>2873</v>
      </c>
    </row>
    <row r="1540" spans="1:26" ht="24" x14ac:dyDescent="0.2">
      <c r="A1540" s="22">
        <v>1538</v>
      </c>
      <c r="B1540" s="22" t="s">
        <v>221</v>
      </c>
      <c r="C1540" s="23">
        <v>36476</v>
      </c>
      <c r="D1540" s="23">
        <v>36476</v>
      </c>
      <c r="E1540" s="22" t="s">
        <v>21</v>
      </c>
      <c r="F1540" s="24" t="s">
        <v>2874</v>
      </c>
      <c r="G1540" s="4" t="s">
        <v>40</v>
      </c>
      <c r="H1540" s="31" t="str">
        <f>VLOOKUP(G1540,[2]Hoja2!A$1:B$65536,2,0)</f>
        <v>SERIE029</v>
      </c>
      <c r="I1540" s="4" t="s">
        <v>40</v>
      </c>
      <c r="J1540" s="31">
        <f>VLOOKUP(Eliminación!I1923,RETENCIÓN!A:D,IF(Eliminación!E1923="OPES",2,IF(Eliminación!E1923="UPES",3,4)),FALSE)</f>
        <v>10</v>
      </c>
      <c r="K1540" s="27">
        <f t="shared" si="23"/>
        <v>40126</v>
      </c>
      <c r="L1540" s="28" t="str">
        <f>IF(VLOOKUP(I1540,RETENCIÓN!A:E,5,FALSE)="E","X","")</f>
        <v>X</v>
      </c>
      <c r="M1540" s="29" t="str">
        <f>IF(VLOOKUP(I1540,RETENCIÓN!A:E,5,FALSE)="CT","X","")</f>
        <v/>
      </c>
      <c r="N1540" s="28" t="str">
        <f>IF(VLOOKUP(I1540,RETENCIÓN!A:E,5,FALSE)="E","X","")</f>
        <v>X</v>
      </c>
      <c r="O1540" s="28" t="str">
        <f>IF(VLOOKUP(I1540,[3]RETENCIÓN!A:E,5,FALSE)="MT","X","")</f>
        <v/>
      </c>
      <c r="P1540" s="28" t="str">
        <f>IF(VLOOKUP(I1540,[3]RETENCIÓN!A:E,5,FALSE)="S","X","")</f>
        <v/>
      </c>
      <c r="Q1540" s="26" t="s">
        <v>2642</v>
      </c>
      <c r="R1540" s="26" t="s">
        <v>1956</v>
      </c>
      <c r="S1540" s="25" t="s">
        <v>177</v>
      </c>
      <c r="T1540" s="22" t="s">
        <v>178</v>
      </c>
      <c r="U1540" s="22">
        <v>1</v>
      </c>
      <c r="V1540" s="22">
        <v>120</v>
      </c>
      <c r="W1540" s="22" t="s">
        <v>167</v>
      </c>
      <c r="X1540" s="22"/>
      <c r="Y1540" s="22">
        <v>2</v>
      </c>
      <c r="Z1540" s="22" t="s">
        <v>2873</v>
      </c>
    </row>
    <row r="1541" spans="1:26" ht="24" x14ac:dyDescent="0.2">
      <c r="A1541" s="22">
        <v>1539</v>
      </c>
      <c r="B1541" s="22" t="s">
        <v>221</v>
      </c>
      <c r="C1541" s="23">
        <v>36482</v>
      </c>
      <c r="D1541" s="23">
        <v>36482</v>
      </c>
      <c r="E1541" s="22" t="s">
        <v>21</v>
      </c>
      <c r="F1541" s="24" t="s">
        <v>2875</v>
      </c>
      <c r="G1541" s="4" t="s">
        <v>40</v>
      </c>
      <c r="H1541" s="31" t="str">
        <f>VLOOKUP(G1541,[2]Hoja2!A$1:B$65536,2,0)</f>
        <v>SERIE029</v>
      </c>
      <c r="I1541" s="4" t="s">
        <v>40</v>
      </c>
      <c r="J1541" s="31">
        <f>VLOOKUP(Eliminación!I1924,RETENCIÓN!A:D,IF(Eliminación!E1924="OPES",2,IF(Eliminación!E1924="UPES",3,4)),FALSE)</f>
        <v>10</v>
      </c>
      <c r="K1541" s="27">
        <f t="shared" si="23"/>
        <v>40132</v>
      </c>
      <c r="L1541" s="28" t="str">
        <f>IF(VLOOKUP(I1541,RETENCIÓN!A:E,5,FALSE)="E","X","")</f>
        <v>X</v>
      </c>
      <c r="M1541" s="29" t="str">
        <f>IF(VLOOKUP(I1541,RETENCIÓN!A:E,5,FALSE)="CT","X","")</f>
        <v/>
      </c>
      <c r="N1541" s="28" t="str">
        <f>IF(VLOOKUP(I1541,RETENCIÓN!A:E,5,FALSE)="E","X","")</f>
        <v>X</v>
      </c>
      <c r="O1541" s="28" t="str">
        <f>IF(VLOOKUP(I1541,[3]RETENCIÓN!A:E,5,FALSE)="MT","X","")</f>
        <v/>
      </c>
      <c r="P1541" s="28" t="str">
        <f>IF(VLOOKUP(I1541,[3]RETENCIÓN!A:E,5,FALSE)="S","X","")</f>
        <v/>
      </c>
      <c r="Q1541" s="26" t="s">
        <v>2876</v>
      </c>
      <c r="R1541" s="26" t="s">
        <v>2748</v>
      </c>
      <c r="S1541" s="25" t="s">
        <v>177</v>
      </c>
      <c r="T1541" s="22" t="s">
        <v>178</v>
      </c>
      <c r="U1541" s="22">
        <v>1</v>
      </c>
      <c r="V1541" s="22">
        <v>98</v>
      </c>
      <c r="W1541" s="22" t="s">
        <v>167</v>
      </c>
      <c r="X1541" s="22"/>
      <c r="Y1541" s="22">
        <v>3</v>
      </c>
      <c r="Z1541" s="22" t="s">
        <v>2873</v>
      </c>
    </row>
    <row r="1542" spans="1:26" ht="24" x14ac:dyDescent="0.2">
      <c r="A1542" s="22">
        <v>1540</v>
      </c>
      <c r="B1542" s="22" t="s">
        <v>221</v>
      </c>
      <c r="C1542" s="23">
        <v>36476</v>
      </c>
      <c r="D1542" s="23">
        <v>36476</v>
      </c>
      <c r="E1542" s="22" t="s">
        <v>21</v>
      </c>
      <c r="F1542" s="24" t="s">
        <v>841</v>
      </c>
      <c r="G1542" s="4" t="s">
        <v>40</v>
      </c>
      <c r="H1542" s="31" t="str">
        <f>VLOOKUP(G1542,[2]Hoja2!A$1:B$65536,2,0)</f>
        <v>SERIE029</v>
      </c>
      <c r="I1542" s="4" t="s">
        <v>40</v>
      </c>
      <c r="J1542" s="31">
        <f>VLOOKUP(Eliminación!I1925,RETENCIÓN!A:D,IF(Eliminación!E1925="OPES",2,IF(Eliminación!E1925="UPES",3,4)),FALSE)</f>
        <v>10</v>
      </c>
      <c r="K1542" s="27">
        <f t="shared" si="23"/>
        <v>40126</v>
      </c>
      <c r="L1542" s="28" t="str">
        <f>IF(VLOOKUP(I1542,RETENCIÓN!A:E,5,FALSE)="E","X","")</f>
        <v>X</v>
      </c>
      <c r="M1542" s="29" t="str">
        <f>IF(VLOOKUP(I1542,RETENCIÓN!A:E,5,FALSE)="CT","X","")</f>
        <v/>
      </c>
      <c r="N1542" s="28" t="str">
        <f>IF(VLOOKUP(I1542,RETENCIÓN!A:E,5,FALSE)="E","X","")</f>
        <v>X</v>
      </c>
      <c r="O1542" s="28" t="str">
        <f>IF(VLOOKUP(I1542,[3]RETENCIÓN!A:E,5,FALSE)="MT","X","")</f>
        <v/>
      </c>
      <c r="P1542" s="28" t="str">
        <f>IF(VLOOKUP(I1542,[3]RETENCIÓN!A:E,5,FALSE)="S","X","")</f>
        <v/>
      </c>
      <c r="Q1542" s="26" t="s">
        <v>2642</v>
      </c>
      <c r="R1542" s="26" t="s">
        <v>1191</v>
      </c>
      <c r="S1542" s="25" t="s">
        <v>177</v>
      </c>
      <c r="T1542" s="22" t="s">
        <v>178</v>
      </c>
      <c r="U1542" s="22">
        <v>1</v>
      </c>
      <c r="V1542" s="22">
        <v>108</v>
      </c>
      <c r="W1542" s="22" t="s">
        <v>167</v>
      </c>
      <c r="X1542" s="22"/>
      <c r="Y1542" s="22">
        <v>4</v>
      </c>
      <c r="Z1542" s="22" t="s">
        <v>2873</v>
      </c>
    </row>
    <row r="1543" spans="1:26" ht="24" x14ac:dyDescent="0.2">
      <c r="A1543" s="22">
        <v>1541</v>
      </c>
      <c r="B1543" s="22" t="s">
        <v>303</v>
      </c>
      <c r="C1543" s="23">
        <v>36476</v>
      </c>
      <c r="D1543" s="23">
        <v>36476</v>
      </c>
      <c r="E1543" s="22" t="s">
        <v>21</v>
      </c>
      <c r="F1543" s="24" t="s">
        <v>769</v>
      </c>
      <c r="G1543" s="4" t="s">
        <v>40</v>
      </c>
      <c r="H1543" s="31" t="str">
        <f>VLOOKUP(G1543,[2]Hoja2!A$1:B$65536,2,0)</f>
        <v>SERIE029</v>
      </c>
      <c r="I1543" s="4" t="s">
        <v>40</v>
      </c>
      <c r="J1543" s="31">
        <f>VLOOKUP(Eliminación!I1926,RETENCIÓN!A:D,IF(Eliminación!E1926="OPES",2,IF(Eliminación!E1926="UPES",3,4)),FALSE)</f>
        <v>10</v>
      </c>
      <c r="K1543" s="27">
        <f t="shared" si="23"/>
        <v>40126</v>
      </c>
      <c r="L1543" s="28" t="str">
        <f>IF(VLOOKUP(I1543,RETENCIÓN!A:E,5,FALSE)="E","X","")</f>
        <v>X</v>
      </c>
      <c r="M1543" s="29" t="str">
        <f>IF(VLOOKUP(I1543,RETENCIÓN!A:E,5,FALSE)="CT","X","")</f>
        <v/>
      </c>
      <c r="N1543" s="28" t="str">
        <f>IF(VLOOKUP(I1543,RETENCIÓN!A:E,5,FALSE)="E","X","")</f>
        <v>X</v>
      </c>
      <c r="O1543" s="28" t="str">
        <f>IF(VLOOKUP(I1543,[3]RETENCIÓN!A:E,5,FALSE)="MT","X","")</f>
        <v/>
      </c>
      <c r="P1543" s="28" t="str">
        <f>IF(VLOOKUP(I1543,[3]RETENCIÓN!A:E,5,FALSE)="S","X","")</f>
        <v/>
      </c>
      <c r="Q1543" s="26" t="s">
        <v>2642</v>
      </c>
      <c r="R1543" s="26" t="s">
        <v>413</v>
      </c>
      <c r="S1543" s="25" t="s">
        <v>177</v>
      </c>
      <c r="T1543" s="22" t="s">
        <v>178</v>
      </c>
      <c r="U1543" s="22">
        <v>1</v>
      </c>
      <c r="V1543" s="22">
        <v>121</v>
      </c>
      <c r="W1543" s="22" t="s">
        <v>167</v>
      </c>
      <c r="X1543" s="22"/>
      <c r="Y1543" s="22">
        <v>5</v>
      </c>
      <c r="Z1543" s="22" t="s">
        <v>2873</v>
      </c>
    </row>
    <row r="1544" spans="1:26" ht="24" x14ac:dyDescent="0.2">
      <c r="A1544" s="22">
        <v>1542</v>
      </c>
      <c r="B1544" s="22" t="s">
        <v>303</v>
      </c>
      <c r="C1544" s="23">
        <v>36476</v>
      </c>
      <c r="D1544" s="23">
        <v>36476</v>
      </c>
      <c r="E1544" s="22" t="s">
        <v>21</v>
      </c>
      <c r="F1544" s="24" t="s">
        <v>2877</v>
      </c>
      <c r="G1544" s="4" t="s">
        <v>40</v>
      </c>
      <c r="H1544" s="31" t="str">
        <f>VLOOKUP(G1544,[2]Hoja2!A$1:B$65536,2,0)</f>
        <v>SERIE029</v>
      </c>
      <c r="I1544" s="4" t="s">
        <v>40</v>
      </c>
      <c r="J1544" s="31">
        <f>VLOOKUP(Eliminación!I1927,RETENCIÓN!A:D,IF(Eliminación!E1927="OPES",2,IF(Eliminación!E1927="UPES",3,4)),FALSE)</f>
        <v>10</v>
      </c>
      <c r="K1544" s="27">
        <f t="shared" si="23"/>
        <v>40126</v>
      </c>
      <c r="L1544" s="28" t="str">
        <f>IF(VLOOKUP(I1544,RETENCIÓN!A:E,5,FALSE)="E","X","")</f>
        <v>X</v>
      </c>
      <c r="M1544" s="29" t="str">
        <f>IF(VLOOKUP(I1544,RETENCIÓN!A:E,5,FALSE)="CT","X","")</f>
        <v/>
      </c>
      <c r="N1544" s="28" t="str">
        <f>IF(VLOOKUP(I1544,RETENCIÓN!A:E,5,FALSE)="E","X","")</f>
        <v>X</v>
      </c>
      <c r="O1544" s="28" t="str">
        <f>IF(VLOOKUP(I1544,[3]RETENCIÓN!A:E,5,FALSE)="MT","X","")</f>
        <v/>
      </c>
      <c r="P1544" s="28" t="str">
        <f>IF(VLOOKUP(I1544,[3]RETENCIÓN!A:E,5,FALSE)="S","X","")</f>
        <v/>
      </c>
      <c r="Q1544" s="26" t="s">
        <v>2878</v>
      </c>
      <c r="R1544" s="26" t="s">
        <v>1322</v>
      </c>
      <c r="S1544" s="25" t="s">
        <v>177</v>
      </c>
      <c r="T1544" s="22" t="s">
        <v>178</v>
      </c>
      <c r="U1544" s="22">
        <v>1</v>
      </c>
      <c r="V1544" s="22">
        <v>122</v>
      </c>
      <c r="W1544" s="22" t="s">
        <v>167</v>
      </c>
      <c r="X1544" s="22"/>
      <c r="Y1544" s="22">
        <v>6</v>
      </c>
      <c r="Z1544" s="22" t="s">
        <v>2873</v>
      </c>
    </row>
    <row r="1545" spans="1:26" ht="24" x14ac:dyDescent="0.2">
      <c r="A1545" s="22">
        <v>1543</v>
      </c>
      <c r="B1545" s="22" t="s">
        <v>168</v>
      </c>
      <c r="C1545" s="23">
        <v>36480</v>
      </c>
      <c r="D1545" s="23">
        <v>36480</v>
      </c>
      <c r="E1545" s="22" t="s">
        <v>21</v>
      </c>
      <c r="F1545" s="24" t="s">
        <v>324</v>
      </c>
      <c r="G1545" s="4" t="s">
        <v>40</v>
      </c>
      <c r="H1545" s="31" t="str">
        <f>VLOOKUP(G1545,[2]Hoja2!A$1:B$65536,2,0)</f>
        <v>SERIE029</v>
      </c>
      <c r="I1545" s="4" t="s">
        <v>40</v>
      </c>
      <c r="J1545" s="31">
        <f>VLOOKUP(Eliminación!I1928,RETENCIÓN!A:D,IF(Eliminación!E1928="OPES",2,IF(Eliminación!E1928="UPES",3,4)),FALSE)</f>
        <v>10</v>
      </c>
      <c r="K1545" s="27">
        <f t="shared" si="23"/>
        <v>40130</v>
      </c>
      <c r="L1545" s="28" t="str">
        <f>IF(VLOOKUP(I1545,RETENCIÓN!A:E,5,FALSE)="E","X","")</f>
        <v>X</v>
      </c>
      <c r="M1545" s="29" t="str">
        <f>IF(VLOOKUP(I1545,RETENCIÓN!A:E,5,FALSE)="CT","X","")</f>
        <v/>
      </c>
      <c r="N1545" s="28" t="str">
        <f>IF(VLOOKUP(I1545,RETENCIÓN!A:E,5,FALSE)="E","X","")</f>
        <v>X</v>
      </c>
      <c r="O1545" s="28" t="str">
        <f>IF(VLOOKUP(I1545,[3]RETENCIÓN!A:E,5,FALSE)="MT","X","")</f>
        <v/>
      </c>
      <c r="P1545" s="28" t="str">
        <f>IF(VLOOKUP(I1545,[3]RETENCIÓN!A:E,5,FALSE)="S","X","")</f>
        <v/>
      </c>
      <c r="Q1545" s="26" t="s">
        <v>2879</v>
      </c>
      <c r="R1545" s="26" t="s">
        <v>326</v>
      </c>
      <c r="S1545" s="25" t="s">
        <v>177</v>
      </c>
      <c r="T1545" s="22" t="s">
        <v>178</v>
      </c>
      <c r="U1545" s="22">
        <v>1</v>
      </c>
      <c r="V1545" s="22">
        <v>49</v>
      </c>
      <c r="W1545" s="22" t="s">
        <v>167</v>
      </c>
      <c r="X1545" s="22"/>
      <c r="Y1545" s="22">
        <v>7</v>
      </c>
      <c r="Z1545" s="22" t="s">
        <v>2873</v>
      </c>
    </row>
    <row r="1546" spans="1:26" ht="24" x14ac:dyDescent="0.2">
      <c r="A1546" s="22">
        <v>1544</v>
      </c>
      <c r="B1546" s="22" t="s">
        <v>168</v>
      </c>
      <c r="C1546" s="23">
        <v>36480</v>
      </c>
      <c r="D1546" s="23">
        <v>36480</v>
      </c>
      <c r="E1546" s="22" t="s">
        <v>21</v>
      </c>
      <c r="F1546" s="24" t="s">
        <v>2880</v>
      </c>
      <c r="G1546" s="4" t="s">
        <v>40</v>
      </c>
      <c r="H1546" s="31" t="str">
        <f>VLOOKUP(G1546,[2]Hoja2!A$1:B$65536,2,0)</f>
        <v>SERIE029</v>
      </c>
      <c r="I1546" s="4" t="s">
        <v>40</v>
      </c>
      <c r="J1546" s="31">
        <f>VLOOKUP(Eliminación!I1929,RETENCIÓN!A:D,IF(Eliminación!E1929="OPES",2,IF(Eliminación!E1929="UPES",3,4)),FALSE)</f>
        <v>10</v>
      </c>
      <c r="K1546" s="27">
        <f t="shared" si="23"/>
        <v>40130</v>
      </c>
      <c r="L1546" s="28" t="str">
        <f>IF(VLOOKUP(I1546,RETENCIÓN!A:E,5,FALSE)="E","X","")</f>
        <v>X</v>
      </c>
      <c r="M1546" s="29" t="str">
        <f>IF(VLOOKUP(I1546,RETENCIÓN!A:E,5,FALSE)="CT","X","")</f>
        <v/>
      </c>
      <c r="N1546" s="28" t="str">
        <f>IF(VLOOKUP(I1546,RETENCIÓN!A:E,5,FALSE)="E","X","")</f>
        <v>X</v>
      </c>
      <c r="O1546" s="28" t="str">
        <f>IF(VLOOKUP(I1546,[3]RETENCIÓN!A:E,5,FALSE)="MT","X","")</f>
        <v/>
      </c>
      <c r="P1546" s="28" t="str">
        <f>IF(VLOOKUP(I1546,[3]RETENCIÓN!A:E,5,FALSE)="S","X","")</f>
        <v/>
      </c>
      <c r="Q1546" s="26" t="s">
        <v>2879</v>
      </c>
      <c r="R1546" s="26"/>
      <c r="S1546" s="25" t="s">
        <v>177</v>
      </c>
      <c r="T1546" s="22" t="s">
        <v>178</v>
      </c>
      <c r="U1546" s="22">
        <v>1</v>
      </c>
      <c r="V1546" s="22">
        <v>100</v>
      </c>
      <c r="W1546" s="22" t="s">
        <v>167</v>
      </c>
      <c r="X1546" s="22"/>
      <c r="Y1546" s="22">
        <v>8</v>
      </c>
      <c r="Z1546" s="22" t="s">
        <v>2873</v>
      </c>
    </row>
    <row r="1547" spans="1:26" x14ac:dyDescent="0.2">
      <c r="A1547" s="22">
        <v>1545</v>
      </c>
      <c r="B1547" s="22" t="s">
        <v>221</v>
      </c>
      <c r="C1547" s="23">
        <v>36482</v>
      </c>
      <c r="D1547" s="23">
        <v>36482</v>
      </c>
      <c r="E1547" s="22" t="s">
        <v>21</v>
      </c>
      <c r="F1547" s="24" t="s">
        <v>2881</v>
      </c>
      <c r="G1547" s="4" t="s">
        <v>40</v>
      </c>
      <c r="H1547" s="31" t="str">
        <f>VLOOKUP(G1547,[2]Hoja2!A$1:B$65536,2,0)</f>
        <v>SERIE029</v>
      </c>
      <c r="I1547" s="4" t="s">
        <v>40</v>
      </c>
      <c r="J1547" s="31">
        <f>VLOOKUP(Eliminación!I1930,RETENCIÓN!A:D,IF(Eliminación!E1930="OPES",2,IF(Eliminación!E1930="UPES",3,4)),FALSE)</f>
        <v>10</v>
      </c>
      <c r="K1547" s="27">
        <f t="shared" si="23"/>
        <v>40132</v>
      </c>
      <c r="L1547" s="28" t="str">
        <f>IF(VLOOKUP(I1547,RETENCIÓN!A:E,5,FALSE)="E","X","")</f>
        <v>X</v>
      </c>
      <c r="M1547" s="29" t="str">
        <f>IF(VLOOKUP(I1547,RETENCIÓN!A:E,5,FALSE)="CT","X","")</f>
        <v/>
      </c>
      <c r="N1547" s="28" t="str">
        <f>IF(VLOOKUP(I1547,RETENCIÓN!A:E,5,FALSE)="E","X","")</f>
        <v>X</v>
      </c>
      <c r="O1547" s="28" t="str">
        <f>IF(VLOOKUP(I1547,[3]RETENCIÓN!A:E,5,FALSE)="MT","X","")</f>
        <v/>
      </c>
      <c r="P1547" s="28" t="str">
        <f>IF(VLOOKUP(I1547,[3]RETENCIÓN!A:E,5,FALSE)="S","X","")</f>
        <v/>
      </c>
      <c r="Q1547" s="26" t="s">
        <v>2876</v>
      </c>
      <c r="R1547" s="26"/>
      <c r="S1547" s="25" t="s">
        <v>177</v>
      </c>
      <c r="T1547" s="22" t="s">
        <v>178</v>
      </c>
      <c r="U1547" s="22">
        <v>1</v>
      </c>
      <c r="V1547" s="22">
        <v>78</v>
      </c>
      <c r="W1547" s="22" t="s">
        <v>167</v>
      </c>
      <c r="X1547" s="22"/>
      <c r="Y1547" s="22">
        <v>9</v>
      </c>
      <c r="Z1547" s="22" t="s">
        <v>2873</v>
      </c>
    </row>
    <row r="1548" spans="1:26" x14ac:dyDescent="0.2">
      <c r="A1548" s="22">
        <v>1546</v>
      </c>
      <c r="B1548" s="22" t="s">
        <v>221</v>
      </c>
      <c r="C1548" s="23">
        <v>36482</v>
      </c>
      <c r="D1548" s="23">
        <v>36482</v>
      </c>
      <c r="E1548" s="22" t="s">
        <v>21</v>
      </c>
      <c r="F1548" s="24" t="s">
        <v>327</v>
      </c>
      <c r="G1548" s="4" t="s">
        <v>40</v>
      </c>
      <c r="H1548" s="31" t="str">
        <f>VLOOKUP(G1548,[2]Hoja2!A$1:B$65536,2,0)</f>
        <v>SERIE029</v>
      </c>
      <c r="I1548" s="4" t="s">
        <v>40</v>
      </c>
      <c r="J1548" s="31">
        <f>VLOOKUP(Eliminación!I1931,RETENCIÓN!A:D,IF(Eliminación!E1931="OPES",2,IF(Eliminación!E1931="UPES",3,4)),FALSE)</f>
        <v>10</v>
      </c>
      <c r="K1548" s="27">
        <f t="shared" si="23"/>
        <v>40132</v>
      </c>
      <c r="L1548" s="28" t="str">
        <f>IF(VLOOKUP(I1548,RETENCIÓN!A:E,5,FALSE)="E","X","")</f>
        <v>X</v>
      </c>
      <c r="M1548" s="29" t="str">
        <f>IF(VLOOKUP(I1548,RETENCIÓN!A:E,5,FALSE)="CT","X","")</f>
        <v/>
      </c>
      <c r="N1548" s="28" t="str">
        <f>IF(VLOOKUP(I1548,RETENCIÓN!A:E,5,FALSE)="E","X","")</f>
        <v>X</v>
      </c>
      <c r="O1548" s="28" t="str">
        <f>IF(VLOOKUP(I1548,[3]RETENCIÓN!A:E,5,FALSE)="MT","X","")</f>
        <v/>
      </c>
      <c r="P1548" s="28" t="str">
        <f>IF(VLOOKUP(I1548,[3]RETENCIÓN!A:E,5,FALSE)="S","X","")</f>
        <v/>
      </c>
      <c r="Q1548" s="26" t="s">
        <v>2876</v>
      </c>
      <c r="R1548" s="26" t="s">
        <v>1502</v>
      </c>
      <c r="S1548" s="25" t="s">
        <v>177</v>
      </c>
      <c r="T1548" s="22" t="s">
        <v>178</v>
      </c>
      <c r="U1548" s="22">
        <v>1</v>
      </c>
      <c r="V1548" s="22">
        <v>79</v>
      </c>
      <c r="W1548" s="22" t="s">
        <v>167</v>
      </c>
      <c r="X1548" s="22"/>
      <c r="Y1548" s="22">
        <v>10</v>
      </c>
      <c r="Z1548" s="22" t="s">
        <v>2873</v>
      </c>
    </row>
    <row r="1549" spans="1:26" ht="24" x14ac:dyDescent="0.2">
      <c r="A1549" s="22">
        <v>1547</v>
      </c>
      <c r="B1549" s="22" t="s">
        <v>221</v>
      </c>
      <c r="C1549" s="23">
        <v>36482</v>
      </c>
      <c r="D1549" s="23">
        <v>36482</v>
      </c>
      <c r="E1549" s="22" t="s">
        <v>21</v>
      </c>
      <c r="F1549" s="24" t="s">
        <v>2882</v>
      </c>
      <c r="G1549" s="4" t="s">
        <v>40</v>
      </c>
      <c r="H1549" s="31" t="str">
        <f>VLOOKUP(G1549,[2]Hoja2!A$1:B$65536,2,0)</f>
        <v>SERIE029</v>
      </c>
      <c r="I1549" s="4" t="s">
        <v>40</v>
      </c>
      <c r="J1549" s="31">
        <f>VLOOKUP(Eliminación!I1932,RETENCIÓN!A:D,IF(Eliminación!E1932="OPES",2,IF(Eliminación!E1932="UPES",3,4)),FALSE)</f>
        <v>10</v>
      </c>
      <c r="K1549" s="27">
        <f t="shared" si="23"/>
        <v>40132</v>
      </c>
      <c r="L1549" s="28" t="str">
        <f>IF(VLOOKUP(I1549,RETENCIÓN!A:E,5,FALSE)="E","X","")</f>
        <v>X</v>
      </c>
      <c r="M1549" s="29" t="str">
        <f>IF(VLOOKUP(I1549,RETENCIÓN!A:E,5,FALSE)="CT","X","")</f>
        <v/>
      </c>
      <c r="N1549" s="28" t="str">
        <f>IF(VLOOKUP(I1549,RETENCIÓN!A:E,5,FALSE)="E","X","")</f>
        <v>X</v>
      </c>
      <c r="O1549" s="28" t="str">
        <f>IF(VLOOKUP(I1549,[3]RETENCIÓN!A:E,5,FALSE)="MT","X","")</f>
        <v/>
      </c>
      <c r="P1549" s="28" t="str">
        <f>IF(VLOOKUP(I1549,[3]RETENCIÓN!A:E,5,FALSE)="S","X","")</f>
        <v/>
      </c>
      <c r="Q1549" s="26" t="s">
        <v>2876</v>
      </c>
      <c r="R1549" s="26" t="s">
        <v>1510</v>
      </c>
      <c r="S1549" s="25" t="s">
        <v>177</v>
      </c>
      <c r="T1549" s="22" t="s">
        <v>178</v>
      </c>
      <c r="U1549" s="22">
        <v>1</v>
      </c>
      <c r="V1549" s="22">
        <v>107</v>
      </c>
      <c r="W1549" s="22" t="s">
        <v>167</v>
      </c>
      <c r="X1549" s="22"/>
      <c r="Y1549" s="22">
        <v>11</v>
      </c>
      <c r="Z1549" s="22" t="s">
        <v>2873</v>
      </c>
    </row>
    <row r="1550" spans="1:26" x14ac:dyDescent="0.2">
      <c r="A1550" s="22">
        <v>1548</v>
      </c>
      <c r="B1550" s="22" t="s">
        <v>303</v>
      </c>
      <c r="C1550" s="23">
        <v>36482</v>
      </c>
      <c r="D1550" s="23">
        <v>36482</v>
      </c>
      <c r="E1550" s="22" t="s">
        <v>21</v>
      </c>
      <c r="F1550" s="24" t="s">
        <v>2883</v>
      </c>
      <c r="G1550" s="4" t="s">
        <v>40</v>
      </c>
      <c r="H1550" s="31" t="str">
        <f>VLOOKUP(G1550,[2]Hoja2!A$1:B$65536,2,0)</f>
        <v>SERIE029</v>
      </c>
      <c r="I1550" s="4" t="s">
        <v>40</v>
      </c>
      <c r="J1550" s="31">
        <f>VLOOKUP(Eliminación!I1933,RETENCIÓN!A:D,IF(Eliminación!E1933="OPES",2,IF(Eliminación!E1933="UPES",3,4)),FALSE)</f>
        <v>10</v>
      </c>
      <c r="K1550" s="27">
        <f t="shared" si="23"/>
        <v>40132</v>
      </c>
      <c r="L1550" s="28" t="str">
        <f>IF(VLOOKUP(I1550,RETENCIÓN!A:E,5,FALSE)="E","X","")</f>
        <v>X</v>
      </c>
      <c r="M1550" s="29" t="str">
        <f>IF(VLOOKUP(I1550,RETENCIÓN!A:E,5,FALSE)="CT","X","")</f>
        <v/>
      </c>
      <c r="N1550" s="28" t="str">
        <f>IF(VLOOKUP(I1550,RETENCIÓN!A:E,5,FALSE)="E","X","")</f>
        <v>X</v>
      </c>
      <c r="O1550" s="28" t="str">
        <f>IF(VLOOKUP(I1550,[3]RETENCIÓN!A:E,5,FALSE)="MT","X","")</f>
        <v/>
      </c>
      <c r="P1550" s="28" t="str">
        <f>IF(VLOOKUP(I1550,[3]RETENCIÓN!A:E,5,FALSE)="S","X","")</f>
        <v/>
      </c>
      <c r="Q1550" s="26" t="s">
        <v>2876</v>
      </c>
      <c r="R1550" s="26" t="s">
        <v>1255</v>
      </c>
      <c r="S1550" s="25" t="s">
        <v>177</v>
      </c>
      <c r="T1550" s="22" t="s">
        <v>178</v>
      </c>
      <c r="U1550" s="22">
        <v>1</v>
      </c>
      <c r="V1550" s="22">
        <v>102</v>
      </c>
      <c r="W1550" s="22" t="s">
        <v>167</v>
      </c>
      <c r="X1550" s="22"/>
      <c r="Y1550" s="22">
        <v>12</v>
      </c>
      <c r="Z1550" s="22" t="s">
        <v>2873</v>
      </c>
    </row>
    <row r="1551" spans="1:26" ht="24" x14ac:dyDescent="0.2">
      <c r="A1551" s="22">
        <v>1549</v>
      </c>
      <c r="B1551" s="22" t="s">
        <v>221</v>
      </c>
      <c r="C1551" s="23">
        <v>36482</v>
      </c>
      <c r="D1551" s="23">
        <v>36482</v>
      </c>
      <c r="E1551" s="22" t="s">
        <v>21</v>
      </c>
      <c r="F1551" s="24" t="s">
        <v>2884</v>
      </c>
      <c r="G1551" s="4" t="s">
        <v>40</v>
      </c>
      <c r="H1551" s="31" t="str">
        <f>VLOOKUP(G1551,[2]Hoja2!A$1:B$65536,2,0)</f>
        <v>SERIE029</v>
      </c>
      <c r="I1551" s="4" t="s">
        <v>40</v>
      </c>
      <c r="J1551" s="31">
        <f>VLOOKUP(Eliminación!I1934,RETENCIÓN!A:D,IF(Eliminación!E1934="OPES",2,IF(Eliminación!E1934="UPES",3,4)),FALSE)</f>
        <v>10</v>
      </c>
      <c r="K1551" s="27">
        <f t="shared" ref="K1551:K1614" si="25">D1551+(J1551*365)</f>
        <v>40132</v>
      </c>
      <c r="L1551" s="28" t="str">
        <f>IF(VLOOKUP(I1551,RETENCIÓN!A:E,5,FALSE)="E","X","")</f>
        <v>X</v>
      </c>
      <c r="M1551" s="29" t="str">
        <f>IF(VLOOKUP(I1551,RETENCIÓN!A:E,5,FALSE)="CT","X","")</f>
        <v/>
      </c>
      <c r="N1551" s="28" t="str">
        <f>IF(VLOOKUP(I1551,RETENCIÓN!A:E,5,FALSE)="E","X","")</f>
        <v>X</v>
      </c>
      <c r="O1551" s="28" t="str">
        <f>IF(VLOOKUP(I1551,[3]RETENCIÓN!A:E,5,FALSE)="MT","X","")</f>
        <v/>
      </c>
      <c r="P1551" s="28" t="str">
        <f>IF(VLOOKUP(I1551,[3]RETENCIÓN!A:E,5,FALSE)="S","X","")</f>
        <v/>
      </c>
      <c r="Q1551" s="26" t="s">
        <v>2876</v>
      </c>
      <c r="R1551" s="26" t="s">
        <v>2885</v>
      </c>
      <c r="S1551" s="25" t="s">
        <v>177</v>
      </c>
      <c r="T1551" s="22" t="s">
        <v>178</v>
      </c>
      <c r="U1551" s="22">
        <v>1</v>
      </c>
      <c r="V1551" s="22">
        <v>94</v>
      </c>
      <c r="W1551" s="22" t="s">
        <v>167</v>
      </c>
      <c r="X1551" s="22"/>
      <c r="Y1551" s="22">
        <v>13</v>
      </c>
      <c r="Z1551" s="22" t="s">
        <v>2873</v>
      </c>
    </row>
    <row r="1552" spans="1:26" x14ac:dyDescent="0.2">
      <c r="A1552" s="22">
        <v>1550</v>
      </c>
      <c r="B1552" s="22" t="s">
        <v>1973</v>
      </c>
      <c r="C1552" s="23">
        <v>36482</v>
      </c>
      <c r="D1552" s="23">
        <v>36482</v>
      </c>
      <c r="E1552" s="22" t="s">
        <v>21</v>
      </c>
      <c r="F1552" s="24" t="s">
        <v>2886</v>
      </c>
      <c r="G1552" s="4" t="s">
        <v>40</v>
      </c>
      <c r="H1552" s="31" t="str">
        <f>VLOOKUP(G1552,[2]Hoja2!A$1:B$65536,2,0)</f>
        <v>SERIE029</v>
      </c>
      <c r="I1552" s="4" t="s">
        <v>40</v>
      </c>
      <c r="J1552" s="31">
        <f>VLOOKUP(Eliminación!I1935,RETENCIÓN!A:D,IF(Eliminación!E1935="OPES",2,IF(Eliminación!E1935="UPES",3,4)),FALSE)</f>
        <v>10</v>
      </c>
      <c r="K1552" s="27">
        <f t="shared" si="25"/>
        <v>40132</v>
      </c>
      <c r="L1552" s="28" t="str">
        <f>IF(VLOOKUP(I1552,RETENCIÓN!A:E,5,FALSE)="E","X","")</f>
        <v>X</v>
      </c>
      <c r="M1552" s="29" t="str">
        <f>IF(VLOOKUP(I1552,RETENCIÓN!A:E,5,FALSE)="CT","X","")</f>
        <v/>
      </c>
      <c r="N1552" s="28" t="str">
        <f>IF(VLOOKUP(I1552,RETENCIÓN!A:E,5,FALSE)="E","X","")</f>
        <v>X</v>
      </c>
      <c r="O1552" s="28" t="str">
        <f>IF(VLOOKUP(I1552,[3]RETENCIÓN!A:E,5,FALSE)="MT","X","")</f>
        <v/>
      </c>
      <c r="P1552" s="28" t="str">
        <f>IF(VLOOKUP(I1552,[3]RETENCIÓN!A:E,5,FALSE)="S","X","")</f>
        <v/>
      </c>
      <c r="Q1552" s="26" t="s">
        <v>2876</v>
      </c>
      <c r="R1552" s="26" t="s">
        <v>1104</v>
      </c>
      <c r="S1552" s="25" t="s">
        <v>177</v>
      </c>
      <c r="T1552" s="22" t="s">
        <v>178</v>
      </c>
      <c r="U1552" s="22">
        <v>1</v>
      </c>
      <c r="V1552" s="22">
        <v>82</v>
      </c>
      <c r="W1552" s="22" t="s">
        <v>167</v>
      </c>
      <c r="X1552" s="22"/>
      <c r="Y1552" s="22">
        <v>14</v>
      </c>
      <c r="Z1552" s="22" t="s">
        <v>2873</v>
      </c>
    </row>
    <row r="1553" spans="1:26" ht="24" x14ac:dyDescent="0.2">
      <c r="A1553" s="22">
        <v>1551</v>
      </c>
      <c r="B1553" s="22" t="s">
        <v>412</v>
      </c>
      <c r="C1553" s="23">
        <v>37305</v>
      </c>
      <c r="D1553" s="23">
        <v>37305</v>
      </c>
      <c r="E1553" s="22" t="s">
        <v>21</v>
      </c>
      <c r="F1553" s="24" t="s">
        <v>2887</v>
      </c>
      <c r="G1553" s="4" t="s">
        <v>40</v>
      </c>
      <c r="H1553" s="31" t="str">
        <f>VLOOKUP(G1553,[2]Hoja2!A$1:B$65536,2,0)</f>
        <v>SERIE029</v>
      </c>
      <c r="I1553" s="4" t="s">
        <v>40</v>
      </c>
      <c r="J1553" s="31">
        <f>VLOOKUP(Eliminación!I1936,RETENCIÓN!A:D,IF(Eliminación!E1936="OPES",2,IF(Eliminación!E1936="UPES",3,4)),FALSE)</f>
        <v>10</v>
      </c>
      <c r="K1553" s="27">
        <f t="shared" si="25"/>
        <v>40955</v>
      </c>
      <c r="L1553" s="28" t="str">
        <f>IF(VLOOKUP(I1553,RETENCIÓN!A:E,5,FALSE)="E","X","")</f>
        <v>X</v>
      </c>
      <c r="M1553" s="29" t="str">
        <f>IF(VLOOKUP(I1553,RETENCIÓN!A:E,5,FALSE)="CT","X","")</f>
        <v/>
      </c>
      <c r="N1553" s="28" t="str">
        <f>IF(VLOOKUP(I1553,RETENCIÓN!A:E,5,FALSE)="E","X","")</f>
        <v>X</v>
      </c>
      <c r="O1553" s="28" t="str">
        <f>IF(VLOOKUP(I1553,[3]RETENCIÓN!A:E,5,FALSE)="MT","X","")</f>
        <v/>
      </c>
      <c r="P1553" s="28" t="str">
        <f>IF(VLOOKUP(I1553,[3]RETENCIÓN!A:E,5,FALSE)="S","X","")</f>
        <v/>
      </c>
      <c r="Q1553" s="26" t="s">
        <v>2888</v>
      </c>
      <c r="R1553" s="26" t="s">
        <v>2889</v>
      </c>
      <c r="S1553" s="25" t="s">
        <v>177</v>
      </c>
      <c r="T1553" s="22" t="s">
        <v>178</v>
      </c>
      <c r="U1553" s="22">
        <v>1</v>
      </c>
      <c r="V1553" s="22">
        <v>98</v>
      </c>
      <c r="W1553" s="22" t="s">
        <v>167</v>
      </c>
      <c r="X1553" s="22" t="s">
        <v>351</v>
      </c>
      <c r="Y1553" s="22">
        <v>1</v>
      </c>
      <c r="Z1553" s="22" t="s">
        <v>2890</v>
      </c>
    </row>
    <row r="1554" spans="1:26" x14ac:dyDescent="0.2">
      <c r="A1554" s="22">
        <v>1552</v>
      </c>
      <c r="B1554" s="22" t="s">
        <v>412</v>
      </c>
      <c r="C1554" s="23">
        <v>37306</v>
      </c>
      <c r="D1554" s="23">
        <v>37306</v>
      </c>
      <c r="E1554" s="22" t="s">
        <v>21</v>
      </c>
      <c r="F1554" s="24" t="s">
        <v>2512</v>
      </c>
      <c r="G1554" s="4" t="s">
        <v>40</v>
      </c>
      <c r="H1554" s="31" t="str">
        <f>VLOOKUP(G1554,[2]Hoja2!A$1:B$65536,2,0)</f>
        <v>SERIE029</v>
      </c>
      <c r="I1554" s="4" t="s">
        <v>40</v>
      </c>
      <c r="J1554" s="31">
        <f>VLOOKUP(Eliminación!I1937,RETENCIÓN!A:D,IF(Eliminación!E1937="OPES",2,IF(Eliminación!E1937="UPES",3,4)),FALSE)</f>
        <v>10</v>
      </c>
      <c r="K1554" s="27">
        <f t="shared" si="25"/>
        <v>40956</v>
      </c>
      <c r="L1554" s="28" t="str">
        <f>IF(VLOOKUP(I1554,RETENCIÓN!A:E,5,FALSE)="E","X","")</f>
        <v>X</v>
      </c>
      <c r="M1554" s="29" t="str">
        <f>IF(VLOOKUP(I1554,RETENCIÓN!A:E,5,FALSE)="CT","X","")</f>
        <v/>
      </c>
      <c r="N1554" s="28" t="str">
        <f>IF(VLOOKUP(I1554,RETENCIÓN!A:E,5,FALSE)="E","X","")</f>
        <v>X</v>
      </c>
      <c r="O1554" s="28" t="str">
        <f>IF(VLOOKUP(I1554,[3]RETENCIÓN!A:E,5,FALSE)="MT","X","")</f>
        <v/>
      </c>
      <c r="P1554" s="28" t="str">
        <f>IF(VLOOKUP(I1554,[3]RETENCIÓN!A:E,5,FALSE)="S","X","")</f>
        <v/>
      </c>
      <c r="Q1554" s="26" t="s">
        <v>2891</v>
      </c>
      <c r="R1554" s="26"/>
      <c r="S1554" s="25" t="s">
        <v>177</v>
      </c>
      <c r="T1554" s="22" t="s">
        <v>178</v>
      </c>
      <c r="U1554" s="22">
        <v>1</v>
      </c>
      <c r="V1554" s="22">
        <v>15</v>
      </c>
      <c r="W1554" s="22" t="s">
        <v>167</v>
      </c>
      <c r="X1554" s="22" t="s">
        <v>351</v>
      </c>
      <c r="Y1554" s="22">
        <v>2</v>
      </c>
      <c r="Z1554" s="22" t="s">
        <v>2890</v>
      </c>
    </row>
    <row r="1555" spans="1:26" ht="36" x14ac:dyDescent="0.2">
      <c r="A1555" s="22">
        <v>1553</v>
      </c>
      <c r="B1555" s="22" t="s">
        <v>168</v>
      </c>
      <c r="C1555" s="23">
        <v>37307</v>
      </c>
      <c r="D1555" s="23">
        <v>37307</v>
      </c>
      <c r="E1555" s="22" t="s">
        <v>21</v>
      </c>
      <c r="F1555" s="24" t="s">
        <v>2892</v>
      </c>
      <c r="G1555" s="4" t="s">
        <v>40</v>
      </c>
      <c r="H1555" s="31" t="str">
        <f>VLOOKUP(G1555,[2]Hoja2!A$1:B$65536,2,0)</f>
        <v>SERIE029</v>
      </c>
      <c r="I1555" s="4" t="s">
        <v>40</v>
      </c>
      <c r="J1555" s="31">
        <f>VLOOKUP(Eliminación!I1938,RETENCIÓN!A:D,IF(Eliminación!E1938="OPES",2,IF(Eliminación!E1938="UPES",3,4)),FALSE)</f>
        <v>10</v>
      </c>
      <c r="K1555" s="27">
        <f t="shared" si="25"/>
        <v>40957</v>
      </c>
      <c r="L1555" s="28" t="str">
        <f>IF(VLOOKUP(I1555,RETENCIÓN!A:E,5,FALSE)="E","X","")</f>
        <v>X</v>
      </c>
      <c r="M1555" s="29" t="str">
        <f>IF(VLOOKUP(I1555,RETENCIÓN!A:E,5,FALSE)="CT","X","")</f>
        <v/>
      </c>
      <c r="N1555" s="28" t="str">
        <f>IF(VLOOKUP(I1555,RETENCIÓN!A:E,5,FALSE)="E","X","")</f>
        <v>X</v>
      </c>
      <c r="O1555" s="28" t="str">
        <f>IF(VLOOKUP(I1555,[3]RETENCIÓN!A:E,5,FALSE)="MT","X","")</f>
        <v/>
      </c>
      <c r="P1555" s="28" t="str">
        <f>IF(VLOOKUP(I1555,[3]RETENCIÓN!A:E,5,FALSE)="S","X","")</f>
        <v/>
      </c>
      <c r="Q1555" s="26" t="s">
        <v>2893</v>
      </c>
      <c r="R1555" s="26"/>
      <c r="S1555" s="25" t="s">
        <v>177</v>
      </c>
      <c r="T1555" s="22" t="s">
        <v>178</v>
      </c>
      <c r="U1555" s="22">
        <v>1</v>
      </c>
      <c r="V1555" s="22">
        <v>64</v>
      </c>
      <c r="W1555" s="22" t="s">
        <v>167</v>
      </c>
      <c r="X1555" s="22"/>
      <c r="Y1555" s="22">
        <v>3</v>
      </c>
      <c r="Z1555" s="22" t="s">
        <v>2890</v>
      </c>
    </row>
    <row r="1556" spans="1:26" ht="36" x14ac:dyDescent="0.2">
      <c r="A1556" s="22">
        <v>1554</v>
      </c>
      <c r="B1556" s="22" t="s">
        <v>168</v>
      </c>
      <c r="C1556" s="23">
        <v>37307</v>
      </c>
      <c r="D1556" s="23">
        <v>37307</v>
      </c>
      <c r="E1556" s="22" t="s">
        <v>21</v>
      </c>
      <c r="F1556" s="24" t="s">
        <v>2894</v>
      </c>
      <c r="G1556" s="4" t="s">
        <v>40</v>
      </c>
      <c r="H1556" s="31" t="str">
        <f>VLOOKUP(G1556,[2]Hoja2!A$1:B$65536,2,0)</f>
        <v>SERIE029</v>
      </c>
      <c r="I1556" s="4" t="s">
        <v>40</v>
      </c>
      <c r="J1556" s="31">
        <f>VLOOKUP(Eliminación!I1939,RETENCIÓN!A:D,IF(Eliminación!E1939="OPES",2,IF(Eliminación!E1939="UPES",3,4)),FALSE)</f>
        <v>10</v>
      </c>
      <c r="K1556" s="27">
        <f t="shared" si="25"/>
        <v>40957</v>
      </c>
      <c r="L1556" s="28" t="str">
        <f>IF(VLOOKUP(I1556,RETENCIÓN!A:E,5,FALSE)="E","X","")</f>
        <v>X</v>
      </c>
      <c r="M1556" s="29" t="str">
        <f>IF(VLOOKUP(I1556,RETENCIÓN!A:E,5,FALSE)="CT","X","")</f>
        <v/>
      </c>
      <c r="N1556" s="28" t="str">
        <f>IF(VLOOKUP(I1556,RETENCIÓN!A:E,5,FALSE)="E","X","")</f>
        <v>X</v>
      </c>
      <c r="O1556" s="28" t="str">
        <f>IF(VLOOKUP(I1556,[3]RETENCIÓN!A:E,5,FALSE)="MT","X","")</f>
        <v/>
      </c>
      <c r="P1556" s="28" t="str">
        <f>IF(VLOOKUP(I1556,[3]RETENCIÓN!A:E,5,FALSE)="S","X","")</f>
        <v/>
      </c>
      <c r="Q1556" s="26" t="s">
        <v>2893</v>
      </c>
      <c r="R1556" s="26"/>
      <c r="S1556" s="25" t="s">
        <v>177</v>
      </c>
      <c r="T1556" s="22" t="s">
        <v>178</v>
      </c>
      <c r="U1556" s="22">
        <v>1</v>
      </c>
      <c r="V1556" s="22">
        <v>51</v>
      </c>
      <c r="W1556" s="22" t="s">
        <v>167</v>
      </c>
      <c r="X1556" s="22"/>
      <c r="Y1556" s="22">
        <v>4</v>
      </c>
      <c r="Z1556" s="22" t="s">
        <v>2890</v>
      </c>
    </row>
    <row r="1557" spans="1:26" ht="36" x14ac:dyDescent="0.2">
      <c r="A1557" s="22">
        <v>1555</v>
      </c>
      <c r="B1557" s="22" t="s">
        <v>168</v>
      </c>
      <c r="C1557" s="23">
        <v>37308</v>
      </c>
      <c r="D1557" s="23">
        <v>37308</v>
      </c>
      <c r="E1557" s="22" t="s">
        <v>21</v>
      </c>
      <c r="F1557" s="24" t="s">
        <v>2181</v>
      </c>
      <c r="G1557" s="4" t="s">
        <v>40</v>
      </c>
      <c r="H1557" s="31" t="str">
        <f>VLOOKUP(G1557,[2]Hoja2!A$1:B$65536,2,0)</f>
        <v>SERIE029</v>
      </c>
      <c r="I1557" s="4" t="s">
        <v>40</v>
      </c>
      <c r="J1557" s="31">
        <f>VLOOKUP(Eliminación!I1940,RETENCIÓN!A:D,IF(Eliminación!E1940="OPES",2,IF(Eliminación!E1940="UPES",3,4)),FALSE)</f>
        <v>10</v>
      </c>
      <c r="K1557" s="27">
        <f t="shared" si="25"/>
        <v>40958</v>
      </c>
      <c r="L1557" s="28" t="str">
        <f>IF(VLOOKUP(I1557,RETENCIÓN!A:E,5,FALSE)="E","X","")</f>
        <v>X</v>
      </c>
      <c r="M1557" s="29" t="str">
        <f>IF(VLOOKUP(I1557,RETENCIÓN!A:E,5,FALSE)="CT","X","")</f>
        <v/>
      </c>
      <c r="N1557" s="28" t="str">
        <f>IF(VLOOKUP(I1557,RETENCIÓN!A:E,5,FALSE)="E","X","")</f>
        <v>X</v>
      </c>
      <c r="O1557" s="28" t="str">
        <f>IF(VLOOKUP(I1557,[3]RETENCIÓN!A:E,5,FALSE)="MT","X","")</f>
        <v/>
      </c>
      <c r="P1557" s="28" t="str">
        <f>IF(VLOOKUP(I1557,[3]RETENCIÓN!A:E,5,FALSE)="S","X","")</f>
        <v/>
      </c>
      <c r="Q1557" s="26" t="s">
        <v>2893</v>
      </c>
      <c r="R1557" s="26"/>
      <c r="S1557" s="25" t="s">
        <v>177</v>
      </c>
      <c r="T1557" s="22" t="s">
        <v>178</v>
      </c>
      <c r="U1557" s="22">
        <v>1</v>
      </c>
      <c r="V1557" s="22">
        <v>51</v>
      </c>
      <c r="W1557" s="22" t="s">
        <v>167</v>
      </c>
      <c r="X1557" s="22"/>
      <c r="Y1557" s="22">
        <v>5</v>
      </c>
      <c r="Z1557" s="22" t="s">
        <v>2890</v>
      </c>
    </row>
    <row r="1558" spans="1:26" ht="36" x14ac:dyDescent="0.2">
      <c r="A1558" s="22">
        <v>1556</v>
      </c>
      <c r="B1558" s="22" t="s">
        <v>303</v>
      </c>
      <c r="C1558" s="23">
        <v>37308</v>
      </c>
      <c r="D1558" s="23">
        <v>37308</v>
      </c>
      <c r="E1558" s="22" t="s">
        <v>21</v>
      </c>
      <c r="F1558" s="24" t="s">
        <v>859</v>
      </c>
      <c r="G1558" s="4" t="s">
        <v>40</v>
      </c>
      <c r="H1558" s="31" t="str">
        <f>VLOOKUP(G1558,[2]Hoja2!A$1:B$65536,2,0)</f>
        <v>SERIE029</v>
      </c>
      <c r="I1558" s="4" t="s">
        <v>40</v>
      </c>
      <c r="J1558" s="31">
        <f>VLOOKUP(Eliminación!I1941,RETENCIÓN!A:D,IF(Eliminación!E1941="OPES",2,IF(Eliminación!E1941="UPES",3,4)),FALSE)</f>
        <v>10</v>
      </c>
      <c r="K1558" s="27">
        <f t="shared" si="25"/>
        <v>40958</v>
      </c>
      <c r="L1558" s="28" t="str">
        <f>IF(VLOOKUP(I1558,RETENCIÓN!A:E,5,FALSE)="E","X","")</f>
        <v>X</v>
      </c>
      <c r="M1558" s="29" t="str">
        <f>IF(VLOOKUP(I1558,RETENCIÓN!A:E,5,FALSE)="CT","X","")</f>
        <v/>
      </c>
      <c r="N1558" s="28" t="str">
        <f>IF(VLOOKUP(I1558,RETENCIÓN!A:E,5,FALSE)="E","X","")</f>
        <v>X</v>
      </c>
      <c r="O1558" s="28" t="str">
        <f>IF(VLOOKUP(I1558,[3]RETENCIÓN!A:E,5,FALSE)="MT","X","")</f>
        <v/>
      </c>
      <c r="P1558" s="28" t="str">
        <f>IF(VLOOKUP(I1558,[3]RETENCIÓN!A:E,5,FALSE)="S","X","")</f>
        <v/>
      </c>
      <c r="Q1558" s="26" t="s">
        <v>2893</v>
      </c>
      <c r="R1558" s="26"/>
      <c r="S1558" s="25" t="s">
        <v>177</v>
      </c>
      <c r="T1558" s="22" t="s">
        <v>178</v>
      </c>
      <c r="U1558" s="22">
        <v>1</v>
      </c>
      <c r="V1558" s="22">
        <v>40</v>
      </c>
      <c r="W1558" s="22" t="s">
        <v>167</v>
      </c>
      <c r="X1558" s="22"/>
      <c r="Y1558" s="22">
        <v>6</v>
      </c>
      <c r="Z1558" s="22" t="s">
        <v>2890</v>
      </c>
    </row>
    <row r="1559" spans="1:26" ht="36" x14ac:dyDescent="0.2">
      <c r="A1559" s="22">
        <v>1557</v>
      </c>
      <c r="B1559" s="22" t="s">
        <v>303</v>
      </c>
      <c r="C1559" s="23">
        <v>37308</v>
      </c>
      <c r="D1559" s="23">
        <v>37308</v>
      </c>
      <c r="E1559" s="22" t="s">
        <v>21</v>
      </c>
      <c r="F1559" s="24" t="s">
        <v>2180</v>
      </c>
      <c r="G1559" s="4" t="s">
        <v>40</v>
      </c>
      <c r="H1559" s="31" t="str">
        <f>VLOOKUP(G1559,[2]Hoja2!A$1:B$65536,2,0)</f>
        <v>SERIE029</v>
      </c>
      <c r="I1559" s="4" t="s">
        <v>40</v>
      </c>
      <c r="J1559" s="31">
        <f>VLOOKUP(Eliminación!I1942,RETENCIÓN!A:D,IF(Eliminación!E1942="OPES",2,IF(Eliminación!E1942="UPES",3,4)),FALSE)</f>
        <v>10</v>
      </c>
      <c r="K1559" s="27">
        <f t="shared" si="25"/>
        <v>40958</v>
      </c>
      <c r="L1559" s="28" t="str">
        <f>IF(VLOOKUP(I1559,RETENCIÓN!A:E,5,FALSE)="E","X","")</f>
        <v>X</v>
      </c>
      <c r="M1559" s="29" t="str">
        <f>IF(VLOOKUP(I1559,RETENCIÓN!A:E,5,FALSE)="CT","X","")</f>
        <v/>
      </c>
      <c r="N1559" s="28" t="str">
        <f>IF(VLOOKUP(I1559,RETENCIÓN!A:E,5,FALSE)="E","X","")</f>
        <v>X</v>
      </c>
      <c r="O1559" s="28" t="str">
        <f>IF(VLOOKUP(I1559,[3]RETENCIÓN!A:E,5,FALSE)="MT","X","")</f>
        <v/>
      </c>
      <c r="P1559" s="28" t="str">
        <f>IF(VLOOKUP(I1559,[3]RETENCIÓN!A:E,5,FALSE)="S","X","")</f>
        <v/>
      </c>
      <c r="Q1559" s="26" t="s">
        <v>2893</v>
      </c>
      <c r="R1559" s="26"/>
      <c r="S1559" s="25" t="s">
        <v>177</v>
      </c>
      <c r="T1559" s="22" t="s">
        <v>178</v>
      </c>
      <c r="U1559" s="22">
        <v>1</v>
      </c>
      <c r="V1559" s="22">
        <v>50</v>
      </c>
      <c r="W1559" s="22" t="s">
        <v>167</v>
      </c>
      <c r="X1559" s="22"/>
      <c r="Y1559" s="22">
        <v>7</v>
      </c>
      <c r="Z1559" s="22" t="s">
        <v>2890</v>
      </c>
    </row>
    <row r="1560" spans="1:26" ht="36" x14ac:dyDescent="0.2">
      <c r="A1560" s="22">
        <v>1558</v>
      </c>
      <c r="B1560" s="22" t="s">
        <v>1047</v>
      </c>
      <c r="C1560" s="23">
        <v>37308</v>
      </c>
      <c r="D1560" s="23">
        <v>37308</v>
      </c>
      <c r="E1560" s="22" t="s">
        <v>21</v>
      </c>
      <c r="F1560" s="24" t="s">
        <v>281</v>
      </c>
      <c r="G1560" s="4" t="s">
        <v>40</v>
      </c>
      <c r="H1560" s="31" t="str">
        <f>VLOOKUP(G1560,[2]Hoja2!A$1:B$65536,2,0)</f>
        <v>SERIE029</v>
      </c>
      <c r="I1560" s="4" t="s">
        <v>40</v>
      </c>
      <c r="J1560" s="31">
        <f>VLOOKUP(Eliminación!I1943,RETENCIÓN!A:D,IF(Eliminación!E1943="OPES",2,IF(Eliminación!E1943="UPES",3,4)),FALSE)</f>
        <v>10</v>
      </c>
      <c r="K1560" s="27">
        <f t="shared" si="25"/>
        <v>40958</v>
      </c>
      <c r="L1560" s="28" t="str">
        <f>IF(VLOOKUP(I1560,RETENCIÓN!A:E,5,FALSE)="E","X","")</f>
        <v>X</v>
      </c>
      <c r="M1560" s="29" t="str">
        <f>IF(VLOOKUP(I1560,RETENCIÓN!A:E,5,FALSE)="CT","X","")</f>
        <v/>
      </c>
      <c r="N1560" s="28" t="str">
        <f>IF(VLOOKUP(I1560,RETENCIÓN!A:E,5,FALSE)="E","X","")</f>
        <v>X</v>
      </c>
      <c r="O1560" s="28" t="str">
        <f>IF(VLOOKUP(I1560,[3]RETENCIÓN!A:E,5,FALSE)="MT","X","")</f>
        <v/>
      </c>
      <c r="P1560" s="28" t="str">
        <f>IF(VLOOKUP(I1560,[3]RETENCIÓN!A:E,5,FALSE)="S","X","")</f>
        <v/>
      </c>
      <c r="Q1560" s="26" t="s">
        <v>2893</v>
      </c>
      <c r="R1560" s="26" t="s">
        <v>2176</v>
      </c>
      <c r="S1560" s="25" t="s">
        <v>177</v>
      </c>
      <c r="T1560" s="22" t="s">
        <v>178</v>
      </c>
      <c r="U1560" s="22">
        <v>1</v>
      </c>
      <c r="V1560" s="22">
        <v>62</v>
      </c>
      <c r="W1560" s="22" t="s">
        <v>167</v>
      </c>
      <c r="X1560" s="22"/>
      <c r="Y1560" s="22">
        <v>8</v>
      </c>
      <c r="Z1560" s="22" t="s">
        <v>2890</v>
      </c>
    </row>
    <row r="1561" spans="1:26" ht="36" x14ac:dyDescent="0.2">
      <c r="A1561" s="22">
        <v>1559</v>
      </c>
      <c r="B1561" s="22" t="s">
        <v>168</v>
      </c>
      <c r="C1561" s="23">
        <v>37308</v>
      </c>
      <c r="D1561" s="23">
        <v>37308</v>
      </c>
      <c r="E1561" s="22" t="s">
        <v>21</v>
      </c>
      <c r="F1561" s="24" t="s">
        <v>283</v>
      </c>
      <c r="G1561" s="4" t="s">
        <v>40</v>
      </c>
      <c r="H1561" s="31" t="str">
        <f>VLOOKUP(G1561,[2]Hoja2!A$1:B$65536,2,0)</f>
        <v>SERIE029</v>
      </c>
      <c r="I1561" s="4" t="s">
        <v>40</v>
      </c>
      <c r="J1561" s="31">
        <f>VLOOKUP(Eliminación!I1944,RETENCIÓN!A:D,IF(Eliminación!E1944="OPES",2,IF(Eliminación!E1944="UPES",3,4)),FALSE)</f>
        <v>10</v>
      </c>
      <c r="K1561" s="27">
        <f t="shared" si="25"/>
        <v>40958</v>
      </c>
      <c r="L1561" s="28" t="str">
        <f>IF(VLOOKUP(I1561,RETENCIÓN!A:E,5,FALSE)="E","X","")</f>
        <v>X</v>
      </c>
      <c r="M1561" s="29" t="str">
        <f>IF(VLOOKUP(I1561,RETENCIÓN!A:E,5,FALSE)="CT","X","")</f>
        <v/>
      </c>
      <c r="N1561" s="28" t="str">
        <f>IF(VLOOKUP(I1561,RETENCIÓN!A:E,5,FALSE)="E","X","")</f>
        <v>X</v>
      </c>
      <c r="O1561" s="28" t="str">
        <f>IF(VLOOKUP(I1561,[3]RETENCIÓN!A:E,5,FALSE)="MT","X","")</f>
        <v/>
      </c>
      <c r="P1561" s="28" t="str">
        <f>IF(VLOOKUP(I1561,[3]RETENCIÓN!A:E,5,FALSE)="S","X","")</f>
        <v/>
      </c>
      <c r="Q1561" s="26" t="s">
        <v>2893</v>
      </c>
      <c r="R1561" s="26"/>
      <c r="S1561" s="25" t="s">
        <v>177</v>
      </c>
      <c r="T1561" s="22" t="s">
        <v>178</v>
      </c>
      <c r="U1561" s="22">
        <v>1</v>
      </c>
      <c r="V1561" s="22">
        <v>54</v>
      </c>
      <c r="W1561" s="22" t="s">
        <v>167</v>
      </c>
      <c r="X1561" s="22"/>
      <c r="Y1561" s="22">
        <v>9</v>
      </c>
      <c r="Z1561" s="22" t="s">
        <v>2890</v>
      </c>
    </row>
    <row r="1562" spans="1:26" ht="36" x14ac:dyDescent="0.2">
      <c r="A1562" s="22">
        <v>1560</v>
      </c>
      <c r="B1562" s="22" t="s">
        <v>221</v>
      </c>
      <c r="C1562" s="23">
        <v>37308</v>
      </c>
      <c r="D1562" s="23">
        <v>37308</v>
      </c>
      <c r="E1562" s="22" t="s">
        <v>21</v>
      </c>
      <c r="F1562" s="24" t="s">
        <v>1185</v>
      </c>
      <c r="G1562" s="4" t="s">
        <v>40</v>
      </c>
      <c r="H1562" s="31" t="str">
        <f>VLOOKUP(G1562,[2]Hoja2!A$1:B$65536,2,0)</f>
        <v>SERIE029</v>
      </c>
      <c r="I1562" s="4" t="s">
        <v>40</v>
      </c>
      <c r="J1562" s="31">
        <f>VLOOKUP(Eliminación!I1945,RETENCIÓN!A:D,IF(Eliminación!E1945="OPES",2,IF(Eliminación!E1945="UPES",3,4)),FALSE)</f>
        <v>10</v>
      </c>
      <c r="K1562" s="27">
        <f t="shared" si="25"/>
        <v>40958</v>
      </c>
      <c r="L1562" s="28" t="str">
        <f>IF(VLOOKUP(I1562,RETENCIÓN!A:E,5,FALSE)="E","X","")</f>
        <v>X</v>
      </c>
      <c r="M1562" s="29" t="str">
        <f>IF(VLOOKUP(I1562,RETENCIÓN!A:E,5,FALSE)="CT","X","")</f>
        <v/>
      </c>
      <c r="N1562" s="28" t="str">
        <f>IF(VLOOKUP(I1562,RETENCIÓN!A:E,5,FALSE)="E","X","")</f>
        <v>X</v>
      </c>
      <c r="O1562" s="28" t="str">
        <f>IF(VLOOKUP(I1562,[3]RETENCIÓN!A:E,5,FALSE)="MT","X","")</f>
        <v/>
      </c>
      <c r="P1562" s="28" t="str">
        <f>IF(VLOOKUP(I1562,[3]RETENCIÓN!A:E,5,FALSE)="S","X","")</f>
        <v/>
      </c>
      <c r="Q1562" s="26" t="s">
        <v>2893</v>
      </c>
      <c r="R1562" s="26"/>
      <c r="S1562" s="25" t="s">
        <v>177</v>
      </c>
      <c r="T1562" s="22" t="s">
        <v>178</v>
      </c>
      <c r="U1562" s="22">
        <v>1</v>
      </c>
      <c r="V1562" s="22">
        <v>53</v>
      </c>
      <c r="W1562" s="22" t="s">
        <v>167</v>
      </c>
      <c r="X1562" s="22"/>
      <c r="Y1562" s="22">
        <v>10</v>
      </c>
      <c r="Z1562" s="22" t="s">
        <v>2890</v>
      </c>
    </row>
    <row r="1563" spans="1:26" ht="24" x14ac:dyDescent="0.2">
      <c r="A1563" s="22">
        <v>1561</v>
      </c>
      <c r="B1563" s="22" t="s">
        <v>303</v>
      </c>
      <c r="C1563" s="23">
        <v>37309</v>
      </c>
      <c r="D1563" s="23">
        <v>37309</v>
      </c>
      <c r="E1563" s="22" t="s">
        <v>21</v>
      </c>
      <c r="F1563" s="24" t="s">
        <v>2895</v>
      </c>
      <c r="G1563" s="4" t="s">
        <v>40</v>
      </c>
      <c r="H1563" s="31" t="str">
        <f>VLOOKUP(G1563,[2]Hoja2!A$1:B$65536,2,0)</f>
        <v>SERIE029</v>
      </c>
      <c r="I1563" s="4" t="s">
        <v>40</v>
      </c>
      <c r="J1563" s="31">
        <f>VLOOKUP(Eliminación!I1946,RETENCIÓN!A:D,IF(Eliminación!E1946="OPES",2,IF(Eliminación!E1946="UPES",3,4)),FALSE)</f>
        <v>10</v>
      </c>
      <c r="K1563" s="27">
        <f t="shared" si="25"/>
        <v>40959</v>
      </c>
      <c r="L1563" s="28" t="str">
        <f>IF(VLOOKUP(I1563,RETENCIÓN!A:E,5,FALSE)="E","X","")</f>
        <v>X</v>
      </c>
      <c r="M1563" s="29" t="str">
        <f>IF(VLOOKUP(I1563,RETENCIÓN!A:E,5,FALSE)="CT","X","")</f>
        <v/>
      </c>
      <c r="N1563" s="28" t="str">
        <f>IF(VLOOKUP(I1563,RETENCIÓN!A:E,5,FALSE)="E","X","")</f>
        <v>X</v>
      </c>
      <c r="O1563" s="28" t="str">
        <f>IF(VLOOKUP(I1563,[3]RETENCIÓN!A:E,5,FALSE)="MT","X","")</f>
        <v/>
      </c>
      <c r="P1563" s="28" t="str">
        <f>IF(VLOOKUP(I1563,[3]RETENCIÓN!A:E,5,FALSE)="S","X","")</f>
        <v/>
      </c>
      <c r="Q1563" s="26" t="s">
        <v>2896</v>
      </c>
      <c r="R1563" s="26"/>
      <c r="S1563" s="25" t="s">
        <v>177</v>
      </c>
      <c r="T1563" s="22" t="s">
        <v>178</v>
      </c>
      <c r="U1563" s="22">
        <v>1</v>
      </c>
      <c r="V1563" s="22">
        <v>11</v>
      </c>
      <c r="W1563" s="22" t="s">
        <v>167</v>
      </c>
      <c r="X1563" s="22"/>
      <c r="Y1563" s="22">
        <v>11</v>
      </c>
      <c r="Z1563" s="22" t="s">
        <v>2890</v>
      </c>
    </row>
    <row r="1564" spans="1:26" ht="36" x14ac:dyDescent="0.2">
      <c r="A1564" s="22">
        <v>1562</v>
      </c>
      <c r="B1564" s="22" t="s">
        <v>168</v>
      </c>
      <c r="C1564" s="23">
        <v>37308</v>
      </c>
      <c r="D1564" s="23">
        <v>37308</v>
      </c>
      <c r="E1564" s="22" t="s">
        <v>21</v>
      </c>
      <c r="F1564" s="24" t="s">
        <v>1082</v>
      </c>
      <c r="G1564" s="4" t="s">
        <v>40</v>
      </c>
      <c r="H1564" s="31" t="str">
        <f>VLOOKUP(G1564,[2]Hoja2!A$1:B$65536,2,0)</f>
        <v>SERIE029</v>
      </c>
      <c r="I1564" s="4" t="s">
        <v>40</v>
      </c>
      <c r="J1564" s="31">
        <f>VLOOKUP(Eliminación!I1947,RETENCIÓN!A:D,IF(Eliminación!E1947="OPES",2,IF(Eliminación!E1947="UPES",3,4)),FALSE)</f>
        <v>10</v>
      </c>
      <c r="K1564" s="27">
        <f t="shared" si="25"/>
        <v>40958</v>
      </c>
      <c r="L1564" s="28" t="str">
        <f>IF(VLOOKUP(I1564,RETENCIÓN!A:E,5,FALSE)="E","X","")</f>
        <v>X</v>
      </c>
      <c r="M1564" s="29" t="str">
        <f>IF(VLOOKUP(I1564,RETENCIÓN!A:E,5,FALSE)="CT","X","")</f>
        <v/>
      </c>
      <c r="N1564" s="28" t="str">
        <f>IF(VLOOKUP(I1564,RETENCIÓN!A:E,5,FALSE)="E","X","")</f>
        <v>X</v>
      </c>
      <c r="O1564" s="28" t="str">
        <f>IF(VLOOKUP(I1564,[3]RETENCIÓN!A:E,5,FALSE)="MT","X","")</f>
        <v/>
      </c>
      <c r="P1564" s="28" t="str">
        <f>IF(VLOOKUP(I1564,[3]RETENCIÓN!A:E,5,FALSE)="S","X","")</f>
        <v/>
      </c>
      <c r="Q1564" s="26" t="s">
        <v>2893</v>
      </c>
      <c r="R1564" s="26"/>
      <c r="S1564" s="25" t="s">
        <v>177</v>
      </c>
      <c r="T1564" s="22" t="s">
        <v>178</v>
      </c>
      <c r="U1564" s="22">
        <v>1</v>
      </c>
      <c r="V1564" s="22">
        <v>50</v>
      </c>
      <c r="W1564" s="22" t="s">
        <v>167</v>
      </c>
      <c r="X1564" s="22"/>
      <c r="Y1564" s="22">
        <v>12</v>
      </c>
      <c r="Z1564" s="22" t="s">
        <v>2890</v>
      </c>
    </row>
    <row r="1565" spans="1:26" ht="36" x14ac:dyDescent="0.2">
      <c r="A1565" s="22">
        <v>1563</v>
      </c>
      <c r="B1565" s="22" t="s">
        <v>221</v>
      </c>
      <c r="C1565" s="23">
        <v>37308</v>
      </c>
      <c r="D1565" s="23">
        <v>37308</v>
      </c>
      <c r="E1565" s="22" t="s">
        <v>21</v>
      </c>
      <c r="F1565" s="24" t="s">
        <v>2897</v>
      </c>
      <c r="G1565" s="4" t="s">
        <v>40</v>
      </c>
      <c r="H1565" s="31" t="str">
        <f>VLOOKUP(G1565,[2]Hoja2!A$1:B$65536,2,0)</f>
        <v>SERIE029</v>
      </c>
      <c r="I1565" s="4" t="s">
        <v>40</v>
      </c>
      <c r="J1565" s="31">
        <f>VLOOKUP(Eliminación!I1948,RETENCIÓN!A:D,IF(Eliminación!E1948="OPES",2,IF(Eliminación!E1948="UPES",3,4)),FALSE)</f>
        <v>10</v>
      </c>
      <c r="K1565" s="27">
        <f t="shared" si="25"/>
        <v>40958</v>
      </c>
      <c r="L1565" s="28" t="str">
        <f>IF(VLOOKUP(I1565,RETENCIÓN!A:E,5,FALSE)="E","X","")</f>
        <v>X</v>
      </c>
      <c r="M1565" s="29" t="str">
        <f>IF(VLOOKUP(I1565,RETENCIÓN!A:E,5,FALSE)="CT","X","")</f>
        <v/>
      </c>
      <c r="N1565" s="28" t="str">
        <f>IF(VLOOKUP(I1565,RETENCIÓN!A:E,5,FALSE)="E","X","")</f>
        <v>X</v>
      </c>
      <c r="O1565" s="28" t="str">
        <f>IF(VLOOKUP(I1565,[3]RETENCIÓN!A:E,5,FALSE)="MT","X","")</f>
        <v/>
      </c>
      <c r="P1565" s="28" t="str">
        <f>IF(VLOOKUP(I1565,[3]RETENCIÓN!A:E,5,FALSE)="S","X","")</f>
        <v/>
      </c>
      <c r="Q1565" s="26" t="s">
        <v>2893</v>
      </c>
      <c r="R1565" s="26" t="s">
        <v>546</v>
      </c>
      <c r="S1565" s="25" t="s">
        <v>177</v>
      </c>
      <c r="T1565" s="22" t="s">
        <v>178</v>
      </c>
      <c r="U1565" s="22">
        <v>1</v>
      </c>
      <c r="V1565" s="22">
        <v>80</v>
      </c>
      <c r="W1565" s="22" t="s">
        <v>167</v>
      </c>
      <c r="X1565" s="22"/>
      <c r="Y1565" s="22">
        <v>13</v>
      </c>
      <c r="Z1565" s="22" t="s">
        <v>2890</v>
      </c>
    </row>
    <row r="1566" spans="1:26" ht="36" x14ac:dyDescent="0.2">
      <c r="A1566" s="22">
        <v>1564</v>
      </c>
      <c r="B1566" s="22" t="s">
        <v>168</v>
      </c>
      <c r="C1566" s="23">
        <v>37308</v>
      </c>
      <c r="D1566" s="23">
        <v>37308</v>
      </c>
      <c r="E1566" s="22" t="s">
        <v>21</v>
      </c>
      <c r="F1566" s="24" t="s">
        <v>415</v>
      </c>
      <c r="G1566" s="4" t="s">
        <v>40</v>
      </c>
      <c r="H1566" s="31" t="str">
        <f>VLOOKUP(G1566,[2]Hoja2!A$1:B$65536,2,0)</f>
        <v>SERIE029</v>
      </c>
      <c r="I1566" s="4" t="s">
        <v>40</v>
      </c>
      <c r="J1566" s="31">
        <f>VLOOKUP(Eliminación!I1949,RETENCIÓN!A:D,IF(Eliminación!E1949="OPES",2,IF(Eliminación!E1949="UPES",3,4)),FALSE)</f>
        <v>10</v>
      </c>
      <c r="K1566" s="27">
        <f t="shared" si="25"/>
        <v>40958</v>
      </c>
      <c r="L1566" s="28" t="str">
        <f>IF(VLOOKUP(I1566,RETENCIÓN!A:E,5,FALSE)="E","X","")</f>
        <v>X</v>
      </c>
      <c r="M1566" s="29" t="str">
        <f>IF(VLOOKUP(I1566,RETENCIÓN!A:E,5,FALSE)="CT","X","")</f>
        <v/>
      </c>
      <c r="N1566" s="28" t="str">
        <f>IF(VLOOKUP(I1566,RETENCIÓN!A:E,5,FALSE)="E","X","")</f>
        <v>X</v>
      </c>
      <c r="O1566" s="28" t="str">
        <f>IF(VLOOKUP(I1566,[3]RETENCIÓN!A:E,5,FALSE)="MT","X","")</f>
        <v/>
      </c>
      <c r="P1566" s="28" t="str">
        <f>IF(VLOOKUP(I1566,[3]RETENCIÓN!A:E,5,FALSE)="S","X","")</f>
        <v/>
      </c>
      <c r="Q1566" s="26" t="s">
        <v>2893</v>
      </c>
      <c r="R1566" s="26"/>
      <c r="S1566" s="25" t="s">
        <v>177</v>
      </c>
      <c r="T1566" s="22" t="s">
        <v>178</v>
      </c>
      <c r="U1566" s="22">
        <v>1</v>
      </c>
      <c r="V1566" s="22">
        <v>60</v>
      </c>
      <c r="W1566" s="22" t="s">
        <v>167</v>
      </c>
      <c r="X1566" s="22"/>
      <c r="Y1566" s="22">
        <v>14</v>
      </c>
      <c r="Z1566" s="22" t="s">
        <v>2890</v>
      </c>
    </row>
    <row r="1567" spans="1:26" ht="36" x14ac:dyDescent="0.2">
      <c r="A1567" s="22">
        <v>1565</v>
      </c>
      <c r="B1567" s="22" t="s">
        <v>168</v>
      </c>
      <c r="C1567" s="23">
        <v>37308</v>
      </c>
      <c r="D1567" s="23">
        <v>37308</v>
      </c>
      <c r="E1567" s="22" t="s">
        <v>21</v>
      </c>
      <c r="F1567" s="24" t="s">
        <v>1963</v>
      </c>
      <c r="G1567" s="4" t="s">
        <v>40</v>
      </c>
      <c r="H1567" s="31" t="str">
        <f>VLOOKUP(G1567,[2]Hoja2!A$1:B$65536,2,0)</f>
        <v>SERIE029</v>
      </c>
      <c r="I1567" s="4" t="s">
        <v>40</v>
      </c>
      <c r="J1567" s="31">
        <f>VLOOKUP(Eliminación!I1950,RETENCIÓN!A:D,IF(Eliminación!E1950="OPES",2,IF(Eliminación!E1950="UPES",3,4)),FALSE)</f>
        <v>10</v>
      </c>
      <c r="K1567" s="27">
        <f t="shared" si="25"/>
        <v>40958</v>
      </c>
      <c r="L1567" s="28" t="str">
        <f>IF(VLOOKUP(I1567,RETENCIÓN!A:E,5,FALSE)="E","X","")</f>
        <v>X</v>
      </c>
      <c r="M1567" s="29" t="str">
        <f>IF(VLOOKUP(I1567,RETENCIÓN!A:E,5,FALSE)="CT","X","")</f>
        <v/>
      </c>
      <c r="N1567" s="28" t="str">
        <f>IF(VLOOKUP(I1567,RETENCIÓN!A:E,5,FALSE)="E","X","")</f>
        <v>X</v>
      </c>
      <c r="O1567" s="28" t="str">
        <f>IF(VLOOKUP(I1567,[3]RETENCIÓN!A:E,5,FALSE)="MT","X","")</f>
        <v/>
      </c>
      <c r="P1567" s="28" t="str">
        <f>IF(VLOOKUP(I1567,[3]RETENCIÓN!A:E,5,FALSE)="S","X","")</f>
        <v/>
      </c>
      <c r="Q1567" s="26" t="s">
        <v>2893</v>
      </c>
      <c r="R1567" s="26"/>
      <c r="S1567" s="25" t="s">
        <v>177</v>
      </c>
      <c r="T1567" s="22" t="s">
        <v>178</v>
      </c>
      <c r="U1567" s="22">
        <v>1</v>
      </c>
      <c r="V1567" s="22">
        <v>40</v>
      </c>
      <c r="W1567" s="22" t="s">
        <v>167</v>
      </c>
      <c r="X1567" s="22"/>
      <c r="Y1567" s="22">
        <v>15</v>
      </c>
      <c r="Z1567" s="22" t="s">
        <v>2890</v>
      </c>
    </row>
    <row r="1568" spans="1:26" ht="36" x14ac:dyDescent="0.2">
      <c r="A1568" s="22">
        <v>1566</v>
      </c>
      <c r="B1568" s="22" t="s">
        <v>303</v>
      </c>
      <c r="C1568" s="23">
        <v>37308</v>
      </c>
      <c r="D1568" s="23">
        <v>37308</v>
      </c>
      <c r="E1568" s="22" t="s">
        <v>21</v>
      </c>
      <c r="F1568" s="24" t="s">
        <v>295</v>
      </c>
      <c r="G1568" s="4" t="s">
        <v>40</v>
      </c>
      <c r="H1568" s="31" t="str">
        <f>VLOOKUP(G1568,[2]Hoja2!A$1:B$65536,2,0)</f>
        <v>SERIE029</v>
      </c>
      <c r="I1568" s="4" t="s">
        <v>40</v>
      </c>
      <c r="J1568" s="31">
        <f>VLOOKUP(Eliminación!I1951,RETENCIÓN!A:D,IF(Eliminación!E1951="OPES",2,IF(Eliminación!E1951="UPES",3,4)),FALSE)</f>
        <v>10</v>
      </c>
      <c r="K1568" s="27">
        <f t="shared" si="25"/>
        <v>40958</v>
      </c>
      <c r="L1568" s="28" t="str">
        <f>IF(VLOOKUP(I1568,RETENCIÓN!A:E,5,FALSE)="E","X","")</f>
        <v>X</v>
      </c>
      <c r="M1568" s="29" t="str">
        <f>IF(VLOOKUP(I1568,RETENCIÓN!A:E,5,FALSE)="CT","X","")</f>
        <v/>
      </c>
      <c r="N1568" s="28" t="str">
        <f>IF(VLOOKUP(I1568,RETENCIÓN!A:E,5,FALSE)="E","X","")</f>
        <v>X</v>
      </c>
      <c r="O1568" s="28" t="str">
        <f>IF(VLOOKUP(I1568,[3]RETENCIÓN!A:E,5,FALSE)="MT","X","")</f>
        <v/>
      </c>
      <c r="P1568" s="28" t="str">
        <f>IF(VLOOKUP(I1568,[3]RETENCIÓN!A:E,5,FALSE)="S","X","")</f>
        <v/>
      </c>
      <c r="Q1568" s="26" t="s">
        <v>2893</v>
      </c>
      <c r="R1568" s="26" t="s">
        <v>2046</v>
      </c>
      <c r="S1568" s="25" t="s">
        <v>177</v>
      </c>
      <c r="T1568" s="22" t="s">
        <v>178</v>
      </c>
      <c r="U1568" s="22">
        <v>1</v>
      </c>
      <c r="V1568" s="22">
        <v>53</v>
      </c>
      <c r="W1568" s="22" t="s">
        <v>167</v>
      </c>
      <c r="X1568" s="22"/>
      <c r="Y1568" s="22">
        <v>16</v>
      </c>
      <c r="Z1568" s="22" t="s">
        <v>2890</v>
      </c>
    </row>
    <row r="1569" spans="1:26" ht="36" x14ac:dyDescent="0.2">
      <c r="A1569" s="22">
        <v>1567</v>
      </c>
      <c r="B1569" s="22" t="s">
        <v>412</v>
      </c>
      <c r="C1569" s="23">
        <v>37308</v>
      </c>
      <c r="D1569" s="23">
        <v>37308</v>
      </c>
      <c r="E1569" s="22" t="s">
        <v>21</v>
      </c>
      <c r="F1569" s="24" t="s">
        <v>1969</v>
      </c>
      <c r="G1569" s="4" t="s">
        <v>40</v>
      </c>
      <c r="H1569" s="31" t="str">
        <f>VLOOKUP(G1569,[2]Hoja2!A$1:B$65536,2,0)</f>
        <v>SERIE029</v>
      </c>
      <c r="I1569" s="4" t="s">
        <v>40</v>
      </c>
      <c r="J1569" s="31">
        <f>VLOOKUP(Eliminación!I1952,RETENCIÓN!A:D,IF(Eliminación!E1952="OPES",2,IF(Eliminación!E1952="UPES",3,4)),FALSE)</f>
        <v>10</v>
      </c>
      <c r="K1569" s="27">
        <f t="shared" si="25"/>
        <v>40958</v>
      </c>
      <c r="L1569" s="28" t="str">
        <f>IF(VLOOKUP(I1569,RETENCIÓN!A:E,5,FALSE)="E","X","")</f>
        <v>X</v>
      </c>
      <c r="M1569" s="29" t="str">
        <f>IF(VLOOKUP(I1569,RETENCIÓN!A:E,5,FALSE)="CT","X","")</f>
        <v/>
      </c>
      <c r="N1569" s="28" t="str">
        <f>IF(VLOOKUP(I1569,RETENCIÓN!A:E,5,FALSE)="E","X","")</f>
        <v>X</v>
      </c>
      <c r="O1569" s="28" t="str">
        <f>IF(VLOOKUP(I1569,[3]RETENCIÓN!A:E,5,FALSE)="MT","X","")</f>
        <v/>
      </c>
      <c r="P1569" s="28" t="str">
        <f>IF(VLOOKUP(I1569,[3]RETENCIÓN!A:E,5,FALSE)="S","X","")</f>
        <v/>
      </c>
      <c r="Q1569" s="26" t="s">
        <v>2893</v>
      </c>
      <c r="R1569" s="26"/>
      <c r="S1569" s="25" t="s">
        <v>177</v>
      </c>
      <c r="T1569" s="22" t="s">
        <v>178</v>
      </c>
      <c r="U1569" s="22">
        <v>1</v>
      </c>
      <c r="V1569" s="22">
        <v>46</v>
      </c>
      <c r="W1569" s="22" t="s">
        <v>167</v>
      </c>
      <c r="X1569" s="22" t="s">
        <v>351</v>
      </c>
      <c r="Y1569" s="22">
        <v>17</v>
      </c>
      <c r="Z1569" s="22" t="s">
        <v>2890</v>
      </c>
    </row>
    <row r="1570" spans="1:26" ht="36" x14ac:dyDescent="0.2">
      <c r="A1570" s="22">
        <v>1568</v>
      </c>
      <c r="B1570" s="22" t="s">
        <v>168</v>
      </c>
      <c r="C1570" s="23">
        <v>37308</v>
      </c>
      <c r="D1570" s="23">
        <v>37308</v>
      </c>
      <c r="E1570" s="22" t="s">
        <v>21</v>
      </c>
      <c r="F1570" s="24" t="s">
        <v>2623</v>
      </c>
      <c r="G1570" s="4" t="s">
        <v>40</v>
      </c>
      <c r="H1570" s="31" t="str">
        <f>VLOOKUP(G1570,[2]Hoja2!A$1:B$65536,2,0)</f>
        <v>SERIE029</v>
      </c>
      <c r="I1570" s="4" t="s">
        <v>40</v>
      </c>
      <c r="J1570" s="31">
        <f>VLOOKUP(Eliminación!I1953,RETENCIÓN!A:D,IF(Eliminación!E1953="OPES",2,IF(Eliminación!E1953="UPES",3,4)),FALSE)</f>
        <v>10</v>
      </c>
      <c r="K1570" s="27">
        <f t="shared" si="25"/>
        <v>40958</v>
      </c>
      <c r="L1570" s="28" t="str">
        <f>IF(VLOOKUP(I1570,RETENCIÓN!A:E,5,FALSE)="E","X","")</f>
        <v>X</v>
      </c>
      <c r="M1570" s="29" t="str">
        <f>IF(VLOOKUP(I1570,RETENCIÓN!A:E,5,FALSE)="CT","X","")</f>
        <v/>
      </c>
      <c r="N1570" s="28" t="str">
        <f>IF(VLOOKUP(I1570,RETENCIÓN!A:E,5,FALSE)="E","X","")</f>
        <v>X</v>
      </c>
      <c r="O1570" s="28" t="str">
        <f>IF(VLOOKUP(I1570,[3]RETENCIÓN!A:E,5,FALSE)="MT","X","")</f>
        <v/>
      </c>
      <c r="P1570" s="28" t="str">
        <f>IF(VLOOKUP(I1570,[3]RETENCIÓN!A:E,5,FALSE)="S","X","")</f>
        <v/>
      </c>
      <c r="Q1570" s="26" t="s">
        <v>2893</v>
      </c>
      <c r="R1570" s="26"/>
      <c r="S1570" s="25" t="s">
        <v>177</v>
      </c>
      <c r="T1570" s="22" t="s">
        <v>178</v>
      </c>
      <c r="U1570" s="22">
        <v>1</v>
      </c>
      <c r="V1570" s="22">
        <v>54</v>
      </c>
      <c r="W1570" s="22" t="s">
        <v>167</v>
      </c>
      <c r="X1570" s="22"/>
      <c r="Y1570" s="22">
        <v>18</v>
      </c>
      <c r="Z1570" s="22" t="s">
        <v>2890</v>
      </c>
    </row>
    <row r="1571" spans="1:26" ht="36" x14ac:dyDescent="0.2">
      <c r="A1571" s="22">
        <v>1569</v>
      </c>
      <c r="B1571" s="22" t="s">
        <v>303</v>
      </c>
      <c r="C1571" s="23">
        <v>37308</v>
      </c>
      <c r="D1571" s="23">
        <v>37308</v>
      </c>
      <c r="E1571" s="22" t="s">
        <v>21</v>
      </c>
      <c r="F1571" s="24" t="s">
        <v>1961</v>
      </c>
      <c r="G1571" s="4" t="s">
        <v>40</v>
      </c>
      <c r="H1571" s="31" t="str">
        <f>VLOOKUP(G1571,[2]Hoja2!A$1:B$65536,2,0)</f>
        <v>SERIE029</v>
      </c>
      <c r="I1571" s="4" t="s">
        <v>40</v>
      </c>
      <c r="J1571" s="31">
        <f>VLOOKUP(Eliminación!I1954,RETENCIÓN!A:D,IF(Eliminación!E1954="OPES",2,IF(Eliminación!E1954="UPES",3,4)),FALSE)</f>
        <v>10</v>
      </c>
      <c r="K1571" s="27">
        <f t="shared" si="25"/>
        <v>40958</v>
      </c>
      <c r="L1571" s="28" t="str">
        <f>IF(VLOOKUP(I1571,RETENCIÓN!A:E,5,FALSE)="E","X","")</f>
        <v>X</v>
      </c>
      <c r="M1571" s="29" t="str">
        <f>IF(VLOOKUP(I1571,RETENCIÓN!A:E,5,FALSE)="CT","X","")</f>
        <v/>
      </c>
      <c r="N1571" s="28" t="str">
        <f>IF(VLOOKUP(I1571,RETENCIÓN!A:E,5,FALSE)="E","X","")</f>
        <v>X</v>
      </c>
      <c r="O1571" s="28" t="str">
        <f>IF(VLOOKUP(I1571,[3]RETENCIÓN!A:E,5,FALSE)="MT","X","")</f>
        <v/>
      </c>
      <c r="P1571" s="28" t="str">
        <f>IF(VLOOKUP(I1571,[3]RETENCIÓN!A:E,5,FALSE)="S","X","")</f>
        <v/>
      </c>
      <c r="Q1571" s="26" t="s">
        <v>2893</v>
      </c>
      <c r="R1571" s="26"/>
      <c r="S1571" s="25" t="s">
        <v>177</v>
      </c>
      <c r="T1571" s="22" t="s">
        <v>178</v>
      </c>
      <c r="U1571" s="22">
        <v>1</v>
      </c>
      <c r="V1571" s="22">
        <v>56</v>
      </c>
      <c r="W1571" s="22" t="s">
        <v>167</v>
      </c>
      <c r="X1571" s="22"/>
      <c r="Y1571" s="22">
        <v>19</v>
      </c>
      <c r="Z1571" s="22" t="s">
        <v>2890</v>
      </c>
    </row>
    <row r="1572" spans="1:26" x14ac:dyDescent="0.2">
      <c r="A1572" s="22">
        <v>1570</v>
      </c>
      <c r="B1572" s="22" t="s">
        <v>1973</v>
      </c>
      <c r="C1572" s="23">
        <v>37305</v>
      </c>
      <c r="D1572" s="23">
        <v>37305</v>
      </c>
      <c r="E1572" s="22" t="s">
        <v>21</v>
      </c>
      <c r="F1572" s="24" t="s">
        <v>783</v>
      </c>
      <c r="G1572" s="4" t="s">
        <v>40</v>
      </c>
      <c r="H1572" s="31" t="str">
        <f>VLOOKUP(G1572,[2]Hoja2!A$1:B$65536,2,0)</f>
        <v>SERIE029</v>
      </c>
      <c r="I1572" s="4" t="s">
        <v>40</v>
      </c>
      <c r="J1572" s="31">
        <f>VLOOKUP(Eliminación!I1955,RETENCIÓN!A:D,IF(Eliminación!E1955="OPES",2,IF(Eliminación!E1955="UPES",3,4)),FALSE)</f>
        <v>10</v>
      </c>
      <c r="K1572" s="27">
        <f t="shared" si="25"/>
        <v>40955</v>
      </c>
      <c r="L1572" s="28" t="str">
        <f>IF(VLOOKUP(I1572,RETENCIÓN!A:E,5,FALSE)="E","X","")</f>
        <v>X</v>
      </c>
      <c r="M1572" s="29" t="str">
        <f>IF(VLOOKUP(I1572,RETENCIÓN!A:E,5,FALSE)="CT","X","")</f>
        <v/>
      </c>
      <c r="N1572" s="28" t="str">
        <f>IF(VLOOKUP(I1572,RETENCIÓN!A:E,5,FALSE)="E","X","")</f>
        <v>X</v>
      </c>
      <c r="O1572" s="28" t="str">
        <f>IF(VLOOKUP(I1572,[3]RETENCIÓN!A:E,5,FALSE)="MT","X","")</f>
        <v/>
      </c>
      <c r="P1572" s="28" t="str">
        <f>IF(VLOOKUP(I1572,[3]RETENCIÓN!A:E,5,FALSE)="S","X","")</f>
        <v/>
      </c>
      <c r="Q1572" s="26" t="s">
        <v>2898</v>
      </c>
      <c r="R1572" s="26" t="s">
        <v>2899</v>
      </c>
      <c r="S1572" s="25" t="s">
        <v>182</v>
      </c>
      <c r="T1572" s="22" t="s">
        <v>178</v>
      </c>
      <c r="U1572" s="22">
        <v>1</v>
      </c>
      <c r="V1572" s="22">
        <v>102</v>
      </c>
      <c r="W1572" s="22" t="s">
        <v>167</v>
      </c>
      <c r="X1572" s="22"/>
      <c r="Y1572" s="22">
        <v>20</v>
      </c>
      <c r="Z1572" s="22" t="s">
        <v>2890</v>
      </c>
    </row>
    <row r="1573" spans="1:26" ht="36" x14ac:dyDescent="0.2">
      <c r="A1573" s="22">
        <v>1571</v>
      </c>
      <c r="B1573" s="22" t="s">
        <v>168</v>
      </c>
      <c r="C1573" s="23">
        <v>37308</v>
      </c>
      <c r="D1573" s="23">
        <v>37308</v>
      </c>
      <c r="E1573" s="22" t="s">
        <v>21</v>
      </c>
      <c r="F1573" s="24" t="s">
        <v>550</v>
      </c>
      <c r="G1573" s="4" t="s">
        <v>40</v>
      </c>
      <c r="H1573" s="31" t="str">
        <f>VLOOKUP(G1573,[2]Hoja2!A$1:B$65536,2,0)</f>
        <v>SERIE029</v>
      </c>
      <c r="I1573" s="4" t="s">
        <v>40</v>
      </c>
      <c r="J1573" s="31">
        <f>VLOOKUP(Eliminación!I1956,RETENCIÓN!A:D,IF(Eliminación!E1956="OPES",2,IF(Eliminación!E1956="UPES",3,4)),FALSE)</f>
        <v>10</v>
      </c>
      <c r="K1573" s="27">
        <f t="shared" si="25"/>
        <v>40958</v>
      </c>
      <c r="L1573" s="28" t="str">
        <f>IF(VLOOKUP(I1573,RETENCIÓN!A:E,5,FALSE)="E","X","")</f>
        <v>X</v>
      </c>
      <c r="M1573" s="29" t="str">
        <f>IF(VLOOKUP(I1573,RETENCIÓN!A:E,5,FALSE)="CT","X","")</f>
        <v/>
      </c>
      <c r="N1573" s="28" t="str">
        <f>IF(VLOOKUP(I1573,RETENCIÓN!A:E,5,FALSE)="E","X","")</f>
        <v>X</v>
      </c>
      <c r="O1573" s="28" t="str">
        <f>IF(VLOOKUP(I1573,[3]RETENCIÓN!A:E,5,FALSE)="MT","X","")</f>
        <v/>
      </c>
      <c r="P1573" s="28" t="str">
        <f>IF(VLOOKUP(I1573,[3]RETENCIÓN!A:E,5,FALSE)="S","X","")</f>
        <v/>
      </c>
      <c r="Q1573" s="26" t="s">
        <v>2893</v>
      </c>
      <c r="R1573" s="26"/>
      <c r="S1573" s="25" t="s">
        <v>177</v>
      </c>
      <c r="T1573" s="22" t="s">
        <v>178</v>
      </c>
      <c r="U1573" s="22">
        <v>1</v>
      </c>
      <c r="V1573" s="22">
        <v>53</v>
      </c>
      <c r="W1573" s="22" t="s">
        <v>167</v>
      </c>
      <c r="X1573" s="22"/>
      <c r="Y1573" s="22">
        <v>21</v>
      </c>
      <c r="Z1573" s="22" t="s">
        <v>2890</v>
      </c>
    </row>
    <row r="1574" spans="1:26" ht="24" x14ac:dyDescent="0.2">
      <c r="A1574" s="22">
        <v>1572</v>
      </c>
      <c r="B1574" s="22" t="s">
        <v>221</v>
      </c>
      <c r="C1574" s="23">
        <v>36418</v>
      </c>
      <c r="D1574" s="23">
        <v>36418</v>
      </c>
      <c r="E1574" s="22" t="s">
        <v>21</v>
      </c>
      <c r="F1574" s="24" t="s">
        <v>2900</v>
      </c>
      <c r="G1574" s="4" t="s">
        <v>40</v>
      </c>
      <c r="H1574" s="31" t="str">
        <f>VLOOKUP(G1574,[2]Hoja2!A$1:B$65536,2,0)</f>
        <v>SERIE029</v>
      </c>
      <c r="I1574" s="4" t="s">
        <v>40</v>
      </c>
      <c r="J1574" s="31">
        <f>VLOOKUP(Eliminación!I1957,RETENCIÓN!A:D,IF(Eliminación!E1957="OPES",2,IF(Eliminación!E1957="UPES",3,4)),FALSE)</f>
        <v>10</v>
      </c>
      <c r="K1574" s="27">
        <f t="shared" si="25"/>
        <v>40068</v>
      </c>
      <c r="L1574" s="28" t="str">
        <f>IF(VLOOKUP(I1574,RETENCIÓN!A:E,5,FALSE)="E","X","")</f>
        <v>X</v>
      </c>
      <c r="M1574" s="29" t="str">
        <f>IF(VLOOKUP(I1574,RETENCIÓN!A:E,5,FALSE)="CT","X","")</f>
        <v/>
      </c>
      <c r="N1574" s="28" t="str">
        <f>IF(VLOOKUP(I1574,RETENCIÓN!A:E,5,FALSE)="E","X","")</f>
        <v>X</v>
      </c>
      <c r="O1574" s="28" t="str">
        <f>IF(VLOOKUP(I1574,[3]RETENCIÓN!A:E,5,FALSE)="MT","X","")</f>
        <v/>
      </c>
      <c r="P1574" s="28" t="str">
        <f>IF(VLOOKUP(I1574,[3]RETENCIÓN!A:E,5,FALSE)="S","X","")</f>
        <v/>
      </c>
      <c r="Q1574" s="26" t="s">
        <v>2901</v>
      </c>
      <c r="R1574" s="26" t="s">
        <v>1380</v>
      </c>
      <c r="S1574" s="25" t="s">
        <v>177</v>
      </c>
      <c r="T1574" s="22" t="s">
        <v>178</v>
      </c>
      <c r="U1574" s="22">
        <v>1</v>
      </c>
      <c r="V1574" s="22">
        <v>378</v>
      </c>
      <c r="W1574" s="22" t="s">
        <v>167</v>
      </c>
      <c r="X1574" s="22"/>
      <c r="Y1574" s="22">
        <v>1</v>
      </c>
      <c r="Z1574" s="22" t="s">
        <v>2902</v>
      </c>
    </row>
    <row r="1575" spans="1:26" ht="36" x14ac:dyDescent="0.2">
      <c r="A1575" s="22">
        <v>1573</v>
      </c>
      <c r="B1575" s="22" t="s">
        <v>221</v>
      </c>
      <c r="C1575" s="23">
        <v>36390</v>
      </c>
      <c r="D1575" s="23">
        <v>36390</v>
      </c>
      <c r="E1575" s="22" t="s">
        <v>21</v>
      </c>
      <c r="F1575" s="24" t="s">
        <v>550</v>
      </c>
      <c r="G1575" s="4" t="s">
        <v>40</v>
      </c>
      <c r="H1575" s="31" t="str">
        <f>VLOOKUP(G1575,[2]Hoja2!A$1:B$65536,2,0)</f>
        <v>SERIE029</v>
      </c>
      <c r="I1575" s="4" t="s">
        <v>40</v>
      </c>
      <c r="J1575" s="31">
        <f>VLOOKUP(Eliminación!I1958,RETENCIÓN!A:D,IF(Eliminación!E1958="OPES",2,IF(Eliminación!E1958="UPES",3,4)),FALSE)</f>
        <v>10</v>
      </c>
      <c r="K1575" s="27">
        <f t="shared" si="25"/>
        <v>40040</v>
      </c>
      <c r="L1575" s="28" t="str">
        <f>IF(VLOOKUP(I1575,RETENCIÓN!A:E,5,FALSE)="E","X","")</f>
        <v>X</v>
      </c>
      <c r="M1575" s="29" t="str">
        <f>IF(VLOOKUP(I1575,RETENCIÓN!A:E,5,FALSE)="CT","X","")</f>
        <v/>
      </c>
      <c r="N1575" s="28" t="str">
        <f>IF(VLOOKUP(I1575,RETENCIÓN!A:E,5,FALSE)="E","X","")</f>
        <v>X</v>
      </c>
      <c r="O1575" s="28" t="str">
        <f>IF(VLOOKUP(I1575,[3]RETENCIÓN!A:E,5,FALSE)="MT","X","")</f>
        <v/>
      </c>
      <c r="P1575" s="28" t="str">
        <f>IF(VLOOKUP(I1575,[3]RETENCIÓN!A:E,5,FALSE)="S","X","")</f>
        <v/>
      </c>
      <c r="Q1575" s="26" t="s">
        <v>2903</v>
      </c>
      <c r="R1575" s="26"/>
      <c r="S1575" s="25" t="s">
        <v>177</v>
      </c>
      <c r="T1575" s="22" t="s">
        <v>178</v>
      </c>
      <c r="U1575" s="22">
        <v>1</v>
      </c>
      <c r="V1575" s="22">
        <v>60</v>
      </c>
      <c r="W1575" s="22" t="s">
        <v>167</v>
      </c>
      <c r="X1575" s="22"/>
      <c r="Y1575" s="22">
        <v>2</v>
      </c>
      <c r="Z1575" s="22" t="s">
        <v>2902</v>
      </c>
    </row>
    <row r="1576" spans="1:26" ht="36" x14ac:dyDescent="0.2">
      <c r="A1576" s="22">
        <v>1574</v>
      </c>
      <c r="B1576" s="22" t="s">
        <v>412</v>
      </c>
      <c r="C1576" s="23">
        <v>36418</v>
      </c>
      <c r="D1576" s="23">
        <v>36418</v>
      </c>
      <c r="E1576" s="22" t="s">
        <v>21</v>
      </c>
      <c r="F1576" s="24" t="s">
        <v>841</v>
      </c>
      <c r="G1576" s="4" t="s">
        <v>40</v>
      </c>
      <c r="H1576" s="31" t="str">
        <f>VLOOKUP(G1576,[2]Hoja2!A$1:B$65536,2,0)</f>
        <v>SERIE029</v>
      </c>
      <c r="I1576" s="4" t="s">
        <v>40</v>
      </c>
      <c r="J1576" s="31">
        <f>VLOOKUP(Eliminación!I1959,RETENCIÓN!A:D,IF(Eliminación!E1959="OPES",2,IF(Eliminación!E1959="UPES",3,4)),FALSE)</f>
        <v>10</v>
      </c>
      <c r="K1576" s="27">
        <f t="shared" si="25"/>
        <v>40068</v>
      </c>
      <c r="L1576" s="28" t="str">
        <f>IF(VLOOKUP(I1576,RETENCIÓN!A:E,5,FALSE)="E","X","")</f>
        <v>X</v>
      </c>
      <c r="M1576" s="29" t="str">
        <f>IF(VLOOKUP(I1576,RETENCIÓN!A:E,5,FALSE)="CT","X","")</f>
        <v/>
      </c>
      <c r="N1576" s="28" t="str">
        <f>IF(VLOOKUP(I1576,RETENCIÓN!A:E,5,FALSE)="E","X","")</f>
        <v>X</v>
      </c>
      <c r="O1576" s="28" t="str">
        <f>IF(VLOOKUP(I1576,[3]RETENCIÓN!A:E,5,FALSE)="MT","X","")</f>
        <v/>
      </c>
      <c r="P1576" s="28" t="str">
        <f>IF(VLOOKUP(I1576,[3]RETENCIÓN!A:E,5,FALSE)="S","X","")</f>
        <v/>
      </c>
      <c r="Q1576" s="26" t="s">
        <v>2904</v>
      </c>
      <c r="R1576" s="26" t="s">
        <v>1532</v>
      </c>
      <c r="S1576" s="25" t="s">
        <v>177</v>
      </c>
      <c r="T1576" s="22" t="s">
        <v>178</v>
      </c>
      <c r="U1576" s="22">
        <v>1</v>
      </c>
      <c r="V1576" s="22">
        <v>255</v>
      </c>
      <c r="W1576" s="22" t="s">
        <v>167</v>
      </c>
      <c r="X1576" s="22" t="s">
        <v>351</v>
      </c>
      <c r="Y1576" s="22">
        <v>3</v>
      </c>
      <c r="Z1576" s="22" t="s">
        <v>2902</v>
      </c>
    </row>
    <row r="1577" spans="1:26" ht="36" x14ac:dyDescent="0.2">
      <c r="A1577" s="22">
        <v>1575</v>
      </c>
      <c r="B1577" s="22" t="s">
        <v>1973</v>
      </c>
      <c r="C1577" s="23">
        <v>36390</v>
      </c>
      <c r="D1577" s="23">
        <v>36390</v>
      </c>
      <c r="E1577" s="22" t="s">
        <v>21</v>
      </c>
      <c r="F1577" s="24" t="s">
        <v>2905</v>
      </c>
      <c r="G1577" s="4" t="s">
        <v>40</v>
      </c>
      <c r="H1577" s="31" t="str">
        <f>VLOOKUP(G1577,[2]Hoja2!A$1:B$65536,2,0)</f>
        <v>SERIE029</v>
      </c>
      <c r="I1577" s="4" t="s">
        <v>40</v>
      </c>
      <c r="J1577" s="31">
        <f>VLOOKUP(Eliminación!I1960,RETENCIÓN!A:D,IF(Eliminación!E1960="OPES",2,IF(Eliminación!E1960="UPES",3,4)),FALSE)</f>
        <v>10</v>
      </c>
      <c r="K1577" s="27">
        <f t="shared" si="25"/>
        <v>40040</v>
      </c>
      <c r="L1577" s="28" t="str">
        <f>IF(VLOOKUP(I1577,RETENCIÓN!A:E,5,FALSE)="E","X","")</f>
        <v>X</v>
      </c>
      <c r="M1577" s="29" t="str">
        <f>IF(VLOOKUP(I1577,RETENCIÓN!A:E,5,FALSE)="CT","X","")</f>
        <v/>
      </c>
      <c r="N1577" s="28" t="str">
        <f>IF(VLOOKUP(I1577,RETENCIÓN!A:E,5,FALSE)="E","X","")</f>
        <v>X</v>
      </c>
      <c r="O1577" s="28" t="str">
        <f>IF(VLOOKUP(I1577,[3]RETENCIÓN!A:E,5,FALSE)="MT","X","")</f>
        <v/>
      </c>
      <c r="P1577" s="28" t="str">
        <f>IF(VLOOKUP(I1577,[3]RETENCIÓN!A:E,5,FALSE)="S","X","")</f>
        <v/>
      </c>
      <c r="Q1577" s="26" t="s">
        <v>2903</v>
      </c>
      <c r="R1577" s="26" t="s">
        <v>2484</v>
      </c>
      <c r="S1577" s="25" t="s">
        <v>177</v>
      </c>
      <c r="T1577" s="22" t="s">
        <v>178</v>
      </c>
      <c r="U1577" s="22">
        <v>1</v>
      </c>
      <c r="V1577" s="22">
        <v>90</v>
      </c>
      <c r="W1577" s="22" t="s">
        <v>167</v>
      </c>
      <c r="X1577" s="22"/>
      <c r="Y1577" s="22">
        <v>4</v>
      </c>
      <c r="Z1577" s="22" t="s">
        <v>2902</v>
      </c>
    </row>
    <row r="1578" spans="1:26" ht="36" x14ac:dyDescent="0.2">
      <c r="A1578" s="22">
        <v>1576</v>
      </c>
      <c r="B1578" s="22" t="s">
        <v>221</v>
      </c>
      <c r="C1578" s="23">
        <v>36390</v>
      </c>
      <c r="D1578" s="23">
        <v>36390</v>
      </c>
      <c r="E1578" s="22" t="s">
        <v>21</v>
      </c>
      <c r="F1578" s="24" t="s">
        <v>2906</v>
      </c>
      <c r="G1578" s="4" t="s">
        <v>40</v>
      </c>
      <c r="H1578" s="31" t="str">
        <f>VLOOKUP(G1578,[2]Hoja2!A$1:B$65536,2,0)</f>
        <v>SERIE029</v>
      </c>
      <c r="I1578" s="4" t="s">
        <v>40</v>
      </c>
      <c r="J1578" s="31">
        <f>VLOOKUP(Eliminación!I1961,RETENCIÓN!A:D,IF(Eliminación!E1961="OPES",2,IF(Eliminación!E1961="UPES",3,4)),FALSE)</f>
        <v>10</v>
      </c>
      <c r="K1578" s="27">
        <f t="shared" si="25"/>
        <v>40040</v>
      </c>
      <c r="L1578" s="28" t="str">
        <f>IF(VLOOKUP(I1578,RETENCIÓN!A:E,5,FALSE)="E","X","")</f>
        <v>X</v>
      </c>
      <c r="M1578" s="29" t="str">
        <f>IF(VLOOKUP(I1578,RETENCIÓN!A:E,5,FALSE)="CT","X","")</f>
        <v/>
      </c>
      <c r="N1578" s="28" t="str">
        <f>IF(VLOOKUP(I1578,RETENCIÓN!A:E,5,FALSE)="E","X","")</f>
        <v>X</v>
      </c>
      <c r="O1578" s="28" t="str">
        <f>IF(VLOOKUP(I1578,[3]RETENCIÓN!A:E,5,FALSE)="MT","X","")</f>
        <v/>
      </c>
      <c r="P1578" s="28" t="str">
        <f>IF(VLOOKUP(I1578,[3]RETENCIÓN!A:E,5,FALSE)="S","X","")</f>
        <v/>
      </c>
      <c r="Q1578" s="26" t="s">
        <v>2903</v>
      </c>
      <c r="R1578" s="26"/>
      <c r="S1578" s="25" t="s">
        <v>177</v>
      </c>
      <c r="T1578" s="22" t="s">
        <v>178</v>
      </c>
      <c r="U1578" s="22">
        <v>1</v>
      </c>
      <c r="V1578" s="22">
        <v>91</v>
      </c>
      <c r="W1578" s="22" t="s">
        <v>167</v>
      </c>
      <c r="X1578" s="22"/>
      <c r="Y1578" s="22">
        <v>5</v>
      </c>
      <c r="Z1578" s="22" t="s">
        <v>2902</v>
      </c>
    </row>
    <row r="1579" spans="1:26" ht="36" x14ac:dyDescent="0.2">
      <c r="A1579" s="22">
        <v>1577</v>
      </c>
      <c r="B1579" s="22" t="s">
        <v>221</v>
      </c>
      <c r="C1579" s="23">
        <v>36390</v>
      </c>
      <c r="D1579" s="23">
        <v>36390</v>
      </c>
      <c r="E1579" s="22" t="s">
        <v>21</v>
      </c>
      <c r="F1579" s="24" t="s">
        <v>2907</v>
      </c>
      <c r="G1579" s="4" t="s">
        <v>40</v>
      </c>
      <c r="H1579" s="31" t="str">
        <f>VLOOKUP(G1579,[2]Hoja2!A$1:B$65536,2,0)</f>
        <v>SERIE029</v>
      </c>
      <c r="I1579" s="4" t="s">
        <v>40</v>
      </c>
      <c r="J1579" s="31">
        <f>VLOOKUP(Eliminación!I1962,RETENCIÓN!A:D,IF(Eliminación!E1962="OPES",2,IF(Eliminación!E1962="UPES",3,4)),FALSE)</f>
        <v>10</v>
      </c>
      <c r="K1579" s="27">
        <f t="shared" si="25"/>
        <v>40040</v>
      </c>
      <c r="L1579" s="28" t="str">
        <f>IF(VLOOKUP(I1579,RETENCIÓN!A:E,5,FALSE)="E","X","")</f>
        <v>X</v>
      </c>
      <c r="M1579" s="29" t="str">
        <f>IF(VLOOKUP(I1579,RETENCIÓN!A:E,5,FALSE)="CT","X","")</f>
        <v/>
      </c>
      <c r="N1579" s="28" t="str">
        <f>IF(VLOOKUP(I1579,RETENCIÓN!A:E,5,FALSE)="E","X","")</f>
        <v>X</v>
      </c>
      <c r="O1579" s="28" t="str">
        <f>IF(VLOOKUP(I1579,[3]RETENCIÓN!A:E,5,FALSE)="MT","X","")</f>
        <v/>
      </c>
      <c r="P1579" s="28" t="str">
        <f>IF(VLOOKUP(I1579,[3]RETENCIÓN!A:E,5,FALSE)="S","X","")</f>
        <v/>
      </c>
      <c r="Q1579" s="26" t="s">
        <v>2903</v>
      </c>
      <c r="R1579" s="26"/>
      <c r="S1579" s="25" t="s">
        <v>177</v>
      </c>
      <c r="T1579" s="22" t="s">
        <v>178</v>
      </c>
      <c r="U1579" s="22">
        <v>1</v>
      </c>
      <c r="V1579" s="22">
        <v>39</v>
      </c>
      <c r="W1579" s="22" t="s">
        <v>167</v>
      </c>
      <c r="X1579" s="22"/>
      <c r="Y1579" s="22">
        <v>6</v>
      </c>
      <c r="Z1579" s="22" t="s">
        <v>2902</v>
      </c>
    </row>
    <row r="1580" spans="1:26" ht="36" x14ac:dyDescent="0.2">
      <c r="A1580" s="22">
        <v>1578</v>
      </c>
      <c r="B1580" s="22" t="s">
        <v>168</v>
      </c>
      <c r="C1580" s="23">
        <v>36390</v>
      </c>
      <c r="D1580" s="23">
        <v>36390</v>
      </c>
      <c r="E1580" s="22" t="s">
        <v>21</v>
      </c>
      <c r="F1580" s="24" t="s">
        <v>2908</v>
      </c>
      <c r="G1580" s="4" t="s">
        <v>40</v>
      </c>
      <c r="H1580" s="31" t="str">
        <f>VLOOKUP(G1580,[2]Hoja2!A$1:B$65536,2,0)</f>
        <v>SERIE029</v>
      </c>
      <c r="I1580" s="4" t="s">
        <v>40</v>
      </c>
      <c r="J1580" s="31">
        <f>VLOOKUP(Eliminación!I1963,RETENCIÓN!A:D,IF(Eliminación!E1963="OPES",2,IF(Eliminación!E1963="UPES",3,4)),FALSE)</f>
        <v>10</v>
      </c>
      <c r="K1580" s="27">
        <f t="shared" si="25"/>
        <v>40040</v>
      </c>
      <c r="L1580" s="28" t="str">
        <f>IF(VLOOKUP(I1580,RETENCIÓN!A:E,5,FALSE)="E","X","")</f>
        <v>X</v>
      </c>
      <c r="M1580" s="29" t="str">
        <f>IF(VLOOKUP(I1580,RETENCIÓN!A:E,5,FALSE)="CT","X","")</f>
        <v/>
      </c>
      <c r="N1580" s="28" t="str">
        <f>IF(VLOOKUP(I1580,RETENCIÓN!A:E,5,FALSE)="E","X","")</f>
        <v>X</v>
      </c>
      <c r="O1580" s="28" t="str">
        <f>IF(VLOOKUP(I1580,[3]RETENCIÓN!A:E,5,FALSE)="MT","X","")</f>
        <v/>
      </c>
      <c r="P1580" s="28" t="str">
        <f>IF(VLOOKUP(I1580,[3]RETENCIÓN!A:E,5,FALSE)="S","X","")</f>
        <v/>
      </c>
      <c r="Q1580" s="26" t="s">
        <v>2903</v>
      </c>
      <c r="R1580" s="26" t="s">
        <v>2909</v>
      </c>
      <c r="S1580" s="25" t="s">
        <v>177</v>
      </c>
      <c r="T1580" s="22" t="s">
        <v>178</v>
      </c>
      <c r="U1580" s="22">
        <v>1</v>
      </c>
      <c r="V1580" s="22">
        <v>90</v>
      </c>
      <c r="W1580" s="22" t="s">
        <v>167</v>
      </c>
      <c r="X1580" s="22"/>
      <c r="Y1580" s="22">
        <v>7</v>
      </c>
      <c r="Z1580" s="22" t="s">
        <v>2902</v>
      </c>
    </row>
    <row r="1581" spans="1:26" ht="36" x14ac:dyDescent="0.2">
      <c r="A1581" s="22">
        <v>1579</v>
      </c>
      <c r="B1581" s="22" t="s">
        <v>221</v>
      </c>
      <c r="C1581" s="23">
        <v>36390</v>
      </c>
      <c r="D1581" s="23">
        <v>36390</v>
      </c>
      <c r="E1581" s="22" t="s">
        <v>21</v>
      </c>
      <c r="F1581" s="24" t="s">
        <v>2910</v>
      </c>
      <c r="G1581" s="4" t="s">
        <v>40</v>
      </c>
      <c r="H1581" s="31" t="str">
        <f>VLOOKUP(G1581,[2]Hoja2!A$1:B$65536,2,0)</f>
        <v>SERIE029</v>
      </c>
      <c r="I1581" s="4" t="s">
        <v>40</v>
      </c>
      <c r="J1581" s="31">
        <f>VLOOKUP(Eliminación!I1964,RETENCIÓN!A:D,IF(Eliminación!E1964="OPES",2,IF(Eliminación!E1964="UPES",3,4)),FALSE)</f>
        <v>10</v>
      </c>
      <c r="K1581" s="27">
        <f t="shared" si="25"/>
        <v>40040</v>
      </c>
      <c r="L1581" s="28" t="str">
        <f>IF(VLOOKUP(I1581,RETENCIÓN!A:E,5,FALSE)="E","X","")</f>
        <v>X</v>
      </c>
      <c r="M1581" s="29" t="str">
        <f>IF(VLOOKUP(I1581,RETENCIÓN!A:E,5,FALSE)="CT","X","")</f>
        <v/>
      </c>
      <c r="N1581" s="28" t="str">
        <f>IF(VLOOKUP(I1581,RETENCIÓN!A:E,5,FALSE)="E","X","")</f>
        <v>X</v>
      </c>
      <c r="O1581" s="28" t="str">
        <f>IF(VLOOKUP(I1581,[3]RETENCIÓN!A:E,5,FALSE)="MT","X","")</f>
        <v/>
      </c>
      <c r="P1581" s="28" t="str">
        <f>IF(VLOOKUP(I1581,[3]RETENCIÓN!A:E,5,FALSE)="S","X","")</f>
        <v/>
      </c>
      <c r="Q1581" s="26" t="s">
        <v>2903</v>
      </c>
      <c r="R1581" s="26"/>
      <c r="S1581" s="25" t="s">
        <v>177</v>
      </c>
      <c r="T1581" s="22" t="s">
        <v>178</v>
      </c>
      <c r="U1581" s="22">
        <v>1</v>
      </c>
      <c r="V1581" s="22">
        <v>39</v>
      </c>
      <c r="W1581" s="22" t="s">
        <v>167</v>
      </c>
      <c r="X1581" s="22"/>
      <c r="Y1581" s="22">
        <v>8</v>
      </c>
      <c r="Z1581" s="22" t="s">
        <v>2902</v>
      </c>
    </row>
    <row r="1582" spans="1:26" ht="36" x14ac:dyDescent="0.2">
      <c r="A1582" s="22">
        <v>1580</v>
      </c>
      <c r="B1582" s="22" t="s">
        <v>168</v>
      </c>
      <c r="C1582" s="23">
        <v>36390</v>
      </c>
      <c r="D1582" s="23">
        <v>36390</v>
      </c>
      <c r="E1582" s="22" t="s">
        <v>21</v>
      </c>
      <c r="F1582" s="24" t="s">
        <v>2911</v>
      </c>
      <c r="G1582" s="4" t="s">
        <v>40</v>
      </c>
      <c r="H1582" s="31" t="str">
        <f>VLOOKUP(G1582,[2]Hoja2!A$1:B$65536,2,0)</f>
        <v>SERIE029</v>
      </c>
      <c r="I1582" s="4" t="s">
        <v>40</v>
      </c>
      <c r="J1582" s="31">
        <f>VLOOKUP(Eliminación!I1965,RETENCIÓN!A:D,IF(Eliminación!E1965="OPES",2,IF(Eliminación!E1965="UPES",3,4)),FALSE)</f>
        <v>10</v>
      </c>
      <c r="K1582" s="27">
        <f t="shared" si="25"/>
        <v>40040</v>
      </c>
      <c r="L1582" s="28" t="str">
        <f>IF(VLOOKUP(I1582,RETENCIÓN!A:E,5,FALSE)="E","X","")</f>
        <v>X</v>
      </c>
      <c r="M1582" s="29" t="str">
        <f>IF(VLOOKUP(I1582,RETENCIÓN!A:E,5,FALSE)="CT","X","")</f>
        <v/>
      </c>
      <c r="N1582" s="28" t="str">
        <f>IF(VLOOKUP(I1582,RETENCIÓN!A:E,5,FALSE)="E","X","")</f>
        <v>X</v>
      </c>
      <c r="O1582" s="28" t="str">
        <f>IF(VLOOKUP(I1582,[3]RETENCIÓN!A:E,5,FALSE)="MT","X","")</f>
        <v/>
      </c>
      <c r="P1582" s="28" t="str">
        <f>IF(VLOOKUP(I1582,[3]RETENCIÓN!A:E,5,FALSE)="S","X","")</f>
        <v/>
      </c>
      <c r="Q1582" s="26" t="s">
        <v>2903</v>
      </c>
      <c r="R1582" s="26" t="s">
        <v>2912</v>
      </c>
      <c r="S1582" s="25" t="s">
        <v>177</v>
      </c>
      <c r="T1582" s="22" t="s">
        <v>178</v>
      </c>
      <c r="U1582" s="22">
        <v>1</v>
      </c>
      <c r="V1582" s="22">
        <v>45</v>
      </c>
      <c r="W1582" s="22" t="s">
        <v>167</v>
      </c>
      <c r="X1582" s="22"/>
      <c r="Y1582" s="22">
        <v>9</v>
      </c>
      <c r="Z1582" s="22" t="s">
        <v>2902</v>
      </c>
    </row>
    <row r="1583" spans="1:26" ht="36" x14ac:dyDescent="0.2">
      <c r="A1583" s="22">
        <v>1581</v>
      </c>
      <c r="B1583" s="22" t="s">
        <v>168</v>
      </c>
      <c r="C1583" s="23">
        <v>36390</v>
      </c>
      <c r="D1583" s="23">
        <v>36390</v>
      </c>
      <c r="E1583" s="22" t="s">
        <v>21</v>
      </c>
      <c r="F1583" s="24" t="s">
        <v>415</v>
      </c>
      <c r="G1583" s="4" t="s">
        <v>40</v>
      </c>
      <c r="H1583" s="31" t="str">
        <f>VLOOKUP(G1583,[2]Hoja2!A$1:B$65536,2,0)</f>
        <v>SERIE029</v>
      </c>
      <c r="I1583" s="4" t="s">
        <v>40</v>
      </c>
      <c r="J1583" s="31">
        <f>VLOOKUP(Eliminación!I1966,RETENCIÓN!A:D,IF(Eliminación!E1966="OPES",2,IF(Eliminación!E1966="UPES",3,4)),FALSE)</f>
        <v>10</v>
      </c>
      <c r="K1583" s="27">
        <f t="shared" si="25"/>
        <v>40040</v>
      </c>
      <c r="L1583" s="28" t="str">
        <f>IF(VLOOKUP(I1583,RETENCIÓN!A:E,5,FALSE)="E","X","")</f>
        <v>X</v>
      </c>
      <c r="M1583" s="29" t="str">
        <f>IF(VLOOKUP(I1583,RETENCIÓN!A:E,5,FALSE)="CT","X","")</f>
        <v/>
      </c>
      <c r="N1583" s="28" t="str">
        <f>IF(VLOOKUP(I1583,RETENCIÓN!A:E,5,FALSE)="E","X","")</f>
        <v>X</v>
      </c>
      <c r="O1583" s="28" t="str">
        <f>IF(VLOOKUP(I1583,[3]RETENCIÓN!A:E,5,FALSE)="MT","X","")</f>
        <v/>
      </c>
      <c r="P1583" s="28" t="str">
        <f>IF(VLOOKUP(I1583,[3]RETENCIÓN!A:E,5,FALSE)="S","X","")</f>
        <v/>
      </c>
      <c r="Q1583" s="26" t="s">
        <v>2903</v>
      </c>
      <c r="R1583" s="26"/>
      <c r="S1583" s="25" t="s">
        <v>177</v>
      </c>
      <c r="T1583" s="22" t="s">
        <v>178</v>
      </c>
      <c r="U1583" s="22">
        <v>1</v>
      </c>
      <c r="V1583" s="22">
        <v>40</v>
      </c>
      <c r="W1583" s="22" t="s">
        <v>167</v>
      </c>
      <c r="X1583" s="22"/>
      <c r="Y1583" s="22">
        <v>10</v>
      </c>
      <c r="Z1583" s="22" t="s">
        <v>2902</v>
      </c>
    </row>
    <row r="1584" spans="1:26" ht="36" x14ac:dyDescent="0.2">
      <c r="A1584" s="22">
        <v>1582</v>
      </c>
      <c r="B1584" s="22" t="s">
        <v>303</v>
      </c>
      <c r="C1584" s="23">
        <v>36390</v>
      </c>
      <c r="D1584" s="23">
        <v>36390</v>
      </c>
      <c r="E1584" s="22" t="s">
        <v>21</v>
      </c>
      <c r="F1584" s="24" t="s">
        <v>2397</v>
      </c>
      <c r="G1584" s="4" t="s">
        <v>40</v>
      </c>
      <c r="H1584" s="31" t="str">
        <f>VLOOKUP(G1584,[2]Hoja2!A$1:B$65536,2,0)</f>
        <v>SERIE029</v>
      </c>
      <c r="I1584" s="4" t="s">
        <v>40</v>
      </c>
      <c r="J1584" s="31">
        <f>VLOOKUP(Eliminación!I1967,RETENCIÓN!A:D,IF(Eliminación!E1967="OPES",2,IF(Eliminación!E1967="UPES",3,4)),FALSE)</f>
        <v>10</v>
      </c>
      <c r="K1584" s="27">
        <f t="shared" si="25"/>
        <v>40040</v>
      </c>
      <c r="L1584" s="28" t="str">
        <f>IF(VLOOKUP(I1584,RETENCIÓN!A:E,5,FALSE)="E","X","")</f>
        <v>X</v>
      </c>
      <c r="M1584" s="29" t="str">
        <f>IF(VLOOKUP(I1584,RETENCIÓN!A:E,5,FALSE)="CT","X","")</f>
        <v/>
      </c>
      <c r="N1584" s="28" t="str">
        <f>IF(VLOOKUP(I1584,RETENCIÓN!A:E,5,FALSE)="E","X","")</f>
        <v>X</v>
      </c>
      <c r="O1584" s="28" t="str">
        <f>IF(VLOOKUP(I1584,[3]RETENCIÓN!A:E,5,FALSE)="MT","X","")</f>
        <v/>
      </c>
      <c r="P1584" s="28" t="str">
        <f>IF(VLOOKUP(I1584,[3]RETENCIÓN!A:E,5,FALSE)="S","X","")</f>
        <v/>
      </c>
      <c r="Q1584" s="26" t="s">
        <v>2903</v>
      </c>
      <c r="R1584" s="26"/>
      <c r="S1584" s="25" t="s">
        <v>177</v>
      </c>
      <c r="T1584" s="22" t="s">
        <v>178</v>
      </c>
      <c r="U1584" s="22">
        <v>1</v>
      </c>
      <c r="V1584" s="22">
        <v>64</v>
      </c>
      <c r="W1584" s="22" t="s">
        <v>167</v>
      </c>
      <c r="X1584" s="22"/>
      <c r="Y1584" s="22">
        <v>11</v>
      </c>
      <c r="Z1584" s="22" t="s">
        <v>2902</v>
      </c>
    </row>
    <row r="1585" spans="1:26" ht="36" x14ac:dyDescent="0.2">
      <c r="A1585" s="22">
        <v>1583</v>
      </c>
      <c r="B1585" s="22" t="s">
        <v>221</v>
      </c>
      <c r="C1585" s="23">
        <v>36390</v>
      </c>
      <c r="D1585" s="23">
        <v>36390</v>
      </c>
      <c r="E1585" s="22" t="s">
        <v>21</v>
      </c>
      <c r="F1585" s="24" t="s">
        <v>2913</v>
      </c>
      <c r="G1585" s="4" t="s">
        <v>40</v>
      </c>
      <c r="H1585" s="31" t="str">
        <f>VLOOKUP(G1585,[2]Hoja2!A$1:B$65536,2,0)</f>
        <v>SERIE029</v>
      </c>
      <c r="I1585" s="4" t="s">
        <v>40</v>
      </c>
      <c r="J1585" s="31">
        <f>VLOOKUP(Eliminación!I1968,RETENCIÓN!A:D,IF(Eliminación!E1968="OPES",2,IF(Eliminación!E1968="UPES",3,4)),FALSE)</f>
        <v>10</v>
      </c>
      <c r="K1585" s="27">
        <f t="shared" si="25"/>
        <v>40040</v>
      </c>
      <c r="L1585" s="28" t="str">
        <f>IF(VLOOKUP(I1585,RETENCIÓN!A:E,5,FALSE)="E","X","")</f>
        <v>X</v>
      </c>
      <c r="M1585" s="29" t="str">
        <f>IF(VLOOKUP(I1585,RETENCIÓN!A:E,5,FALSE)="CT","X","")</f>
        <v/>
      </c>
      <c r="N1585" s="28" t="str">
        <f>IF(VLOOKUP(I1585,RETENCIÓN!A:E,5,FALSE)="E","X","")</f>
        <v>X</v>
      </c>
      <c r="O1585" s="28" t="str">
        <f>IF(VLOOKUP(I1585,[3]RETENCIÓN!A:E,5,FALSE)="MT","X","")</f>
        <v/>
      </c>
      <c r="P1585" s="28" t="str">
        <f>IF(VLOOKUP(I1585,[3]RETENCIÓN!A:E,5,FALSE)="S","X","")</f>
        <v/>
      </c>
      <c r="Q1585" s="26" t="s">
        <v>2903</v>
      </c>
      <c r="R1585" s="26" t="s">
        <v>2914</v>
      </c>
      <c r="S1585" s="25" t="s">
        <v>177</v>
      </c>
      <c r="T1585" s="22" t="s">
        <v>178</v>
      </c>
      <c r="U1585" s="22">
        <v>1</v>
      </c>
      <c r="V1585" s="22">
        <v>38</v>
      </c>
      <c r="W1585" s="22" t="s">
        <v>167</v>
      </c>
      <c r="X1585" s="22"/>
      <c r="Y1585" s="22">
        <v>12</v>
      </c>
      <c r="Z1585" s="22" t="s">
        <v>2902</v>
      </c>
    </row>
    <row r="1586" spans="1:26" ht="36" x14ac:dyDescent="0.2">
      <c r="A1586" s="22">
        <v>1584</v>
      </c>
      <c r="B1586" s="22" t="s">
        <v>221</v>
      </c>
      <c r="C1586" s="23">
        <v>36390</v>
      </c>
      <c r="D1586" s="23">
        <v>36390</v>
      </c>
      <c r="E1586" s="22" t="s">
        <v>21</v>
      </c>
      <c r="F1586" s="24" t="s">
        <v>546</v>
      </c>
      <c r="G1586" s="4" t="s">
        <v>40</v>
      </c>
      <c r="H1586" s="31" t="str">
        <f>VLOOKUP(G1586,[2]Hoja2!A$1:B$65536,2,0)</f>
        <v>SERIE029</v>
      </c>
      <c r="I1586" s="4" t="s">
        <v>40</v>
      </c>
      <c r="J1586" s="31">
        <f>VLOOKUP(Eliminación!I1969,RETENCIÓN!A:D,IF(Eliminación!E1969="OPES",2,IF(Eliminación!E1969="UPES",3,4)),FALSE)</f>
        <v>10</v>
      </c>
      <c r="K1586" s="27">
        <f t="shared" si="25"/>
        <v>40040</v>
      </c>
      <c r="L1586" s="28" t="str">
        <f>IF(VLOOKUP(I1586,RETENCIÓN!A:E,5,FALSE)="E","X","")</f>
        <v>X</v>
      </c>
      <c r="M1586" s="29" t="str">
        <f>IF(VLOOKUP(I1586,RETENCIÓN!A:E,5,FALSE)="CT","X","")</f>
        <v/>
      </c>
      <c r="N1586" s="28" t="str">
        <f>IF(VLOOKUP(I1586,RETENCIÓN!A:E,5,FALSE)="E","X","")</f>
        <v>X</v>
      </c>
      <c r="O1586" s="28" t="str">
        <f>IF(VLOOKUP(I1586,[3]RETENCIÓN!A:E,5,FALSE)="MT","X","")</f>
        <v/>
      </c>
      <c r="P1586" s="28" t="str">
        <f>IF(VLOOKUP(I1586,[3]RETENCIÓN!A:E,5,FALSE)="S","X","")</f>
        <v/>
      </c>
      <c r="Q1586" s="26" t="s">
        <v>2903</v>
      </c>
      <c r="R1586" s="26"/>
      <c r="S1586" s="25" t="s">
        <v>177</v>
      </c>
      <c r="T1586" s="22" t="s">
        <v>178</v>
      </c>
      <c r="U1586" s="22">
        <v>1</v>
      </c>
      <c r="V1586" s="22">
        <v>62</v>
      </c>
      <c r="W1586" s="22" t="s">
        <v>167</v>
      </c>
      <c r="X1586" s="22"/>
      <c r="Y1586" s="22">
        <v>13</v>
      </c>
      <c r="Z1586" s="22" t="s">
        <v>2902</v>
      </c>
    </row>
    <row r="1587" spans="1:26" ht="36" x14ac:dyDescent="0.2">
      <c r="A1587" s="22">
        <v>1585</v>
      </c>
      <c r="B1587" s="22" t="s">
        <v>221</v>
      </c>
      <c r="C1587" s="23">
        <v>36390</v>
      </c>
      <c r="D1587" s="23">
        <v>36390</v>
      </c>
      <c r="E1587" s="22" t="s">
        <v>21</v>
      </c>
      <c r="F1587" s="24" t="s">
        <v>281</v>
      </c>
      <c r="G1587" s="4" t="s">
        <v>40</v>
      </c>
      <c r="H1587" s="31" t="str">
        <f>VLOOKUP(G1587,[2]Hoja2!A$1:B$65536,2,0)</f>
        <v>SERIE029</v>
      </c>
      <c r="I1587" s="4" t="s">
        <v>40</v>
      </c>
      <c r="J1587" s="31">
        <f>VLOOKUP(Eliminación!I1970,RETENCIÓN!A:D,IF(Eliminación!E1970="OPES",2,IF(Eliminación!E1970="UPES",3,4)),FALSE)</f>
        <v>10</v>
      </c>
      <c r="K1587" s="27">
        <f t="shared" si="25"/>
        <v>40040</v>
      </c>
      <c r="L1587" s="28" t="str">
        <f>IF(VLOOKUP(I1587,RETENCIÓN!A:E,5,FALSE)="E","X","")</f>
        <v>X</v>
      </c>
      <c r="M1587" s="29" t="str">
        <f>IF(VLOOKUP(I1587,RETENCIÓN!A:E,5,FALSE)="CT","X","")</f>
        <v/>
      </c>
      <c r="N1587" s="28" t="str">
        <f>IF(VLOOKUP(I1587,RETENCIÓN!A:E,5,FALSE)="E","X","")</f>
        <v>X</v>
      </c>
      <c r="O1587" s="28" t="str">
        <f>IF(VLOOKUP(I1587,[3]RETENCIÓN!A:E,5,FALSE)="MT","X","")</f>
        <v/>
      </c>
      <c r="P1587" s="28" t="str">
        <f>IF(VLOOKUP(I1587,[3]RETENCIÓN!A:E,5,FALSE)="S","X","")</f>
        <v/>
      </c>
      <c r="Q1587" s="26" t="s">
        <v>2903</v>
      </c>
      <c r="R1587" s="26" t="s">
        <v>1173</v>
      </c>
      <c r="S1587" s="25" t="s">
        <v>177</v>
      </c>
      <c r="T1587" s="22" t="s">
        <v>178</v>
      </c>
      <c r="U1587" s="22">
        <v>1</v>
      </c>
      <c r="V1587" s="22">
        <v>31</v>
      </c>
      <c r="W1587" s="22" t="s">
        <v>167</v>
      </c>
      <c r="X1587" s="22"/>
      <c r="Y1587" s="22">
        <v>14</v>
      </c>
      <c r="Z1587" s="22" t="s">
        <v>2902</v>
      </c>
    </row>
    <row r="1588" spans="1:26" ht="36" x14ac:dyDescent="0.2">
      <c r="A1588" s="22">
        <v>1586</v>
      </c>
      <c r="B1588" s="22" t="s">
        <v>168</v>
      </c>
      <c r="C1588" s="23">
        <v>36390</v>
      </c>
      <c r="D1588" s="23">
        <v>36390</v>
      </c>
      <c r="E1588" s="22" t="s">
        <v>21</v>
      </c>
      <c r="F1588" s="24" t="s">
        <v>894</v>
      </c>
      <c r="G1588" s="4" t="s">
        <v>40</v>
      </c>
      <c r="H1588" s="31" t="str">
        <f>VLOOKUP(G1588,[2]Hoja2!A$1:B$65536,2,0)</f>
        <v>SERIE029</v>
      </c>
      <c r="I1588" s="4" t="s">
        <v>40</v>
      </c>
      <c r="J1588" s="31">
        <f>VLOOKUP(Eliminación!I1971,RETENCIÓN!A:D,IF(Eliminación!E1971="OPES",2,IF(Eliminación!E1971="UPES",3,4)),FALSE)</f>
        <v>10</v>
      </c>
      <c r="K1588" s="27">
        <f t="shared" si="25"/>
        <v>40040</v>
      </c>
      <c r="L1588" s="28" t="str">
        <f>IF(VLOOKUP(I1588,RETENCIÓN!A:E,5,FALSE)="E","X","")</f>
        <v>X</v>
      </c>
      <c r="M1588" s="29" t="str">
        <f>IF(VLOOKUP(I1588,RETENCIÓN!A:E,5,FALSE)="CT","X","")</f>
        <v/>
      </c>
      <c r="N1588" s="28" t="str">
        <f>IF(VLOOKUP(I1588,RETENCIÓN!A:E,5,FALSE)="E","X","")</f>
        <v>X</v>
      </c>
      <c r="O1588" s="28" t="str">
        <f>IF(VLOOKUP(I1588,[3]RETENCIÓN!A:E,5,FALSE)="MT","X","")</f>
        <v/>
      </c>
      <c r="P1588" s="28" t="str">
        <f>IF(VLOOKUP(I1588,[3]RETENCIÓN!A:E,5,FALSE)="S","X","")</f>
        <v/>
      </c>
      <c r="Q1588" s="26" t="s">
        <v>2903</v>
      </c>
      <c r="R1588" s="26"/>
      <c r="S1588" s="25" t="s">
        <v>177</v>
      </c>
      <c r="T1588" s="22" t="s">
        <v>178</v>
      </c>
      <c r="U1588" s="22">
        <v>1</v>
      </c>
      <c r="V1588" s="22">
        <v>30</v>
      </c>
      <c r="W1588" s="22" t="s">
        <v>167</v>
      </c>
      <c r="X1588" s="22"/>
      <c r="Y1588" s="22">
        <v>15</v>
      </c>
      <c r="Z1588" s="22" t="s">
        <v>2902</v>
      </c>
    </row>
    <row r="1589" spans="1:26" x14ac:dyDescent="0.2">
      <c r="A1589" s="22">
        <v>1587</v>
      </c>
      <c r="B1589" s="22" t="s">
        <v>221</v>
      </c>
      <c r="C1589" s="23">
        <v>36420</v>
      </c>
      <c r="D1589" s="23">
        <v>36420</v>
      </c>
      <c r="E1589" s="22" t="s">
        <v>21</v>
      </c>
      <c r="F1589" s="24" t="s">
        <v>222</v>
      </c>
      <c r="G1589" s="4" t="s">
        <v>40</v>
      </c>
      <c r="H1589" s="31" t="str">
        <f>VLOOKUP(G1589,Hoja2!A:B,2,0)</f>
        <v>SERIE029</v>
      </c>
      <c r="I1589" s="4" t="s">
        <v>40</v>
      </c>
      <c r="J1589" s="31">
        <f>VLOOKUP(Eliminación!I879,RETENCIÓN!A:D,IF(Eliminación!E879="OPES",2,IF(Eliminación!E879="UPES",3,4)),FALSE)</f>
        <v>10</v>
      </c>
      <c r="K1589" s="27">
        <f t="shared" si="25"/>
        <v>40070</v>
      </c>
      <c r="L1589" s="28" t="str">
        <f>IF(VLOOKUP(I1589,RETENCIÓN!A:E,5,FALSE)="E","X","")</f>
        <v>X</v>
      </c>
      <c r="M1589" s="29" t="str">
        <f>IF(VLOOKUP(I1589,RETENCIÓN!A:E,5,FALSE)="CT","X","")</f>
        <v/>
      </c>
      <c r="N1589" s="28" t="str">
        <f>IF(VLOOKUP(I1589,RETENCIÓN!A:E,5,FALSE)="E","X","")</f>
        <v>X</v>
      </c>
      <c r="O1589" s="28" t="str">
        <f>IF(VLOOKUP(I1589,RETENCIÓN!A:E,5,FALSE)="MT","X","")</f>
        <v/>
      </c>
      <c r="P1589" s="28" t="str">
        <f>IF(VLOOKUP(I1589,RETENCIÓN!A:E,5,FALSE)="S","X","")</f>
        <v/>
      </c>
      <c r="Q1589" s="26" t="s">
        <v>1290</v>
      </c>
      <c r="R1589" s="26" t="s">
        <v>1296</v>
      </c>
      <c r="S1589" s="25" t="s">
        <v>177</v>
      </c>
      <c r="T1589" s="22" t="s">
        <v>178</v>
      </c>
      <c r="U1589" s="22">
        <v>1</v>
      </c>
      <c r="V1589" s="22">
        <v>65</v>
      </c>
      <c r="W1589" s="22" t="s">
        <v>167</v>
      </c>
      <c r="X1589" s="22"/>
      <c r="Y1589" s="22">
        <v>1</v>
      </c>
      <c r="Z1589" s="22" t="s">
        <v>1372</v>
      </c>
    </row>
    <row r="1590" spans="1:26" x14ac:dyDescent="0.2">
      <c r="A1590" s="22">
        <v>1588</v>
      </c>
      <c r="B1590" s="22" t="s">
        <v>303</v>
      </c>
      <c r="C1590" s="23">
        <v>36419</v>
      </c>
      <c r="D1590" s="23">
        <v>36419</v>
      </c>
      <c r="E1590" s="22" t="s">
        <v>21</v>
      </c>
      <c r="F1590" s="24" t="s">
        <v>1373</v>
      </c>
      <c r="G1590" s="4" t="s">
        <v>40</v>
      </c>
      <c r="H1590" s="31" t="str">
        <f>VLOOKUP(G1590,Hoja2!A:B,2,0)</f>
        <v>SERIE029</v>
      </c>
      <c r="I1590" s="4" t="s">
        <v>40</v>
      </c>
      <c r="J1590" s="31">
        <f>VLOOKUP(Eliminación!I880,RETENCIÓN!A:D,IF(Eliminación!E880="OPES",2,IF(Eliminación!E880="UPES",3,4)),FALSE)</f>
        <v>10</v>
      </c>
      <c r="K1590" s="27">
        <f t="shared" si="25"/>
        <v>40069</v>
      </c>
      <c r="L1590" s="28" t="str">
        <f>IF(VLOOKUP(I1590,RETENCIÓN!A:E,5,FALSE)="E","X","")</f>
        <v>X</v>
      </c>
      <c r="M1590" s="29" t="str">
        <f>IF(VLOOKUP(I1590,RETENCIÓN!A:E,5,FALSE)="CT","X","")</f>
        <v/>
      </c>
      <c r="N1590" s="28" t="str">
        <f>IF(VLOOKUP(I1590,RETENCIÓN!A:E,5,FALSE)="E","X","")</f>
        <v>X</v>
      </c>
      <c r="O1590" s="28" t="str">
        <f>IF(VLOOKUP(I1590,RETENCIÓN!A:E,5,FALSE)="MT","X","")</f>
        <v/>
      </c>
      <c r="P1590" s="28" t="str">
        <f>IF(VLOOKUP(I1590,RETENCIÓN!A:E,5,FALSE)="S","X","")</f>
        <v/>
      </c>
      <c r="Q1590" s="26" t="s">
        <v>1290</v>
      </c>
      <c r="R1590" s="26" t="s">
        <v>1374</v>
      </c>
      <c r="S1590" s="25" t="s">
        <v>177</v>
      </c>
      <c r="T1590" s="22" t="s">
        <v>178</v>
      </c>
      <c r="U1590" s="22">
        <v>1</v>
      </c>
      <c r="V1590" s="22">
        <v>66</v>
      </c>
      <c r="W1590" s="22" t="s">
        <v>167</v>
      </c>
      <c r="X1590" s="22"/>
      <c r="Y1590" s="22">
        <v>2</v>
      </c>
      <c r="Z1590" s="22" t="s">
        <v>1372</v>
      </c>
    </row>
    <row r="1591" spans="1:26" x14ac:dyDescent="0.2">
      <c r="A1591" s="22">
        <v>1589</v>
      </c>
      <c r="B1591" s="22" t="s">
        <v>221</v>
      </c>
      <c r="C1591" s="23">
        <v>36420</v>
      </c>
      <c r="D1591" s="23">
        <v>36420</v>
      </c>
      <c r="E1591" s="22" t="s">
        <v>21</v>
      </c>
      <c r="F1591" s="24" t="s">
        <v>1217</v>
      </c>
      <c r="G1591" s="4" t="s">
        <v>40</v>
      </c>
      <c r="H1591" s="31" t="str">
        <f>VLOOKUP(G1591,Hoja2!A:B,2,0)</f>
        <v>SERIE029</v>
      </c>
      <c r="I1591" s="4" t="s">
        <v>40</v>
      </c>
      <c r="J1591" s="31">
        <f>VLOOKUP(Eliminación!I881,RETENCIÓN!A:D,IF(Eliminación!E881="OPES",2,IF(Eliminación!E881="UPES",3,4)),FALSE)</f>
        <v>10</v>
      </c>
      <c r="K1591" s="27">
        <f t="shared" si="25"/>
        <v>40070</v>
      </c>
      <c r="L1591" s="28" t="str">
        <f>IF(VLOOKUP(I1591,RETENCIÓN!A:E,5,FALSE)="E","X","")</f>
        <v>X</v>
      </c>
      <c r="M1591" s="29" t="str">
        <f>IF(VLOOKUP(I1591,RETENCIÓN!A:E,5,FALSE)="CT","X","")</f>
        <v/>
      </c>
      <c r="N1591" s="28" t="str">
        <f>IF(VLOOKUP(I1591,RETENCIÓN!A:E,5,FALSE)="E","X","")</f>
        <v>X</v>
      </c>
      <c r="O1591" s="28" t="str">
        <f>IF(VLOOKUP(I1591,RETENCIÓN!A:E,5,FALSE)="MT","X","")</f>
        <v/>
      </c>
      <c r="P1591" s="28" t="str">
        <f>IF(VLOOKUP(I1591,RETENCIÓN!A:E,5,FALSE)="S","X","")</f>
        <v/>
      </c>
      <c r="Q1591" s="26" t="s">
        <v>1290</v>
      </c>
      <c r="R1591" s="26"/>
      <c r="S1591" s="25" t="s">
        <v>177</v>
      </c>
      <c r="T1591" s="22" t="s">
        <v>178</v>
      </c>
      <c r="U1591" s="22">
        <v>1</v>
      </c>
      <c r="V1591" s="22">
        <v>53</v>
      </c>
      <c r="W1591" s="22" t="s">
        <v>167</v>
      </c>
      <c r="X1591" s="22"/>
      <c r="Y1591" s="22">
        <v>3</v>
      </c>
      <c r="Z1591" s="22" t="s">
        <v>1372</v>
      </c>
    </row>
    <row r="1592" spans="1:26" x14ac:dyDescent="0.2">
      <c r="A1592" s="22">
        <v>1590</v>
      </c>
      <c r="B1592" s="22" t="s">
        <v>221</v>
      </c>
      <c r="C1592" s="23">
        <v>36423</v>
      </c>
      <c r="D1592" s="23">
        <v>36423</v>
      </c>
      <c r="E1592" s="22" t="s">
        <v>21</v>
      </c>
      <c r="F1592" s="24" t="s">
        <v>419</v>
      </c>
      <c r="G1592" s="4" t="s">
        <v>40</v>
      </c>
      <c r="H1592" s="31" t="str">
        <f>VLOOKUP(G1592,Hoja2!A:B,2,0)</f>
        <v>SERIE029</v>
      </c>
      <c r="I1592" s="4" t="s">
        <v>40</v>
      </c>
      <c r="J1592" s="31">
        <f>VLOOKUP(Eliminación!I882,RETENCIÓN!A:D,IF(Eliminación!E882="OPES",2,IF(Eliminación!E882="UPES",3,4)),FALSE)</f>
        <v>10</v>
      </c>
      <c r="K1592" s="27">
        <f t="shared" si="25"/>
        <v>40073</v>
      </c>
      <c r="L1592" s="28" t="str">
        <f>IF(VLOOKUP(I1592,RETENCIÓN!A:E,5,FALSE)="E","X","")</f>
        <v>X</v>
      </c>
      <c r="M1592" s="29" t="str">
        <f>IF(VLOOKUP(I1592,RETENCIÓN!A:E,5,FALSE)="CT","X","")</f>
        <v/>
      </c>
      <c r="N1592" s="28" t="str">
        <f>IF(VLOOKUP(I1592,RETENCIÓN!A:E,5,FALSE)="E","X","")</f>
        <v>X</v>
      </c>
      <c r="O1592" s="28" t="str">
        <f>IF(VLOOKUP(I1592,RETENCIÓN!A:E,5,FALSE)="MT","X","")</f>
        <v/>
      </c>
      <c r="P1592" s="28" t="str">
        <f>IF(VLOOKUP(I1592,RETENCIÓN!A:E,5,FALSE)="S","X","")</f>
        <v/>
      </c>
      <c r="Q1592" s="26" t="s">
        <v>1286</v>
      </c>
      <c r="R1592" s="26"/>
      <c r="S1592" s="25" t="s">
        <v>177</v>
      </c>
      <c r="T1592" s="22" t="s">
        <v>178</v>
      </c>
      <c r="U1592" s="22">
        <v>1</v>
      </c>
      <c r="V1592" s="22">
        <v>68</v>
      </c>
      <c r="W1592" s="22" t="s">
        <v>167</v>
      </c>
      <c r="X1592" s="22"/>
      <c r="Y1592" s="22">
        <v>4</v>
      </c>
      <c r="Z1592" s="22" t="s">
        <v>1372</v>
      </c>
    </row>
    <row r="1593" spans="1:26" x14ac:dyDescent="0.2">
      <c r="A1593" s="22">
        <v>1591</v>
      </c>
      <c r="B1593" s="22" t="s">
        <v>221</v>
      </c>
      <c r="C1593" s="23">
        <v>36420</v>
      </c>
      <c r="D1593" s="23">
        <v>36420</v>
      </c>
      <c r="E1593" s="22" t="s">
        <v>21</v>
      </c>
      <c r="F1593" s="24" t="s">
        <v>1375</v>
      </c>
      <c r="G1593" s="4" t="s">
        <v>40</v>
      </c>
      <c r="H1593" s="31" t="str">
        <f>VLOOKUP(G1593,Hoja2!A:B,2,0)</f>
        <v>SERIE029</v>
      </c>
      <c r="I1593" s="4" t="s">
        <v>40</v>
      </c>
      <c r="J1593" s="31">
        <f>VLOOKUP(Eliminación!I883,RETENCIÓN!A:D,IF(Eliminación!E883="OPES",2,IF(Eliminación!E883="UPES",3,4)),FALSE)</f>
        <v>10</v>
      </c>
      <c r="K1593" s="27">
        <f t="shared" si="25"/>
        <v>40070</v>
      </c>
      <c r="L1593" s="28" t="str">
        <f>IF(VLOOKUP(I1593,RETENCIÓN!A:E,5,FALSE)="E","X","")</f>
        <v>X</v>
      </c>
      <c r="M1593" s="29" t="str">
        <f>IF(VLOOKUP(I1593,RETENCIÓN!A:E,5,FALSE)="CT","X","")</f>
        <v/>
      </c>
      <c r="N1593" s="28" t="str">
        <f>IF(VLOOKUP(I1593,RETENCIÓN!A:E,5,FALSE)="E","X","")</f>
        <v>X</v>
      </c>
      <c r="O1593" s="28" t="str">
        <f>IF(VLOOKUP(I1593,RETENCIÓN!A:E,5,FALSE)="MT","X","")</f>
        <v/>
      </c>
      <c r="P1593" s="28" t="str">
        <f>IF(VLOOKUP(I1593,RETENCIÓN!A:E,5,FALSE)="S","X","")</f>
        <v/>
      </c>
      <c r="Q1593" s="26" t="s">
        <v>1290</v>
      </c>
      <c r="R1593" s="26" t="s">
        <v>1376</v>
      </c>
      <c r="S1593" s="25" t="s">
        <v>177</v>
      </c>
      <c r="T1593" s="22" t="s">
        <v>178</v>
      </c>
      <c r="U1593" s="22">
        <v>1</v>
      </c>
      <c r="V1593" s="22">
        <v>71</v>
      </c>
      <c r="W1593" s="22" t="s">
        <v>167</v>
      </c>
      <c r="X1593" s="22"/>
      <c r="Y1593" s="22">
        <v>5</v>
      </c>
      <c r="Z1593" s="22" t="s">
        <v>1372</v>
      </c>
    </row>
    <row r="1594" spans="1:26" x14ac:dyDescent="0.2">
      <c r="A1594" s="22">
        <v>1592</v>
      </c>
      <c r="B1594" s="22" t="s">
        <v>221</v>
      </c>
      <c r="C1594" s="23">
        <v>36420</v>
      </c>
      <c r="D1594" s="23">
        <v>36420</v>
      </c>
      <c r="E1594" s="22" t="s">
        <v>21</v>
      </c>
      <c r="F1594" s="24" t="s">
        <v>1377</v>
      </c>
      <c r="G1594" s="4" t="s">
        <v>40</v>
      </c>
      <c r="H1594" s="31" t="str">
        <f>VLOOKUP(G1594,Hoja2!A:B,2,0)</f>
        <v>SERIE029</v>
      </c>
      <c r="I1594" s="4" t="s">
        <v>40</v>
      </c>
      <c r="J1594" s="31">
        <f>VLOOKUP(Eliminación!I884,RETENCIÓN!A:D,IF(Eliminación!E884="OPES",2,IF(Eliminación!E884="UPES",3,4)),FALSE)</f>
        <v>10</v>
      </c>
      <c r="K1594" s="27">
        <f t="shared" si="25"/>
        <v>40070</v>
      </c>
      <c r="L1594" s="28" t="str">
        <f>IF(VLOOKUP(I1594,RETENCIÓN!A:E,5,FALSE)="E","X","")</f>
        <v>X</v>
      </c>
      <c r="M1594" s="29" t="str">
        <f>IF(VLOOKUP(I1594,RETENCIÓN!A:E,5,FALSE)="CT","X","")</f>
        <v/>
      </c>
      <c r="N1594" s="28" t="str">
        <f>IF(VLOOKUP(I1594,RETENCIÓN!A:E,5,FALSE)="E","X","")</f>
        <v>X</v>
      </c>
      <c r="O1594" s="28" t="str">
        <f>IF(VLOOKUP(I1594,RETENCIÓN!A:E,5,FALSE)="MT","X","")</f>
        <v/>
      </c>
      <c r="P1594" s="28" t="str">
        <f>IF(VLOOKUP(I1594,RETENCIÓN!A:E,5,FALSE)="S","X","")</f>
        <v/>
      </c>
      <c r="Q1594" s="26" t="s">
        <v>1290</v>
      </c>
      <c r="R1594" s="26" t="s">
        <v>1378</v>
      </c>
      <c r="S1594" s="25" t="s">
        <v>182</v>
      </c>
      <c r="T1594" s="22" t="s">
        <v>178</v>
      </c>
      <c r="U1594" s="22">
        <v>1</v>
      </c>
      <c r="V1594" s="22">
        <v>62</v>
      </c>
      <c r="W1594" s="22" t="s">
        <v>167</v>
      </c>
      <c r="X1594" s="22"/>
      <c r="Y1594" s="22">
        <v>6</v>
      </c>
      <c r="Z1594" s="22" t="s">
        <v>1372</v>
      </c>
    </row>
    <row r="1595" spans="1:26" x14ac:dyDescent="0.2">
      <c r="A1595" s="22">
        <v>1593</v>
      </c>
      <c r="B1595" s="22" t="s">
        <v>221</v>
      </c>
      <c r="C1595" s="23">
        <v>36410</v>
      </c>
      <c r="D1595" s="23">
        <v>36410</v>
      </c>
      <c r="E1595" s="22" t="s">
        <v>21</v>
      </c>
      <c r="F1595" s="24" t="s">
        <v>1379</v>
      </c>
      <c r="G1595" s="4" t="s">
        <v>40</v>
      </c>
      <c r="H1595" s="31" t="str">
        <f>VLOOKUP(G1595,Hoja2!A:B,2,0)</f>
        <v>SERIE029</v>
      </c>
      <c r="I1595" s="4" t="s">
        <v>40</v>
      </c>
      <c r="J1595" s="31">
        <f>VLOOKUP(Eliminación!I885,RETENCIÓN!A:D,IF(Eliminación!E885="OPES",2,IF(Eliminación!E885="UPES",3,4)),FALSE)</f>
        <v>10</v>
      </c>
      <c r="K1595" s="27">
        <f t="shared" si="25"/>
        <v>40060</v>
      </c>
      <c r="L1595" s="28" t="str">
        <f>IF(VLOOKUP(I1595,RETENCIÓN!A:E,5,FALSE)="E","X","")</f>
        <v>X</v>
      </c>
      <c r="M1595" s="29" t="str">
        <f>IF(VLOOKUP(I1595,RETENCIÓN!A:E,5,FALSE)="CT","X","")</f>
        <v/>
      </c>
      <c r="N1595" s="28" t="str">
        <f>IF(VLOOKUP(I1595,RETENCIÓN!A:E,5,FALSE)="E","X","")</f>
        <v>X</v>
      </c>
      <c r="O1595" s="28" t="str">
        <f>IF(VLOOKUP(I1595,RETENCIÓN!A:E,5,FALSE)="MT","X","")</f>
        <v/>
      </c>
      <c r="P1595" s="28" t="str">
        <f>IF(VLOOKUP(I1595,RETENCIÓN!A:E,5,FALSE)="S","X","")</f>
        <v/>
      </c>
      <c r="Q1595" s="26" t="s">
        <v>1320</v>
      </c>
      <c r="R1595" s="26" t="s">
        <v>1380</v>
      </c>
      <c r="S1595" s="25" t="s">
        <v>177</v>
      </c>
      <c r="T1595" s="22" t="s">
        <v>178</v>
      </c>
      <c r="U1595" s="22">
        <v>1</v>
      </c>
      <c r="V1595" s="22">
        <v>164</v>
      </c>
      <c r="W1595" s="22" t="s">
        <v>167</v>
      </c>
      <c r="X1595" s="22"/>
      <c r="Y1595" s="22">
        <v>7</v>
      </c>
      <c r="Z1595" s="22" t="s">
        <v>1372</v>
      </c>
    </row>
    <row r="1596" spans="1:26" x14ac:dyDescent="0.2">
      <c r="A1596" s="22">
        <v>1594</v>
      </c>
      <c r="B1596" s="22" t="s">
        <v>221</v>
      </c>
      <c r="C1596" s="23">
        <v>36410</v>
      </c>
      <c r="D1596" s="23">
        <v>36410</v>
      </c>
      <c r="E1596" s="22" t="s">
        <v>21</v>
      </c>
      <c r="F1596" s="24" t="s">
        <v>1381</v>
      </c>
      <c r="G1596" s="4" t="s">
        <v>40</v>
      </c>
      <c r="H1596" s="31" t="str">
        <f>VLOOKUP(G1596,Hoja2!A:B,2,0)</f>
        <v>SERIE029</v>
      </c>
      <c r="I1596" s="4" t="s">
        <v>40</v>
      </c>
      <c r="J1596" s="31">
        <f>VLOOKUP(Eliminación!I886,RETENCIÓN!A:D,IF(Eliminación!E886="OPES",2,IF(Eliminación!E886="UPES",3,4)),FALSE)</f>
        <v>10</v>
      </c>
      <c r="K1596" s="27">
        <f t="shared" si="25"/>
        <v>40060</v>
      </c>
      <c r="L1596" s="28" t="str">
        <f>IF(VLOOKUP(I1596,RETENCIÓN!A:E,5,FALSE)="E","X","")</f>
        <v>X</v>
      </c>
      <c r="M1596" s="29" t="str">
        <f>IF(VLOOKUP(I1596,RETENCIÓN!A:E,5,FALSE)="CT","X","")</f>
        <v/>
      </c>
      <c r="N1596" s="28" t="str">
        <f>IF(VLOOKUP(I1596,RETENCIÓN!A:E,5,FALSE)="E","X","")</f>
        <v>X</v>
      </c>
      <c r="O1596" s="28" t="str">
        <f>IF(VLOOKUP(I1596,RETENCIÓN!A:E,5,FALSE)="MT","X","")</f>
        <v/>
      </c>
      <c r="P1596" s="28" t="str">
        <f>IF(VLOOKUP(I1596,RETENCIÓN!A:E,5,FALSE)="S","X","")</f>
        <v/>
      </c>
      <c r="Q1596" s="26" t="s">
        <v>1382</v>
      </c>
      <c r="R1596" s="26" t="s">
        <v>1048</v>
      </c>
      <c r="S1596" s="25" t="s">
        <v>177</v>
      </c>
      <c r="T1596" s="22" t="s">
        <v>178</v>
      </c>
      <c r="U1596" s="22">
        <v>1</v>
      </c>
      <c r="V1596" s="22">
        <v>233</v>
      </c>
      <c r="W1596" s="22" t="s">
        <v>167</v>
      </c>
      <c r="X1596" s="22"/>
      <c r="Y1596" s="22">
        <v>8</v>
      </c>
      <c r="Z1596" s="22" t="s">
        <v>1372</v>
      </c>
    </row>
    <row r="1597" spans="1:26" x14ac:dyDescent="0.2">
      <c r="A1597" s="22">
        <v>1595</v>
      </c>
      <c r="B1597" s="22" t="s">
        <v>221</v>
      </c>
      <c r="C1597" s="23">
        <v>36420</v>
      </c>
      <c r="D1597" s="23">
        <v>36420</v>
      </c>
      <c r="E1597" s="22" t="s">
        <v>21</v>
      </c>
      <c r="F1597" s="24" t="s">
        <v>1383</v>
      </c>
      <c r="G1597" s="4" t="s">
        <v>40</v>
      </c>
      <c r="H1597" s="31" t="str">
        <f>VLOOKUP(G1597,Hoja2!A:B,2,0)</f>
        <v>SERIE029</v>
      </c>
      <c r="I1597" s="4" t="s">
        <v>40</v>
      </c>
      <c r="J1597" s="31">
        <f>VLOOKUP(Eliminación!I887,RETENCIÓN!A:D,IF(Eliminación!E887="OPES",2,IF(Eliminación!E887="UPES",3,4)),FALSE)</f>
        <v>10</v>
      </c>
      <c r="K1597" s="27">
        <f t="shared" si="25"/>
        <v>40070</v>
      </c>
      <c r="L1597" s="28" t="str">
        <f>IF(VLOOKUP(I1597,RETENCIÓN!A:E,5,FALSE)="E","X","")</f>
        <v>X</v>
      </c>
      <c r="M1597" s="29" t="str">
        <f>IF(VLOOKUP(I1597,RETENCIÓN!A:E,5,FALSE)="CT","X","")</f>
        <v/>
      </c>
      <c r="N1597" s="28" t="str">
        <f>IF(VLOOKUP(I1597,RETENCIÓN!A:E,5,FALSE)="E","X","")</f>
        <v>X</v>
      </c>
      <c r="O1597" s="28" t="str">
        <f>IF(VLOOKUP(I1597,RETENCIÓN!A:E,5,FALSE)="MT","X","")</f>
        <v/>
      </c>
      <c r="P1597" s="28" t="str">
        <f>IF(VLOOKUP(I1597,RETENCIÓN!A:E,5,FALSE)="S","X","")</f>
        <v/>
      </c>
      <c r="Q1597" s="26" t="s">
        <v>1290</v>
      </c>
      <c r="R1597" s="26"/>
      <c r="S1597" s="25" t="s">
        <v>177</v>
      </c>
      <c r="T1597" s="22" t="s">
        <v>178</v>
      </c>
      <c r="U1597" s="22">
        <v>1</v>
      </c>
      <c r="V1597" s="22">
        <v>57</v>
      </c>
      <c r="W1597" s="22" t="s">
        <v>167</v>
      </c>
      <c r="X1597" s="22"/>
      <c r="Y1597" s="22">
        <v>9</v>
      </c>
      <c r="Z1597" s="22" t="s">
        <v>1372</v>
      </c>
    </row>
    <row r="1598" spans="1:26" x14ac:dyDescent="0.2">
      <c r="A1598" s="22">
        <v>1596</v>
      </c>
      <c r="B1598" s="22" t="s">
        <v>221</v>
      </c>
      <c r="C1598" s="23">
        <v>36410</v>
      </c>
      <c r="D1598" s="23">
        <v>36410</v>
      </c>
      <c r="E1598" s="22" t="s">
        <v>21</v>
      </c>
      <c r="F1598" s="24" t="s">
        <v>324</v>
      </c>
      <c r="G1598" s="4" t="s">
        <v>40</v>
      </c>
      <c r="H1598" s="31" t="str">
        <f>VLOOKUP(G1598,Hoja2!A:B,2,0)</f>
        <v>SERIE029</v>
      </c>
      <c r="I1598" s="4" t="s">
        <v>40</v>
      </c>
      <c r="J1598" s="31">
        <f>VLOOKUP(Eliminación!I888,RETENCIÓN!A:D,IF(Eliminación!E888="OPES",2,IF(Eliminación!E888="UPES",3,4)),FALSE)</f>
        <v>10</v>
      </c>
      <c r="K1598" s="27">
        <f t="shared" si="25"/>
        <v>40060</v>
      </c>
      <c r="L1598" s="28" t="str">
        <f>IF(VLOOKUP(I1598,RETENCIÓN!A:E,5,FALSE)="E","X","")</f>
        <v>X</v>
      </c>
      <c r="M1598" s="29" t="str">
        <f>IF(VLOOKUP(I1598,RETENCIÓN!A:E,5,FALSE)="CT","X","")</f>
        <v/>
      </c>
      <c r="N1598" s="28" t="str">
        <f>IF(VLOOKUP(I1598,RETENCIÓN!A:E,5,FALSE)="E","X","")</f>
        <v>X</v>
      </c>
      <c r="O1598" s="28" t="str">
        <f>IF(VLOOKUP(I1598,RETENCIÓN!A:E,5,FALSE)="MT","X","")</f>
        <v/>
      </c>
      <c r="P1598" s="28" t="str">
        <f>IF(VLOOKUP(I1598,RETENCIÓN!A:E,5,FALSE)="S","X","")</f>
        <v/>
      </c>
      <c r="Q1598" s="26" t="s">
        <v>1382</v>
      </c>
      <c r="R1598" s="26" t="s">
        <v>326</v>
      </c>
      <c r="S1598" s="25" t="s">
        <v>177</v>
      </c>
      <c r="T1598" s="22" t="s">
        <v>178</v>
      </c>
      <c r="U1598" s="22">
        <v>1</v>
      </c>
      <c r="V1598" s="22">
        <v>133</v>
      </c>
      <c r="W1598" s="22" t="s">
        <v>167</v>
      </c>
      <c r="X1598" s="22"/>
      <c r="Y1598" s="22">
        <v>10</v>
      </c>
      <c r="Z1598" s="22" t="s">
        <v>1372</v>
      </c>
    </row>
    <row r="1599" spans="1:26" x14ac:dyDescent="0.2">
      <c r="A1599" s="22">
        <v>1597</v>
      </c>
      <c r="B1599" s="22" t="s">
        <v>168</v>
      </c>
      <c r="C1599" s="23">
        <v>38341</v>
      </c>
      <c r="D1599" s="23">
        <v>38341</v>
      </c>
      <c r="E1599" s="22" t="s">
        <v>21</v>
      </c>
      <c r="F1599" s="24" t="s">
        <v>1384</v>
      </c>
      <c r="G1599" s="4" t="s">
        <v>40</v>
      </c>
      <c r="H1599" s="31" t="str">
        <f>VLOOKUP(G1599,Hoja2!A:B,2,0)</f>
        <v>SERIE029</v>
      </c>
      <c r="I1599" s="4" t="s">
        <v>40</v>
      </c>
      <c r="J1599" s="31">
        <f>VLOOKUP(Eliminación!I889,RETENCIÓN!A:D,IF(Eliminación!E889="OPES",2,IF(Eliminación!E889="UPES",3,4)),FALSE)</f>
        <v>10</v>
      </c>
      <c r="K1599" s="27">
        <f t="shared" si="25"/>
        <v>41991</v>
      </c>
      <c r="L1599" s="28" t="str">
        <f>IF(VLOOKUP(I1599,RETENCIÓN!A:E,5,FALSE)="E","X","")</f>
        <v>X</v>
      </c>
      <c r="M1599" s="29" t="str">
        <f>IF(VLOOKUP(I1599,RETENCIÓN!A:E,5,FALSE)="CT","X","")</f>
        <v/>
      </c>
      <c r="N1599" s="28" t="str">
        <f>IF(VLOOKUP(I1599,RETENCIÓN!A:E,5,FALSE)="E","X","")</f>
        <v>X</v>
      </c>
      <c r="O1599" s="28" t="str">
        <f>IF(VLOOKUP(I1599,RETENCIÓN!A:E,5,FALSE)="MT","X","")</f>
        <v/>
      </c>
      <c r="P1599" s="28" t="str">
        <f>IF(VLOOKUP(I1599,RETENCIÓN!A:E,5,FALSE)="S","X","")</f>
        <v/>
      </c>
      <c r="Q1599" s="26" t="s">
        <v>1385</v>
      </c>
      <c r="R1599" s="26" t="s">
        <v>1386</v>
      </c>
      <c r="S1599" s="25" t="s">
        <v>177</v>
      </c>
      <c r="T1599" s="22" t="s">
        <v>178</v>
      </c>
      <c r="U1599" s="22">
        <v>1</v>
      </c>
      <c r="V1599" s="22">
        <v>129</v>
      </c>
      <c r="W1599" s="22" t="s">
        <v>167</v>
      </c>
      <c r="X1599" s="22"/>
      <c r="Y1599" s="22">
        <v>11</v>
      </c>
      <c r="Z1599" s="22" t="s">
        <v>1372</v>
      </c>
    </row>
    <row r="1600" spans="1:26" ht="24" x14ac:dyDescent="0.2">
      <c r="A1600" s="22">
        <v>1598</v>
      </c>
      <c r="B1600" s="22" t="s">
        <v>168</v>
      </c>
      <c r="C1600" s="23">
        <v>38343</v>
      </c>
      <c r="D1600" s="23">
        <v>38343</v>
      </c>
      <c r="E1600" s="22" t="s">
        <v>21</v>
      </c>
      <c r="F1600" s="24" t="s">
        <v>1387</v>
      </c>
      <c r="G1600" s="4" t="s">
        <v>40</v>
      </c>
      <c r="H1600" s="31" t="str">
        <f>VLOOKUP(G1600,Hoja2!A:B,2,0)</f>
        <v>SERIE029</v>
      </c>
      <c r="I1600" s="4" t="s">
        <v>40</v>
      </c>
      <c r="J1600" s="31">
        <f>VLOOKUP(Eliminación!I890,RETENCIÓN!A:D,IF(Eliminación!E890="OPES",2,IF(Eliminación!E890="UPES",3,4)),FALSE)</f>
        <v>10</v>
      </c>
      <c r="K1600" s="27">
        <f t="shared" si="25"/>
        <v>41993</v>
      </c>
      <c r="L1600" s="28" t="str">
        <f>IF(VLOOKUP(I1600,RETENCIÓN!A:E,5,FALSE)="E","X","")</f>
        <v>X</v>
      </c>
      <c r="M1600" s="29" t="str">
        <f>IF(VLOOKUP(I1600,RETENCIÓN!A:E,5,FALSE)="CT","X","")</f>
        <v/>
      </c>
      <c r="N1600" s="28" t="str">
        <f>IF(VLOOKUP(I1600,RETENCIÓN!A:E,5,FALSE)="E","X","")</f>
        <v>X</v>
      </c>
      <c r="O1600" s="28" t="str">
        <f>IF(VLOOKUP(I1600,RETENCIÓN!A:E,5,FALSE)="MT","X","")</f>
        <v/>
      </c>
      <c r="P1600" s="28" t="str">
        <f>IF(VLOOKUP(I1600,RETENCIÓN!A:E,5,FALSE)="S","X","")</f>
        <v/>
      </c>
      <c r="Q1600" s="26" t="s">
        <v>1388</v>
      </c>
      <c r="R1600" s="26" t="s">
        <v>1046</v>
      </c>
      <c r="S1600" s="25" t="s">
        <v>177</v>
      </c>
      <c r="T1600" s="22" t="s">
        <v>178</v>
      </c>
      <c r="U1600" s="22">
        <v>1</v>
      </c>
      <c r="V1600" s="22">
        <v>76</v>
      </c>
      <c r="W1600" s="22" t="s">
        <v>167</v>
      </c>
      <c r="X1600" s="22"/>
      <c r="Y1600" s="22">
        <v>12</v>
      </c>
      <c r="Z1600" s="22" t="s">
        <v>1372</v>
      </c>
    </row>
    <row r="1601" spans="1:26" x14ac:dyDescent="0.2">
      <c r="A1601" s="22">
        <v>1599</v>
      </c>
      <c r="B1601" s="22" t="s">
        <v>168</v>
      </c>
      <c r="C1601" s="23">
        <v>38342</v>
      </c>
      <c r="D1601" s="23">
        <v>38342</v>
      </c>
      <c r="E1601" s="22" t="s">
        <v>21</v>
      </c>
      <c r="F1601" s="24" t="s">
        <v>425</v>
      </c>
      <c r="G1601" s="4" t="s">
        <v>40</v>
      </c>
      <c r="H1601" s="31" t="str">
        <f>VLOOKUP(G1601,Hoja2!A:B,2,0)</f>
        <v>SERIE029</v>
      </c>
      <c r="I1601" s="4" t="s">
        <v>40</v>
      </c>
      <c r="J1601" s="31">
        <f>VLOOKUP(Eliminación!I891,RETENCIÓN!A:D,IF(Eliminación!E891="OPES",2,IF(Eliminación!E891="UPES",3,4)),FALSE)</f>
        <v>10</v>
      </c>
      <c r="K1601" s="27">
        <f t="shared" si="25"/>
        <v>41992</v>
      </c>
      <c r="L1601" s="28" t="str">
        <f>IF(VLOOKUP(I1601,RETENCIÓN!A:E,5,FALSE)="E","X","")</f>
        <v>X</v>
      </c>
      <c r="M1601" s="29" t="str">
        <f>IF(VLOOKUP(I1601,RETENCIÓN!A:E,5,FALSE)="CT","X","")</f>
        <v/>
      </c>
      <c r="N1601" s="28" t="str">
        <f>IF(VLOOKUP(I1601,RETENCIÓN!A:E,5,FALSE)="E","X","")</f>
        <v>X</v>
      </c>
      <c r="O1601" s="28" t="str">
        <f>IF(VLOOKUP(I1601,RETENCIÓN!A:E,5,FALSE)="MT","X","")</f>
        <v/>
      </c>
      <c r="P1601" s="28" t="str">
        <f>IF(VLOOKUP(I1601,RETENCIÓN!A:E,5,FALSE)="S","X","")</f>
        <v/>
      </c>
      <c r="Q1601" s="26" t="s">
        <v>1389</v>
      </c>
      <c r="R1601" s="26" t="s">
        <v>384</v>
      </c>
      <c r="S1601" s="25" t="s">
        <v>177</v>
      </c>
      <c r="T1601" s="22" t="s">
        <v>178</v>
      </c>
      <c r="U1601" s="22">
        <v>1</v>
      </c>
      <c r="V1601" s="22">
        <v>30</v>
      </c>
      <c r="W1601" s="22" t="s">
        <v>167</v>
      </c>
      <c r="X1601" s="22"/>
      <c r="Y1601" s="22">
        <v>13</v>
      </c>
      <c r="Z1601" s="22" t="s">
        <v>1372</v>
      </c>
    </row>
    <row r="1602" spans="1:26" ht="24" x14ac:dyDescent="0.2">
      <c r="A1602" s="22">
        <v>1600</v>
      </c>
      <c r="B1602" s="22" t="s">
        <v>168</v>
      </c>
      <c r="C1602" s="23">
        <v>38341</v>
      </c>
      <c r="D1602" s="23">
        <v>38341</v>
      </c>
      <c r="E1602" s="22" t="s">
        <v>21</v>
      </c>
      <c r="F1602" s="24" t="s">
        <v>1390</v>
      </c>
      <c r="G1602" s="4" t="s">
        <v>40</v>
      </c>
      <c r="H1602" s="31" t="str">
        <f>VLOOKUP(G1602,Hoja2!A:B,2,0)</f>
        <v>SERIE029</v>
      </c>
      <c r="I1602" s="4" t="s">
        <v>40</v>
      </c>
      <c r="J1602" s="31">
        <f>VLOOKUP(Eliminación!I892,RETENCIÓN!A:D,IF(Eliminación!E892="OPES",2,IF(Eliminación!E892="UPES",3,4)),FALSE)</f>
        <v>10</v>
      </c>
      <c r="K1602" s="27">
        <f t="shared" si="25"/>
        <v>41991</v>
      </c>
      <c r="L1602" s="28" t="str">
        <f>IF(VLOOKUP(I1602,RETENCIÓN!A:E,5,FALSE)="E","X","")</f>
        <v>X</v>
      </c>
      <c r="M1602" s="29" t="str">
        <f>IF(VLOOKUP(I1602,RETENCIÓN!A:E,5,FALSE)="CT","X","")</f>
        <v/>
      </c>
      <c r="N1602" s="28" t="str">
        <f>IF(VLOOKUP(I1602,RETENCIÓN!A:E,5,FALSE)="E","X","")</f>
        <v>X</v>
      </c>
      <c r="O1602" s="28" t="str">
        <f>IF(VLOOKUP(I1602,RETENCIÓN!A:E,5,FALSE)="MT","X","")</f>
        <v/>
      </c>
      <c r="P1602" s="28" t="str">
        <f>IF(VLOOKUP(I1602,RETENCIÓN!A:E,5,FALSE)="S","X","")</f>
        <v/>
      </c>
      <c r="Q1602" s="26" t="s">
        <v>1391</v>
      </c>
      <c r="R1602" s="26" t="s">
        <v>1392</v>
      </c>
      <c r="S1602" s="25" t="s">
        <v>177</v>
      </c>
      <c r="T1602" s="22" t="s">
        <v>178</v>
      </c>
      <c r="U1602" s="22">
        <v>1</v>
      </c>
      <c r="V1602" s="22">
        <v>180</v>
      </c>
      <c r="W1602" s="22" t="s">
        <v>167</v>
      </c>
      <c r="X1602" s="22"/>
      <c r="Y1602" s="22">
        <v>14</v>
      </c>
      <c r="Z1602" s="22" t="s">
        <v>1372</v>
      </c>
    </row>
    <row r="1603" spans="1:26" x14ac:dyDescent="0.2">
      <c r="A1603" s="22">
        <v>1601</v>
      </c>
      <c r="B1603" s="22" t="s">
        <v>168</v>
      </c>
      <c r="C1603" s="23">
        <v>38343</v>
      </c>
      <c r="D1603" s="23">
        <v>38343</v>
      </c>
      <c r="E1603" s="22" t="s">
        <v>21</v>
      </c>
      <c r="F1603" s="24" t="s">
        <v>425</v>
      </c>
      <c r="G1603" s="4" t="s">
        <v>40</v>
      </c>
      <c r="H1603" s="31" t="str">
        <f>VLOOKUP(G1603,Hoja2!A:B,2,0)</f>
        <v>SERIE029</v>
      </c>
      <c r="I1603" s="4" t="s">
        <v>40</v>
      </c>
      <c r="J1603" s="31">
        <f>VLOOKUP(Eliminación!I893,RETENCIÓN!A:D,IF(Eliminación!E893="OPES",2,IF(Eliminación!E893="UPES",3,4)),FALSE)</f>
        <v>10</v>
      </c>
      <c r="K1603" s="27">
        <f t="shared" si="25"/>
        <v>41993</v>
      </c>
      <c r="L1603" s="28" t="str">
        <f>IF(VLOOKUP(I1603,RETENCIÓN!A:E,5,FALSE)="E","X","")</f>
        <v>X</v>
      </c>
      <c r="M1603" s="29" t="str">
        <f>IF(VLOOKUP(I1603,RETENCIÓN!A:E,5,FALSE)="CT","X","")</f>
        <v/>
      </c>
      <c r="N1603" s="28" t="str">
        <f>IF(VLOOKUP(I1603,RETENCIÓN!A:E,5,FALSE)="E","X","")</f>
        <v>X</v>
      </c>
      <c r="O1603" s="28" t="str">
        <f>IF(VLOOKUP(I1603,RETENCIÓN!A:E,5,FALSE)="MT","X","")</f>
        <v/>
      </c>
      <c r="P1603" s="28" t="str">
        <f>IF(VLOOKUP(I1603,RETENCIÓN!A:E,5,FALSE)="S","X","")</f>
        <v/>
      </c>
      <c r="Q1603" s="26" t="s">
        <v>1393</v>
      </c>
      <c r="R1603" s="26" t="s">
        <v>384</v>
      </c>
      <c r="S1603" s="25" t="s">
        <v>177</v>
      </c>
      <c r="T1603" s="22" t="s">
        <v>178</v>
      </c>
      <c r="U1603" s="22">
        <v>1</v>
      </c>
      <c r="V1603" s="22">
        <v>47</v>
      </c>
      <c r="W1603" s="22" t="s">
        <v>167</v>
      </c>
      <c r="X1603" s="22" t="s">
        <v>1394</v>
      </c>
      <c r="Y1603" s="22">
        <v>1</v>
      </c>
      <c r="Z1603" s="22" t="s">
        <v>1395</v>
      </c>
    </row>
    <row r="1604" spans="1:26" x14ac:dyDescent="0.2">
      <c r="A1604" s="22">
        <v>1602</v>
      </c>
      <c r="B1604" s="22" t="s">
        <v>168</v>
      </c>
      <c r="C1604" s="23">
        <v>38342</v>
      </c>
      <c r="D1604" s="23">
        <v>38342</v>
      </c>
      <c r="E1604" s="22" t="s">
        <v>21</v>
      </c>
      <c r="F1604" s="24" t="s">
        <v>1174</v>
      </c>
      <c r="G1604" s="4" t="s">
        <v>40</v>
      </c>
      <c r="H1604" s="31" t="str">
        <f>VLOOKUP(G1604,Hoja2!A:B,2,0)</f>
        <v>SERIE029</v>
      </c>
      <c r="I1604" s="4" t="s">
        <v>40</v>
      </c>
      <c r="J1604" s="31">
        <f>VLOOKUP(Eliminación!I894,RETENCIÓN!A:D,IF(Eliminación!E894="OPES",2,IF(Eliminación!E894="UPES",3,4)),FALSE)</f>
        <v>10</v>
      </c>
      <c r="K1604" s="27">
        <f t="shared" si="25"/>
        <v>41992</v>
      </c>
      <c r="L1604" s="28" t="str">
        <f>IF(VLOOKUP(I1604,RETENCIÓN!A:E,5,FALSE)="E","X","")</f>
        <v>X</v>
      </c>
      <c r="M1604" s="29" t="str">
        <f>IF(VLOOKUP(I1604,RETENCIÓN!A:E,5,FALSE)="CT","X","")</f>
        <v/>
      </c>
      <c r="N1604" s="28" t="str">
        <f>IF(VLOOKUP(I1604,RETENCIÓN!A:E,5,FALSE)="E","X","")</f>
        <v>X</v>
      </c>
      <c r="O1604" s="28" t="str">
        <f>IF(VLOOKUP(I1604,RETENCIÓN!A:E,5,FALSE)="MT","X","")</f>
        <v/>
      </c>
      <c r="P1604" s="28" t="str">
        <f>IF(VLOOKUP(I1604,RETENCIÓN!A:E,5,FALSE)="S","X","")</f>
        <v/>
      </c>
      <c r="Q1604" s="26" t="s">
        <v>1389</v>
      </c>
      <c r="R1604" s="26" t="s">
        <v>1167</v>
      </c>
      <c r="S1604" s="25" t="s">
        <v>177</v>
      </c>
      <c r="T1604" s="22" t="s">
        <v>178</v>
      </c>
      <c r="U1604" s="22">
        <v>1</v>
      </c>
      <c r="V1604" s="22">
        <v>98</v>
      </c>
      <c r="W1604" s="22" t="s">
        <v>167</v>
      </c>
      <c r="X1604" s="22"/>
      <c r="Y1604" s="22">
        <v>2</v>
      </c>
      <c r="Z1604" s="22" t="s">
        <v>1395</v>
      </c>
    </row>
    <row r="1605" spans="1:26" x14ac:dyDescent="0.2">
      <c r="A1605" s="22">
        <v>1603</v>
      </c>
      <c r="B1605" s="22" t="s">
        <v>168</v>
      </c>
      <c r="C1605" s="23">
        <v>38343</v>
      </c>
      <c r="D1605" s="23">
        <v>38343</v>
      </c>
      <c r="E1605" s="22" t="s">
        <v>21</v>
      </c>
      <c r="F1605" s="24" t="s">
        <v>1174</v>
      </c>
      <c r="G1605" s="4" t="s">
        <v>40</v>
      </c>
      <c r="H1605" s="31" t="str">
        <f>VLOOKUP(G1605,Hoja2!A:B,2,0)</f>
        <v>SERIE029</v>
      </c>
      <c r="I1605" s="4" t="s">
        <v>40</v>
      </c>
      <c r="J1605" s="31">
        <f>VLOOKUP(Eliminación!I895,RETENCIÓN!A:D,IF(Eliminación!E895="OPES",2,IF(Eliminación!E895="UPES",3,4)),FALSE)</f>
        <v>10</v>
      </c>
      <c r="K1605" s="27">
        <f t="shared" si="25"/>
        <v>41993</v>
      </c>
      <c r="L1605" s="28" t="str">
        <f>IF(VLOOKUP(I1605,RETENCIÓN!A:E,5,FALSE)="E","X","")</f>
        <v>X</v>
      </c>
      <c r="M1605" s="29" t="str">
        <f>IF(VLOOKUP(I1605,RETENCIÓN!A:E,5,FALSE)="CT","X","")</f>
        <v/>
      </c>
      <c r="N1605" s="28" t="str">
        <f>IF(VLOOKUP(I1605,RETENCIÓN!A:E,5,FALSE)="E","X","")</f>
        <v>X</v>
      </c>
      <c r="O1605" s="28" t="str">
        <f>IF(VLOOKUP(I1605,RETENCIÓN!A:E,5,FALSE)="MT","X","")</f>
        <v/>
      </c>
      <c r="P1605" s="28" t="str">
        <f>IF(VLOOKUP(I1605,RETENCIÓN!A:E,5,FALSE)="S","X","")</f>
        <v/>
      </c>
      <c r="Q1605" s="26" t="s">
        <v>1393</v>
      </c>
      <c r="R1605" s="26" t="s">
        <v>1167</v>
      </c>
      <c r="S1605" s="25" t="s">
        <v>177</v>
      </c>
      <c r="T1605" s="22" t="s">
        <v>178</v>
      </c>
      <c r="U1605" s="22">
        <v>1</v>
      </c>
      <c r="V1605" s="22">
        <v>69</v>
      </c>
      <c r="W1605" s="22" t="s">
        <v>167</v>
      </c>
      <c r="X1605" s="22"/>
      <c r="Y1605" s="22">
        <v>3</v>
      </c>
      <c r="Z1605" s="22" t="s">
        <v>1395</v>
      </c>
    </row>
    <row r="1606" spans="1:26" ht="24" x14ac:dyDescent="0.2">
      <c r="A1606" s="22">
        <v>1604</v>
      </c>
      <c r="B1606" s="22" t="s">
        <v>168</v>
      </c>
      <c r="C1606" s="23">
        <v>38342</v>
      </c>
      <c r="D1606" s="23">
        <v>38342</v>
      </c>
      <c r="E1606" s="22" t="s">
        <v>21</v>
      </c>
      <c r="F1606" s="24" t="s">
        <v>1396</v>
      </c>
      <c r="G1606" s="4" t="s">
        <v>40</v>
      </c>
      <c r="H1606" s="31" t="str">
        <f>VLOOKUP(G1606,Hoja2!A:B,2,0)</f>
        <v>SERIE029</v>
      </c>
      <c r="I1606" s="4" t="s">
        <v>40</v>
      </c>
      <c r="J1606" s="31">
        <f>VLOOKUP(Eliminación!I896,RETENCIÓN!A:D,IF(Eliminación!E896="OPES",2,IF(Eliminación!E896="UPES",3,4)),FALSE)</f>
        <v>10</v>
      </c>
      <c r="K1606" s="27">
        <f t="shared" si="25"/>
        <v>41992</v>
      </c>
      <c r="L1606" s="28" t="str">
        <f>IF(VLOOKUP(I1606,RETENCIÓN!A:E,5,FALSE)="E","X","")</f>
        <v>X</v>
      </c>
      <c r="M1606" s="29" t="str">
        <f>IF(VLOOKUP(I1606,RETENCIÓN!A:E,5,FALSE)="CT","X","")</f>
        <v/>
      </c>
      <c r="N1606" s="28" t="str">
        <f>IF(VLOOKUP(I1606,RETENCIÓN!A:E,5,FALSE)="E","X","")</f>
        <v>X</v>
      </c>
      <c r="O1606" s="28" t="str">
        <f>IF(VLOOKUP(I1606,RETENCIÓN!A:E,5,FALSE)="MT","X","")</f>
        <v/>
      </c>
      <c r="P1606" s="28" t="str">
        <f>IF(VLOOKUP(I1606,RETENCIÓN!A:E,5,FALSE)="S","X","")</f>
        <v/>
      </c>
      <c r="Q1606" s="26" t="s">
        <v>1397</v>
      </c>
      <c r="R1606" s="26" t="s">
        <v>1398</v>
      </c>
      <c r="S1606" s="25" t="s">
        <v>177</v>
      </c>
      <c r="T1606" s="22" t="s">
        <v>178</v>
      </c>
      <c r="U1606" s="22">
        <v>1</v>
      </c>
      <c r="V1606" s="22">
        <v>26</v>
      </c>
      <c r="W1606" s="22" t="s">
        <v>167</v>
      </c>
      <c r="X1606" s="22"/>
      <c r="Y1606" s="22">
        <v>4</v>
      </c>
      <c r="Z1606" s="22" t="s">
        <v>1395</v>
      </c>
    </row>
    <row r="1607" spans="1:26" ht="36" x14ac:dyDescent="0.2">
      <c r="A1607" s="22">
        <v>1605</v>
      </c>
      <c r="B1607" s="22" t="s">
        <v>168</v>
      </c>
      <c r="C1607" s="23">
        <v>38345</v>
      </c>
      <c r="D1607" s="23">
        <v>38345</v>
      </c>
      <c r="E1607" s="22" t="s">
        <v>21</v>
      </c>
      <c r="F1607" s="24" t="s">
        <v>954</v>
      </c>
      <c r="G1607" s="4" t="s">
        <v>40</v>
      </c>
      <c r="H1607" s="31" t="str">
        <f>VLOOKUP(G1607,Hoja2!A:B,2,0)</f>
        <v>SERIE029</v>
      </c>
      <c r="I1607" s="4" t="s">
        <v>40</v>
      </c>
      <c r="J1607" s="31">
        <f>VLOOKUP(Eliminación!I897,RETENCIÓN!A:D,IF(Eliminación!E897="OPES",2,IF(Eliminación!E897="UPES",3,4)),FALSE)</f>
        <v>10</v>
      </c>
      <c r="K1607" s="27">
        <f t="shared" si="25"/>
        <v>41995</v>
      </c>
      <c r="L1607" s="28" t="str">
        <f>IF(VLOOKUP(I1607,RETENCIÓN!A:E,5,FALSE)="E","X","")</f>
        <v>X</v>
      </c>
      <c r="M1607" s="29" t="str">
        <f>IF(VLOOKUP(I1607,RETENCIÓN!A:E,5,FALSE)="CT","X","")</f>
        <v/>
      </c>
      <c r="N1607" s="28" t="str">
        <f>IF(VLOOKUP(I1607,RETENCIÓN!A:E,5,FALSE)="E","X","")</f>
        <v>X</v>
      </c>
      <c r="O1607" s="28" t="str">
        <f>IF(VLOOKUP(I1607,RETENCIÓN!A:E,5,FALSE)="MT","X","")</f>
        <v/>
      </c>
      <c r="P1607" s="28" t="str">
        <f>IF(VLOOKUP(I1607,RETENCIÓN!A:E,5,FALSE)="S","X","")</f>
        <v/>
      </c>
      <c r="Q1607" s="26" t="s">
        <v>1399</v>
      </c>
      <c r="R1607" s="26" t="s">
        <v>1400</v>
      </c>
      <c r="S1607" s="25" t="s">
        <v>182</v>
      </c>
      <c r="T1607" s="22" t="s">
        <v>178</v>
      </c>
      <c r="U1607" s="22">
        <v>1</v>
      </c>
      <c r="V1607" s="22">
        <v>75</v>
      </c>
      <c r="W1607" s="22" t="s">
        <v>167</v>
      </c>
      <c r="X1607" s="22"/>
      <c r="Y1607" s="22">
        <v>5</v>
      </c>
      <c r="Z1607" s="22" t="s">
        <v>1395</v>
      </c>
    </row>
    <row r="1608" spans="1:26" ht="24" x14ac:dyDescent="0.2">
      <c r="A1608" s="22">
        <v>1606</v>
      </c>
      <c r="B1608" s="22" t="s">
        <v>168</v>
      </c>
      <c r="C1608" s="23">
        <v>38342</v>
      </c>
      <c r="D1608" s="23">
        <v>38342</v>
      </c>
      <c r="E1608" s="22" t="s">
        <v>21</v>
      </c>
      <c r="F1608" s="24" t="s">
        <v>1387</v>
      </c>
      <c r="G1608" s="4" t="s">
        <v>40</v>
      </c>
      <c r="H1608" s="31" t="str">
        <f>VLOOKUP(G1608,Hoja2!A:B,2,0)</f>
        <v>SERIE029</v>
      </c>
      <c r="I1608" s="4" t="s">
        <v>40</v>
      </c>
      <c r="J1608" s="31">
        <f>VLOOKUP(Eliminación!I898,RETENCIÓN!A:D,IF(Eliminación!E898="OPES",2,IF(Eliminación!E898="UPES",3,4)),FALSE)</f>
        <v>10</v>
      </c>
      <c r="K1608" s="27">
        <f t="shared" si="25"/>
        <v>41992</v>
      </c>
      <c r="L1608" s="28" t="str">
        <f>IF(VLOOKUP(I1608,RETENCIÓN!A:E,5,FALSE)="E","X","")</f>
        <v>X</v>
      </c>
      <c r="M1608" s="29" t="str">
        <f>IF(VLOOKUP(I1608,RETENCIÓN!A:E,5,FALSE)="CT","X","")</f>
        <v/>
      </c>
      <c r="N1608" s="28" t="str">
        <f>IF(VLOOKUP(I1608,RETENCIÓN!A:E,5,FALSE)="E","X","")</f>
        <v>X</v>
      </c>
      <c r="O1608" s="28" t="str">
        <f>IF(VLOOKUP(I1608,RETENCIÓN!A:E,5,FALSE)="MT","X","")</f>
        <v/>
      </c>
      <c r="P1608" s="28" t="str">
        <f>IF(VLOOKUP(I1608,RETENCIÓN!A:E,5,FALSE)="S","X","")</f>
        <v/>
      </c>
      <c r="Q1608" s="26" t="s">
        <v>1397</v>
      </c>
      <c r="R1608" s="26" t="s">
        <v>1046</v>
      </c>
      <c r="S1608" s="25" t="s">
        <v>182</v>
      </c>
      <c r="T1608" s="22" t="s">
        <v>178</v>
      </c>
      <c r="U1608" s="22">
        <v>1</v>
      </c>
      <c r="V1608" s="22">
        <v>85</v>
      </c>
      <c r="W1608" s="22" t="s">
        <v>167</v>
      </c>
      <c r="X1608" s="22"/>
      <c r="Y1608" s="22">
        <v>6</v>
      </c>
      <c r="Z1608" s="22" t="s">
        <v>1395</v>
      </c>
    </row>
    <row r="1609" spans="1:26" ht="24" x14ac:dyDescent="0.2">
      <c r="A1609" s="22">
        <v>1607</v>
      </c>
      <c r="B1609" s="22" t="s">
        <v>168</v>
      </c>
      <c r="C1609" s="23">
        <v>38343</v>
      </c>
      <c r="D1609" s="23">
        <v>38343</v>
      </c>
      <c r="E1609" s="22" t="s">
        <v>21</v>
      </c>
      <c r="F1609" s="24" t="s">
        <v>1401</v>
      </c>
      <c r="G1609" s="4" t="s">
        <v>40</v>
      </c>
      <c r="H1609" s="31" t="str">
        <f>VLOOKUP(G1609,Hoja2!A:B,2,0)</f>
        <v>SERIE029</v>
      </c>
      <c r="I1609" s="4" t="s">
        <v>40</v>
      </c>
      <c r="J1609" s="31">
        <f>VLOOKUP(Eliminación!I899,RETENCIÓN!A:D,IF(Eliminación!E899="OPES",2,IF(Eliminación!E899="UPES",3,4)),FALSE)</f>
        <v>10</v>
      </c>
      <c r="K1609" s="27">
        <f t="shared" si="25"/>
        <v>41993</v>
      </c>
      <c r="L1609" s="28" t="str">
        <f>IF(VLOOKUP(I1609,RETENCIÓN!A:E,5,FALSE)="E","X","")</f>
        <v>X</v>
      </c>
      <c r="M1609" s="29" t="str">
        <f>IF(VLOOKUP(I1609,RETENCIÓN!A:E,5,FALSE)="CT","X","")</f>
        <v/>
      </c>
      <c r="N1609" s="28" t="str">
        <f>IF(VLOOKUP(I1609,RETENCIÓN!A:E,5,FALSE)="E","X","")</f>
        <v>X</v>
      </c>
      <c r="O1609" s="28" t="str">
        <f>IF(VLOOKUP(I1609,RETENCIÓN!A:E,5,FALSE)="MT","X","")</f>
        <v/>
      </c>
      <c r="P1609" s="28" t="str">
        <f>IF(VLOOKUP(I1609,RETENCIÓN!A:E,5,FALSE)="S","X","")</f>
        <v/>
      </c>
      <c r="Q1609" s="26" t="s">
        <v>1388</v>
      </c>
      <c r="R1609" s="26" t="s">
        <v>1402</v>
      </c>
      <c r="S1609" s="25" t="s">
        <v>177</v>
      </c>
      <c r="T1609" s="22" t="s">
        <v>178</v>
      </c>
      <c r="U1609" s="22">
        <v>1</v>
      </c>
      <c r="V1609" s="22">
        <v>53</v>
      </c>
      <c r="W1609" s="22" t="s">
        <v>167</v>
      </c>
      <c r="X1609" s="22"/>
      <c r="Y1609" s="22">
        <v>7</v>
      </c>
      <c r="Z1609" s="22" t="s">
        <v>1395</v>
      </c>
    </row>
    <row r="1610" spans="1:26" ht="24" x14ac:dyDescent="0.2">
      <c r="A1610" s="22">
        <v>1608</v>
      </c>
      <c r="B1610" s="22" t="s">
        <v>168</v>
      </c>
      <c r="C1610" s="23">
        <v>38342</v>
      </c>
      <c r="D1610" s="23">
        <v>38342</v>
      </c>
      <c r="E1610" s="22" t="s">
        <v>21</v>
      </c>
      <c r="F1610" s="24" t="s">
        <v>954</v>
      </c>
      <c r="G1610" s="4" t="s">
        <v>40</v>
      </c>
      <c r="H1610" s="31" t="str">
        <f>VLOOKUP(G1610,Hoja2!A:B,2,0)</f>
        <v>SERIE029</v>
      </c>
      <c r="I1610" s="4" t="s">
        <v>40</v>
      </c>
      <c r="J1610" s="31">
        <f>VLOOKUP(Eliminación!I900,RETENCIÓN!A:D,IF(Eliminación!E900="OPES",2,IF(Eliminación!E900="UPES",3,4)),FALSE)</f>
        <v>10</v>
      </c>
      <c r="K1610" s="27">
        <f t="shared" si="25"/>
        <v>41992</v>
      </c>
      <c r="L1610" s="28" t="str">
        <f>IF(VLOOKUP(I1610,RETENCIÓN!A:E,5,FALSE)="E","X","")</f>
        <v>X</v>
      </c>
      <c r="M1610" s="29" t="str">
        <f>IF(VLOOKUP(I1610,RETENCIÓN!A:E,5,FALSE)="CT","X","")</f>
        <v/>
      </c>
      <c r="N1610" s="28" t="str">
        <f>IF(VLOOKUP(I1610,RETENCIÓN!A:E,5,FALSE)="E","X","")</f>
        <v>X</v>
      </c>
      <c r="O1610" s="28" t="str">
        <f>IF(VLOOKUP(I1610,RETENCIÓN!A:E,5,FALSE)="MT","X","")</f>
        <v/>
      </c>
      <c r="P1610" s="28" t="str">
        <f>IF(VLOOKUP(I1610,RETENCIÓN!A:E,5,FALSE)="S","X","")</f>
        <v/>
      </c>
      <c r="Q1610" s="26" t="s">
        <v>1397</v>
      </c>
      <c r="R1610" s="26" t="s">
        <v>1400</v>
      </c>
      <c r="S1610" s="25" t="s">
        <v>177</v>
      </c>
      <c r="T1610" s="22" t="s">
        <v>178</v>
      </c>
      <c r="U1610" s="22">
        <v>1</v>
      </c>
      <c r="V1610" s="22">
        <v>53</v>
      </c>
      <c r="W1610" s="22" t="s">
        <v>167</v>
      </c>
      <c r="X1610" s="22"/>
      <c r="Y1610" s="22">
        <v>8</v>
      </c>
      <c r="Z1610" s="22" t="s">
        <v>1395</v>
      </c>
    </row>
    <row r="1611" spans="1:26" ht="24" x14ac:dyDescent="0.2">
      <c r="A1611" s="22">
        <v>1609</v>
      </c>
      <c r="B1611" s="22" t="s">
        <v>168</v>
      </c>
      <c r="C1611" s="23">
        <v>38342</v>
      </c>
      <c r="D1611" s="23">
        <v>38342</v>
      </c>
      <c r="E1611" s="22" t="s">
        <v>21</v>
      </c>
      <c r="F1611" s="24" t="s">
        <v>954</v>
      </c>
      <c r="G1611" s="4" t="s">
        <v>40</v>
      </c>
      <c r="H1611" s="31" t="str">
        <f>VLOOKUP(G1611,Hoja2!A:B,2,0)</f>
        <v>SERIE029</v>
      </c>
      <c r="I1611" s="4" t="s">
        <v>40</v>
      </c>
      <c r="J1611" s="31">
        <f>VLOOKUP(Eliminación!I901,RETENCIÓN!A:D,IF(Eliminación!E901="OPES",2,IF(Eliminación!E901="UPES",3,4)),FALSE)</f>
        <v>10</v>
      </c>
      <c r="K1611" s="27">
        <f t="shared" si="25"/>
        <v>41992</v>
      </c>
      <c r="L1611" s="28" t="str">
        <f>IF(VLOOKUP(I1611,RETENCIÓN!A:E,5,FALSE)="E","X","")</f>
        <v>X</v>
      </c>
      <c r="M1611" s="29" t="str">
        <f>IF(VLOOKUP(I1611,RETENCIÓN!A:E,5,FALSE)="CT","X","")</f>
        <v/>
      </c>
      <c r="N1611" s="28" t="str">
        <f>IF(VLOOKUP(I1611,RETENCIÓN!A:E,5,FALSE)="E","X","")</f>
        <v>X</v>
      </c>
      <c r="O1611" s="28" t="str">
        <f>IF(VLOOKUP(I1611,RETENCIÓN!A:E,5,FALSE)="MT","X","")</f>
        <v/>
      </c>
      <c r="P1611" s="28" t="str">
        <f>IF(VLOOKUP(I1611,RETENCIÓN!A:E,5,FALSE)="S","X","")</f>
        <v/>
      </c>
      <c r="Q1611" s="26" t="s">
        <v>1388</v>
      </c>
      <c r="R1611" s="26" t="s">
        <v>1400</v>
      </c>
      <c r="S1611" s="25" t="s">
        <v>182</v>
      </c>
      <c r="T1611" s="22" t="s">
        <v>178</v>
      </c>
      <c r="U1611" s="22">
        <v>1</v>
      </c>
      <c r="V1611" s="22">
        <v>77</v>
      </c>
      <c r="W1611" s="22" t="s">
        <v>167</v>
      </c>
      <c r="X1611" s="22"/>
      <c r="Y1611" s="22">
        <v>9</v>
      </c>
      <c r="Z1611" s="22" t="s">
        <v>1395</v>
      </c>
    </row>
    <row r="1612" spans="1:26" ht="24" x14ac:dyDescent="0.2">
      <c r="A1612" s="22">
        <v>1610</v>
      </c>
      <c r="B1612" s="22" t="s">
        <v>168</v>
      </c>
      <c r="C1612" s="23">
        <v>38341</v>
      </c>
      <c r="D1612" s="23">
        <v>38341</v>
      </c>
      <c r="E1612" s="22" t="s">
        <v>21</v>
      </c>
      <c r="F1612" s="24" t="s">
        <v>1403</v>
      </c>
      <c r="G1612" s="4" t="s">
        <v>40</v>
      </c>
      <c r="H1612" s="31" t="str">
        <f>VLOOKUP(G1612,Hoja2!A:B,2,0)</f>
        <v>SERIE029</v>
      </c>
      <c r="I1612" s="4" t="s">
        <v>40</v>
      </c>
      <c r="J1612" s="31">
        <f>VLOOKUP(Eliminación!I902,RETENCIÓN!A:D,IF(Eliminación!E902="OPES",2,IF(Eliminación!E902="UPES",3,4)),FALSE)</f>
        <v>10</v>
      </c>
      <c r="K1612" s="27">
        <f t="shared" si="25"/>
        <v>41991</v>
      </c>
      <c r="L1612" s="28" t="str">
        <f>IF(VLOOKUP(I1612,RETENCIÓN!A:E,5,FALSE)="E","X","")</f>
        <v>X</v>
      </c>
      <c r="M1612" s="29" t="str">
        <f>IF(VLOOKUP(I1612,RETENCIÓN!A:E,5,FALSE)="CT","X","")</f>
        <v/>
      </c>
      <c r="N1612" s="28" t="str">
        <f>IF(VLOOKUP(I1612,RETENCIÓN!A:E,5,FALSE)="E","X","")</f>
        <v>X</v>
      </c>
      <c r="O1612" s="28" t="str">
        <f>IF(VLOOKUP(I1612,RETENCIÓN!A:E,5,FALSE)="MT","X","")</f>
        <v/>
      </c>
      <c r="P1612" s="28" t="str">
        <f>IF(VLOOKUP(I1612,RETENCIÓN!A:E,5,FALSE)="S","X","")</f>
        <v/>
      </c>
      <c r="Q1612" s="26" t="s">
        <v>1404</v>
      </c>
      <c r="R1612" s="26" t="s">
        <v>1405</v>
      </c>
      <c r="S1612" s="25" t="s">
        <v>177</v>
      </c>
      <c r="T1612" s="22" t="s">
        <v>178</v>
      </c>
      <c r="U1612" s="22">
        <v>1</v>
      </c>
      <c r="V1612" s="22">
        <v>224</v>
      </c>
      <c r="W1612" s="22" t="s">
        <v>167</v>
      </c>
      <c r="X1612" s="22"/>
      <c r="Y1612" s="22">
        <v>10</v>
      </c>
      <c r="Z1612" s="22" t="s">
        <v>1395</v>
      </c>
    </row>
    <row r="1613" spans="1:26" x14ac:dyDescent="0.2">
      <c r="A1613" s="22">
        <v>1611</v>
      </c>
      <c r="B1613" s="22" t="s">
        <v>214</v>
      </c>
      <c r="C1613" s="23">
        <v>36472</v>
      </c>
      <c r="D1613" s="23">
        <v>36472</v>
      </c>
      <c r="E1613" s="22" t="s">
        <v>21</v>
      </c>
      <c r="F1613" s="24" t="s">
        <v>1406</v>
      </c>
      <c r="G1613" s="4" t="s">
        <v>40</v>
      </c>
      <c r="H1613" s="31" t="str">
        <f>VLOOKUP(G1613,Hoja2!A:B,2,0)</f>
        <v>SERIE029</v>
      </c>
      <c r="I1613" s="4" t="s">
        <v>40</v>
      </c>
      <c r="J1613" s="31">
        <f>VLOOKUP(Eliminación!I903,RETENCIÓN!A:D,IF(Eliminación!E903="OPES",2,IF(Eliminación!E903="UPES",3,4)),FALSE)</f>
        <v>10</v>
      </c>
      <c r="K1613" s="27">
        <f t="shared" si="25"/>
        <v>40122</v>
      </c>
      <c r="L1613" s="28" t="str">
        <f>IF(VLOOKUP(I1613,RETENCIÓN!A:E,5,FALSE)="E","X","")</f>
        <v>X</v>
      </c>
      <c r="M1613" s="29" t="str">
        <f>IF(VLOOKUP(I1613,RETENCIÓN!A:E,5,FALSE)="CT","X","")</f>
        <v/>
      </c>
      <c r="N1613" s="28" t="str">
        <f>IF(VLOOKUP(I1613,RETENCIÓN!A:E,5,FALSE)="E","X","")</f>
        <v>X</v>
      </c>
      <c r="O1613" s="28" t="str">
        <f>IF(VLOOKUP(I1613,RETENCIÓN!A:E,5,FALSE)="MT","X","")</f>
        <v/>
      </c>
      <c r="P1613" s="28" t="str">
        <f>IF(VLOOKUP(I1613,RETENCIÓN!A:E,5,FALSE)="S","X","")</f>
        <v/>
      </c>
      <c r="Q1613" s="26" t="s">
        <v>1407</v>
      </c>
      <c r="R1613" s="26" t="s">
        <v>1408</v>
      </c>
      <c r="S1613" s="25" t="s">
        <v>177</v>
      </c>
      <c r="T1613" s="22" t="s">
        <v>178</v>
      </c>
      <c r="U1613" s="22">
        <v>1</v>
      </c>
      <c r="V1613" s="22">
        <v>152</v>
      </c>
      <c r="W1613" s="22" t="s">
        <v>167</v>
      </c>
      <c r="X1613" s="22" t="s">
        <v>1181</v>
      </c>
      <c r="Y1613" s="22">
        <v>11</v>
      </c>
      <c r="Z1613" s="22" t="s">
        <v>1395</v>
      </c>
    </row>
    <row r="1614" spans="1:26" x14ac:dyDescent="0.2">
      <c r="A1614" s="22">
        <v>1612</v>
      </c>
      <c r="B1614" s="22" t="s">
        <v>214</v>
      </c>
      <c r="C1614" s="23">
        <v>36472</v>
      </c>
      <c r="D1614" s="23">
        <v>36472</v>
      </c>
      <c r="E1614" s="22" t="s">
        <v>21</v>
      </c>
      <c r="F1614" s="24" t="s">
        <v>1406</v>
      </c>
      <c r="G1614" s="4" t="s">
        <v>40</v>
      </c>
      <c r="H1614" s="31" t="str">
        <f>VLOOKUP(G1614,Hoja2!A:B,2,0)</f>
        <v>SERIE029</v>
      </c>
      <c r="I1614" s="4" t="s">
        <v>40</v>
      </c>
      <c r="J1614" s="31">
        <f>VLOOKUP(Eliminación!I904,RETENCIÓN!A:D,IF(Eliminación!E904="OPES",2,IF(Eliminación!E904="UPES",3,4)),FALSE)</f>
        <v>10</v>
      </c>
      <c r="K1614" s="27">
        <f t="shared" si="25"/>
        <v>40122</v>
      </c>
      <c r="L1614" s="28" t="str">
        <f>IF(VLOOKUP(I1614,RETENCIÓN!A:E,5,FALSE)="E","X","")</f>
        <v>X</v>
      </c>
      <c r="M1614" s="29" t="str">
        <f>IF(VLOOKUP(I1614,RETENCIÓN!A:E,5,FALSE)="CT","X","")</f>
        <v/>
      </c>
      <c r="N1614" s="28" t="str">
        <f>IF(VLOOKUP(I1614,RETENCIÓN!A:E,5,FALSE)="E","X","")</f>
        <v>X</v>
      </c>
      <c r="O1614" s="28" t="str">
        <f>IF(VLOOKUP(I1614,RETENCIÓN!A:E,5,FALSE)="MT","X","")</f>
        <v/>
      </c>
      <c r="P1614" s="28" t="str">
        <f>IF(VLOOKUP(I1614,RETENCIÓN!A:E,5,FALSE)="S","X","")</f>
        <v/>
      </c>
      <c r="Q1614" s="26" t="s">
        <v>1407</v>
      </c>
      <c r="R1614" s="26" t="s">
        <v>1408</v>
      </c>
      <c r="S1614" s="25" t="s">
        <v>177</v>
      </c>
      <c r="T1614" s="22" t="s">
        <v>178</v>
      </c>
      <c r="U1614" s="22">
        <v>156</v>
      </c>
      <c r="V1614" s="22">
        <v>363</v>
      </c>
      <c r="W1614" s="22" t="s">
        <v>167</v>
      </c>
      <c r="X1614" s="22" t="s">
        <v>1182</v>
      </c>
      <c r="Y1614" s="22">
        <v>12</v>
      </c>
      <c r="Z1614" s="22" t="s">
        <v>1395</v>
      </c>
    </row>
    <row r="1615" spans="1:26" x14ac:dyDescent="0.2">
      <c r="A1615" s="22">
        <v>1613</v>
      </c>
      <c r="B1615" s="22" t="s">
        <v>214</v>
      </c>
      <c r="C1615" s="23">
        <v>36472</v>
      </c>
      <c r="D1615" s="23">
        <v>36472</v>
      </c>
      <c r="E1615" s="22" t="s">
        <v>21</v>
      </c>
      <c r="F1615" s="24" t="s">
        <v>1409</v>
      </c>
      <c r="G1615" s="4" t="s">
        <v>40</v>
      </c>
      <c r="H1615" s="31" t="str">
        <f>VLOOKUP(G1615,Hoja2!A:B,2,0)</f>
        <v>SERIE029</v>
      </c>
      <c r="I1615" s="4" t="s">
        <v>40</v>
      </c>
      <c r="J1615" s="31">
        <f>VLOOKUP(Eliminación!I905,RETENCIÓN!A:D,IF(Eliminación!E905="OPES",2,IF(Eliminación!E905="UPES",3,4)),FALSE)</f>
        <v>10</v>
      </c>
      <c r="K1615" s="27">
        <f t="shared" ref="K1615:K1678" si="26">D1615+(J1615*365)</f>
        <v>40122</v>
      </c>
      <c r="L1615" s="28" t="str">
        <f>IF(VLOOKUP(I1615,RETENCIÓN!A:E,5,FALSE)="E","X","")</f>
        <v>X</v>
      </c>
      <c r="M1615" s="29" t="str">
        <f>IF(VLOOKUP(I1615,RETENCIÓN!A:E,5,FALSE)="CT","X","")</f>
        <v/>
      </c>
      <c r="N1615" s="28" t="str">
        <f>IF(VLOOKUP(I1615,RETENCIÓN!A:E,5,FALSE)="E","X","")</f>
        <v>X</v>
      </c>
      <c r="O1615" s="28" t="str">
        <f>IF(VLOOKUP(I1615,RETENCIÓN!A:E,5,FALSE)="MT","X","")</f>
        <v/>
      </c>
      <c r="P1615" s="28" t="str">
        <f>IF(VLOOKUP(I1615,RETENCIÓN!A:E,5,FALSE)="S","X","")</f>
        <v/>
      </c>
      <c r="Q1615" s="26" t="s">
        <v>1410</v>
      </c>
      <c r="R1615" s="26" t="s">
        <v>1411</v>
      </c>
      <c r="S1615" s="25" t="s">
        <v>177</v>
      </c>
      <c r="T1615" s="22" t="s">
        <v>178</v>
      </c>
      <c r="U1615" s="22">
        <v>1</v>
      </c>
      <c r="V1615" s="22">
        <v>279</v>
      </c>
      <c r="W1615" s="22" t="s">
        <v>167</v>
      </c>
      <c r="X1615" s="22"/>
      <c r="Y1615" s="22">
        <v>13</v>
      </c>
      <c r="Z1615" s="22" t="s">
        <v>1395</v>
      </c>
    </row>
    <row r="1616" spans="1:26" ht="24" x14ac:dyDescent="0.2">
      <c r="A1616" s="22">
        <v>1614</v>
      </c>
      <c r="B1616" s="22" t="s">
        <v>214</v>
      </c>
      <c r="C1616" s="23">
        <v>36472</v>
      </c>
      <c r="D1616" s="23">
        <v>36472</v>
      </c>
      <c r="E1616" s="22" t="s">
        <v>21</v>
      </c>
      <c r="F1616" s="24" t="s">
        <v>1412</v>
      </c>
      <c r="G1616" s="4" t="s">
        <v>40</v>
      </c>
      <c r="H1616" s="31" t="str">
        <f>VLOOKUP(G1616,Hoja2!A:B,2,0)</f>
        <v>SERIE029</v>
      </c>
      <c r="I1616" s="4" t="s">
        <v>40</v>
      </c>
      <c r="J1616" s="31">
        <f>VLOOKUP(Eliminación!I906,RETENCIÓN!A:D,IF(Eliminación!E906="OPES",2,IF(Eliminación!E906="UPES",3,4)),FALSE)</f>
        <v>10</v>
      </c>
      <c r="K1616" s="27">
        <f t="shared" si="26"/>
        <v>40122</v>
      </c>
      <c r="L1616" s="28" t="str">
        <f>IF(VLOOKUP(I1616,RETENCIÓN!A:E,5,FALSE)="E","X","")</f>
        <v>X</v>
      </c>
      <c r="M1616" s="29" t="str">
        <f>IF(VLOOKUP(I1616,RETENCIÓN!A:E,5,FALSE)="CT","X","")</f>
        <v/>
      </c>
      <c r="N1616" s="28" t="str">
        <f>IF(VLOOKUP(I1616,RETENCIÓN!A:E,5,FALSE)="E","X","")</f>
        <v>X</v>
      </c>
      <c r="O1616" s="28" t="str">
        <f>IF(VLOOKUP(I1616,RETENCIÓN!A:E,5,FALSE)="MT","X","")</f>
        <v/>
      </c>
      <c r="P1616" s="28" t="str">
        <f>IF(VLOOKUP(I1616,RETENCIÓN!A:E,5,FALSE)="S","X","")</f>
        <v/>
      </c>
      <c r="Q1616" s="26" t="s">
        <v>1407</v>
      </c>
      <c r="R1616" s="26" t="s">
        <v>1413</v>
      </c>
      <c r="S1616" s="25" t="s">
        <v>177</v>
      </c>
      <c r="T1616" s="22" t="s">
        <v>178</v>
      </c>
      <c r="U1616" s="22">
        <v>1</v>
      </c>
      <c r="V1616" s="22">
        <v>121</v>
      </c>
      <c r="W1616" s="22" t="s">
        <v>167</v>
      </c>
      <c r="X1616" s="22"/>
      <c r="Y1616" s="22">
        <v>14</v>
      </c>
      <c r="Z1616" s="22" t="s">
        <v>1395</v>
      </c>
    </row>
    <row r="1617" spans="1:26" ht="24" x14ac:dyDescent="0.2">
      <c r="A1617" s="22">
        <v>1615</v>
      </c>
      <c r="B1617" s="22" t="s">
        <v>303</v>
      </c>
      <c r="C1617" s="23">
        <v>36472</v>
      </c>
      <c r="D1617" s="23">
        <v>36472</v>
      </c>
      <c r="E1617" s="22" t="s">
        <v>21</v>
      </c>
      <c r="F1617" s="24" t="s">
        <v>1414</v>
      </c>
      <c r="G1617" s="4" t="s">
        <v>40</v>
      </c>
      <c r="H1617" s="31" t="str">
        <f>VLOOKUP(G1617,Hoja2!A:B,2,0)</f>
        <v>SERIE029</v>
      </c>
      <c r="I1617" s="4" t="s">
        <v>40</v>
      </c>
      <c r="J1617" s="31">
        <f>VLOOKUP(Eliminación!I907,RETENCIÓN!A:D,IF(Eliminación!E907="OPES",2,IF(Eliminación!E907="UPES",3,4)),FALSE)</f>
        <v>10</v>
      </c>
      <c r="K1617" s="27">
        <f t="shared" si="26"/>
        <v>40122</v>
      </c>
      <c r="L1617" s="28" t="str">
        <f>IF(VLOOKUP(I1617,RETENCIÓN!A:E,5,FALSE)="E","X","")</f>
        <v>X</v>
      </c>
      <c r="M1617" s="29" t="str">
        <f>IF(VLOOKUP(I1617,RETENCIÓN!A:E,5,FALSE)="CT","X","")</f>
        <v/>
      </c>
      <c r="N1617" s="28" t="str">
        <f>IF(VLOOKUP(I1617,RETENCIÓN!A:E,5,FALSE)="E","X","")</f>
        <v>X</v>
      </c>
      <c r="O1617" s="28" t="str">
        <f>IF(VLOOKUP(I1617,RETENCIÓN!A:E,5,FALSE)="MT","X","")</f>
        <v/>
      </c>
      <c r="P1617" s="28" t="str">
        <f>IF(VLOOKUP(I1617,RETENCIÓN!A:E,5,FALSE)="S","X","")</f>
        <v/>
      </c>
      <c r="Q1617" s="26" t="s">
        <v>1410</v>
      </c>
      <c r="R1617" s="26" t="s">
        <v>1322</v>
      </c>
      <c r="S1617" s="25" t="s">
        <v>177</v>
      </c>
      <c r="T1617" s="22" t="s">
        <v>178</v>
      </c>
      <c r="U1617" s="22">
        <v>1</v>
      </c>
      <c r="V1617" s="22">
        <v>135</v>
      </c>
      <c r="W1617" s="22" t="s">
        <v>167</v>
      </c>
      <c r="X1617" s="22"/>
      <c r="Y1617" s="22">
        <v>1</v>
      </c>
      <c r="Z1617" s="22" t="s">
        <v>1415</v>
      </c>
    </row>
    <row r="1618" spans="1:26" ht="24" x14ac:dyDescent="0.2">
      <c r="A1618" s="22">
        <v>1616</v>
      </c>
      <c r="B1618" s="22" t="s">
        <v>221</v>
      </c>
      <c r="C1618" s="23">
        <v>36466</v>
      </c>
      <c r="D1618" s="23">
        <v>36466</v>
      </c>
      <c r="E1618" s="22" t="s">
        <v>21</v>
      </c>
      <c r="F1618" s="24" t="s">
        <v>1416</v>
      </c>
      <c r="G1618" s="4" t="s">
        <v>40</v>
      </c>
      <c r="H1618" s="31" t="str">
        <f>VLOOKUP(G1618,Hoja2!A:B,2,0)</f>
        <v>SERIE029</v>
      </c>
      <c r="I1618" s="4" t="s">
        <v>40</v>
      </c>
      <c r="J1618" s="31">
        <f>VLOOKUP(Eliminación!I908,RETENCIÓN!A:D,IF(Eliminación!E908="OPES",2,IF(Eliminación!E908="UPES",3,4)),FALSE)</f>
        <v>10</v>
      </c>
      <c r="K1618" s="27">
        <f t="shared" si="26"/>
        <v>40116</v>
      </c>
      <c r="L1618" s="28" t="str">
        <f>IF(VLOOKUP(I1618,RETENCIÓN!A:E,5,FALSE)="E","X","")</f>
        <v>X</v>
      </c>
      <c r="M1618" s="29" t="str">
        <f>IF(VLOOKUP(I1618,RETENCIÓN!A:E,5,FALSE)="CT","X","")</f>
        <v/>
      </c>
      <c r="N1618" s="28" t="str">
        <f>IF(VLOOKUP(I1618,RETENCIÓN!A:E,5,FALSE)="E","X","")</f>
        <v>X</v>
      </c>
      <c r="O1618" s="28" t="str">
        <f>IF(VLOOKUP(I1618,RETENCIÓN!A:E,5,FALSE)="MT","X","")</f>
        <v/>
      </c>
      <c r="P1618" s="28" t="str">
        <f>IF(VLOOKUP(I1618,RETENCIÓN!A:E,5,FALSE)="S","X","")</f>
        <v/>
      </c>
      <c r="Q1618" s="26" t="s">
        <v>1417</v>
      </c>
      <c r="R1618" s="26" t="s">
        <v>1322</v>
      </c>
      <c r="S1618" s="25" t="s">
        <v>177</v>
      </c>
      <c r="T1618" s="22" t="s">
        <v>178</v>
      </c>
      <c r="U1618" s="22">
        <v>1</v>
      </c>
      <c r="V1618" s="22">
        <v>112</v>
      </c>
      <c r="W1618" s="22" t="s">
        <v>167</v>
      </c>
      <c r="X1618" s="22"/>
      <c r="Y1618" s="22">
        <v>2</v>
      </c>
      <c r="Z1618" s="22" t="s">
        <v>1415</v>
      </c>
    </row>
    <row r="1619" spans="1:26" x14ac:dyDescent="0.2">
      <c r="A1619" s="22">
        <v>1617</v>
      </c>
      <c r="B1619" s="22" t="s">
        <v>221</v>
      </c>
      <c r="C1619" s="23">
        <v>36466</v>
      </c>
      <c r="D1619" s="23">
        <v>36466</v>
      </c>
      <c r="E1619" s="22" t="s">
        <v>21</v>
      </c>
      <c r="F1619" s="24" t="s">
        <v>1418</v>
      </c>
      <c r="G1619" s="4" t="s">
        <v>40</v>
      </c>
      <c r="H1619" s="31" t="str">
        <f>VLOOKUP(G1619,Hoja2!A:B,2,0)</f>
        <v>SERIE029</v>
      </c>
      <c r="I1619" s="4" t="s">
        <v>40</v>
      </c>
      <c r="J1619" s="31">
        <f>VLOOKUP(Eliminación!I909,RETENCIÓN!A:D,IF(Eliminación!E909="OPES",2,IF(Eliminación!E909="UPES",3,4)),FALSE)</f>
        <v>10</v>
      </c>
      <c r="K1619" s="27">
        <f t="shared" si="26"/>
        <v>40116</v>
      </c>
      <c r="L1619" s="28" t="str">
        <f>IF(VLOOKUP(I1619,RETENCIÓN!A:E,5,FALSE)="E","X","")</f>
        <v>X</v>
      </c>
      <c r="M1619" s="29" t="str">
        <f>IF(VLOOKUP(I1619,RETENCIÓN!A:E,5,FALSE)="CT","X","")</f>
        <v/>
      </c>
      <c r="N1619" s="28" t="str">
        <f>IF(VLOOKUP(I1619,RETENCIÓN!A:E,5,FALSE)="E","X","")</f>
        <v>X</v>
      </c>
      <c r="O1619" s="28" t="str">
        <f>IF(VLOOKUP(I1619,RETENCIÓN!A:E,5,FALSE)="MT","X","")</f>
        <v/>
      </c>
      <c r="P1619" s="28" t="str">
        <f>IF(VLOOKUP(I1619,RETENCIÓN!A:E,5,FALSE)="S","X","")</f>
        <v/>
      </c>
      <c r="Q1619" s="26" t="s">
        <v>1419</v>
      </c>
      <c r="R1619" s="26" t="s">
        <v>1420</v>
      </c>
      <c r="S1619" s="25" t="s">
        <v>177</v>
      </c>
      <c r="T1619" s="22" t="s">
        <v>178</v>
      </c>
      <c r="U1619" s="22">
        <v>1</v>
      </c>
      <c r="V1619" s="22">
        <v>132</v>
      </c>
      <c r="W1619" s="22" t="s">
        <v>167</v>
      </c>
      <c r="X1619" s="22"/>
      <c r="Y1619" s="22">
        <v>3</v>
      </c>
      <c r="Z1619" s="22" t="s">
        <v>1415</v>
      </c>
    </row>
    <row r="1620" spans="1:26" x14ac:dyDescent="0.2">
      <c r="A1620" s="22">
        <v>1618</v>
      </c>
      <c r="B1620" s="22" t="s">
        <v>214</v>
      </c>
      <c r="C1620" s="23">
        <v>36466</v>
      </c>
      <c r="D1620" s="23">
        <v>36466</v>
      </c>
      <c r="E1620" s="22" t="s">
        <v>21</v>
      </c>
      <c r="F1620" s="24" t="s">
        <v>259</v>
      </c>
      <c r="G1620" s="4" t="s">
        <v>40</v>
      </c>
      <c r="H1620" s="31" t="str">
        <f>VLOOKUP(G1620,Hoja2!A:B,2,0)</f>
        <v>SERIE029</v>
      </c>
      <c r="I1620" s="4" t="s">
        <v>40</v>
      </c>
      <c r="J1620" s="31">
        <f>VLOOKUP(Eliminación!I910,RETENCIÓN!A:D,IF(Eliminación!E910="OPES",2,IF(Eliminación!E910="UPES",3,4)),FALSE)</f>
        <v>10</v>
      </c>
      <c r="K1620" s="27">
        <f t="shared" si="26"/>
        <v>40116</v>
      </c>
      <c r="L1620" s="28" t="str">
        <f>IF(VLOOKUP(I1620,RETENCIÓN!A:E,5,FALSE)="E","X","")</f>
        <v>X</v>
      </c>
      <c r="M1620" s="29" t="str">
        <f>IF(VLOOKUP(I1620,RETENCIÓN!A:E,5,FALSE)="CT","X","")</f>
        <v/>
      </c>
      <c r="N1620" s="28" t="str">
        <f>IF(VLOOKUP(I1620,RETENCIÓN!A:E,5,FALSE)="E","X","")</f>
        <v>X</v>
      </c>
      <c r="O1620" s="28" t="str">
        <f>IF(VLOOKUP(I1620,RETENCIÓN!A:E,5,FALSE)="MT","X","")</f>
        <v/>
      </c>
      <c r="P1620" s="28" t="str">
        <f>IF(VLOOKUP(I1620,RETENCIÓN!A:E,5,FALSE)="S","X","")</f>
        <v/>
      </c>
      <c r="Q1620" s="26" t="s">
        <v>1419</v>
      </c>
      <c r="R1620" s="26" t="s">
        <v>1239</v>
      </c>
      <c r="S1620" s="25" t="s">
        <v>177</v>
      </c>
      <c r="T1620" s="22" t="s">
        <v>178</v>
      </c>
      <c r="U1620" s="22">
        <v>1</v>
      </c>
      <c r="V1620" s="22">
        <v>106</v>
      </c>
      <c r="W1620" s="22" t="s">
        <v>167</v>
      </c>
      <c r="X1620" s="22"/>
      <c r="Y1620" s="22">
        <v>4</v>
      </c>
      <c r="Z1620" s="22" t="s">
        <v>1415</v>
      </c>
    </row>
    <row r="1621" spans="1:26" x14ac:dyDescent="0.2">
      <c r="A1621" s="22">
        <v>1619</v>
      </c>
      <c r="B1621" s="22" t="s">
        <v>221</v>
      </c>
      <c r="C1621" s="23">
        <v>36435</v>
      </c>
      <c r="D1621" s="23">
        <v>36435</v>
      </c>
      <c r="E1621" s="22" t="s">
        <v>21</v>
      </c>
      <c r="F1621" s="24" t="s">
        <v>1421</v>
      </c>
      <c r="G1621" s="4" t="s">
        <v>40</v>
      </c>
      <c r="H1621" s="31" t="str">
        <f>VLOOKUP(G1621,Hoja2!A:B,2,0)</f>
        <v>SERIE029</v>
      </c>
      <c r="I1621" s="4" t="s">
        <v>40</v>
      </c>
      <c r="J1621" s="31">
        <f>VLOOKUP(Eliminación!I911,RETENCIÓN!A:D,IF(Eliminación!E911="OPES",2,IF(Eliminación!E911="UPES",3,4)),FALSE)</f>
        <v>10</v>
      </c>
      <c r="K1621" s="27">
        <f t="shared" si="26"/>
        <v>40085</v>
      </c>
      <c r="L1621" s="28" t="str">
        <f>IF(VLOOKUP(I1621,RETENCIÓN!A:E,5,FALSE)="E","X","")</f>
        <v>X</v>
      </c>
      <c r="M1621" s="29" t="str">
        <f>IF(VLOOKUP(I1621,RETENCIÓN!A:E,5,FALSE)="CT","X","")</f>
        <v/>
      </c>
      <c r="N1621" s="28" t="str">
        <f>IF(VLOOKUP(I1621,RETENCIÓN!A:E,5,FALSE)="E","X","")</f>
        <v>X</v>
      </c>
      <c r="O1621" s="28" t="str">
        <f>IF(VLOOKUP(I1621,RETENCIÓN!A:E,5,FALSE)="MT","X","")</f>
        <v/>
      </c>
      <c r="P1621" s="28" t="str">
        <f>IF(VLOOKUP(I1621,RETENCIÓN!A:E,5,FALSE)="S","X","")</f>
        <v/>
      </c>
      <c r="Q1621" s="26" t="s">
        <v>1422</v>
      </c>
      <c r="R1621" s="26"/>
      <c r="S1621" s="25" t="s">
        <v>177</v>
      </c>
      <c r="T1621" s="22" t="s">
        <v>178</v>
      </c>
      <c r="U1621" s="22">
        <v>1</v>
      </c>
      <c r="V1621" s="22">
        <v>72</v>
      </c>
      <c r="W1621" s="22" t="s">
        <v>167</v>
      </c>
      <c r="X1621" s="22"/>
      <c r="Y1621" s="22">
        <v>5</v>
      </c>
      <c r="Z1621" s="22" t="s">
        <v>1415</v>
      </c>
    </row>
    <row r="1622" spans="1:26" x14ac:dyDescent="0.2">
      <c r="A1622" s="22">
        <v>1620</v>
      </c>
      <c r="B1622" s="22" t="s">
        <v>214</v>
      </c>
      <c r="C1622" s="23">
        <v>36466</v>
      </c>
      <c r="D1622" s="23">
        <v>36466</v>
      </c>
      <c r="E1622" s="22" t="s">
        <v>21</v>
      </c>
      <c r="F1622" s="24" t="s">
        <v>1319</v>
      </c>
      <c r="G1622" s="4" t="s">
        <v>40</v>
      </c>
      <c r="H1622" s="31" t="str">
        <f>VLOOKUP(G1622,Hoja2!A:B,2,0)</f>
        <v>SERIE029</v>
      </c>
      <c r="I1622" s="4" t="s">
        <v>40</v>
      </c>
      <c r="J1622" s="31">
        <f>VLOOKUP(Eliminación!I912,RETENCIÓN!A:D,IF(Eliminación!E912="OPES",2,IF(Eliminación!E912="UPES",3,4)),FALSE)</f>
        <v>10</v>
      </c>
      <c r="K1622" s="27">
        <f t="shared" si="26"/>
        <v>40116</v>
      </c>
      <c r="L1622" s="28" t="str">
        <f>IF(VLOOKUP(I1622,RETENCIÓN!A:E,5,FALSE)="E","X","")</f>
        <v>X</v>
      </c>
      <c r="M1622" s="29" t="str">
        <f>IF(VLOOKUP(I1622,RETENCIÓN!A:E,5,FALSE)="CT","X","")</f>
        <v/>
      </c>
      <c r="N1622" s="28" t="str">
        <f>IF(VLOOKUP(I1622,RETENCIÓN!A:E,5,FALSE)="E","X","")</f>
        <v>X</v>
      </c>
      <c r="O1622" s="28" t="str">
        <f>IF(VLOOKUP(I1622,RETENCIÓN!A:E,5,FALSE)="MT","X","")</f>
        <v/>
      </c>
      <c r="P1622" s="28" t="str">
        <f>IF(VLOOKUP(I1622,RETENCIÓN!A:E,5,FALSE)="S","X","")</f>
        <v/>
      </c>
      <c r="Q1622" s="26" t="s">
        <v>1417</v>
      </c>
      <c r="R1622" s="26" t="s">
        <v>1063</v>
      </c>
      <c r="S1622" s="25" t="s">
        <v>177</v>
      </c>
      <c r="T1622" s="22" t="s">
        <v>178</v>
      </c>
      <c r="U1622" s="22">
        <v>1</v>
      </c>
      <c r="V1622" s="22">
        <v>81</v>
      </c>
      <c r="W1622" s="22" t="s">
        <v>167</v>
      </c>
      <c r="X1622" s="22"/>
      <c r="Y1622" s="22">
        <v>6</v>
      </c>
      <c r="Z1622" s="22" t="s">
        <v>1415</v>
      </c>
    </row>
    <row r="1623" spans="1:26" ht="24" x14ac:dyDescent="0.2">
      <c r="A1623" s="22">
        <v>1621</v>
      </c>
      <c r="B1623" s="22" t="s">
        <v>412</v>
      </c>
      <c r="C1623" s="23">
        <v>36472</v>
      </c>
      <c r="D1623" s="23">
        <v>36472</v>
      </c>
      <c r="E1623" s="22" t="s">
        <v>21</v>
      </c>
      <c r="F1623" s="24" t="s">
        <v>1423</v>
      </c>
      <c r="G1623" s="4" t="s">
        <v>40</v>
      </c>
      <c r="H1623" s="31" t="str">
        <f>VLOOKUP(G1623,Hoja2!A:B,2,0)</f>
        <v>SERIE029</v>
      </c>
      <c r="I1623" s="4" t="s">
        <v>40</v>
      </c>
      <c r="J1623" s="31">
        <f>VLOOKUP(Eliminación!I913,RETENCIÓN!A:D,IF(Eliminación!E913="OPES",2,IF(Eliminación!E913="UPES",3,4)),FALSE)</f>
        <v>10</v>
      </c>
      <c r="K1623" s="27">
        <f t="shared" si="26"/>
        <v>40122</v>
      </c>
      <c r="L1623" s="28" t="str">
        <f>IF(VLOOKUP(I1623,RETENCIÓN!A:E,5,FALSE)="E","X","")</f>
        <v>X</v>
      </c>
      <c r="M1623" s="29" t="str">
        <f>IF(VLOOKUP(I1623,RETENCIÓN!A:E,5,FALSE)="CT","X","")</f>
        <v/>
      </c>
      <c r="N1623" s="28" t="str">
        <f>IF(VLOOKUP(I1623,RETENCIÓN!A:E,5,FALSE)="E","X","")</f>
        <v>X</v>
      </c>
      <c r="O1623" s="28" t="str">
        <f>IF(VLOOKUP(I1623,RETENCIÓN!A:E,5,FALSE)="MT","X","")</f>
        <v/>
      </c>
      <c r="P1623" s="28" t="str">
        <f>IF(VLOOKUP(I1623,RETENCIÓN!A:E,5,FALSE)="S","X","")</f>
        <v/>
      </c>
      <c r="Q1623" s="26" t="s">
        <v>1407</v>
      </c>
      <c r="R1623" s="26" t="s">
        <v>1424</v>
      </c>
      <c r="S1623" s="25"/>
      <c r="T1623" s="22" t="s">
        <v>178</v>
      </c>
      <c r="U1623" s="22">
        <v>1</v>
      </c>
      <c r="V1623" s="22">
        <v>104</v>
      </c>
      <c r="W1623" s="22" t="s">
        <v>167</v>
      </c>
      <c r="X1623" s="22" t="s">
        <v>351</v>
      </c>
      <c r="Y1623" s="22">
        <v>7</v>
      </c>
      <c r="Z1623" s="22" t="s">
        <v>1415</v>
      </c>
    </row>
    <row r="1624" spans="1:26" ht="24" x14ac:dyDescent="0.2">
      <c r="A1624" s="22">
        <v>1622</v>
      </c>
      <c r="B1624" s="22" t="s">
        <v>168</v>
      </c>
      <c r="C1624" s="23">
        <v>36472</v>
      </c>
      <c r="D1624" s="23">
        <v>36472</v>
      </c>
      <c r="E1624" s="22" t="s">
        <v>21</v>
      </c>
      <c r="F1624" s="24" t="s">
        <v>1425</v>
      </c>
      <c r="G1624" s="4" t="s">
        <v>40</v>
      </c>
      <c r="H1624" s="31" t="str">
        <f>VLOOKUP(G1624,Hoja2!A:B,2,0)</f>
        <v>SERIE029</v>
      </c>
      <c r="I1624" s="4" t="s">
        <v>40</v>
      </c>
      <c r="J1624" s="31">
        <f>VLOOKUP(Eliminación!I914,RETENCIÓN!A:D,IF(Eliminación!E914="OPES",2,IF(Eliminación!E914="UPES",3,4)),FALSE)</f>
        <v>10</v>
      </c>
      <c r="K1624" s="27">
        <f t="shared" si="26"/>
        <v>40122</v>
      </c>
      <c r="L1624" s="28" t="str">
        <f>IF(VLOOKUP(I1624,RETENCIÓN!A:E,5,FALSE)="E","X","")</f>
        <v>X</v>
      </c>
      <c r="M1624" s="29" t="str">
        <f>IF(VLOOKUP(I1624,RETENCIÓN!A:E,5,FALSE)="CT","X","")</f>
        <v/>
      </c>
      <c r="N1624" s="28" t="str">
        <f>IF(VLOOKUP(I1624,RETENCIÓN!A:E,5,FALSE)="E","X","")</f>
        <v>X</v>
      </c>
      <c r="O1624" s="28" t="str">
        <f>IF(VLOOKUP(I1624,RETENCIÓN!A:E,5,FALSE)="MT","X","")</f>
        <v/>
      </c>
      <c r="P1624" s="28" t="str">
        <f>IF(VLOOKUP(I1624,RETENCIÓN!A:E,5,FALSE)="S","X","")</f>
        <v/>
      </c>
      <c r="Q1624" s="26" t="s">
        <v>1410</v>
      </c>
      <c r="R1624" s="26" t="s">
        <v>1322</v>
      </c>
      <c r="S1624" s="25" t="s">
        <v>177</v>
      </c>
      <c r="T1624" s="22" t="s">
        <v>178</v>
      </c>
      <c r="U1624" s="22">
        <v>1</v>
      </c>
      <c r="V1624" s="22">
        <v>135</v>
      </c>
      <c r="W1624" s="22" t="s">
        <v>167</v>
      </c>
      <c r="X1624" s="22"/>
      <c r="Y1624" s="22">
        <v>8</v>
      </c>
      <c r="Z1624" s="22" t="s">
        <v>1415</v>
      </c>
    </row>
    <row r="1625" spans="1:26" x14ac:dyDescent="0.2">
      <c r="A1625" s="22">
        <v>1623</v>
      </c>
      <c r="B1625" s="22" t="s">
        <v>214</v>
      </c>
      <c r="C1625" s="23">
        <v>36661</v>
      </c>
      <c r="D1625" s="23">
        <v>36661</v>
      </c>
      <c r="E1625" s="22" t="s">
        <v>21</v>
      </c>
      <c r="F1625" s="24" t="s">
        <v>1426</v>
      </c>
      <c r="G1625" s="4" t="s">
        <v>40</v>
      </c>
      <c r="H1625" s="31" t="str">
        <f>VLOOKUP(G1625,Hoja2!A:B,2,0)</f>
        <v>SERIE029</v>
      </c>
      <c r="I1625" s="4" t="s">
        <v>40</v>
      </c>
      <c r="J1625" s="31">
        <f>VLOOKUP(Eliminación!I915,RETENCIÓN!A:D,IF(Eliminación!E915="OPES",2,IF(Eliminación!E915="UPES",3,4)),FALSE)</f>
        <v>10</v>
      </c>
      <c r="K1625" s="27">
        <f t="shared" si="26"/>
        <v>40311</v>
      </c>
      <c r="L1625" s="28" t="str">
        <f>IF(VLOOKUP(I1625,RETENCIÓN!A:E,5,FALSE)="E","X","")</f>
        <v>X</v>
      </c>
      <c r="M1625" s="29" t="str">
        <f>IF(VLOOKUP(I1625,RETENCIÓN!A:E,5,FALSE)="CT","X","")</f>
        <v/>
      </c>
      <c r="N1625" s="28" t="str">
        <f>IF(VLOOKUP(I1625,RETENCIÓN!A:E,5,FALSE)="E","X","")</f>
        <v>X</v>
      </c>
      <c r="O1625" s="28" t="str">
        <f>IF(VLOOKUP(I1625,RETENCIÓN!A:E,5,FALSE)="MT","X","")</f>
        <v/>
      </c>
      <c r="P1625" s="28" t="str">
        <f>IF(VLOOKUP(I1625,RETENCIÓN!A:E,5,FALSE)="S","X","")</f>
        <v/>
      </c>
      <c r="Q1625" s="26" t="s">
        <v>1427</v>
      </c>
      <c r="R1625" s="26" t="s">
        <v>1428</v>
      </c>
      <c r="S1625" s="25" t="s">
        <v>182</v>
      </c>
      <c r="T1625" s="22" t="s">
        <v>178</v>
      </c>
      <c r="U1625" s="22">
        <v>1</v>
      </c>
      <c r="V1625" s="22">
        <v>120</v>
      </c>
      <c r="W1625" s="22" t="s">
        <v>167</v>
      </c>
      <c r="X1625" s="22"/>
      <c r="Y1625" s="22">
        <v>9</v>
      </c>
      <c r="Z1625" s="22" t="s">
        <v>1415</v>
      </c>
    </row>
    <row r="1626" spans="1:26" x14ac:dyDescent="0.2">
      <c r="A1626" s="22">
        <v>1624</v>
      </c>
      <c r="B1626" s="22" t="s">
        <v>221</v>
      </c>
      <c r="C1626" s="23">
        <v>36661</v>
      </c>
      <c r="D1626" s="23">
        <v>36661</v>
      </c>
      <c r="E1626" s="22" t="s">
        <v>21</v>
      </c>
      <c r="F1626" s="24" t="s">
        <v>1429</v>
      </c>
      <c r="G1626" s="4" t="s">
        <v>40</v>
      </c>
      <c r="H1626" s="31" t="str">
        <f>VLOOKUP(G1626,Hoja2!A:B,2,0)</f>
        <v>SERIE029</v>
      </c>
      <c r="I1626" s="4" t="s">
        <v>40</v>
      </c>
      <c r="J1626" s="31">
        <f>VLOOKUP(Eliminación!I916,RETENCIÓN!A:D,IF(Eliminación!E916="OPES",2,IF(Eliminación!E916="UPES",3,4)),FALSE)</f>
        <v>10</v>
      </c>
      <c r="K1626" s="27">
        <f t="shared" si="26"/>
        <v>40311</v>
      </c>
      <c r="L1626" s="28" t="str">
        <f>IF(VLOOKUP(I1626,RETENCIÓN!A:E,5,FALSE)="E","X","")</f>
        <v>X</v>
      </c>
      <c r="M1626" s="29" t="str">
        <f>IF(VLOOKUP(I1626,RETENCIÓN!A:E,5,FALSE)="CT","X","")</f>
        <v/>
      </c>
      <c r="N1626" s="28" t="str">
        <f>IF(VLOOKUP(I1626,RETENCIÓN!A:E,5,FALSE)="E","X","")</f>
        <v>X</v>
      </c>
      <c r="O1626" s="28" t="str">
        <f>IF(VLOOKUP(I1626,RETENCIÓN!A:E,5,FALSE)="MT","X","")</f>
        <v/>
      </c>
      <c r="P1626" s="28" t="str">
        <f>IF(VLOOKUP(I1626,RETENCIÓN!A:E,5,FALSE)="S","X","")</f>
        <v/>
      </c>
      <c r="Q1626" s="26" t="s">
        <v>1427</v>
      </c>
      <c r="R1626" s="26" t="s">
        <v>1430</v>
      </c>
      <c r="S1626" s="25" t="s">
        <v>177</v>
      </c>
      <c r="T1626" s="22" t="s">
        <v>178</v>
      </c>
      <c r="U1626" s="22">
        <v>1</v>
      </c>
      <c r="V1626" s="22">
        <v>133</v>
      </c>
      <c r="W1626" s="22" t="s">
        <v>167</v>
      </c>
      <c r="X1626" s="22"/>
      <c r="Y1626" s="22">
        <v>10</v>
      </c>
      <c r="Z1626" s="22" t="s">
        <v>1415</v>
      </c>
    </row>
    <row r="1627" spans="1:26" ht="24" x14ac:dyDescent="0.2">
      <c r="A1627" s="22">
        <v>1625</v>
      </c>
      <c r="B1627" s="22" t="s">
        <v>303</v>
      </c>
      <c r="C1627" s="23">
        <v>36661</v>
      </c>
      <c r="D1627" s="23">
        <v>36661</v>
      </c>
      <c r="E1627" s="22" t="s">
        <v>21</v>
      </c>
      <c r="F1627" s="24" t="s">
        <v>1431</v>
      </c>
      <c r="G1627" s="4" t="s">
        <v>40</v>
      </c>
      <c r="H1627" s="31" t="str">
        <f>VLOOKUP(G1627,Hoja2!A:B,2,0)</f>
        <v>SERIE029</v>
      </c>
      <c r="I1627" s="4" t="s">
        <v>40</v>
      </c>
      <c r="J1627" s="31">
        <f>VLOOKUP(Eliminación!I917,RETENCIÓN!A:D,IF(Eliminación!E917="OPES",2,IF(Eliminación!E917="UPES",3,4)),FALSE)</f>
        <v>10</v>
      </c>
      <c r="K1627" s="27">
        <f t="shared" si="26"/>
        <v>40311</v>
      </c>
      <c r="L1627" s="28" t="str">
        <f>IF(VLOOKUP(I1627,RETENCIÓN!A:E,5,FALSE)="E","X","")</f>
        <v>X</v>
      </c>
      <c r="M1627" s="29" t="str">
        <f>IF(VLOOKUP(I1627,RETENCIÓN!A:E,5,FALSE)="CT","X","")</f>
        <v/>
      </c>
      <c r="N1627" s="28" t="str">
        <f>IF(VLOOKUP(I1627,RETENCIÓN!A:E,5,FALSE)="E","X","")</f>
        <v>X</v>
      </c>
      <c r="O1627" s="28" t="str">
        <f>IF(VLOOKUP(I1627,RETENCIÓN!A:E,5,FALSE)="MT","X","")</f>
        <v/>
      </c>
      <c r="P1627" s="28" t="str">
        <f>IF(VLOOKUP(I1627,RETENCIÓN!A:E,5,FALSE)="S","X","")</f>
        <v/>
      </c>
      <c r="Q1627" s="26" t="s">
        <v>1427</v>
      </c>
      <c r="R1627" s="26" t="s">
        <v>1432</v>
      </c>
      <c r="S1627" s="25" t="s">
        <v>177</v>
      </c>
      <c r="T1627" s="22" t="s">
        <v>178</v>
      </c>
      <c r="U1627" s="22">
        <v>1</v>
      </c>
      <c r="V1627" s="22">
        <v>96</v>
      </c>
      <c r="W1627" s="22" t="s">
        <v>167</v>
      </c>
      <c r="X1627" s="22"/>
      <c r="Y1627" s="22">
        <v>11</v>
      </c>
      <c r="Z1627" s="22" t="s">
        <v>1415</v>
      </c>
    </row>
    <row r="1628" spans="1:26" x14ac:dyDescent="0.2">
      <c r="A1628" s="22">
        <v>1626</v>
      </c>
      <c r="B1628" s="22" t="s">
        <v>221</v>
      </c>
      <c r="C1628" s="23">
        <v>36661</v>
      </c>
      <c r="D1628" s="23">
        <v>36661</v>
      </c>
      <c r="E1628" s="22" t="s">
        <v>21</v>
      </c>
      <c r="F1628" s="24" t="s">
        <v>418</v>
      </c>
      <c r="G1628" s="4" t="s">
        <v>40</v>
      </c>
      <c r="H1628" s="31" t="str">
        <f>VLOOKUP(G1628,Hoja2!A:B,2,0)</f>
        <v>SERIE029</v>
      </c>
      <c r="I1628" s="4" t="s">
        <v>40</v>
      </c>
      <c r="J1628" s="31">
        <f>VLOOKUP(Eliminación!I918,RETENCIÓN!A:D,IF(Eliminación!E918="OPES",2,IF(Eliminación!E918="UPES",3,4)),FALSE)</f>
        <v>10</v>
      </c>
      <c r="K1628" s="27">
        <f t="shared" si="26"/>
        <v>40311</v>
      </c>
      <c r="L1628" s="28" t="str">
        <f>IF(VLOOKUP(I1628,RETENCIÓN!A:E,5,FALSE)="E","X","")</f>
        <v>X</v>
      </c>
      <c r="M1628" s="29" t="str">
        <f>IF(VLOOKUP(I1628,RETENCIÓN!A:E,5,FALSE)="CT","X","")</f>
        <v/>
      </c>
      <c r="N1628" s="28" t="str">
        <f>IF(VLOOKUP(I1628,RETENCIÓN!A:E,5,FALSE)="E","X","")</f>
        <v>X</v>
      </c>
      <c r="O1628" s="28" t="str">
        <f>IF(VLOOKUP(I1628,RETENCIÓN!A:E,5,FALSE)="MT","X","")</f>
        <v/>
      </c>
      <c r="P1628" s="28" t="str">
        <f>IF(VLOOKUP(I1628,RETENCIÓN!A:E,5,FALSE)="S","X","")</f>
        <v/>
      </c>
      <c r="Q1628" s="26" t="s">
        <v>1427</v>
      </c>
      <c r="R1628" s="26" t="s">
        <v>738</v>
      </c>
      <c r="S1628" s="25" t="s">
        <v>177</v>
      </c>
      <c r="T1628" s="22" t="s">
        <v>178</v>
      </c>
      <c r="U1628" s="22">
        <v>1</v>
      </c>
      <c r="V1628" s="22">
        <v>159</v>
      </c>
      <c r="W1628" s="22" t="s">
        <v>167</v>
      </c>
      <c r="X1628" s="22"/>
      <c r="Y1628" s="22">
        <v>12</v>
      </c>
      <c r="Z1628" s="22" t="s">
        <v>1415</v>
      </c>
    </row>
    <row r="1629" spans="1:26" x14ac:dyDescent="0.2">
      <c r="A1629" s="22">
        <v>1627</v>
      </c>
      <c r="B1629" s="22" t="s">
        <v>221</v>
      </c>
      <c r="C1629" s="23">
        <v>36661</v>
      </c>
      <c r="D1629" s="23">
        <v>36661</v>
      </c>
      <c r="E1629" s="22" t="s">
        <v>21</v>
      </c>
      <c r="F1629" s="24" t="s">
        <v>1433</v>
      </c>
      <c r="G1629" s="4" t="s">
        <v>40</v>
      </c>
      <c r="H1629" s="31" t="str">
        <f>VLOOKUP(G1629,Hoja2!A:B,2,0)</f>
        <v>SERIE029</v>
      </c>
      <c r="I1629" s="4" t="s">
        <v>40</v>
      </c>
      <c r="J1629" s="31">
        <f>VLOOKUP(Eliminación!I919,RETENCIÓN!A:D,IF(Eliminación!E919="OPES",2,IF(Eliminación!E919="UPES",3,4)),FALSE)</f>
        <v>10</v>
      </c>
      <c r="K1629" s="27">
        <f t="shared" si="26"/>
        <v>40311</v>
      </c>
      <c r="L1629" s="28" t="str">
        <f>IF(VLOOKUP(I1629,RETENCIÓN!A:E,5,FALSE)="E","X","")</f>
        <v>X</v>
      </c>
      <c r="M1629" s="29" t="str">
        <f>IF(VLOOKUP(I1629,RETENCIÓN!A:E,5,FALSE)="CT","X","")</f>
        <v/>
      </c>
      <c r="N1629" s="28" t="str">
        <f>IF(VLOOKUP(I1629,RETENCIÓN!A:E,5,FALSE)="E","X","")</f>
        <v>X</v>
      </c>
      <c r="O1629" s="28" t="str">
        <f>IF(VLOOKUP(I1629,RETENCIÓN!A:E,5,FALSE)="MT","X","")</f>
        <v/>
      </c>
      <c r="P1629" s="28" t="str">
        <f>IF(VLOOKUP(I1629,RETENCIÓN!A:E,5,FALSE)="S","X","")</f>
        <v/>
      </c>
      <c r="Q1629" s="26" t="s">
        <v>1427</v>
      </c>
      <c r="R1629" s="26" t="s">
        <v>1434</v>
      </c>
      <c r="S1629" s="25" t="s">
        <v>177</v>
      </c>
      <c r="T1629" s="22" t="s">
        <v>178</v>
      </c>
      <c r="U1629" s="22">
        <v>1</v>
      </c>
      <c r="V1629" s="22">
        <v>121</v>
      </c>
      <c r="W1629" s="22" t="s">
        <v>167</v>
      </c>
      <c r="X1629" s="22"/>
      <c r="Y1629" s="22">
        <v>13</v>
      </c>
      <c r="Z1629" s="22" t="s">
        <v>1415</v>
      </c>
    </row>
    <row r="1630" spans="1:26" x14ac:dyDescent="0.2">
      <c r="A1630" s="22">
        <v>1628</v>
      </c>
      <c r="B1630" s="22" t="s">
        <v>168</v>
      </c>
      <c r="C1630" s="23">
        <v>36661</v>
      </c>
      <c r="D1630" s="23">
        <v>36661</v>
      </c>
      <c r="E1630" s="22" t="s">
        <v>21</v>
      </c>
      <c r="F1630" s="24" t="s">
        <v>1435</v>
      </c>
      <c r="G1630" s="4" t="s">
        <v>40</v>
      </c>
      <c r="H1630" s="31" t="str">
        <f>VLOOKUP(G1630,Hoja2!A:B,2,0)</f>
        <v>SERIE029</v>
      </c>
      <c r="I1630" s="4" t="s">
        <v>40</v>
      </c>
      <c r="J1630" s="31">
        <f>VLOOKUP(Eliminación!I920,RETENCIÓN!A:D,IF(Eliminación!E920="OPES",2,IF(Eliminación!E920="UPES",3,4)),FALSE)</f>
        <v>10</v>
      </c>
      <c r="K1630" s="27">
        <f t="shared" si="26"/>
        <v>40311</v>
      </c>
      <c r="L1630" s="28" t="str">
        <f>IF(VLOOKUP(I1630,RETENCIÓN!A:E,5,FALSE)="E","X","")</f>
        <v>X</v>
      </c>
      <c r="M1630" s="29" t="str">
        <f>IF(VLOOKUP(I1630,RETENCIÓN!A:E,5,FALSE)="CT","X","")</f>
        <v/>
      </c>
      <c r="N1630" s="28" t="str">
        <f>IF(VLOOKUP(I1630,RETENCIÓN!A:E,5,FALSE)="E","X","")</f>
        <v>X</v>
      </c>
      <c r="O1630" s="28" t="str">
        <f>IF(VLOOKUP(I1630,RETENCIÓN!A:E,5,FALSE)="MT","X","")</f>
        <v/>
      </c>
      <c r="P1630" s="28" t="str">
        <f>IF(VLOOKUP(I1630,RETENCIÓN!A:E,5,FALSE)="S","X","")</f>
        <v/>
      </c>
      <c r="Q1630" s="26" t="s">
        <v>1427</v>
      </c>
      <c r="R1630" s="26" t="s">
        <v>1436</v>
      </c>
      <c r="S1630" s="25" t="s">
        <v>177</v>
      </c>
      <c r="T1630" s="22" t="s">
        <v>178</v>
      </c>
      <c r="U1630" s="22">
        <v>1</v>
      </c>
      <c r="V1630" s="22">
        <v>189</v>
      </c>
      <c r="W1630" s="22" t="s">
        <v>167</v>
      </c>
      <c r="X1630" s="22"/>
      <c r="Y1630" s="22">
        <v>1</v>
      </c>
      <c r="Z1630" s="22" t="s">
        <v>1437</v>
      </c>
    </row>
    <row r="1631" spans="1:26" ht="24" x14ac:dyDescent="0.2">
      <c r="A1631" s="22">
        <v>1629</v>
      </c>
      <c r="B1631" s="22" t="s">
        <v>303</v>
      </c>
      <c r="C1631" s="23">
        <v>36661</v>
      </c>
      <c r="D1631" s="23">
        <v>36661</v>
      </c>
      <c r="E1631" s="22" t="s">
        <v>21</v>
      </c>
      <c r="F1631" s="24" t="s">
        <v>506</v>
      </c>
      <c r="G1631" s="4" t="s">
        <v>40</v>
      </c>
      <c r="H1631" s="31" t="str">
        <f>VLOOKUP(G1631,Hoja2!A:B,2,0)</f>
        <v>SERIE029</v>
      </c>
      <c r="I1631" s="4" t="s">
        <v>40</v>
      </c>
      <c r="J1631" s="31">
        <f>VLOOKUP(Eliminación!I921,RETENCIÓN!A:D,IF(Eliminación!E921="OPES",2,IF(Eliminación!E921="UPES",3,4)),FALSE)</f>
        <v>10</v>
      </c>
      <c r="K1631" s="27">
        <f t="shared" si="26"/>
        <v>40311</v>
      </c>
      <c r="L1631" s="28" t="str">
        <f>IF(VLOOKUP(I1631,RETENCIÓN!A:E,5,FALSE)="E","X","")</f>
        <v>X</v>
      </c>
      <c r="M1631" s="29" t="str">
        <f>IF(VLOOKUP(I1631,RETENCIÓN!A:E,5,FALSE)="CT","X","")</f>
        <v/>
      </c>
      <c r="N1631" s="28" t="str">
        <f>IF(VLOOKUP(I1631,RETENCIÓN!A:E,5,FALSE)="E","X","")</f>
        <v>X</v>
      </c>
      <c r="O1631" s="28" t="str">
        <f>IF(VLOOKUP(I1631,RETENCIÓN!A:E,5,FALSE)="MT","X","")</f>
        <v/>
      </c>
      <c r="P1631" s="28" t="str">
        <f>IF(VLOOKUP(I1631,RETENCIÓN!A:E,5,FALSE)="S","X","")</f>
        <v/>
      </c>
      <c r="Q1631" s="26" t="s">
        <v>1427</v>
      </c>
      <c r="R1631" s="26" t="s">
        <v>1202</v>
      </c>
      <c r="S1631" s="25" t="s">
        <v>177</v>
      </c>
      <c r="T1631" s="22" t="s">
        <v>178</v>
      </c>
      <c r="U1631" s="22">
        <v>1</v>
      </c>
      <c r="V1631" s="22">
        <v>94</v>
      </c>
      <c r="W1631" s="22" t="s">
        <v>167</v>
      </c>
      <c r="X1631" s="22"/>
      <c r="Y1631" s="22">
        <v>2</v>
      </c>
      <c r="Z1631" s="22" t="s">
        <v>1437</v>
      </c>
    </row>
    <row r="1632" spans="1:26" x14ac:dyDescent="0.2">
      <c r="A1632" s="22">
        <v>1630</v>
      </c>
      <c r="B1632" s="22" t="s">
        <v>221</v>
      </c>
      <c r="C1632" s="23">
        <v>36661</v>
      </c>
      <c r="D1632" s="23">
        <v>36661</v>
      </c>
      <c r="E1632" s="22" t="s">
        <v>21</v>
      </c>
      <c r="F1632" s="24" t="s">
        <v>1438</v>
      </c>
      <c r="G1632" s="4" t="s">
        <v>40</v>
      </c>
      <c r="H1632" s="31" t="str">
        <f>VLOOKUP(G1632,Hoja2!A:B,2,0)</f>
        <v>SERIE029</v>
      </c>
      <c r="I1632" s="4" t="s">
        <v>40</v>
      </c>
      <c r="J1632" s="31">
        <f>VLOOKUP(Eliminación!I922,RETENCIÓN!A:D,IF(Eliminación!E922="OPES",2,IF(Eliminación!E922="UPES",3,4)),FALSE)</f>
        <v>10</v>
      </c>
      <c r="K1632" s="27">
        <f t="shared" si="26"/>
        <v>40311</v>
      </c>
      <c r="L1632" s="28" t="str">
        <f>IF(VLOOKUP(I1632,RETENCIÓN!A:E,5,FALSE)="E","X","")</f>
        <v>X</v>
      </c>
      <c r="M1632" s="29" t="str">
        <f>IF(VLOOKUP(I1632,RETENCIÓN!A:E,5,FALSE)="CT","X","")</f>
        <v/>
      </c>
      <c r="N1632" s="28" t="str">
        <f>IF(VLOOKUP(I1632,RETENCIÓN!A:E,5,FALSE)="E","X","")</f>
        <v>X</v>
      </c>
      <c r="O1632" s="28" t="str">
        <f>IF(VLOOKUP(I1632,RETENCIÓN!A:E,5,FALSE)="MT","X","")</f>
        <v/>
      </c>
      <c r="P1632" s="28" t="str">
        <f>IF(VLOOKUP(I1632,RETENCIÓN!A:E,5,FALSE)="S","X","")</f>
        <v/>
      </c>
      <c r="Q1632" s="26" t="s">
        <v>1427</v>
      </c>
      <c r="R1632" s="26" t="s">
        <v>1175</v>
      </c>
      <c r="S1632" s="25" t="s">
        <v>177</v>
      </c>
      <c r="T1632" s="22" t="s">
        <v>178</v>
      </c>
      <c r="U1632" s="22">
        <v>1</v>
      </c>
      <c r="V1632" s="22">
        <v>85</v>
      </c>
      <c r="W1632" s="22" t="s">
        <v>167</v>
      </c>
      <c r="X1632" s="22"/>
      <c r="Y1632" s="22">
        <v>3</v>
      </c>
      <c r="Z1632" s="22" t="s">
        <v>1437</v>
      </c>
    </row>
    <row r="1633" spans="1:26" x14ac:dyDescent="0.2">
      <c r="A1633" s="22">
        <v>1631</v>
      </c>
      <c r="B1633" s="22" t="s">
        <v>168</v>
      </c>
      <c r="C1633" s="23">
        <v>36661</v>
      </c>
      <c r="D1633" s="23">
        <v>36661</v>
      </c>
      <c r="E1633" s="22" t="s">
        <v>21</v>
      </c>
      <c r="F1633" s="24" t="s">
        <v>1426</v>
      </c>
      <c r="G1633" s="4" t="s">
        <v>40</v>
      </c>
      <c r="H1633" s="31" t="str">
        <f>VLOOKUP(G1633,Hoja2!A:B,2,0)</f>
        <v>SERIE029</v>
      </c>
      <c r="I1633" s="4" t="s">
        <v>40</v>
      </c>
      <c r="J1633" s="31">
        <f>VLOOKUP(Eliminación!I923,RETENCIÓN!A:D,IF(Eliminación!E923="OPES",2,IF(Eliminación!E923="UPES",3,4)),FALSE)</f>
        <v>10</v>
      </c>
      <c r="K1633" s="27">
        <f t="shared" si="26"/>
        <v>40311</v>
      </c>
      <c r="L1633" s="28" t="str">
        <f>IF(VLOOKUP(I1633,RETENCIÓN!A:E,5,FALSE)="E","X","")</f>
        <v>X</v>
      </c>
      <c r="M1633" s="29" t="str">
        <f>IF(VLOOKUP(I1633,RETENCIÓN!A:E,5,FALSE)="CT","X","")</f>
        <v/>
      </c>
      <c r="N1633" s="28" t="str">
        <f>IF(VLOOKUP(I1633,RETENCIÓN!A:E,5,FALSE)="E","X","")</f>
        <v>X</v>
      </c>
      <c r="O1633" s="28" t="str">
        <f>IF(VLOOKUP(I1633,RETENCIÓN!A:E,5,FALSE)="MT","X","")</f>
        <v/>
      </c>
      <c r="P1633" s="28" t="str">
        <f>IF(VLOOKUP(I1633,RETENCIÓN!A:E,5,FALSE)="S","X","")</f>
        <v/>
      </c>
      <c r="Q1633" s="26" t="s">
        <v>1427</v>
      </c>
      <c r="R1633" s="26" t="s">
        <v>1428</v>
      </c>
      <c r="S1633" s="25" t="s">
        <v>177</v>
      </c>
      <c r="T1633" s="22" t="s">
        <v>178</v>
      </c>
      <c r="U1633" s="22">
        <v>1</v>
      </c>
      <c r="V1633" s="22">
        <v>87</v>
      </c>
      <c r="W1633" s="22" t="s">
        <v>167</v>
      </c>
      <c r="X1633" s="22"/>
      <c r="Y1633" s="22">
        <v>4</v>
      </c>
      <c r="Z1633" s="22" t="s">
        <v>1437</v>
      </c>
    </row>
    <row r="1634" spans="1:26" x14ac:dyDescent="0.2">
      <c r="A1634" s="22">
        <v>1632</v>
      </c>
      <c r="B1634" s="22" t="s">
        <v>214</v>
      </c>
      <c r="C1634" s="23">
        <v>36661</v>
      </c>
      <c r="D1634" s="23">
        <v>36661</v>
      </c>
      <c r="E1634" s="22" t="s">
        <v>21</v>
      </c>
      <c r="F1634" s="24" t="s">
        <v>1246</v>
      </c>
      <c r="G1634" s="4" t="s">
        <v>40</v>
      </c>
      <c r="H1634" s="31" t="str">
        <f>VLOOKUP(G1634,Hoja2!A:B,2,0)</f>
        <v>SERIE029</v>
      </c>
      <c r="I1634" s="4" t="s">
        <v>40</v>
      </c>
      <c r="J1634" s="31">
        <f>VLOOKUP(Eliminación!I924,RETENCIÓN!A:D,IF(Eliminación!E924="OPES",2,IF(Eliminación!E924="UPES",3,4)),FALSE)</f>
        <v>10</v>
      </c>
      <c r="K1634" s="27">
        <f t="shared" si="26"/>
        <v>40311</v>
      </c>
      <c r="L1634" s="28" t="str">
        <f>IF(VLOOKUP(I1634,RETENCIÓN!A:E,5,FALSE)="E","X","")</f>
        <v>X</v>
      </c>
      <c r="M1634" s="29" t="str">
        <f>IF(VLOOKUP(I1634,RETENCIÓN!A:E,5,FALSE)="CT","X","")</f>
        <v/>
      </c>
      <c r="N1634" s="28" t="str">
        <f>IF(VLOOKUP(I1634,RETENCIÓN!A:E,5,FALSE)="E","X","")</f>
        <v>X</v>
      </c>
      <c r="O1634" s="28" t="str">
        <f>IF(VLOOKUP(I1634,RETENCIÓN!A:E,5,FALSE)="MT","X","")</f>
        <v/>
      </c>
      <c r="P1634" s="28" t="str">
        <f>IF(VLOOKUP(I1634,RETENCIÓN!A:E,5,FALSE)="S","X","")</f>
        <v/>
      </c>
      <c r="Q1634" s="26" t="s">
        <v>1427</v>
      </c>
      <c r="R1634" s="26" t="s">
        <v>1439</v>
      </c>
      <c r="S1634" s="25" t="s">
        <v>177</v>
      </c>
      <c r="T1634" s="22" t="s">
        <v>178</v>
      </c>
      <c r="U1634" s="22">
        <v>1</v>
      </c>
      <c r="V1634" s="22">
        <v>116</v>
      </c>
      <c r="W1634" s="22" t="s">
        <v>167</v>
      </c>
      <c r="X1634" s="22"/>
      <c r="Y1634" s="22">
        <v>5</v>
      </c>
      <c r="Z1634" s="22" t="s">
        <v>1437</v>
      </c>
    </row>
    <row r="1635" spans="1:26" x14ac:dyDescent="0.2">
      <c r="A1635" s="22">
        <v>1633</v>
      </c>
      <c r="B1635" s="22" t="s">
        <v>221</v>
      </c>
      <c r="C1635" s="23">
        <v>36661</v>
      </c>
      <c r="D1635" s="23">
        <v>36661</v>
      </c>
      <c r="E1635" s="22" t="s">
        <v>21</v>
      </c>
      <c r="F1635" s="24" t="s">
        <v>1275</v>
      </c>
      <c r="G1635" s="4" t="s">
        <v>40</v>
      </c>
      <c r="H1635" s="31" t="str">
        <f>VLOOKUP(G1635,Hoja2!A:B,2,0)</f>
        <v>SERIE029</v>
      </c>
      <c r="I1635" s="4" t="s">
        <v>40</v>
      </c>
      <c r="J1635" s="31">
        <f>VLOOKUP(Eliminación!I925,RETENCIÓN!A:D,IF(Eliminación!E925="OPES",2,IF(Eliminación!E925="UPES",3,4)),FALSE)</f>
        <v>10</v>
      </c>
      <c r="K1635" s="27">
        <f t="shared" si="26"/>
        <v>40311</v>
      </c>
      <c r="L1635" s="28" t="str">
        <f>IF(VLOOKUP(I1635,RETENCIÓN!A:E,5,FALSE)="E","X","")</f>
        <v>X</v>
      </c>
      <c r="M1635" s="29" t="str">
        <f>IF(VLOOKUP(I1635,RETENCIÓN!A:E,5,FALSE)="CT","X","")</f>
        <v/>
      </c>
      <c r="N1635" s="28" t="str">
        <f>IF(VLOOKUP(I1635,RETENCIÓN!A:E,5,FALSE)="E","X","")</f>
        <v>X</v>
      </c>
      <c r="O1635" s="28" t="str">
        <f>IF(VLOOKUP(I1635,RETENCIÓN!A:E,5,FALSE)="MT","X","")</f>
        <v/>
      </c>
      <c r="P1635" s="28" t="str">
        <f>IF(VLOOKUP(I1635,RETENCIÓN!A:E,5,FALSE)="S","X","")</f>
        <v/>
      </c>
      <c r="Q1635" s="26" t="s">
        <v>1427</v>
      </c>
      <c r="R1635" s="26" t="s">
        <v>1287</v>
      </c>
      <c r="S1635" s="25" t="s">
        <v>177</v>
      </c>
      <c r="T1635" s="22" t="s">
        <v>178</v>
      </c>
      <c r="U1635" s="22">
        <v>1</v>
      </c>
      <c r="V1635" s="22">
        <v>136</v>
      </c>
      <c r="W1635" s="22" t="s">
        <v>167</v>
      </c>
      <c r="X1635" s="22"/>
      <c r="Y1635" s="22">
        <v>6</v>
      </c>
      <c r="Z1635" s="22" t="s">
        <v>1437</v>
      </c>
    </row>
    <row r="1636" spans="1:26" x14ac:dyDescent="0.2">
      <c r="A1636" s="22">
        <v>1634</v>
      </c>
      <c r="B1636" s="22" t="s">
        <v>303</v>
      </c>
      <c r="C1636" s="23">
        <v>36339</v>
      </c>
      <c r="D1636" s="23">
        <v>36339</v>
      </c>
      <c r="E1636" s="22" t="s">
        <v>21</v>
      </c>
      <c r="F1636" s="24" t="s">
        <v>1440</v>
      </c>
      <c r="G1636" s="4" t="s">
        <v>40</v>
      </c>
      <c r="H1636" s="31" t="str">
        <f>VLOOKUP(G1636,Hoja2!A:B,2,0)</f>
        <v>SERIE029</v>
      </c>
      <c r="I1636" s="4" t="s">
        <v>40</v>
      </c>
      <c r="J1636" s="31">
        <f>VLOOKUP(Eliminación!I926,RETENCIÓN!A:D,IF(Eliminación!E926="OPES",2,IF(Eliminación!E926="UPES",3,4)),FALSE)</f>
        <v>10</v>
      </c>
      <c r="K1636" s="27">
        <f t="shared" si="26"/>
        <v>39989</v>
      </c>
      <c r="L1636" s="28" t="str">
        <f>IF(VLOOKUP(I1636,RETENCIÓN!A:E,5,FALSE)="E","X","")</f>
        <v>X</v>
      </c>
      <c r="M1636" s="29" t="str">
        <f>IF(VLOOKUP(I1636,RETENCIÓN!A:E,5,FALSE)="CT","X","")</f>
        <v/>
      </c>
      <c r="N1636" s="28" t="str">
        <f>IF(VLOOKUP(I1636,RETENCIÓN!A:E,5,FALSE)="E","X","")</f>
        <v>X</v>
      </c>
      <c r="O1636" s="28" t="str">
        <f>IF(VLOOKUP(I1636,RETENCIÓN!A:E,5,FALSE)="MT","X","")</f>
        <v/>
      </c>
      <c r="P1636" s="28" t="str">
        <f>IF(VLOOKUP(I1636,RETENCIÓN!A:E,5,FALSE)="S","X","")</f>
        <v/>
      </c>
      <c r="Q1636" s="26" t="s">
        <v>1441</v>
      </c>
      <c r="R1636" s="26" t="s">
        <v>1325</v>
      </c>
      <c r="S1636" s="25" t="s">
        <v>177</v>
      </c>
      <c r="T1636" s="22" t="s">
        <v>178</v>
      </c>
      <c r="U1636" s="22">
        <v>1</v>
      </c>
      <c r="V1636" s="22">
        <v>95</v>
      </c>
      <c r="W1636" s="22" t="s">
        <v>167</v>
      </c>
      <c r="X1636" s="22"/>
      <c r="Y1636" s="22">
        <v>7</v>
      </c>
      <c r="Z1636" s="22" t="s">
        <v>1437</v>
      </c>
    </row>
    <row r="1637" spans="1:26" x14ac:dyDescent="0.2">
      <c r="A1637" s="22">
        <v>1635</v>
      </c>
      <c r="B1637" s="22" t="s">
        <v>221</v>
      </c>
      <c r="C1637" s="23">
        <v>36333</v>
      </c>
      <c r="D1637" s="23">
        <v>36333</v>
      </c>
      <c r="E1637" s="22" t="s">
        <v>21</v>
      </c>
      <c r="F1637" s="24" t="s">
        <v>1442</v>
      </c>
      <c r="G1637" s="4" t="s">
        <v>40</v>
      </c>
      <c r="H1637" s="31" t="str">
        <f>VLOOKUP(G1637,Hoja2!A:B,2,0)</f>
        <v>SERIE029</v>
      </c>
      <c r="I1637" s="4" t="s">
        <v>40</v>
      </c>
      <c r="J1637" s="31">
        <f>VLOOKUP(Eliminación!I927,RETENCIÓN!A:D,IF(Eliminación!E927="OPES",2,IF(Eliminación!E927="UPES",3,4)),FALSE)</f>
        <v>10</v>
      </c>
      <c r="K1637" s="27">
        <f t="shared" si="26"/>
        <v>39983</v>
      </c>
      <c r="L1637" s="28" t="str">
        <f>IF(VLOOKUP(I1637,RETENCIÓN!A:E,5,FALSE)="E","X","")</f>
        <v>X</v>
      </c>
      <c r="M1637" s="29" t="str">
        <f>IF(VLOOKUP(I1637,RETENCIÓN!A:E,5,FALSE)="CT","X","")</f>
        <v/>
      </c>
      <c r="N1637" s="28" t="str">
        <f>IF(VLOOKUP(I1637,RETENCIÓN!A:E,5,FALSE)="E","X","")</f>
        <v>X</v>
      </c>
      <c r="O1637" s="28" t="str">
        <f>IF(VLOOKUP(I1637,RETENCIÓN!A:E,5,FALSE)="MT","X","")</f>
        <v/>
      </c>
      <c r="P1637" s="28" t="str">
        <f>IF(VLOOKUP(I1637,RETENCIÓN!A:E,5,FALSE)="S","X","")</f>
        <v/>
      </c>
      <c r="Q1637" s="26" t="s">
        <v>1226</v>
      </c>
      <c r="R1637" s="26" t="s">
        <v>1299</v>
      </c>
      <c r="S1637" s="25" t="s">
        <v>177</v>
      </c>
      <c r="T1637" s="22" t="s">
        <v>178</v>
      </c>
      <c r="U1637" s="22">
        <v>1</v>
      </c>
      <c r="V1637" s="22">
        <v>148</v>
      </c>
      <c r="W1637" s="22" t="s">
        <v>167</v>
      </c>
      <c r="X1637" s="22"/>
      <c r="Y1637" s="22">
        <v>8</v>
      </c>
      <c r="Z1637" s="22" t="s">
        <v>1437</v>
      </c>
    </row>
    <row r="1638" spans="1:26" ht="24" x14ac:dyDescent="0.2">
      <c r="A1638" s="22">
        <v>1636</v>
      </c>
      <c r="B1638" s="22" t="s">
        <v>221</v>
      </c>
      <c r="C1638" s="23">
        <v>36339</v>
      </c>
      <c r="D1638" s="23">
        <v>36339</v>
      </c>
      <c r="E1638" s="22" t="s">
        <v>21</v>
      </c>
      <c r="F1638" s="24" t="s">
        <v>1443</v>
      </c>
      <c r="G1638" s="4" t="s">
        <v>40</v>
      </c>
      <c r="H1638" s="31" t="str">
        <f>VLOOKUP(G1638,Hoja2!A:B,2,0)</f>
        <v>SERIE029</v>
      </c>
      <c r="I1638" s="4" t="s">
        <v>40</v>
      </c>
      <c r="J1638" s="31">
        <f>VLOOKUP(Eliminación!I928,RETENCIÓN!A:D,IF(Eliminación!E928="OPES",2,IF(Eliminación!E928="UPES",3,4)),FALSE)</f>
        <v>10</v>
      </c>
      <c r="K1638" s="27">
        <f t="shared" si="26"/>
        <v>39989</v>
      </c>
      <c r="L1638" s="28" t="str">
        <f>IF(VLOOKUP(I1638,RETENCIÓN!A:E,5,FALSE)="E","X","")</f>
        <v>X</v>
      </c>
      <c r="M1638" s="29" t="str">
        <f>IF(VLOOKUP(I1638,RETENCIÓN!A:E,5,FALSE)="CT","X","")</f>
        <v/>
      </c>
      <c r="N1638" s="28" t="str">
        <f>IF(VLOOKUP(I1638,RETENCIÓN!A:E,5,FALSE)="E","X","")</f>
        <v>X</v>
      </c>
      <c r="O1638" s="28" t="str">
        <f>IF(VLOOKUP(I1638,RETENCIÓN!A:E,5,FALSE)="MT","X","")</f>
        <v/>
      </c>
      <c r="P1638" s="28" t="str">
        <f>IF(VLOOKUP(I1638,RETENCIÓN!A:E,5,FALSE)="S","X","")</f>
        <v/>
      </c>
      <c r="Q1638" s="26" t="s">
        <v>1444</v>
      </c>
      <c r="R1638" s="26" t="s">
        <v>1421</v>
      </c>
      <c r="S1638" s="25" t="s">
        <v>177</v>
      </c>
      <c r="T1638" s="22" t="s">
        <v>178</v>
      </c>
      <c r="U1638" s="22">
        <v>1</v>
      </c>
      <c r="V1638" s="22">
        <v>86</v>
      </c>
      <c r="W1638" s="22" t="s">
        <v>167</v>
      </c>
      <c r="X1638" s="22"/>
      <c r="Y1638" s="22">
        <v>9</v>
      </c>
      <c r="Z1638" s="22" t="s">
        <v>1437</v>
      </c>
    </row>
    <row r="1639" spans="1:26" x14ac:dyDescent="0.2">
      <c r="A1639" s="22">
        <v>1637</v>
      </c>
      <c r="B1639" s="22" t="s">
        <v>221</v>
      </c>
      <c r="C1639" s="23">
        <v>36339</v>
      </c>
      <c r="D1639" s="23">
        <v>36339</v>
      </c>
      <c r="E1639" s="22" t="s">
        <v>21</v>
      </c>
      <c r="F1639" s="24" t="s">
        <v>1445</v>
      </c>
      <c r="G1639" s="4" t="s">
        <v>40</v>
      </c>
      <c r="H1639" s="31" t="str">
        <f>VLOOKUP(G1639,Hoja2!A:B,2,0)</f>
        <v>SERIE029</v>
      </c>
      <c r="I1639" s="4" t="s">
        <v>40</v>
      </c>
      <c r="J1639" s="31">
        <f>VLOOKUP(Eliminación!I929,RETENCIÓN!A:D,IF(Eliminación!E929="OPES",2,IF(Eliminación!E929="UPES",3,4)),FALSE)</f>
        <v>10</v>
      </c>
      <c r="K1639" s="27">
        <f t="shared" si="26"/>
        <v>39989</v>
      </c>
      <c r="L1639" s="28" t="str">
        <f>IF(VLOOKUP(I1639,RETENCIÓN!A:E,5,FALSE)="E","X","")</f>
        <v>X</v>
      </c>
      <c r="M1639" s="29" t="str">
        <f>IF(VLOOKUP(I1639,RETENCIÓN!A:E,5,FALSE)="CT","X","")</f>
        <v/>
      </c>
      <c r="N1639" s="28" t="str">
        <f>IF(VLOOKUP(I1639,RETENCIÓN!A:E,5,FALSE)="E","X","")</f>
        <v>X</v>
      </c>
      <c r="O1639" s="28" t="str">
        <f>IF(VLOOKUP(I1639,RETENCIÓN!A:E,5,FALSE)="MT","X","")</f>
        <v/>
      </c>
      <c r="P1639" s="28" t="str">
        <f>IF(VLOOKUP(I1639,RETENCIÓN!A:E,5,FALSE)="S","X","")</f>
        <v/>
      </c>
      <c r="Q1639" s="26" t="s">
        <v>1444</v>
      </c>
      <c r="R1639" s="26" t="s">
        <v>1446</v>
      </c>
      <c r="S1639" s="25" t="s">
        <v>177</v>
      </c>
      <c r="T1639" s="22" t="s">
        <v>178</v>
      </c>
      <c r="U1639" s="22">
        <v>1</v>
      </c>
      <c r="V1639" s="22">
        <v>127</v>
      </c>
      <c r="W1639" s="22" t="s">
        <v>167</v>
      </c>
      <c r="X1639" s="22"/>
      <c r="Y1639" s="22">
        <v>10</v>
      </c>
      <c r="Z1639" s="22" t="s">
        <v>1437</v>
      </c>
    </row>
    <row r="1640" spans="1:26" ht="24" x14ac:dyDescent="0.2">
      <c r="A1640" s="22">
        <v>1638</v>
      </c>
      <c r="B1640" s="22" t="s">
        <v>221</v>
      </c>
      <c r="C1640" s="23">
        <v>36339</v>
      </c>
      <c r="D1640" s="23">
        <v>36339</v>
      </c>
      <c r="E1640" s="22" t="s">
        <v>21</v>
      </c>
      <c r="F1640" s="24" t="s">
        <v>1447</v>
      </c>
      <c r="G1640" s="4" t="s">
        <v>40</v>
      </c>
      <c r="H1640" s="31" t="str">
        <f>VLOOKUP(G1640,Hoja2!A:B,2,0)</f>
        <v>SERIE029</v>
      </c>
      <c r="I1640" s="4" t="s">
        <v>40</v>
      </c>
      <c r="J1640" s="31">
        <f>VLOOKUP(Eliminación!I930,RETENCIÓN!A:D,IF(Eliminación!E930="OPES",2,IF(Eliminación!E930="UPES",3,4)),FALSE)</f>
        <v>10</v>
      </c>
      <c r="K1640" s="27">
        <f t="shared" si="26"/>
        <v>39989</v>
      </c>
      <c r="L1640" s="28" t="str">
        <f>IF(VLOOKUP(I1640,RETENCIÓN!A:E,5,FALSE)="E","X","")</f>
        <v>X</v>
      </c>
      <c r="M1640" s="29" t="str">
        <f>IF(VLOOKUP(I1640,RETENCIÓN!A:E,5,FALSE)="CT","X","")</f>
        <v/>
      </c>
      <c r="N1640" s="28" t="str">
        <f>IF(VLOOKUP(I1640,RETENCIÓN!A:E,5,FALSE)="E","X","")</f>
        <v>X</v>
      </c>
      <c r="O1640" s="28" t="str">
        <f>IF(VLOOKUP(I1640,RETENCIÓN!A:E,5,FALSE)="MT","X","")</f>
        <v/>
      </c>
      <c r="P1640" s="28" t="str">
        <f>IF(VLOOKUP(I1640,RETENCIÓN!A:E,5,FALSE)="S","X","")</f>
        <v/>
      </c>
      <c r="Q1640" s="26" t="s">
        <v>1444</v>
      </c>
      <c r="R1640" s="26" t="s">
        <v>1448</v>
      </c>
      <c r="S1640" s="25" t="s">
        <v>177</v>
      </c>
      <c r="T1640" s="22" t="s">
        <v>178</v>
      </c>
      <c r="U1640" s="22">
        <v>1</v>
      </c>
      <c r="V1640" s="22">
        <v>146</v>
      </c>
      <c r="W1640" s="22" t="s">
        <v>167</v>
      </c>
      <c r="X1640" s="22"/>
      <c r="Y1640" s="22">
        <v>11</v>
      </c>
      <c r="Z1640" s="22" t="s">
        <v>1437</v>
      </c>
    </row>
    <row r="1641" spans="1:26" ht="24" x14ac:dyDescent="0.2">
      <c r="A1641" s="22">
        <v>1639</v>
      </c>
      <c r="B1641" s="22" t="s">
        <v>214</v>
      </c>
      <c r="C1641" s="23">
        <v>36333</v>
      </c>
      <c r="D1641" s="23">
        <v>36333</v>
      </c>
      <c r="E1641" s="22" t="s">
        <v>21</v>
      </c>
      <c r="F1641" s="24" t="s">
        <v>1172</v>
      </c>
      <c r="G1641" s="4" t="s">
        <v>40</v>
      </c>
      <c r="H1641" s="31" t="str">
        <f>VLOOKUP(G1641,Hoja2!A:B,2,0)</f>
        <v>SERIE029</v>
      </c>
      <c r="I1641" s="4" t="s">
        <v>40</v>
      </c>
      <c r="J1641" s="31">
        <f>VLOOKUP(Eliminación!I931,RETENCIÓN!A:D,IF(Eliminación!E931="OPES",2,IF(Eliminación!E931="UPES",3,4)),FALSE)</f>
        <v>10</v>
      </c>
      <c r="K1641" s="27">
        <f t="shared" si="26"/>
        <v>39983</v>
      </c>
      <c r="L1641" s="28" t="str">
        <f>IF(VLOOKUP(I1641,RETENCIÓN!A:E,5,FALSE)="E","X","")</f>
        <v>X</v>
      </c>
      <c r="M1641" s="29" t="str">
        <f>IF(VLOOKUP(I1641,RETENCIÓN!A:E,5,FALSE)="CT","X","")</f>
        <v/>
      </c>
      <c r="N1641" s="28" t="str">
        <f>IF(VLOOKUP(I1641,RETENCIÓN!A:E,5,FALSE)="E","X","")</f>
        <v>X</v>
      </c>
      <c r="O1641" s="28" t="str">
        <f>IF(VLOOKUP(I1641,RETENCIÓN!A:E,5,FALSE)="MT","X","")</f>
        <v/>
      </c>
      <c r="P1641" s="28" t="str">
        <f>IF(VLOOKUP(I1641,RETENCIÓN!A:E,5,FALSE)="S","X","")</f>
        <v/>
      </c>
      <c r="Q1641" s="26" t="s">
        <v>1449</v>
      </c>
      <c r="R1641" s="26" t="s">
        <v>1261</v>
      </c>
      <c r="S1641" s="25" t="s">
        <v>177</v>
      </c>
      <c r="T1641" s="22" t="s">
        <v>178</v>
      </c>
      <c r="U1641" s="22">
        <v>1</v>
      </c>
      <c r="V1641" s="22">
        <v>146</v>
      </c>
      <c r="W1641" s="22" t="s">
        <v>167</v>
      </c>
      <c r="X1641" s="22"/>
      <c r="Y1641" s="22">
        <v>12</v>
      </c>
      <c r="Z1641" s="22" t="s">
        <v>1437</v>
      </c>
    </row>
    <row r="1642" spans="1:26" ht="24" x14ac:dyDescent="0.2">
      <c r="A1642" s="22">
        <v>1640</v>
      </c>
      <c r="B1642" s="22" t="s">
        <v>303</v>
      </c>
      <c r="C1642" s="23">
        <v>36339</v>
      </c>
      <c r="D1642" s="23">
        <v>36339</v>
      </c>
      <c r="E1642" s="22" t="s">
        <v>21</v>
      </c>
      <c r="F1642" s="24" t="s">
        <v>1450</v>
      </c>
      <c r="G1642" s="4" t="s">
        <v>40</v>
      </c>
      <c r="H1642" s="31" t="str">
        <f>VLOOKUP(G1642,Hoja2!A:B,2,0)</f>
        <v>SERIE029</v>
      </c>
      <c r="I1642" s="4" t="s">
        <v>40</v>
      </c>
      <c r="J1642" s="31">
        <f>VLOOKUP(Eliminación!I932,RETENCIÓN!A:D,IF(Eliminación!E932="OPES",2,IF(Eliminación!E932="UPES",3,4)),FALSE)</f>
        <v>10</v>
      </c>
      <c r="K1642" s="27">
        <f t="shared" si="26"/>
        <v>39989</v>
      </c>
      <c r="L1642" s="28" t="str">
        <f>IF(VLOOKUP(I1642,RETENCIÓN!A:E,5,FALSE)="E","X","")</f>
        <v>X</v>
      </c>
      <c r="M1642" s="29" t="str">
        <f>IF(VLOOKUP(I1642,RETENCIÓN!A:E,5,FALSE)="CT","X","")</f>
        <v/>
      </c>
      <c r="N1642" s="28" t="str">
        <f>IF(VLOOKUP(I1642,RETENCIÓN!A:E,5,FALSE)="E","X","")</f>
        <v>X</v>
      </c>
      <c r="O1642" s="28" t="str">
        <f>IF(VLOOKUP(I1642,RETENCIÓN!A:E,5,FALSE)="MT","X","")</f>
        <v/>
      </c>
      <c r="P1642" s="28" t="str">
        <f>IF(VLOOKUP(I1642,RETENCIÓN!A:E,5,FALSE)="S","X","")</f>
        <v/>
      </c>
      <c r="Q1642" s="26" t="s">
        <v>1441</v>
      </c>
      <c r="R1642" s="26" t="s">
        <v>1451</v>
      </c>
      <c r="S1642" s="25" t="s">
        <v>177</v>
      </c>
      <c r="T1642" s="22" t="s">
        <v>178</v>
      </c>
      <c r="U1642" s="22">
        <v>1</v>
      </c>
      <c r="V1642" s="22">
        <v>136</v>
      </c>
      <c r="W1642" s="22" t="s">
        <v>167</v>
      </c>
      <c r="X1642" s="22"/>
      <c r="Y1642" s="22">
        <v>1</v>
      </c>
      <c r="Z1642" s="22" t="s">
        <v>1452</v>
      </c>
    </row>
    <row r="1643" spans="1:26" ht="24" x14ac:dyDescent="0.2">
      <c r="A1643" s="22">
        <v>1641</v>
      </c>
      <c r="B1643" s="22" t="s">
        <v>221</v>
      </c>
      <c r="C1643" s="23">
        <v>36339</v>
      </c>
      <c r="D1643" s="23">
        <v>36339</v>
      </c>
      <c r="E1643" s="22" t="s">
        <v>21</v>
      </c>
      <c r="F1643" s="24" t="s">
        <v>1453</v>
      </c>
      <c r="G1643" s="4" t="s">
        <v>40</v>
      </c>
      <c r="H1643" s="31" t="str">
        <f>VLOOKUP(G1643,Hoja2!A:B,2,0)</f>
        <v>SERIE029</v>
      </c>
      <c r="I1643" s="4" t="s">
        <v>40</v>
      </c>
      <c r="J1643" s="31">
        <f>VLOOKUP(Eliminación!I933,RETENCIÓN!A:D,IF(Eliminación!E933="OPES",2,IF(Eliminación!E933="UPES",3,4)),FALSE)</f>
        <v>10</v>
      </c>
      <c r="K1643" s="27">
        <f t="shared" si="26"/>
        <v>39989</v>
      </c>
      <c r="L1643" s="28" t="str">
        <f>IF(VLOOKUP(I1643,RETENCIÓN!A:E,5,FALSE)="E","X","")</f>
        <v>X</v>
      </c>
      <c r="M1643" s="29" t="str">
        <f>IF(VLOOKUP(I1643,RETENCIÓN!A:E,5,FALSE)="CT","X","")</f>
        <v/>
      </c>
      <c r="N1643" s="28" t="str">
        <f>IF(VLOOKUP(I1643,RETENCIÓN!A:E,5,FALSE)="E","X","")</f>
        <v>X</v>
      </c>
      <c r="O1643" s="28" t="str">
        <f>IF(VLOOKUP(I1643,RETENCIÓN!A:E,5,FALSE)="MT","X","")</f>
        <v/>
      </c>
      <c r="P1643" s="28" t="str">
        <f>IF(VLOOKUP(I1643,RETENCIÓN!A:E,5,FALSE)="S","X","")</f>
        <v/>
      </c>
      <c r="Q1643" s="26" t="s">
        <v>1441</v>
      </c>
      <c r="R1643" s="26" t="s">
        <v>1454</v>
      </c>
      <c r="S1643" s="25" t="s">
        <v>182</v>
      </c>
      <c r="T1643" s="22" t="s">
        <v>178</v>
      </c>
      <c r="U1643" s="22">
        <v>1</v>
      </c>
      <c r="V1643" s="22">
        <v>130</v>
      </c>
      <c r="W1643" s="22" t="s">
        <v>167</v>
      </c>
      <c r="X1643" s="22"/>
      <c r="Y1643" s="22">
        <v>2</v>
      </c>
      <c r="Z1643" s="22" t="s">
        <v>1452</v>
      </c>
    </row>
    <row r="1644" spans="1:26" x14ac:dyDescent="0.2">
      <c r="A1644" s="22">
        <v>1642</v>
      </c>
      <c r="B1644" s="22" t="s">
        <v>214</v>
      </c>
      <c r="C1644" s="23">
        <v>36339</v>
      </c>
      <c r="D1644" s="23">
        <v>36339</v>
      </c>
      <c r="E1644" s="22" t="s">
        <v>21</v>
      </c>
      <c r="F1644" s="24" t="s">
        <v>324</v>
      </c>
      <c r="G1644" s="4" t="s">
        <v>40</v>
      </c>
      <c r="H1644" s="31" t="str">
        <f>VLOOKUP(G1644,Hoja2!A:B,2,0)</f>
        <v>SERIE029</v>
      </c>
      <c r="I1644" s="4" t="s">
        <v>40</v>
      </c>
      <c r="J1644" s="31">
        <f>VLOOKUP(Eliminación!I934,RETENCIÓN!A:D,IF(Eliminación!E934="OPES",2,IF(Eliminación!E934="UPES",3,4)),FALSE)</f>
        <v>10</v>
      </c>
      <c r="K1644" s="27">
        <f t="shared" si="26"/>
        <v>39989</v>
      </c>
      <c r="L1644" s="28" t="str">
        <f>IF(VLOOKUP(I1644,RETENCIÓN!A:E,5,FALSE)="E","X","")</f>
        <v>X</v>
      </c>
      <c r="M1644" s="29" t="str">
        <f>IF(VLOOKUP(I1644,RETENCIÓN!A:E,5,FALSE)="CT","X","")</f>
        <v/>
      </c>
      <c r="N1644" s="28" t="str">
        <f>IF(VLOOKUP(I1644,RETENCIÓN!A:E,5,FALSE)="E","X","")</f>
        <v>X</v>
      </c>
      <c r="O1644" s="28" t="str">
        <f>IF(VLOOKUP(I1644,RETENCIÓN!A:E,5,FALSE)="MT","X","")</f>
        <v/>
      </c>
      <c r="P1644" s="28" t="str">
        <f>IF(VLOOKUP(I1644,RETENCIÓN!A:E,5,FALSE)="S","X","")</f>
        <v/>
      </c>
      <c r="Q1644" s="26" t="s">
        <v>1444</v>
      </c>
      <c r="R1644" s="26" t="s">
        <v>1455</v>
      </c>
      <c r="S1644" s="25" t="s">
        <v>177</v>
      </c>
      <c r="T1644" s="22" t="s">
        <v>178</v>
      </c>
      <c r="U1644" s="22">
        <v>1</v>
      </c>
      <c r="V1644" s="22">
        <v>145</v>
      </c>
      <c r="W1644" s="22" t="s">
        <v>167</v>
      </c>
      <c r="X1644" s="22"/>
      <c r="Y1644" s="22">
        <v>3</v>
      </c>
      <c r="Z1644" s="22" t="s">
        <v>1452</v>
      </c>
    </row>
    <row r="1645" spans="1:26" x14ac:dyDescent="0.2">
      <c r="A1645" s="22">
        <v>1643</v>
      </c>
      <c r="B1645" s="22" t="s">
        <v>214</v>
      </c>
      <c r="C1645" s="23">
        <v>36339</v>
      </c>
      <c r="D1645" s="23">
        <v>36339</v>
      </c>
      <c r="E1645" s="22" t="s">
        <v>21</v>
      </c>
      <c r="F1645" s="24" t="s">
        <v>1319</v>
      </c>
      <c r="G1645" s="4" t="s">
        <v>40</v>
      </c>
      <c r="H1645" s="31" t="str">
        <f>VLOOKUP(G1645,Hoja2!A:B,2,0)</f>
        <v>SERIE029</v>
      </c>
      <c r="I1645" s="4" t="s">
        <v>40</v>
      </c>
      <c r="J1645" s="31">
        <f>VLOOKUP(Eliminación!I935,RETENCIÓN!A:D,IF(Eliminación!E935="OPES",2,IF(Eliminación!E935="UPES",3,4)),FALSE)</f>
        <v>10</v>
      </c>
      <c r="K1645" s="27">
        <f t="shared" si="26"/>
        <v>39989</v>
      </c>
      <c r="L1645" s="28" t="str">
        <f>IF(VLOOKUP(I1645,RETENCIÓN!A:E,5,FALSE)="E","X","")</f>
        <v>X</v>
      </c>
      <c r="M1645" s="29" t="str">
        <f>IF(VLOOKUP(I1645,RETENCIÓN!A:E,5,FALSE)="CT","X","")</f>
        <v/>
      </c>
      <c r="N1645" s="28" t="str">
        <f>IF(VLOOKUP(I1645,RETENCIÓN!A:E,5,FALSE)="E","X","")</f>
        <v>X</v>
      </c>
      <c r="O1645" s="28" t="str">
        <f>IF(VLOOKUP(I1645,RETENCIÓN!A:E,5,FALSE)="MT","X","")</f>
        <v/>
      </c>
      <c r="P1645" s="28" t="str">
        <f>IF(VLOOKUP(I1645,RETENCIÓN!A:E,5,FALSE)="S","X","")</f>
        <v/>
      </c>
      <c r="Q1645" s="26" t="s">
        <v>1444</v>
      </c>
      <c r="R1645" s="26" t="s">
        <v>1063</v>
      </c>
      <c r="S1645" s="25" t="s">
        <v>177</v>
      </c>
      <c r="T1645" s="22" t="s">
        <v>178</v>
      </c>
      <c r="U1645" s="22">
        <v>1</v>
      </c>
      <c r="V1645" s="22">
        <v>89</v>
      </c>
      <c r="W1645" s="22" t="s">
        <v>167</v>
      </c>
      <c r="X1645" s="22"/>
      <c r="Y1645" s="22">
        <v>4</v>
      </c>
      <c r="Z1645" s="22" t="s">
        <v>1452</v>
      </c>
    </row>
    <row r="1646" spans="1:26" x14ac:dyDescent="0.2">
      <c r="A1646" s="22">
        <v>1644</v>
      </c>
      <c r="B1646" s="22" t="s">
        <v>214</v>
      </c>
      <c r="C1646" s="23">
        <v>36339</v>
      </c>
      <c r="D1646" s="23">
        <v>36339</v>
      </c>
      <c r="E1646" s="22" t="s">
        <v>21</v>
      </c>
      <c r="F1646" s="24" t="s">
        <v>1456</v>
      </c>
      <c r="G1646" s="4" t="s">
        <v>40</v>
      </c>
      <c r="H1646" s="31" t="str">
        <f>VLOOKUP(G1646,Hoja2!A:B,2,0)</f>
        <v>SERIE029</v>
      </c>
      <c r="I1646" s="4" t="s">
        <v>40</v>
      </c>
      <c r="J1646" s="31">
        <f>VLOOKUP(Eliminación!I936,RETENCIÓN!A:D,IF(Eliminación!E936="OPES",2,IF(Eliminación!E936="UPES",3,4)),FALSE)</f>
        <v>10</v>
      </c>
      <c r="K1646" s="27">
        <f t="shared" si="26"/>
        <v>39989</v>
      </c>
      <c r="L1646" s="28" t="str">
        <f>IF(VLOOKUP(I1646,RETENCIÓN!A:E,5,FALSE)="E","X","")</f>
        <v>X</v>
      </c>
      <c r="M1646" s="29" t="str">
        <f>IF(VLOOKUP(I1646,RETENCIÓN!A:E,5,FALSE)="CT","X","")</f>
        <v/>
      </c>
      <c r="N1646" s="28" t="str">
        <f>IF(VLOOKUP(I1646,RETENCIÓN!A:E,5,FALSE)="E","X","")</f>
        <v>X</v>
      </c>
      <c r="O1646" s="28" t="str">
        <f>IF(VLOOKUP(I1646,RETENCIÓN!A:E,5,FALSE)="MT","X","")</f>
        <v/>
      </c>
      <c r="P1646" s="28" t="str">
        <f>IF(VLOOKUP(I1646,RETENCIÓN!A:E,5,FALSE)="S","X","")</f>
        <v/>
      </c>
      <c r="Q1646" s="26" t="s">
        <v>1441</v>
      </c>
      <c r="R1646" s="26" t="s">
        <v>1324</v>
      </c>
      <c r="S1646" s="25" t="s">
        <v>177</v>
      </c>
      <c r="T1646" s="22" t="s">
        <v>178</v>
      </c>
      <c r="U1646" s="22">
        <v>1</v>
      </c>
      <c r="V1646" s="22">
        <v>131</v>
      </c>
      <c r="W1646" s="22" t="s">
        <v>167</v>
      </c>
      <c r="X1646" s="22"/>
      <c r="Y1646" s="22">
        <v>5</v>
      </c>
      <c r="Z1646" s="22" t="s">
        <v>1452</v>
      </c>
    </row>
    <row r="1647" spans="1:26" x14ac:dyDescent="0.2">
      <c r="A1647" s="22">
        <v>1645</v>
      </c>
      <c r="B1647" s="22" t="s">
        <v>221</v>
      </c>
      <c r="C1647" s="23">
        <v>36276</v>
      </c>
      <c r="D1647" s="23">
        <v>36276</v>
      </c>
      <c r="E1647" s="22" t="s">
        <v>21</v>
      </c>
      <c r="F1647" s="24" t="s">
        <v>1457</v>
      </c>
      <c r="G1647" s="4" t="s">
        <v>40</v>
      </c>
      <c r="H1647" s="31" t="str">
        <f>VLOOKUP(G1647,Hoja2!A:B,2,0)</f>
        <v>SERIE029</v>
      </c>
      <c r="I1647" s="4" t="s">
        <v>40</v>
      </c>
      <c r="J1647" s="31">
        <f>VLOOKUP(Eliminación!I937,RETENCIÓN!A:D,IF(Eliminación!E937="OPES",2,IF(Eliminación!E937="UPES",3,4)),FALSE)</f>
        <v>10</v>
      </c>
      <c r="K1647" s="27">
        <f t="shared" si="26"/>
        <v>39926</v>
      </c>
      <c r="L1647" s="28" t="str">
        <f>IF(VLOOKUP(I1647,RETENCIÓN!A:E,5,FALSE)="E","X","")</f>
        <v>X</v>
      </c>
      <c r="M1647" s="29" t="str">
        <f>IF(VLOOKUP(I1647,RETENCIÓN!A:E,5,FALSE)="CT","X","")</f>
        <v/>
      </c>
      <c r="N1647" s="28" t="str">
        <f>IF(VLOOKUP(I1647,RETENCIÓN!A:E,5,FALSE)="E","X","")</f>
        <v>X</v>
      </c>
      <c r="O1647" s="28" t="str">
        <f>IF(VLOOKUP(I1647,RETENCIÓN!A:E,5,FALSE)="MT","X","")</f>
        <v/>
      </c>
      <c r="P1647" s="28" t="str">
        <f>IF(VLOOKUP(I1647,RETENCIÓN!A:E,5,FALSE)="S","X","")</f>
        <v/>
      </c>
      <c r="Q1647" s="26" t="s">
        <v>1458</v>
      </c>
      <c r="R1647" s="26" t="s">
        <v>208</v>
      </c>
      <c r="S1647" s="25" t="s">
        <v>177</v>
      </c>
      <c r="T1647" s="22" t="s">
        <v>178</v>
      </c>
      <c r="U1647" s="22">
        <v>1</v>
      </c>
      <c r="V1647" s="22">
        <v>102</v>
      </c>
      <c r="W1647" s="22" t="s">
        <v>167</v>
      </c>
      <c r="X1647" s="22"/>
      <c r="Y1647" s="22">
        <v>6</v>
      </c>
      <c r="Z1647" s="22" t="s">
        <v>1452</v>
      </c>
    </row>
    <row r="1648" spans="1:26" x14ac:dyDescent="0.2">
      <c r="A1648" s="22">
        <v>1646</v>
      </c>
      <c r="B1648" s="22" t="s">
        <v>221</v>
      </c>
      <c r="C1648" s="23">
        <v>36276</v>
      </c>
      <c r="D1648" s="23">
        <v>36276</v>
      </c>
      <c r="E1648" s="22" t="s">
        <v>21</v>
      </c>
      <c r="F1648" s="24" t="s">
        <v>474</v>
      </c>
      <c r="G1648" s="4" t="s">
        <v>40</v>
      </c>
      <c r="H1648" s="31" t="str">
        <f>VLOOKUP(G1648,Hoja2!A:B,2,0)</f>
        <v>SERIE029</v>
      </c>
      <c r="I1648" s="4" t="s">
        <v>40</v>
      </c>
      <c r="J1648" s="31">
        <f>VLOOKUP(Eliminación!I938,RETENCIÓN!A:D,IF(Eliminación!E938="OPES",2,IF(Eliminación!E938="UPES",3,4)),FALSE)</f>
        <v>10</v>
      </c>
      <c r="K1648" s="27">
        <f t="shared" si="26"/>
        <v>39926</v>
      </c>
      <c r="L1648" s="28" t="str">
        <f>IF(VLOOKUP(I1648,RETENCIÓN!A:E,5,FALSE)="E","X","")</f>
        <v>X</v>
      </c>
      <c r="M1648" s="29" t="str">
        <f>IF(VLOOKUP(I1648,RETENCIÓN!A:E,5,FALSE)="CT","X","")</f>
        <v/>
      </c>
      <c r="N1648" s="28" t="str">
        <f>IF(VLOOKUP(I1648,RETENCIÓN!A:E,5,FALSE)="E","X","")</f>
        <v>X</v>
      </c>
      <c r="O1648" s="28" t="str">
        <f>IF(VLOOKUP(I1648,RETENCIÓN!A:E,5,FALSE)="MT","X","")</f>
        <v/>
      </c>
      <c r="P1648" s="28" t="str">
        <f>IF(VLOOKUP(I1648,RETENCIÓN!A:E,5,FALSE)="S","X","")</f>
        <v/>
      </c>
      <c r="Q1648" s="26" t="s">
        <v>1458</v>
      </c>
      <c r="R1648" s="26" t="s">
        <v>1459</v>
      </c>
      <c r="S1648" s="25" t="s">
        <v>177</v>
      </c>
      <c r="T1648" s="22" t="s">
        <v>178</v>
      </c>
      <c r="U1648" s="22">
        <v>1</v>
      </c>
      <c r="V1648" s="22">
        <v>183</v>
      </c>
      <c r="W1648" s="22" t="s">
        <v>167</v>
      </c>
      <c r="X1648" s="22"/>
      <c r="Y1648" s="22">
        <v>7</v>
      </c>
      <c r="Z1648" s="22" t="s">
        <v>1452</v>
      </c>
    </row>
    <row r="1649" spans="1:26" x14ac:dyDescent="0.2">
      <c r="A1649" s="22">
        <v>1647</v>
      </c>
      <c r="B1649" s="22" t="s">
        <v>221</v>
      </c>
      <c r="C1649" s="23">
        <v>36280</v>
      </c>
      <c r="D1649" s="23">
        <v>36280</v>
      </c>
      <c r="E1649" s="22" t="s">
        <v>21</v>
      </c>
      <c r="F1649" s="24" t="s">
        <v>1460</v>
      </c>
      <c r="G1649" s="4" t="s">
        <v>40</v>
      </c>
      <c r="H1649" s="31" t="str">
        <f>VLOOKUP(G1649,Hoja2!A:B,2,0)</f>
        <v>SERIE029</v>
      </c>
      <c r="I1649" s="4" t="s">
        <v>40</v>
      </c>
      <c r="J1649" s="31">
        <f>VLOOKUP(Eliminación!I939,RETENCIÓN!A:D,IF(Eliminación!E939="OPES",2,IF(Eliminación!E939="UPES",3,4)),FALSE)</f>
        <v>10</v>
      </c>
      <c r="K1649" s="27">
        <f t="shared" si="26"/>
        <v>39930</v>
      </c>
      <c r="L1649" s="28" t="str">
        <f>IF(VLOOKUP(I1649,RETENCIÓN!A:E,5,FALSE)="E","X","")</f>
        <v>X</v>
      </c>
      <c r="M1649" s="29" t="str">
        <f>IF(VLOOKUP(I1649,RETENCIÓN!A:E,5,FALSE)="CT","X","")</f>
        <v/>
      </c>
      <c r="N1649" s="28" t="str">
        <f>IF(VLOOKUP(I1649,RETENCIÓN!A:E,5,FALSE)="E","X","")</f>
        <v>X</v>
      </c>
      <c r="O1649" s="28" t="str">
        <f>IF(VLOOKUP(I1649,RETENCIÓN!A:E,5,FALSE)="MT","X","")</f>
        <v/>
      </c>
      <c r="P1649" s="28" t="str">
        <f>IF(VLOOKUP(I1649,RETENCIÓN!A:E,5,FALSE)="S","X","")</f>
        <v/>
      </c>
      <c r="Q1649" s="26" t="s">
        <v>1461</v>
      </c>
      <c r="R1649" s="26" t="s">
        <v>1462</v>
      </c>
      <c r="S1649" s="25" t="s">
        <v>177</v>
      </c>
      <c r="T1649" s="22" t="s">
        <v>178</v>
      </c>
      <c r="U1649" s="22">
        <v>1</v>
      </c>
      <c r="V1649" s="22">
        <v>133</v>
      </c>
      <c r="W1649" s="22" t="s">
        <v>167</v>
      </c>
      <c r="X1649" s="22"/>
      <c r="Y1649" s="22">
        <v>8</v>
      </c>
      <c r="Z1649" s="22" t="s">
        <v>1452</v>
      </c>
    </row>
    <row r="1650" spans="1:26" x14ac:dyDescent="0.2">
      <c r="A1650" s="22">
        <v>1648</v>
      </c>
      <c r="B1650" s="22" t="s">
        <v>168</v>
      </c>
      <c r="C1650" s="23">
        <v>36234</v>
      </c>
      <c r="D1650" s="23">
        <v>36234</v>
      </c>
      <c r="E1650" s="22" t="s">
        <v>21</v>
      </c>
      <c r="F1650" s="24" t="s">
        <v>1463</v>
      </c>
      <c r="G1650" s="4" t="s">
        <v>40</v>
      </c>
      <c r="H1650" s="31" t="str">
        <f>VLOOKUP(G1650,Hoja2!A:B,2,0)</f>
        <v>SERIE029</v>
      </c>
      <c r="I1650" s="4" t="s">
        <v>40</v>
      </c>
      <c r="J1650" s="31">
        <f>VLOOKUP(Eliminación!I940,RETENCIÓN!A:D,IF(Eliminación!E940="OPES",2,IF(Eliminación!E940="UPES",3,4)),FALSE)</f>
        <v>10</v>
      </c>
      <c r="K1650" s="27">
        <f t="shared" si="26"/>
        <v>39884</v>
      </c>
      <c r="L1650" s="28" t="str">
        <f>IF(VLOOKUP(I1650,RETENCIÓN!A:E,5,FALSE)="E","X","")</f>
        <v>X</v>
      </c>
      <c r="M1650" s="29" t="str">
        <f>IF(VLOOKUP(I1650,RETENCIÓN!A:E,5,FALSE)="CT","X","")</f>
        <v/>
      </c>
      <c r="N1650" s="28" t="str">
        <f>IF(VLOOKUP(I1650,RETENCIÓN!A:E,5,FALSE)="E","X","")</f>
        <v>X</v>
      </c>
      <c r="O1650" s="28" t="str">
        <f>IF(VLOOKUP(I1650,RETENCIÓN!A:E,5,FALSE)="MT","X","")</f>
        <v/>
      </c>
      <c r="P1650" s="28" t="str">
        <f>IF(VLOOKUP(I1650,RETENCIÓN!A:E,5,FALSE)="S","X","")</f>
        <v/>
      </c>
      <c r="Q1650" s="26" t="s">
        <v>1464</v>
      </c>
      <c r="R1650" s="26" t="s">
        <v>1465</v>
      </c>
      <c r="S1650" s="25" t="s">
        <v>177</v>
      </c>
      <c r="T1650" s="22" t="s">
        <v>178</v>
      </c>
      <c r="U1650" s="22">
        <v>1</v>
      </c>
      <c r="V1650" s="22">
        <v>15</v>
      </c>
      <c r="W1650" s="22" t="s">
        <v>167</v>
      </c>
      <c r="X1650" s="22"/>
      <c r="Y1650" s="22">
        <v>9</v>
      </c>
      <c r="Z1650" s="22" t="s">
        <v>1452</v>
      </c>
    </row>
    <row r="1651" spans="1:26" x14ac:dyDescent="0.2">
      <c r="A1651" s="22">
        <v>1649</v>
      </c>
      <c r="B1651" s="22" t="s">
        <v>168</v>
      </c>
      <c r="C1651" s="23">
        <v>36234</v>
      </c>
      <c r="D1651" s="23">
        <v>36234</v>
      </c>
      <c r="E1651" s="22" t="s">
        <v>21</v>
      </c>
      <c r="F1651" s="24" t="s">
        <v>1466</v>
      </c>
      <c r="G1651" s="4" t="s">
        <v>40</v>
      </c>
      <c r="H1651" s="31" t="str">
        <f>VLOOKUP(G1651,Hoja2!A:B,2,0)</f>
        <v>SERIE029</v>
      </c>
      <c r="I1651" s="4" t="s">
        <v>40</v>
      </c>
      <c r="J1651" s="31">
        <f>VLOOKUP(Eliminación!I941,RETENCIÓN!A:D,IF(Eliminación!E941="OPES",2,IF(Eliminación!E941="UPES",3,4)),FALSE)</f>
        <v>10</v>
      </c>
      <c r="K1651" s="27">
        <f t="shared" si="26"/>
        <v>39884</v>
      </c>
      <c r="L1651" s="28" t="str">
        <f>IF(VLOOKUP(I1651,RETENCIÓN!A:E,5,FALSE)="E","X","")</f>
        <v>X</v>
      </c>
      <c r="M1651" s="29" t="str">
        <f>IF(VLOOKUP(I1651,RETENCIÓN!A:E,5,FALSE)="CT","X","")</f>
        <v/>
      </c>
      <c r="N1651" s="28" t="str">
        <f>IF(VLOOKUP(I1651,RETENCIÓN!A:E,5,FALSE)="E","X","")</f>
        <v>X</v>
      </c>
      <c r="O1651" s="28" t="str">
        <f>IF(VLOOKUP(I1651,RETENCIÓN!A:E,5,FALSE)="MT","X","")</f>
        <v/>
      </c>
      <c r="P1651" s="28" t="str">
        <f>IF(VLOOKUP(I1651,RETENCIÓN!A:E,5,FALSE)="S","X","")</f>
        <v/>
      </c>
      <c r="Q1651" s="26" t="s">
        <v>1467</v>
      </c>
      <c r="R1651" s="26" t="s">
        <v>1468</v>
      </c>
      <c r="S1651" s="25" t="s">
        <v>177</v>
      </c>
      <c r="T1651" s="22" t="s">
        <v>178</v>
      </c>
      <c r="U1651" s="22">
        <v>1</v>
      </c>
      <c r="V1651" s="22">
        <v>40</v>
      </c>
      <c r="W1651" s="22" t="s">
        <v>167</v>
      </c>
      <c r="X1651" s="22"/>
      <c r="Y1651" s="22">
        <v>10</v>
      </c>
      <c r="Z1651" s="22" t="s">
        <v>1452</v>
      </c>
    </row>
    <row r="1652" spans="1:26" x14ac:dyDescent="0.2">
      <c r="A1652" s="22">
        <v>1650</v>
      </c>
      <c r="B1652" s="22" t="s">
        <v>221</v>
      </c>
      <c r="C1652" s="23">
        <v>36234</v>
      </c>
      <c r="D1652" s="23">
        <v>36234</v>
      </c>
      <c r="E1652" s="22" t="s">
        <v>21</v>
      </c>
      <c r="F1652" s="24" t="s">
        <v>1469</v>
      </c>
      <c r="G1652" s="4" t="s">
        <v>40</v>
      </c>
      <c r="H1652" s="31" t="str">
        <f>VLOOKUP(G1652,Hoja2!A:B,2,0)</f>
        <v>SERIE029</v>
      </c>
      <c r="I1652" s="4" t="s">
        <v>40</v>
      </c>
      <c r="J1652" s="31">
        <f>VLOOKUP(Eliminación!I942,RETENCIÓN!A:D,IF(Eliminación!E942="OPES",2,IF(Eliminación!E942="UPES",3,4)),FALSE)</f>
        <v>10</v>
      </c>
      <c r="K1652" s="27">
        <f t="shared" si="26"/>
        <v>39884</v>
      </c>
      <c r="L1652" s="28" t="str">
        <f>IF(VLOOKUP(I1652,RETENCIÓN!A:E,5,FALSE)="E","X","")</f>
        <v>X</v>
      </c>
      <c r="M1652" s="29" t="str">
        <f>IF(VLOOKUP(I1652,RETENCIÓN!A:E,5,FALSE)="CT","X","")</f>
        <v/>
      </c>
      <c r="N1652" s="28" t="str">
        <f>IF(VLOOKUP(I1652,RETENCIÓN!A:E,5,FALSE)="E","X","")</f>
        <v>X</v>
      </c>
      <c r="O1652" s="28" t="str">
        <f>IF(VLOOKUP(I1652,RETENCIÓN!A:E,5,FALSE)="MT","X","")</f>
        <v/>
      </c>
      <c r="P1652" s="28" t="str">
        <f>IF(VLOOKUP(I1652,RETENCIÓN!A:E,5,FALSE)="S","X","")</f>
        <v/>
      </c>
      <c r="Q1652" s="26" t="s">
        <v>1470</v>
      </c>
      <c r="R1652" s="26" t="s">
        <v>1471</v>
      </c>
      <c r="S1652" s="25" t="s">
        <v>177</v>
      </c>
      <c r="T1652" s="22" t="s">
        <v>178</v>
      </c>
      <c r="U1652" s="22">
        <v>1</v>
      </c>
      <c r="V1652" s="22">
        <v>60</v>
      </c>
      <c r="W1652" s="22" t="s">
        <v>167</v>
      </c>
      <c r="X1652" s="22"/>
      <c r="Y1652" s="22">
        <v>11</v>
      </c>
      <c r="Z1652" s="22" t="s">
        <v>1452</v>
      </c>
    </row>
    <row r="1653" spans="1:26" x14ac:dyDescent="0.2">
      <c r="A1653" s="22">
        <v>1651</v>
      </c>
      <c r="B1653" s="22" t="s">
        <v>168</v>
      </c>
      <c r="C1653" s="23">
        <v>36234</v>
      </c>
      <c r="D1653" s="23">
        <v>36234</v>
      </c>
      <c r="E1653" s="22" t="s">
        <v>21</v>
      </c>
      <c r="F1653" s="24" t="s">
        <v>1472</v>
      </c>
      <c r="G1653" s="4" t="s">
        <v>40</v>
      </c>
      <c r="H1653" s="31" t="str">
        <f>VLOOKUP(G1653,Hoja2!A:B,2,0)</f>
        <v>SERIE029</v>
      </c>
      <c r="I1653" s="4" t="s">
        <v>40</v>
      </c>
      <c r="J1653" s="31">
        <f>VLOOKUP(Eliminación!I943,RETENCIÓN!A:D,IF(Eliminación!E943="OPES",2,IF(Eliminación!E943="UPES",3,4)),FALSE)</f>
        <v>10</v>
      </c>
      <c r="K1653" s="27">
        <f t="shared" si="26"/>
        <v>39884</v>
      </c>
      <c r="L1653" s="28" t="str">
        <f>IF(VLOOKUP(I1653,RETENCIÓN!A:E,5,FALSE)="E","X","")</f>
        <v>X</v>
      </c>
      <c r="M1653" s="29" t="str">
        <f>IF(VLOOKUP(I1653,RETENCIÓN!A:E,5,FALSE)="CT","X","")</f>
        <v/>
      </c>
      <c r="N1653" s="28" t="str">
        <f>IF(VLOOKUP(I1653,RETENCIÓN!A:E,5,FALSE)="E","X","")</f>
        <v>X</v>
      </c>
      <c r="O1653" s="28" t="str">
        <f>IF(VLOOKUP(I1653,RETENCIÓN!A:E,5,FALSE)="MT","X","")</f>
        <v/>
      </c>
      <c r="P1653" s="28" t="str">
        <f>IF(VLOOKUP(I1653,RETENCIÓN!A:E,5,FALSE)="S","X","")</f>
        <v/>
      </c>
      <c r="Q1653" s="26" t="s">
        <v>1470</v>
      </c>
      <c r="R1653" s="26" t="s">
        <v>1473</v>
      </c>
      <c r="S1653" s="25" t="s">
        <v>177</v>
      </c>
      <c r="T1653" s="22" t="s">
        <v>178</v>
      </c>
      <c r="U1653" s="22">
        <v>1</v>
      </c>
      <c r="V1653" s="22">
        <v>10</v>
      </c>
      <c r="W1653" s="22" t="s">
        <v>167</v>
      </c>
      <c r="X1653" s="22"/>
      <c r="Y1653" s="22">
        <v>12</v>
      </c>
      <c r="Z1653" s="22" t="s">
        <v>1452</v>
      </c>
    </row>
    <row r="1654" spans="1:26" x14ac:dyDescent="0.2">
      <c r="A1654" s="22">
        <v>1652</v>
      </c>
      <c r="B1654" s="22" t="s">
        <v>168</v>
      </c>
      <c r="C1654" s="23">
        <v>36234</v>
      </c>
      <c r="D1654" s="23">
        <v>36234</v>
      </c>
      <c r="E1654" s="22" t="s">
        <v>21</v>
      </c>
      <c r="F1654" s="24" t="s">
        <v>1474</v>
      </c>
      <c r="G1654" s="4" t="s">
        <v>40</v>
      </c>
      <c r="H1654" s="31" t="str">
        <f>VLOOKUP(G1654,Hoja2!A:B,2,0)</f>
        <v>SERIE029</v>
      </c>
      <c r="I1654" s="4" t="s">
        <v>40</v>
      </c>
      <c r="J1654" s="31">
        <f>VLOOKUP(Eliminación!I944,RETENCIÓN!A:D,IF(Eliminación!E944="OPES",2,IF(Eliminación!E944="UPES",3,4)),FALSE)</f>
        <v>10</v>
      </c>
      <c r="K1654" s="27">
        <f t="shared" si="26"/>
        <v>39884</v>
      </c>
      <c r="L1654" s="28" t="str">
        <f>IF(VLOOKUP(I1654,RETENCIÓN!A:E,5,FALSE)="E","X","")</f>
        <v>X</v>
      </c>
      <c r="M1654" s="29" t="str">
        <f>IF(VLOOKUP(I1654,RETENCIÓN!A:E,5,FALSE)="CT","X","")</f>
        <v/>
      </c>
      <c r="N1654" s="28" t="str">
        <f>IF(VLOOKUP(I1654,RETENCIÓN!A:E,5,FALSE)="E","X","")</f>
        <v>X</v>
      </c>
      <c r="O1654" s="28" t="str">
        <f>IF(VLOOKUP(I1654,RETENCIÓN!A:E,5,FALSE)="MT","X","")</f>
        <v/>
      </c>
      <c r="P1654" s="28" t="str">
        <f>IF(VLOOKUP(I1654,RETENCIÓN!A:E,5,FALSE)="S","X","")</f>
        <v/>
      </c>
      <c r="Q1654" s="26" t="s">
        <v>1475</v>
      </c>
      <c r="R1654" s="26" t="s">
        <v>1476</v>
      </c>
      <c r="S1654" s="25" t="s">
        <v>177</v>
      </c>
      <c r="T1654" s="22" t="s">
        <v>178</v>
      </c>
      <c r="U1654" s="22">
        <v>1</v>
      </c>
      <c r="V1654" s="22">
        <v>25</v>
      </c>
      <c r="W1654" s="22" t="s">
        <v>167</v>
      </c>
      <c r="X1654" s="22"/>
      <c r="Y1654" s="22">
        <v>13</v>
      </c>
      <c r="Z1654" s="22" t="s">
        <v>1452</v>
      </c>
    </row>
    <row r="1655" spans="1:26" x14ac:dyDescent="0.2">
      <c r="A1655" s="22">
        <v>1653</v>
      </c>
      <c r="B1655" s="22" t="s">
        <v>168</v>
      </c>
      <c r="C1655" s="23">
        <v>36234</v>
      </c>
      <c r="D1655" s="23">
        <v>36234</v>
      </c>
      <c r="E1655" s="22" t="s">
        <v>21</v>
      </c>
      <c r="F1655" s="24" t="s">
        <v>1477</v>
      </c>
      <c r="G1655" s="4" t="s">
        <v>40</v>
      </c>
      <c r="H1655" s="31" t="str">
        <f>VLOOKUP(G1655,Hoja2!A:B,2,0)</f>
        <v>SERIE029</v>
      </c>
      <c r="I1655" s="4" t="s">
        <v>40</v>
      </c>
      <c r="J1655" s="31">
        <f>VLOOKUP(Eliminación!I945,RETENCIÓN!A:D,IF(Eliminación!E945="OPES",2,IF(Eliminación!E945="UPES",3,4)),FALSE)</f>
        <v>10</v>
      </c>
      <c r="K1655" s="27">
        <f t="shared" si="26"/>
        <v>39884</v>
      </c>
      <c r="L1655" s="28" t="str">
        <f>IF(VLOOKUP(I1655,RETENCIÓN!A:E,5,FALSE)="E","X","")</f>
        <v>X</v>
      </c>
      <c r="M1655" s="29" t="str">
        <f>IF(VLOOKUP(I1655,RETENCIÓN!A:E,5,FALSE)="CT","X","")</f>
        <v/>
      </c>
      <c r="N1655" s="28" t="str">
        <f>IF(VLOOKUP(I1655,RETENCIÓN!A:E,5,FALSE)="E","X","")</f>
        <v>X</v>
      </c>
      <c r="O1655" s="28"/>
      <c r="P1655" s="28"/>
      <c r="Q1655" s="26" t="s">
        <v>1475</v>
      </c>
      <c r="R1655" s="26" t="s">
        <v>1478</v>
      </c>
      <c r="S1655" s="25" t="s">
        <v>177</v>
      </c>
      <c r="T1655" s="22" t="s">
        <v>178</v>
      </c>
      <c r="U1655" s="22">
        <v>1</v>
      </c>
      <c r="V1655" s="22">
        <v>23</v>
      </c>
      <c r="W1655" s="22" t="s">
        <v>167</v>
      </c>
      <c r="X1655" s="22"/>
      <c r="Y1655" s="22">
        <v>14</v>
      </c>
      <c r="Z1655" s="22" t="s">
        <v>1452</v>
      </c>
    </row>
    <row r="1656" spans="1:26" x14ac:dyDescent="0.2">
      <c r="A1656" s="22">
        <v>1654</v>
      </c>
      <c r="B1656" s="22" t="s">
        <v>221</v>
      </c>
      <c r="C1656" s="23">
        <v>36234</v>
      </c>
      <c r="D1656" s="23">
        <v>36234</v>
      </c>
      <c r="E1656" s="22" t="s">
        <v>21</v>
      </c>
      <c r="F1656" s="24" t="s">
        <v>1479</v>
      </c>
      <c r="G1656" s="4" t="s">
        <v>40</v>
      </c>
      <c r="H1656" s="31" t="str">
        <f>VLOOKUP(G1656,Hoja2!A:B,2,0)</f>
        <v>SERIE029</v>
      </c>
      <c r="I1656" s="4" t="s">
        <v>40</v>
      </c>
      <c r="J1656" s="31">
        <f>VLOOKUP(Eliminación!I946,RETENCIÓN!A:D,IF(Eliminación!E946="OPES",2,IF(Eliminación!E946="UPES",3,4)),FALSE)</f>
        <v>10</v>
      </c>
      <c r="K1656" s="27">
        <f t="shared" si="26"/>
        <v>39884</v>
      </c>
      <c r="L1656" s="28" t="str">
        <f>IF(VLOOKUP(I1656,RETENCIÓN!A:E,5,FALSE)="E","X","")</f>
        <v>X</v>
      </c>
      <c r="M1656" s="29" t="str">
        <f>IF(VLOOKUP(I1656,RETENCIÓN!A:E,5,FALSE)="CT","X","")</f>
        <v/>
      </c>
      <c r="N1656" s="28" t="str">
        <f>IF(VLOOKUP(I1656,RETENCIÓN!A:E,5,FALSE)="E","X","")</f>
        <v>X</v>
      </c>
      <c r="O1656" s="28"/>
      <c r="P1656" s="28"/>
      <c r="Q1656" s="26" t="s">
        <v>1475</v>
      </c>
      <c r="R1656" s="26"/>
      <c r="S1656" s="25" t="s">
        <v>177</v>
      </c>
      <c r="T1656" s="22" t="s">
        <v>178</v>
      </c>
      <c r="U1656" s="22">
        <v>1</v>
      </c>
      <c r="V1656" s="22">
        <v>11</v>
      </c>
      <c r="W1656" s="22" t="s">
        <v>167</v>
      </c>
      <c r="X1656" s="22"/>
      <c r="Y1656" s="22">
        <v>15</v>
      </c>
      <c r="Z1656" s="22" t="s">
        <v>1452</v>
      </c>
    </row>
    <row r="1657" spans="1:26" x14ac:dyDescent="0.2">
      <c r="A1657" s="22">
        <v>1655</v>
      </c>
      <c r="B1657" s="22" t="s">
        <v>168</v>
      </c>
      <c r="C1657" s="23">
        <v>36232</v>
      </c>
      <c r="D1657" s="23">
        <v>36232</v>
      </c>
      <c r="E1657" s="22" t="s">
        <v>21</v>
      </c>
      <c r="F1657" s="24" t="s">
        <v>1480</v>
      </c>
      <c r="G1657" s="4" t="s">
        <v>40</v>
      </c>
      <c r="H1657" s="31" t="str">
        <f>VLOOKUP(G1657,Hoja2!A:B,2,0)</f>
        <v>SERIE029</v>
      </c>
      <c r="I1657" s="4" t="s">
        <v>40</v>
      </c>
      <c r="J1657" s="31">
        <f>VLOOKUP(Eliminación!I947,RETENCIÓN!A:D,IF(Eliminación!E947="OPES",2,IF(Eliminación!E947="UPES",3,4)),FALSE)</f>
        <v>10</v>
      </c>
      <c r="K1657" s="27">
        <f t="shared" si="26"/>
        <v>39882</v>
      </c>
      <c r="L1657" s="28" t="str">
        <f>IF(VLOOKUP(I1657,RETENCIÓN!A:E,5,FALSE)="E","X","")</f>
        <v>X</v>
      </c>
      <c r="M1657" s="29" t="str">
        <f>IF(VLOOKUP(I1657,RETENCIÓN!A:E,5,FALSE)="CT","X","")</f>
        <v/>
      </c>
      <c r="N1657" s="28" t="str">
        <f>IF(VLOOKUP(I1657,RETENCIÓN!A:E,5,FALSE)="E","X","")</f>
        <v>X</v>
      </c>
      <c r="O1657" s="28"/>
      <c r="P1657" s="28"/>
      <c r="Q1657" s="26" t="s">
        <v>1470</v>
      </c>
      <c r="R1657" s="26"/>
      <c r="S1657" s="25" t="s">
        <v>177</v>
      </c>
      <c r="T1657" s="22" t="s">
        <v>178</v>
      </c>
      <c r="U1657" s="22">
        <v>1</v>
      </c>
      <c r="V1657" s="22">
        <v>20</v>
      </c>
      <c r="W1657" s="22" t="s">
        <v>167</v>
      </c>
      <c r="X1657" s="22"/>
      <c r="Y1657" s="22">
        <v>16</v>
      </c>
      <c r="Z1657" s="22" t="s">
        <v>1452</v>
      </c>
    </row>
    <row r="1658" spans="1:26" x14ac:dyDescent="0.2">
      <c r="A1658" s="22">
        <v>1656</v>
      </c>
      <c r="B1658" s="22" t="s">
        <v>168</v>
      </c>
      <c r="C1658" s="23">
        <v>36232</v>
      </c>
      <c r="D1658" s="23">
        <v>36232</v>
      </c>
      <c r="E1658" s="22" t="s">
        <v>21</v>
      </c>
      <c r="F1658" s="24" t="s">
        <v>1481</v>
      </c>
      <c r="G1658" s="4" t="s">
        <v>40</v>
      </c>
      <c r="H1658" s="31" t="str">
        <f>VLOOKUP(G1658,Hoja2!A:B,2,0)</f>
        <v>SERIE029</v>
      </c>
      <c r="I1658" s="4" t="s">
        <v>40</v>
      </c>
      <c r="J1658" s="31">
        <f>VLOOKUP(Eliminación!I948,RETENCIÓN!A:D,IF(Eliminación!E948="OPES",2,IF(Eliminación!E948="UPES",3,4)),FALSE)</f>
        <v>10</v>
      </c>
      <c r="K1658" s="27">
        <f t="shared" si="26"/>
        <v>39882</v>
      </c>
      <c r="L1658" s="28" t="str">
        <f>IF(VLOOKUP(I1658,RETENCIÓN!A:E,5,FALSE)="E","X","")</f>
        <v>X</v>
      </c>
      <c r="M1658" s="29" t="str">
        <f>IF(VLOOKUP(I1658,RETENCIÓN!A:E,5,FALSE)="CT","X","")</f>
        <v/>
      </c>
      <c r="N1658" s="28" t="str">
        <f>IF(VLOOKUP(I1658,RETENCIÓN!A:E,5,FALSE)="E","X","")</f>
        <v>X</v>
      </c>
      <c r="O1658" s="28"/>
      <c r="P1658" s="28"/>
      <c r="Q1658" s="26" t="s">
        <v>1475</v>
      </c>
      <c r="R1658" s="26" t="s">
        <v>1482</v>
      </c>
      <c r="S1658" s="25" t="s">
        <v>177</v>
      </c>
      <c r="T1658" s="22" t="s">
        <v>178</v>
      </c>
      <c r="U1658" s="22">
        <v>1</v>
      </c>
      <c r="V1658" s="22">
        <v>12</v>
      </c>
      <c r="W1658" s="22" t="s">
        <v>167</v>
      </c>
      <c r="X1658" s="22"/>
      <c r="Y1658" s="22">
        <v>17</v>
      </c>
      <c r="Z1658" s="22" t="s">
        <v>1452</v>
      </c>
    </row>
    <row r="1659" spans="1:26" ht="24" x14ac:dyDescent="0.2">
      <c r="A1659" s="22">
        <v>1657</v>
      </c>
      <c r="B1659" s="22" t="s">
        <v>221</v>
      </c>
      <c r="C1659" s="23">
        <v>36280</v>
      </c>
      <c r="D1659" s="23">
        <v>36280</v>
      </c>
      <c r="E1659" s="22" t="s">
        <v>21</v>
      </c>
      <c r="F1659" s="24" t="s">
        <v>1483</v>
      </c>
      <c r="G1659" s="4" t="s">
        <v>40</v>
      </c>
      <c r="H1659" s="31" t="str">
        <f>VLOOKUP(G1659,Hoja2!A:B,2,0)</f>
        <v>SERIE029</v>
      </c>
      <c r="I1659" s="4" t="s">
        <v>40</v>
      </c>
      <c r="J1659" s="31">
        <f>VLOOKUP(Eliminación!I949,RETENCIÓN!A:D,IF(Eliminación!E949="OPES",2,IF(Eliminación!E949="UPES",3,4)),FALSE)</f>
        <v>10</v>
      </c>
      <c r="K1659" s="27">
        <f t="shared" si="26"/>
        <v>39930</v>
      </c>
      <c r="L1659" s="28" t="str">
        <f>IF(VLOOKUP(I1659,RETENCIÓN!A:E,5,FALSE)="E","X","")</f>
        <v>X</v>
      </c>
      <c r="M1659" s="29" t="str">
        <f>IF(VLOOKUP(I1659,RETENCIÓN!A:E,5,FALSE)="CT","X","")</f>
        <v/>
      </c>
      <c r="N1659" s="28" t="str">
        <f>IF(VLOOKUP(I1659,RETENCIÓN!A:E,5,FALSE)="E","X","")</f>
        <v>X</v>
      </c>
      <c r="O1659" s="28"/>
      <c r="P1659" s="28"/>
      <c r="Q1659" s="26" t="s">
        <v>1461</v>
      </c>
      <c r="R1659" s="26" t="s">
        <v>1484</v>
      </c>
      <c r="S1659" s="25" t="s">
        <v>177</v>
      </c>
      <c r="T1659" s="22" t="s">
        <v>178</v>
      </c>
      <c r="U1659" s="22">
        <v>1</v>
      </c>
      <c r="V1659" s="22">
        <v>90</v>
      </c>
      <c r="W1659" s="22" t="s">
        <v>167</v>
      </c>
      <c r="X1659" s="22"/>
      <c r="Y1659" s="22">
        <v>1</v>
      </c>
      <c r="Z1659" s="22" t="s">
        <v>1485</v>
      </c>
    </row>
    <row r="1660" spans="1:26" ht="24" x14ac:dyDescent="0.2">
      <c r="A1660" s="22">
        <v>1658</v>
      </c>
      <c r="B1660" s="22" t="s">
        <v>221</v>
      </c>
      <c r="C1660" s="23">
        <v>36280</v>
      </c>
      <c r="D1660" s="23">
        <v>36280</v>
      </c>
      <c r="E1660" s="22" t="s">
        <v>21</v>
      </c>
      <c r="F1660" s="24" t="s">
        <v>1486</v>
      </c>
      <c r="G1660" s="4" t="s">
        <v>40</v>
      </c>
      <c r="H1660" s="31" t="str">
        <f>VLOOKUP(G1660,Hoja2!A:B,2,0)</f>
        <v>SERIE029</v>
      </c>
      <c r="I1660" s="4" t="s">
        <v>40</v>
      </c>
      <c r="J1660" s="31">
        <f>VLOOKUP(Eliminación!I950,RETENCIÓN!A:D,IF(Eliminación!E950="OPES",2,IF(Eliminación!E950="UPES",3,4)),FALSE)</f>
        <v>10</v>
      </c>
      <c r="K1660" s="27">
        <f t="shared" si="26"/>
        <v>39930</v>
      </c>
      <c r="L1660" s="28" t="str">
        <f>IF(VLOOKUP(I1660,RETENCIÓN!A:E,5,FALSE)="E","X","")</f>
        <v>X</v>
      </c>
      <c r="M1660" s="29" t="str">
        <f>IF(VLOOKUP(I1660,RETENCIÓN!A:E,5,FALSE)="CT","X","")</f>
        <v/>
      </c>
      <c r="N1660" s="28" t="str">
        <f>IF(VLOOKUP(I1660,RETENCIÓN!A:E,5,FALSE)="E","X","")</f>
        <v>X</v>
      </c>
      <c r="O1660" s="28"/>
      <c r="P1660" s="28"/>
      <c r="Q1660" s="26" t="s">
        <v>1461</v>
      </c>
      <c r="R1660" s="26" t="s">
        <v>1487</v>
      </c>
      <c r="S1660" s="25" t="s">
        <v>177</v>
      </c>
      <c r="T1660" s="22" t="s">
        <v>178</v>
      </c>
      <c r="U1660" s="22">
        <v>1</v>
      </c>
      <c r="V1660" s="22">
        <v>150</v>
      </c>
      <c r="W1660" s="22" t="s">
        <v>167</v>
      </c>
      <c r="X1660" s="22"/>
      <c r="Y1660" s="22">
        <v>2</v>
      </c>
      <c r="Z1660" s="22" t="s">
        <v>1485</v>
      </c>
    </row>
    <row r="1661" spans="1:26" x14ac:dyDescent="0.2">
      <c r="A1661" s="22">
        <v>1659</v>
      </c>
      <c r="B1661" s="22" t="s">
        <v>303</v>
      </c>
      <c r="C1661" s="23">
        <v>36280</v>
      </c>
      <c r="D1661" s="23">
        <v>36280</v>
      </c>
      <c r="E1661" s="22" t="s">
        <v>21</v>
      </c>
      <c r="F1661" s="24" t="s">
        <v>1488</v>
      </c>
      <c r="G1661" s="4" t="s">
        <v>40</v>
      </c>
      <c r="H1661" s="31" t="str">
        <f>VLOOKUP(G1661,Hoja2!A:B,2,0)</f>
        <v>SERIE029</v>
      </c>
      <c r="I1661" s="4" t="s">
        <v>40</v>
      </c>
      <c r="J1661" s="31">
        <f>VLOOKUP(Eliminación!I951,RETENCIÓN!A:D,IF(Eliminación!E951="OPES",2,IF(Eliminación!E951="UPES",3,4)),FALSE)</f>
        <v>10</v>
      </c>
      <c r="K1661" s="27">
        <f t="shared" si="26"/>
        <v>39930</v>
      </c>
      <c r="L1661" s="28" t="str">
        <f>IF(VLOOKUP(I1661,RETENCIÓN!A:E,5,FALSE)="E","X","")</f>
        <v>X</v>
      </c>
      <c r="M1661" s="29" t="str">
        <f>IF(VLOOKUP(I1661,RETENCIÓN!A:E,5,FALSE)="CT","X","")</f>
        <v/>
      </c>
      <c r="N1661" s="28" t="str">
        <f>IF(VLOOKUP(I1661,RETENCIÓN!A:E,5,FALSE)="E","X","")</f>
        <v>X</v>
      </c>
      <c r="O1661" s="28"/>
      <c r="P1661" s="28"/>
      <c r="Q1661" s="26" t="s">
        <v>1461</v>
      </c>
      <c r="R1661" s="26" t="s">
        <v>1489</v>
      </c>
      <c r="S1661" s="25" t="s">
        <v>177</v>
      </c>
      <c r="T1661" s="22" t="s">
        <v>178</v>
      </c>
      <c r="U1661" s="22">
        <v>1</v>
      </c>
      <c r="V1661" s="22">
        <v>164</v>
      </c>
      <c r="W1661" s="22" t="s">
        <v>167</v>
      </c>
      <c r="X1661" s="22"/>
      <c r="Y1661" s="22">
        <v>3</v>
      </c>
      <c r="Z1661" s="22" t="s">
        <v>1485</v>
      </c>
    </row>
    <row r="1662" spans="1:26" ht="24" x14ac:dyDescent="0.2">
      <c r="A1662" s="22">
        <v>1660</v>
      </c>
      <c r="B1662" s="22" t="s">
        <v>221</v>
      </c>
      <c r="C1662" s="23">
        <v>36280</v>
      </c>
      <c r="D1662" s="23">
        <v>36280</v>
      </c>
      <c r="E1662" s="22" t="s">
        <v>21</v>
      </c>
      <c r="F1662" s="24" t="s">
        <v>1490</v>
      </c>
      <c r="G1662" s="4" t="s">
        <v>40</v>
      </c>
      <c r="H1662" s="31" t="str">
        <f>VLOOKUP(G1662,Hoja2!A:B,2,0)</f>
        <v>SERIE029</v>
      </c>
      <c r="I1662" s="4" t="s">
        <v>40</v>
      </c>
      <c r="J1662" s="31">
        <f>VLOOKUP(Eliminación!I952,RETENCIÓN!A:D,IF(Eliminación!E952="OPES",2,IF(Eliminación!E952="UPES",3,4)),FALSE)</f>
        <v>10</v>
      </c>
      <c r="K1662" s="27">
        <f t="shared" si="26"/>
        <v>39930</v>
      </c>
      <c r="L1662" s="28" t="str">
        <f>IF(VLOOKUP(I1662,RETENCIÓN!A:E,5,FALSE)="E","X","")</f>
        <v>X</v>
      </c>
      <c r="M1662" s="29" t="str">
        <f>IF(VLOOKUP(I1662,RETENCIÓN!A:E,5,FALSE)="CT","X","")</f>
        <v/>
      </c>
      <c r="N1662" s="28" t="str">
        <f>IF(VLOOKUP(I1662,RETENCIÓN!A:E,5,FALSE)="E","X","")</f>
        <v>X</v>
      </c>
      <c r="O1662" s="28"/>
      <c r="P1662" s="28"/>
      <c r="Q1662" s="26" t="s">
        <v>1461</v>
      </c>
      <c r="R1662" s="26" t="s">
        <v>1324</v>
      </c>
      <c r="S1662" s="25" t="s">
        <v>177</v>
      </c>
      <c r="T1662" s="22" t="s">
        <v>178</v>
      </c>
      <c r="U1662" s="22">
        <v>1</v>
      </c>
      <c r="V1662" s="22">
        <v>191</v>
      </c>
      <c r="W1662" s="22" t="s">
        <v>167</v>
      </c>
      <c r="X1662" s="22"/>
      <c r="Y1662" s="22">
        <v>4</v>
      </c>
      <c r="Z1662" s="22" t="s">
        <v>1485</v>
      </c>
    </row>
    <row r="1663" spans="1:26" x14ac:dyDescent="0.2">
      <c r="A1663" s="22">
        <v>1661</v>
      </c>
      <c r="B1663" s="22" t="s">
        <v>168</v>
      </c>
      <c r="C1663" s="23">
        <v>36276</v>
      </c>
      <c r="D1663" s="23">
        <v>36276</v>
      </c>
      <c r="E1663" s="22" t="s">
        <v>21</v>
      </c>
      <c r="F1663" s="24" t="s">
        <v>415</v>
      </c>
      <c r="G1663" s="4" t="s">
        <v>40</v>
      </c>
      <c r="H1663" s="31" t="str">
        <f>VLOOKUP(G1663,Hoja2!A:B,2,0)</f>
        <v>SERIE029</v>
      </c>
      <c r="I1663" s="4" t="s">
        <v>40</v>
      </c>
      <c r="J1663" s="31">
        <f>VLOOKUP(Eliminación!I953,RETENCIÓN!A:D,IF(Eliminación!E953="OPES",2,IF(Eliminación!E953="UPES",3,4)),FALSE)</f>
        <v>10</v>
      </c>
      <c r="K1663" s="27">
        <f t="shared" si="26"/>
        <v>39926</v>
      </c>
      <c r="L1663" s="28" t="str">
        <f>IF(VLOOKUP(I1663,RETENCIÓN!A:E,5,FALSE)="E","X","")</f>
        <v>X</v>
      </c>
      <c r="M1663" s="29" t="str">
        <f>IF(VLOOKUP(I1663,RETENCIÓN!A:E,5,FALSE)="CT","X","")</f>
        <v/>
      </c>
      <c r="N1663" s="28" t="str">
        <f>IF(VLOOKUP(I1663,RETENCIÓN!A:E,5,FALSE)="E","X","")</f>
        <v>X</v>
      </c>
      <c r="O1663" s="28"/>
      <c r="P1663" s="28"/>
      <c r="Q1663" s="26" t="s">
        <v>1491</v>
      </c>
      <c r="R1663" s="26"/>
      <c r="S1663" s="25" t="s">
        <v>177</v>
      </c>
      <c r="T1663" s="22" t="s">
        <v>178</v>
      </c>
      <c r="U1663" s="22">
        <v>1</v>
      </c>
      <c r="V1663" s="22">
        <v>53</v>
      </c>
      <c r="W1663" s="22" t="s">
        <v>167</v>
      </c>
      <c r="X1663" s="22"/>
      <c r="Y1663" s="22">
        <v>5</v>
      </c>
      <c r="Z1663" s="22" t="s">
        <v>1485</v>
      </c>
    </row>
    <row r="1664" spans="1:26" x14ac:dyDescent="0.2">
      <c r="A1664" s="22">
        <v>1662</v>
      </c>
      <c r="B1664" s="22" t="s">
        <v>303</v>
      </c>
      <c r="C1664" s="23">
        <v>36276</v>
      </c>
      <c r="D1664" s="23">
        <v>36276</v>
      </c>
      <c r="E1664" s="22" t="s">
        <v>21</v>
      </c>
      <c r="F1664" s="24" t="s">
        <v>548</v>
      </c>
      <c r="G1664" s="4" t="s">
        <v>40</v>
      </c>
      <c r="H1664" s="31" t="str">
        <f>VLOOKUP(G1664,Hoja2!A:B,2,0)</f>
        <v>SERIE029</v>
      </c>
      <c r="I1664" s="4" t="s">
        <v>40</v>
      </c>
      <c r="J1664" s="31">
        <f>VLOOKUP(Eliminación!I954,RETENCIÓN!A:D,IF(Eliminación!E954="OPES",2,IF(Eliminación!E954="UPES",3,4)),FALSE)</f>
        <v>10</v>
      </c>
      <c r="K1664" s="27">
        <f t="shared" si="26"/>
        <v>39926</v>
      </c>
      <c r="L1664" s="28" t="str">
        <f>IF(VLOOKUP(I1664,RETENCIÓN!A:E,5,FALSE)="E","X","")</f>
        <v>X</v>
      </c>
      <c r="M1664" s="29" t="str">
        <f>IF(VLOOKUP(I1664,RETENCIÓN!A:E,5,FALSE)="CT","X","")</f>
        <v/>
      </c>
      <c r="N1664" s="28" t="str">
        <f>IF(VLOOKUP(I1664,RETENCIÓN!A:E,5,FALSE)="E","X","")</f>
        <v>X</v>
      </c>
      <c r="O1664" s="28"/>
      <c r="P1664" s="28"/>
      <c r="Q1664" s="26" t="s">
        <v>1491</v>
      </c>
      <c r="R1664" s="26"/>
      <c r="S1664" s="25" t="s">
        <v>177</v>
      </c>
      <c r="T1664" s="22" t="s">
        <v>178</v>
      </c>
      <c r="U1664" s="22">
        <v>1</v>
      </c>
      <c r="V1664" s="22">
        <v>85</v>
      </c>
      <c r="W1664" s="22" t="s">
        <v>167</v>
      </c>
      <c r="X1664" s="22"/>
      <c r="Y1664" s="22">
        <v>6</v>
      </c>
      <c r="Z1664" s="22" t="s">
        <v>1485</v>
      </c>
    </row>
    <row r="1665" spans="1:26" ht="24" x14ac:dyDescent="0.2">
      <c r="A1665" s="22">
        <v>1663</v>
      </c>
      <c r="B1665" s="22" t="s">
        <v>214</v>
      </c>
      <c r="C1665" s="23">
        <v>35811</v>
      </c>
      <c r="D1665" s="23">
        <v>35811</v>
      </c>
      <c r="E1665" s="22" t="s">
        <v>20</v>
      </c>
      <c r="F1665" s="24" t="s">
        <v>1492</v>
      </c>
      <c r="G1665" s="4" t="s">
        <v>40</v>
      </c>
      <c r="H1665" s="31" t="str">
        <f>VLOOKUP(G1665,Hoja2!A:B,2,0)</f>
        <v>SERIE029</v>
      </c>
      <c r="I1665" s="4" t="s">
        <v>40</v>
      </c>
      <c r="J1665" s="31">
        <f>VLOOKUP(Eliminación!I955,RETENCIÓN!A:D,IF(Eliminación!E955="OPES",2,IF(Eliminación!E955="UPES",3,4)),FALSE)</f>
        <v>10</v>
      </c>
      <c r="K1665" s="27">
        <f t="shared" si="26"/>
        <v>39461</v>
      </c>
      <c r="L1665" s="28" t="str">
        <f>IF(VLOOKUP(I1665,RETENCIÓN!A:E,5,FALSE)="E","X","")</f>
        <v>X</v>
      </c>
      <c r="M1665" s="29" t="str">
        <f>IF(VLOOKUP(I1665,RETENCIÓN!A:E,5,FALSE)="CT","X","")</f>
        <v/>
      </c>
      <c r="N1665" s="28" t="str">
        <f>IF(VLOOKUP(I1665,RETENCIÓN!A:E,5,FALSE)="E","X","")</f>
        <v>X</v>
      </c>
      <c r="O1665" s="28"/>
      <c r="P1665" s="28"/>
      <c r="Q1665" s="26" t="s">
        <v>1493</v>
      </c>
      <c r="R1665" s="26" t="s">
        <v>1494</v>
      </c>
      <c r="S1665" s="25" t="s">
        <v>177</v>
      </c>
      <c r="T1665" s="22" t="s">
        <v>178</v>
      </c>
      <c r="U1665" s="22">
        <v>1</v>
      </c>
      <c r="V1665" s="22">
        <v>337</v>
      </c>
      <c r="W1665" s="22" t="s">
        <v>167</v>
      </c>
      <c r="X1665" s="22"/>
      <c r="Y1665" s="22">
        <v>7</v>
      </c>
      <c r="Z1665" s="22" t="s">
        <v>1485</v>
      </c>
    </row>
    <row r="1666" spans="1:26" ht="24" x14ac:dyDescent="0.2">
      <c r="A1666" s="22">
        <v>1664</v>
      </c>
      <c r="B1666" s="22" t="s">
        <v>214</v>
      </c>
      <c r="C1666" s="23">
        <v>35811</v>
      </c>
      <c r="D1666" s="23">
        <v>35811</v>
      </c>
      <c r="E1666" s="22" t="s">
        <v>20</v>
      </c>
      <c r="F1666" s="24" t="s">
        <v>1495</v>
      </c>
      <c r="G1666" s="4" t="s">
        <v>40</v>
      </c>
      <c r="H1666" s="31" t="str">
        <f>VLOOKUP(G1666,Hoja2!A:B,2,0)</f>
        <v>SERIE029</v>
      </c>
      <c r="I1666" s="4" t="s">
        <v>40</v>
      </c>
      <c r="J1666" s="31">
        <f>VLOOKUP(Eliminación!I956,RETENCIÓN!A:D,IF(Eliminación!E956="OPES",2,IF(Eliminación!E956="UPES",3,4)),FALSE)</f>
        <v>10</v>
      </c>
      <c r="K1666" s="27">
        <f t="shared" si="26"/>
        <v>39461</v>
      </c>
      <c r="L1666" s="28" t="str">
        <f>IF(VLOOKUP(I1666,RETENCIÓN!A:E,5,FALSE)="E","X","")</f>
        <v>X</v>
      </c>
      <c r="M1666" s="29" t="str">
        <f>IF(VLOOKUP(I1666,RETENCIÓN!A:E,5,FALSE)="CT","X","")</f>
        <v/>
      </c>
      <c r="N1666" s="28" t="str">
        <f>IF(VLOOKUP(I1666,RETENCIÓN!A:E,5,FALSE)="E","X","")</f>
        <v>X</v>
      </c>
      <c r="O1666" s="28"/>
      <c r="P1666" s="28"/>
      <c r="Q1666" s="26" t="s">
        <v>1496</v>
      </c>
      <c r="R1666" s="26" t="s">
        <v>1497</v>
      </c>
      <c r="S1666" s="25" t="s">
        <v>177</v>
      </c>
      <c r="T1666" s="22" t="s">
        <v>178</v>
      </c>
      <c r="U1666" s="22">
        <v>1</v>
      </c>
      <c r="V1666" s="22">
        <v>67</v>
      </c>
      <c r="W1666" s="22" t="s">
        <v>167</v>
      </c>
      <c r="X1666" s="22"/>
      <c r="Y1666" s="22">
        <v>8</v>
      </c>
      <c r="Z1666" s="22" t="s">
        <v>1485</v>
      </c>
    </row>
    <row r="1667" spans="1:26" ht="24" x14ac:dyDescent="0.2">
      <c r="A1667" s="22">
        <v>1665</v>
      </c>
      <c r="B1667" s="22" t="s">
        <v>214</v>
      </c>
      <c r="C1667" s="23">
        <v>35835</v>
      </c>
      <c r="D1667" s="23">
        <v>35835</v>
      </c>
      <c r="E1667" s="22" t="s">
        <v>20</v>
      </c>
      <c r="F1667" s="24" t="s">
        <v>259</v>
      </c>
      <c r="G1667" s="4" t="s">
        <v>40</v>
      </c>
      <c r="H1667" s="31" t="str">
        <f>VLOOKUP(G1667,Hoja2!A:B,2,0)</f>
        <v>SERIE029</v>
      </c>
      <c r="I1667" s="4" t="s">
        <v>40</v>
      </c>
      <c r="J1667" s="31">
        <f>VLOOKUP(Eliminación!I957,RETENCIÓN!A:D,IF(Eliminación!E957="OPES",2,IF(Eliminación!E957="UPES",3,4)),FALSE)</f>
        <v>10</v>
      </c>
      <c r="K1667" s="27">
        <f t="shared" si="26"/>
        <v>39485</v>
      </c>
      <c r="L1667" s="28" t="str">
        <f>IF(VLOOKUP(I1667,RETENCIÓN!A:E,5,FALSE)="E","X","")</f>
        <v>X</v>
      </c>
      <c r="M1667" s="29" t="str">
        <f>IF(VLOOKUP(I1667,RETENCIÓN!A:E,5,FALSE)="CT","X","")</f>
        <v/>
      </c>
      <c r="N1667" s="28" t="str">
        <f>IF(VLOOKUP(I1667,RETENCIÓN!A:E,5,FALSE)="E","X","")</f>
        <v>X</v>
      </c>
      <c r="O1667" s="28"/>
      <c r="P1667" s="28"/>
      <c r="Q1667" s="26" t="s">
        <v>1498</v>
      </c>
      <c r="R1667" s="26" t="s">
        <v>1499</v>
      </c>
      <c r="S1667" s="25" t="s">
        <v>177</v>
      </c>
      <c r="T1667" s="22" t="s">
        <v>178</v>
      </c>
      <c r="U1667" s="22">
        <v>1</v>
      </c>
      <c r="V1667" s="22">
        <v>259</v>
      </c>
      <c r="W1667" s="22" t="s">
        <v>167</v>
      </c>
      <c r="X1667" s="22"/>
      <c r="Y1667" s="22">
        <v>9</v>
      </c>
      <c r="Z1667" s="22" t="s">
        <v>1485</v>
      </c>
    </row>
    <row r="1668" spans="1:26" ht="24" x14ac:dyDescent="0.2">
      <c r="A1668" s="22">
        <v>1666</v>
      </c>
      <c r="B1668" s="22" t="s">
        <v>214</v>
      </c>
      <c r="C1668" s="23">
        <v>35835</v>
      </c>
      <c r="D1668" s="23">
        <v>35835</v>
      </c>
      <c r="E1668" s="22" t="s">
        <v>20</v>
      </c>
      <c r="F1668" s="24" t="s">
        <v>1500</v>
      </c>
      <c r="G1668" s="4" t="s">
        <v>40</v>
      </c>
      <c r="H1668" s="31" t="str">
        <f>VLOOKUP(G1668,Hoja2!A:B,2,0)</f>
        <v>SERIE029</v>
      </c>
      <c r="I1668" s="4" t="s">
        <v>40</v>
      </c>
      <c r="J1668" s="31">
        <f>VLOOKUP(Eliminación!I958,RETENCIÓN!A:D,IF(Eliminación!E958="OPES",2,IF(Eliminación!E958="UPES",3,4)),FALSE)</f>
        <v>10</v>
      </c>
      <c r="K1668" s="27">
        <f t="shared" si="26"/>
        <v>39485</v>
      </c>
      <c r="L1668" s="28" t="str">
        <f>IF(VLOOKUP(I1668,RETENCIÓN!A:E,5,FALSE)="E","X","")</f>
        <v>X</v>
      </c>
      <c r="M1668" s="29" t="str">
        <f>IF(VLOOKUP(I1668,RETENCIÓN!A:E,5,FALSE)="CT","X","")</f>
        <v/>
      </c>
      <c r="N1668" s="28" t="str">
        <f>IF(VLOOKUP(I1668,RETENCIÓN!A:E,5,FALSE)="E","X","")</f>
        <v>X</v>
      </c>
      <c r="O1668" s="28"/>
      <c r="P1668" s="28"/>
      <c r="Q1668" s="26" t="s">
        <v>1498</v>
      </c>
      <c r="R1668" s="26" t="s">
        <v>1501</v>
      </c>
      <c r="S1668" s="25" t="s">
        <v>177</v>
      </c>
      <c r="T1668" s="22" t="s">
        <v>178</v>
      </c>
      <c r="U1668" s="22">
        <v>1</v>
      </c>
      <c r="V1668" s="22">
        <v>227</v>
      </c>
      <c r="W1668" s="22" t="s">
        <v>167</v>
      </c>
      <c r="X1668" s="22" t="s">
        <v>1181</v>
      </c>
      <c r="Y1668" s="22">
        <v>10</v>
      </c>
      <c r="Z1668" s="22" t="s">
        <v>1485</v>
      </c>
    </row>
    <row r="1669" spans="1:26" ht="24" x14ac:dyDescent="0.2">
      <c r="A1669" s="22">
        <v>1667</v>
      </c>
      <c r="B1669" s="22" t="s">
        <v>214</v>
      </c>
      <c r="C1669" s="23">
        <v>35835</v>
      </c>
      <c r="D1669" s="23">
        <v>35835</v>
      </c>
      <c r="E1669" s="22" t="s">
        <v>20</v>
      </c>
      <c r="F1669" s="24" t="s">
        <v>1500</v>
      </c>
      <c r="G1669" s="4" t="s">
        <v>40</v>
      </c>
      <c r="H1669" s="31" t="str">
        <f>VLOOKUP(G1669,Hoja2!A:B,2,0)</f>
        <v>SERIE029</v>
      </c>
      <c r="I1669" s="4" t="s">
        <v>40</v>
      </c>
      <c r="J1669" s="31">
        <f>VLOOKUP(Eliminación!I959,RETENCIÓN!A:D,IF(Eliminación!E959="OPES",2,IF(Eliminación!E959="UPES",3,4)),FALSE)</f>
        <v>10</v>
      </c>
      <c r="K1669" s="27">
        <f t="shared" si="26"/>
        <v>39485</v>
      </c>
      <c r="L1669" s="28" t="str">
        <f>IF(VLOOKUP(I1669,RETENCIÓN!A:E,5,FALSE)="E","X","")</f>
        <v>X</v>
      </c>
      <c r="M1669" s="29" t="str">
        <f>IF(VLOOKUP(I1669,RETENCIÓN!A:E,5,FALSE)="CT","X","")</f>
        <v/>
      </c>
      <c r="N1669" s="28" t="str">
        <f>IF(VLOOKUP(I1669,RETENCIÓN!A:E,5,FALSE)="E","X","")</f>
        <v>X</v>
      </c>
      <c r="O1669" s="28"/>
      <c r="P1669" s="28"/>
      <c r="Q1669" s="26" t="s">
        <v>1498</v>
      </c>
      <c r="R1669" s="26" t="s">
        <v>1501</v>
      </c>
      <c r="S1669" s="25" t="s">
        <v>177</v>
      </c>
      <c r="T1669" s="22" t="s">
        <v>178</v>
      </c>
      <c r="U1669" s="22">
        <v>228</v>
      </c>
      <c r="V1669" s="22">
        <v>245</v>
      </c>
      <c r="W1669" s="22" t="s">
        <v>167</v>
      </c>
      <c r="X1669" s="22" t="s">
        <v>1182</v>
      </c>
      <c r="Y1669" s="22">
        <v>11</v>
      </c>
      <c r="Z1669" s="22" t="s">
        <v>1485</v>
      </c>
    </row>
    <row r="1670" spans="1:26" x14ac:dyDescent="0.2">
      <c r="A1670" s="22">
        <v>1668</v>
      </c>
      <c r="B1670" s="22" t="s">
        <v>221</v>
      </c>
      <c r="C1670" s="23">
        <v>36487</v>
      </c>
      <c r="D1670" s="23">
        <v>36487</v>
      </c>
      <c r="E1670" s="22" t="s">
        <v>21</v>
      </c>
      <c r="F1670" s="24" t="s">
        <v>327</v>
      </c>
      <c r="G1670" s="4" t="s">
        <v>40</v>
      </c>
      <c r="H1670" s="31" t="str">
        <f>VLOOKUP(G1670,Hoja2!A:B,2,0)</f>
        <v>SERIE029</v>
      </c>
      <c r="I1670" s="4" t="s">
        <v>40</v>
      </c>
      <c r="J1670" s="31">
        <f>VLOOKUP(Eliminación!I960,RETENCIÓN!A:D,IF(Eliminación!E960="OPES",2,IF(Eliminación!E960="UPES",3,4)),FALSE)</f>
        <v>10</v>
      </c>
      <c r="K1670" s="27">
        <f t="shared" si="26"/>
        <v>40137</v>
      </c>
      <c r="L1670" s="28" t="str">
        <f>IF(VLOOKUP(I1670,RETENCIÓN!A:E,5,FALSE)="E","X","")</f>
        <v>X</v>
      </c>
      <c r="M1670" s="29" t="str">
        <f>IF(VLOOKUP(I1670,RETENCIÓN!A:E,5,FALSE)="CT","X","")</f>
        <v/>
      </c>
      <c r="N1670" s="28" t="str">
        <f>IF(VLOOKUP(I1670,RETENCIÓN!A:E,5,FALSE)="E","X","")</f>
        <v>X</v>
      </c>
      <c r="O1670" s="28"/>
      <c r="P1670" s="28"/>
      <c r="Q1670" s="26" t="s">
        <v>1258</v>
      </c>
      <c r="R1670" s="26" t="s">
        <v>1502</v>
      </c>
      <c r="S1670" s="25" t="s">
        <v>177</v>
      </c>
      <c r="T1670" s="22" t="s">
        <v>178</v>
      </c>
      <c r="U1670" s="22">
        <v>1</v>
      </c>
      <c r="V1670" s="22">
        <v>103</v>
      </c>
      <c r="W1670" s="22" t="s">
        <v>167</v>
      </c>
      <c r="X1670" s="22"/>
      <c r="Y1670" s="22">
        <v>1</v>
      </c>
      <c r="Z1670" s="22" t="s">
        <v>1503</v>
      </c>
    </row>
    <row r="1671" spans="1:26" x14ac:dyDescent="0.2">
      <c r="A1671" s="22">
        <v>1669</v>
      </c>
      <c r="B1671" s="22" t="s">
        <v>221</v>
      </c>
      <c r="C1671" s="23">
        <v>36487</v>
      </c>
      <c r="D1671" s="23">
        <v>36487</v>
      </c>
      <c r="E1671" s="22" t="s">
        <v>21</v>
      </c>
      <c r="F1671" s="24" t="s">
        <v>1504</v>
      </c>
      <c r="G1671" s="4" t="s">
        <v>40</v>
      </c>
      <c r="H1671" s="31" t="str">
        <f>VLOOKUP(G1671,Hoja2!A:B,2,0)</f>
        <v>SERIE029</v>
      </c>
      <c r="I1671" s="4" t="s">
        <v>40</v>
      </c>
      <c r="J1671" s="31">
        <f>VLOOKUP(Eliminación!I961,RETENCIÓN!A:D,IF(Eliminación!E961="OPES",2,IF(Eliminación!E961="UPES",3,4)),FALSE)</f>
        <v>10</v>
      </c>
      <c r="K1671" s="27">
        <f t="shared" si="26"/>
        <v>40137</v>
      </c>
      <c r="L1671" s="28" t="str">
        <f>IF(VLOOKUP(I1671,RETENCIÓN!A:E,5,FALSE)="E","X","")</f>
        <v>X</v>
      </c>
      <c r="M1671" s="29" t="str">
        <f>IF(VLOOKUP(I1671,RETENCIÓN!A:E,5,FALSE)="CT","X","")</f>
        <v/>
      </c>
      <c r="N1671" s="28" t="str">
        <f>IF(VLOOKUP(I1671,RETENCIÓN!A:E,5,FALSE)="E","X","")</f>
        <v>X</v>
      </c>
      <c r="O1671" s="28"/>
      <c r="P1671" s="28"/>
      <c r="Q1671" s="26" t="s">
        <v>1258</v>
      </c>
      <c r="R1671" s="26" t="s">
        <v>476</v>
      </c>
      <c r="S1671" s="25" t="s">
        <v>177</v>
      </c>
      <c r="T1671" s="22" t="s">
        <v>178</v>
      </c>
      <c r="U1671" s="22">
        <v>1</v>
      </c>
      <c r="V1671" s="22">
        <v>87</v>
      </c>
      <c r="W1671" s="22" t="s">
        <v>167</v>
      </c>
      <c r="X1671" s="22"/>
      <c r="Y1671" s="22">
        <v>2</v>
      </c>
      <c r="Z1671" s="22" t="s">
        <v>1503</v>
      </c>
    </row>
    <row r="1672" spans="1:26" x14ac:dyDescent="0.2">
      <c r="A1672" s="22">
        <v>1670</v>
      </c>
      <c r="B1672" s="22" t="s">
        <v>221</v>
      </c>
      <c r="C1672" s="23">
        <v>36487</v>
      </c>
      <c r="D1672" s="23">
        <v>36487</v>
      </c>
      <c r="E1672" s="22" t="s">
        <v>21</v>
      </c>
      <c r="F1672" s="24" t="s">
        <v>337</v>
      </c>
      <c r="G1672" s="4" t="s">
        <v>40</v>
      </c>
      <c r="H1672" s="31" t="str">
        <f>VLOOKUP(G1672,Hoja2!A:B,2,0)</f>
        <v>SERIE029</v>
      </c>
      <c r="I1672" s="4" t="s">
        <v>40</v>
      </c>
      <c r="J1672" s="31">
        <f>VLOOKUP(Eliminación!I962,RETENCIÓN!A:D,IF(Eliminación!E962="OPES",2,IF(Eliminación!E962="UPES",3,4)),FALSE)</f>
        <v>10</v>
      </c>
      <c r="K1672" s="27">
        <f t="shared" si="26"/>
        <v>40137</v>
      </c>
      <c r="L1672" s="28" t="str">
        <f>IF(VLOOKUP(I1672,RETENCIÓN!A:E,5,FALSE)="E","X","")</f>
        <v>X</v>
      </c>
      <c r="M1672" s="29" t="str">
        <f>IF(VLOOKUP(I1672,RETENCIÓN!A:E,5,FALSE)="CT","X","")</f>
        <v/>
      </c>
      <c r="N1672" s="28" t="str">
        <f>IF(VLOOKUP(I1672,RETENCIÓN!A:E,5,FALSE)="E","X","")</f>
        <v>X</v>
      </c>
      <c r="O1672" s="28"/>
      <c r="P1672" s="28"/>
      <c r="Q1672" s="26" t="s">
        <v>1258</v>
      </c>
      <c r="R1672" s="26" t="s">
        <v>1199</v>
      </c>
      <c r="S1672" s="25" t="s">
        <v>177</v>
      </c>
      <c r="T1672" s="22" t="s">
        <v>178</v>
      </c>
      <c r="U1672" s="22">
        <v>1</v>
      </c>
      <c r="V1672" s="22">
        <v>144</v>
      </c>
      <c r="W1672" s="22" t="s">
        <v>167</v>
      </c>
      <c r="X1672" s="22"/>
      <c r="Y1672" s="22">
        <v>3</v>
      </c>
      <c r="Z1672" s="22" t="s">
        <v>1503</v>
      </c>
    </row>
    <row r="1673" spans="1:26" x14ac:dyDescent="0.2">
      <c r="A1673" s="22">
        <v>1671</v>
      </c>
      <c r="B1673" s="22" t="s">
        <v>221</v>
      </c>
      <c r="C1673" s="23">
        <v>36487</v>
      </c>
      <c r="D1673" s="23">
        <v>36487</v>
      </c>
      <c r="E1673" s="22" t="s">
        <v>21</v>
      </c>
      <c r="F1673" s="24" t="s">
        <v>1505</v>
      </c>
      <c r="G1673" s="4" t="s">
        <v>40</v>
      </c>
      <c r="H1673" s="31" t="str">
        <f>VLOOKUP(G1673,Hoja2!A:B,2,0)</f>
        <v>SERIE029</v>
      </c>
      <c r="I1673" s="4" t="s">
        <v>40</v>
      </c>
      <c r="J1673" s="31">
        <f>VLOOKUP(Eliminación!I963,RETENCIÓN!A:D,IF(Eliminación!E963="OPES",2,IF(Eliminación!E963="UPES",3,4)),FALSE)</f>
        <v>10</v>
      </c>
      <c r="K1673" s="27">
        <f t="shared" si="26"/>
        <v>40137</v>
      </c>
      <c r="L1673" s="28" t="str">
        <f>IF(VLOOKUP(I1673,RETENCIÓN!A:E,5,FALSE)="E","X","")</f>
        <v>X</v>
      </c>
      <c r="M1673" s="29" t="str">
        <f>IF(VLOOKUP(I1673,RETENCIÓN!A:E,5,FALSE)="CT","X","")</f>
        <v/>
      </c>
      <c r="N1673" s="28" t="str">
        <f>IF(VLOOKUP(I1673,RETENCIÓN!A:E,5,FALSE)="E","X","")</f>
        <v>X</v>
      </c>
      <c r="O1673" s="28"/>
      <c r="P1673" s="28"/>
      <c r="Q1673" s="26" t="s">
        <v>1258</v>
      </c>
      <c r="R1673" s="26" t="s">
        <v>1104</v>
      </c>
      <c r="S1673" s="25" t="s">
        <v>177</v>
      </c>
      <c r="T1673" s="22" t="s">
        <v>178</v>
      </c>
      <c r="U1673" s="22">
        <v>1</v>
      </c>
      <c r="V1673" s="22">
        <v>70</v>
      </c>
      <c r="W1673" s="22" t="s">
        <v>167</v>
      </c>
      <c r="X1673" s="22"/>
      <c r="Y1673" s="22">
        <v>4</v>
      </c>
      <c r="Z1673" s="22" t="s">
        <v>1503</v>
      </c>
    </row>
    <row r="1674" spans="1:26" x14ac:dyDescent="0.2">
      <c r="A1674" s="22">
        <v>1672</v>
      </c>
      <c r="B1674" s="22" t="s">
        <v>412</v>
      </c>
      <c r="C1674" s="23">
        <v>36486</v>
      </c>
      <c r="D1674" s="23">
        <v>36486</v>
      </c>
      <c r="E1674" s="22" t="s">
        <v>21</v>
      </c>
      <c r="F1674" s="24" t="s">
        <v>1506</v>
      </c>
      <c r="G1674" s="4" t="s">
        <v>40</v>
      </c>
      <c r="H1674" s="31" t="str">
        <f>VLOOKUP(G1674,Hoja2!A:B,2,0)</f>
        <v>SERIE029</v>
      </c>
      <c r="I1674" s="4" t="s">
        <v>40</v>
      </c>
      <c r="J1674" s="31">
        <f>VLOOKUP(Eliminación!I964,RETENCIÓN!A:D,IF(Eliminación!E964="OPES",2,IF(Eliminación!E964="UPES",3,4)),FALSE)</f>
        <v>10</v>
      </c>
      <c r="K1674" s="27">
        <f t="shared" si="26"/>
        <v>40136</v>
      </c>
      <c r="L1674" s="28" t="str">
        <f>IF(VLOOKUP(I1674,RETENCIÓN!A:E,5,FALSE)="E","X","")</f>
        <v>X</v>
      </c>
      <c r="M1674" s="29" t="str">
        <f>IF(VLOOKUP(I1674,RETENCIÓN!A:E,5,FALSE)="CT","X","")</f>
        <v/>
      </c>
      <c r="N1674" s="28" t="str">
        <f>IF(VLOOKUP(I1674,RETENCIÓN!A:E,5,FALSE)="E","X","")</f>
        <v>X</v>
      </c>
      <c r="O1674" s="28"/>
      <c r="P1674" s="28"/>
      <c r="Q1674" s="26" t="s">
        <v>1258</v>
      </c>
      <c r="R1674" s="26" t="s">
        <v>1507</v>
      </c>
      <c r="S1674" s="25" t="s">
        <v>177</v>
      </c>
      <c r="T1674" s="22" t="s">
        <v>178</v>
      </c>
      <c r="U1674" s="22">
        <v>1</v>
      </c>
      <c r="V1674" s="22">
        <v>110</v>
      </c>
      <c r="W1674" s="22" t="s">
        <v>167</v>
      </c>
      <c r="X1674" s="22" t="s">
        <v>351</v>
      </c>
      <c r="Y1674" s="22">
        <v>5</v>
      </c>
      <c r="Z1674" s="22" t="s">
        <v>1503</v>
      </c>
    </row>
    <row r="1675" spans="1:26" x14ac:dyDescent="0.2">
      <c r="A1675" s="22">
        <v>1673</v>
      </c>
      <c r="B1675" s="22" t="s">
        <v>221</v>
      </c>
      <c r="C1675" s="23">
        <v>36487</v>
      </c>
      <c r="D1675" s="23">
        <v>36487</v>
      </c>
      <c r="E1675" s="22" t="s">
        <v>21</v>
      </c>
      <c r="F1675" s="24" t="s">
        <v>1508</v>
      </c>
      <c r="G1675" s="4" t="s">
        <v>40</v>
      </c>
      <c r="H1675" s="31" t="str">
        <f>VLOOKUP(G1675,Hoja2!A:B,2,0)</f>
        <v>SERIE029</v>
      </c>
      <c r="I1675" s="4" t="s">
        <v>40</v>
      </c>
      <c r="J1675" s="31">
        <f>VLOOKUP(Eliminación!I965,RETENCIÓN!A:D,IF(Eliminación!E965="OPES",2,IF(Eliminación!E965="UPES",3,4)),FALSE)</f>
        <v>10</v>
      </c>
      <c r="K1675" s="27">
        <f t="shared" si="26"/>
        <v>40137</v>
      </c>
      <c r="L1675" s="28" t="str">
        <f>IF(VLOOKUP(I1675,RETENCIÓN!A:E,5,FALSE)="E","X","")</f>
        <v>X</v>
      </c>
      <c r="M1675" s="29" t="str">
        <f>IF(VLOOKUP(I1675,RETENCIÓN!A:E,5,FALSE)="CT","X","")</f>
        <v/>
      </c>
      <c r="N1675" s="28" t="str">
        <f>IF(VLOOKUP(I1675,RETENCIÓN!A:E,5,FALSE)="E","X","")</f>
        <v>X</v>
      </c>
      <c r="O1675" s="28" t="str">
        <f>IF(VLOOKUP(I1675,[3]RETENCIÓN!A:E,5,FALSE)="MT","X","")</f>
        <v/>
      </c>
      <c r="P1675" s="28" t="str">
        <f>IF(VLOOKUP(I1675,[3]RETENCIÓN!A:E,5,FALSE)="S","X","")</f>
        <v/>
      </c>
      <c r="Q1675" s="26" t="s">
        <v>1258</v>
      </c>
      <c r="R1675" s="26" t="s">
        <v>1299</v>
      </c>
      <c r="S1675" s="25" t="s">
        <v>177</v>
      </c>
      <c r="T1675" s="22" t="s">
        <v>178</v>
      </c>
      <c r="U1675" s="22">
        <v>1</v>
      </c>
      <c r="V1675" s="22">
        <v>75</v>
      </c>
      <c r="W1675" s="22" t="s">
        <v>167</v>
      </c>
      <c r="X1675" s="22"/>
      <c r="Y1675" s="22">
        <v>6</v>
      </c>
      <c r="Z1675" s="22" t="s">
        <v>1503</v>
      </c>
    </row>
    <row r="1676" spans="1:26" ht="24" x14ac:dyDescent="0.2">
      <c r="A1676" s="22">
        <v>1674</v>
      </c>
      <c r="B1676" s="22" t="s">
        <v>221</v>
      </c>
      <c r="C1676" s="23">
        <v>36487</v>
      </c>
      <c r="D1676" s="23">
        <v>36487</v>
      </c>
      <c r="E1676" s="22" t="s">
        <v>21</v>
      </c>
      <c r="F1676" s="24" t="s">
        <v>1509</v>
      </c>
      <c r="G1676" s="4" t="s">
        <v>40</v>
      </c>
      <c r="H1676" s="31" t="str">
        <f>VLOOKUP(G1676,Hoja2!A:B,2,0)</f>
        <v>SERIE029</v>
      </c>
      <c r="I1676" s="4" t="s">
        <v>40</v>
      </c>
      <c r="J1676" s="31">
        <f>VLOOKUP(Eliminación!I966,RETENCIÓN!A:D,IF(Eliminación!E966="OPES",2,IF(Eliminación!E966="UPES",3,4)),FALSE)</f>
        <v>10</v>
      </c>
      <c r="K1676" s="27">
        <f t="shared" si="26"/>
        <v>40137</v>
      </c>
      <c r="L1676" s="28" t="str">
        <f>IF(VLOOKUP(I1676,RETENCIÓN!A:E,5,FALSE)="E","X","")</f>
        <v>X</v>
      </c>
      <c r="M1676" s="29" t="str">
        <f>IF(VLOOKUP(I1676,RETENCIÓN!A:E,5,FALSE)="CT","X","")</f>
        <v/>
      </c>
      <c r="N1676" s="28" t="str">
        <f>IF(VLOOKUP(I1676,RETENCIÓN!A:E,5,FALSE)="E","X","")</f>
        <v>X</v>
      </c>
      <c r="O1676" s="28" t="str">
        <f>IF(VLOOKUP(I1676,[3]RETENCIÓN!A:E,5,FALSE)="MT","X","")</f>
        <v/>
      </c>
      <c r="P1676" s="28" t="str">
        <f>IF(VLOOKUP(I1676,[3]RETENCIÓN!A:E,5,FALSE)="S","X","")</f>
        <v/>
      </c>
      <c r="Q1676" s="26" t="s">
        <v>1258</v>
      </c>
      <c r="R1676" s="26" t="s">
        <v>1510</v>
      </c>
      <c r="S1676" s="25" t="s">
        <v>177</v>
      </c>
      <c r="T1676" s="22" t="s">
        <v>178</v>
      </c>
      <c r="U1676" s="22">
        <v>1</v>
      </c>
      <c r="V1676" s="22">
        <v>97</v>
      </c>
      <c r="W1676" s="22" t="s">
        <v>167</v>
      </c>
      <c r="X1676" s="22"/>
      <c r="Y1676" s="22">
        <v>7</v>
      </c>
      <c r="Z1676" s="22" t="s">
        <v>1503</v>
      </c>
    </row>
    <row r="1677" spans="1:26" x14ac:dyDescent="0.2">
      <c r="A1677" s="22">
        <v>1675</v>
      </c>
      <c r="B1677" s="22" t="s">
        <v>221</v>
      </c>
      <c r="C1677" s="23">
        <v>36487</v>
      </c>
      <c r="D1677" s="23">
        <v>36487</v>
      </c>
      <c r="E1677" s="22" t="s">
        <v>21</v>
      </c>
      <c r="F1677" s="24" t="s">
        <v>699</v>
      </c>
      <c r="G1677" s="4" t="s">
        <v>40</v>
      </c>
      <c r="H1677" s="31" t="str">
        <f>VLOOKUP(G1677,Hoja2!A:B,2,0)</f>
        <v>SERIE029</v>
      </c>
      <c r="I1677" s="4" t="s">
        <v>40</v>
      </c>
      <c r="J1677" s="31">
        <f>VLOOKUP(Eliminación!I967,RETENCIÓN!A:D,IF(Eliminación!E967="OPES",2,IF(Eliminación!E967="UPES",3,4)),FALSE)</f>
        <v>10</v>
      </c>
      <c r="K1677" s="27">
        <f t="shared" si="26"/>
        <v>40137</v>
      </c>
      <c r="L1677" s="28" t="str">
        <f>IF(VLOOKUP(I1677,RETENCIÓN!A:E,5,FALSE)="E","X","")</f>
        <v>X</v>
      </c>
      <c r="M1677" s="29" t="str">
        <f>IF(VLOOKUP(I1677,RETENCIÓN!A:E,5,FALSE)="CT","X","")</f>
        <v/>
      </c>
      <c r="N1677" s="28" t="str">
        <f>IF(VLOOKUP(I1677,RETENCIÓN!A:E,5,FALSE)="E","X","")</f>
        <v>X</v>
      </c>
      <c r="O1677" s="28" t="str">
        <f>IF(VLOOKUP(I1677,[3]RETENCIÓN!A:E,5,FALSE)="MT","X","")</f>
        <v/>
      </c>
      <c r="P1677" s="28" t="str">
        <f>IF(VLOOKUP(I1677,[3]RETENCIÓN!A:E,5,FALSE)="S","X","")</f>
        <v/>
      </c>
      <c r="Q1677" s="26" t="s">
        <v>1258</v>
      </c>
      <c r="R1677" s="26"/>
      <c r="S1677" s="25" t="s">
        <v>177</v>
      </c>
      <c r="T1677" s="22" t="s">
        <v>178</v>
      </c>
      <c r="U1677" s="22">
        <v>1</v>
      </c>
      <c r="V1677" s="22">
        <v>82</v>
      </c>
      <c r="W1677" s="22" t="s">
        <v>167</v>
      </c>
      <c r="X1677" s="22"/>
      <c r="Y1677" s="22">
        <v>8</v>
      </c>
      <c r="Z1677" s="22" t="s">
        <v>1503</v>
      </c>
    </row>
    <row r="1678" spans="1:26" x14ac:dyDescent="0.2">
      <c r="A1678" s="22">
        <v>1676</v>
      </c>
      <c r="B1678" s="22" t="s">
        <v>303</v>
      </c>
      <c r="C1678" s="23">
        <v>36487</v>
      </c>
      <c r="D1678" s="23">
        <v>36487</v>
      </c>
      <c r="E1678" s="22" t="s">
        <v>21</v>
      </c>
      <c r="F1678" s="24" t="s">
        <v>1511</v>
      </c>
      <c r="G1678" s="4" t="s">
        <v>40</v>
      </c>
      <c r="H1678" s="31" t="str">
        <f>VLOOKUP(G1678,Hoja2!A:B,2,0)</f>
        <v>SERIE029</v>
      </c>
      <c r="I1678" s="4" t="s">
        <v>40</v>
      </c>
      <c r="J1678" s="31">
        <f>VLOOKUP(Eliminación!I968,RETENCIÓN!A:D,IF(Eliminación!E968="OPES",2,IF(Eliminación!E968="UPES",3,4)),FALSE)</f>
        <v>10</v>
      </c>
      <c r="K1678" s="27">
        <f t="shared" si="26"/>
        <v>40137</v>
      </c>
      <c r="L1678" s="28" t="str">
        <f>IF(VLOOKUP(I1678,RETENCIÓN!A:E,5,FALSE)="E","X","")</f>
        <v>X</v>
      </c>
      <c r="M1678" s="29" t="str">
        <f>IF(VLOOKUP(I1678,RETENCIÓN!A:E,5,FALSE)="CT","X","")</f>
        <v/>
      </c>
      <c r="N1678" s="28" t="str">
        <f>IF(VLOOKUP(I1678,RETENCIÓN!A:E,5,FALSE)="E","X","")</f>
        <v>X</v>
      </c>
      <c r="O1678" s="28" t="str">
        <f>IF(VLOOKUP(I1678,[3]RETENCIÓN!A:E,5,FALSE)="MT","X","")</f>
        <v/>
      </c>
      <c r="P1678" s="28" t="str">
        <f>IF(VLOOKUP(I1678,[3]RETENCIÓN!A:E,5,FALSE)="S","X","")</f>
        <v/>
      </c>
      <c r="Q1678" s="26" t="s">
        <v>1258</v>
      </c>
      <c r="R1678" s="26" t="s">
        <v>1512</v>
      </c>
      <c r="S1678" s="25" t="s">
        <v>177</v>
      </c>
      <c r="T1678" s="22" t="s">
        <v>178</v>
      </c>
      <c r="U1678" s="22">
        <v>1</v>
      </c>
      <c r="V1678" s="22">
        <v>82</v>
      </c>
      <c r="W1678" s="22" t="s">
        <v>167</v>
      </c>
      <c r="X1678" s="22"/>
      <c r="Y1678" s="22">
        <v>9</v>
      </c>
      <c r="Z1678" s="22" t="s">
        <v>1503</v>
      </c>
    </row>
    <row r="1679" spans="1:26" ht="24" x14ac:dyDescent="0.2">
      <c r="A1679" s="22">
        <v>1677</v>
      </c>
      <c r="B1679" s="22" t="s">
        <v>221</v>
      </c>
      <c r="C1679" s="23">
        <v>36487</v>
      </c>
      <c r="D1679" s="23">
        <v>36487</v>
      </c>
      <c r="E1679" s="22" t="s">
        <v>21</v>
      </c>
      <c r="F1679" s="24" t="s">
        <v>1513</v>
      </c>
      <c r="G1679" s="4" t="s">
        <v>40</v>
      </c>
      <c r="H1679" s="31" t="str">
        <f>VLOOKUP(G1679,Hoja2!A:B,2,0)</f>
        <v>SERIE029</v>
      </c>
      <c r="I1679" s="4" t="s">
        <v>40</v>
      </c>
      <c r="J1679" s="31">
        <f>VLOOKUP(Eliminación!I969,RETENCIÓN!A:D,IF(Eliminación!E969="OPES",2,IF(Eliminación!E969="UPES",3,4)),FALSE)</f>
        <v>10</v>
      </c>
      <c r="K1679" s="27">
        <f t="shared" ref="K1679:K1742" si="27">D1679+(J1679*365)</f>
        <v>40137</v>
      </c>
      <c r="L1679" s="28" t="str">
        <f>IF(VLOOKUP(I1679,RETENCIÓN!A:E,5,FALSE)="E","X","")</f>
        <v>X</v>
      </c>
      <c r="M1679" s="29" t="str">
        <f>IF(VLOOKUP(I1679,RETENCIÓN!A:E,5,FALSE)="CT","X","")</f>
        <v/>
      </c>
      <c r="N1679" s="28" t="str">
        <f>IF(VLOOKUP(I1679,RETENCIÓN!A:E,5,FALSE)="E","X","")</f>
        <v>X</v>
      </c>
      <c r="O1679" s="28" t="str">
        <f>IF(VLOOKUP(I1679,[3]RETENCIÓN!A:E,5,FALSE)="MT","X","")</f>
        <v/>
      </c>
      <c r="P1679" s="28" t="str">
        <f>IF(VLOOKUP(I1679,[3]RETENCIÓN!A:E,5,FALSE)="S","X","")</f>
        <v/>
      </c>
      <c r="Q1679" s="26" t="s">
        <v>1258</v>
      </c>
      <c r="R1679" s="26" t="s">
        <v>1514</v>
      </c>
      <c r="S1679" s="25" t="s">
        <v>177</v>
      </c>
      <c r="T1679" s="22" t="s">
        <v>178</v>
      </c>
      <c r="U1679" s="22">
        <v>1</v>
      </c>
      <c r="V1679" s="22">
        <v>94</v>
      </c>
      <c r="W1679" s="22" t="s">
        <v>167</v>
      </c>
      <c r="X1679" s="22"/>
      <c r="Y1679" s="22">
        <v>10</v>
      </c>
      <c r="Z1679" s="22" t="s">
        <v>1503</v>
      </c>
    </row>
    <row r="1680" spans="1:26" x14ac:dyDescent="0.2">
      <c r="A1680" s="22">
        <v>1678</v>
      </c>
      <c r="B1680" s="22" t="s">
        <v>221</v>
      </c>
      <c r="C1680" s="23">
        <v>36487</v>
      </c>
      <c r="D1680" s="23">
        <v>36487</v>
      </c>
      <c r="E1680" s="22" t="s">
        <v>21</v>
      </c>
      <c r="F1680" s="24" t="s">
        <v>222</v>
      </c>
      <c r="G1680" s="4" t="s">
        <v>40</v>
      </c>
      <c r="H1680" s="31" t="str">
        <f>VLOOKUP(G1680,Hoja2!A:B,2,0)</f>
        <v>SERIE029</v>
      </c>
      <c r="I1680" s="4" t="s">
        <v>40</v>
      </c>
      <c r="J1680" s="31">
        <f>VLOOKUP(Eliminación!I970,RETENCIÓN!A:D,IF(Eliminación!E970="OPES",2,IF(Eliminación!E970="UPES",3,4)),FALSE)</f>
        <v>10</v>
      </c>
      <c r="K1680" s="27">
        <f t="shared" si="27"/>
        <v>40137</v>
      </c>
      <c r="L1680" s="28" t="str">
        <f>IF(VLOOKUP(I1680,RETENCIÓN!A:E,5,FALSE)="E","X","")</f>
        <v>X</v>
      </c>
      <c r="M1680" s="29" t="str">
        <f>IF(VLOOKUP(I1680,RETENCIÓN!A:E,5,FALSE)="CT","X","")</f>
        <v/>
      </c>
      <c r="N1680" s="28" t="str">
        <f>IF(VLOOKUP(I1680,RETENCIÓN!A:E,5,FALSE)="E","X","")</f>
        <v>X</v>
      </c>
      <c r="O1680" s="28" t="str">
        <f>IF(VLOOKUP(I1680,[3]RETENCIÓN!A:E,5,FALSE)="MT","X","")</f>
        <v/>
      </c>
      <c r="P1680" s="28" t="str">
        <f>IF(VLOOKUP(I1680,[3]RETENCIÓN!A:E,5,FALSE)="S","X","")</f>
        <v/>
      </c>
      <c r="Q1680" s="26" t="s">
        <v>1258</v>
      </c>
      <c r="R1680" s="26" t="s">
        <v>1296</v>
      </c>
      <c r="S1680" s="25" t="s">
        <v>177</v>
      </c>
      <c r="T1680" s="22" t="s">
        <v>178</v>
      </c>
      <c r="U1680" s="22">
        <v>1</v>
      </c>
      <c r="V1680" s="22">
        <v>54</v>
      </c>
      <c r="W1680" s="22" t="s">
        <v>167</v>
      </c>
      <c r="X1680" s="22"/>
      <c r="Y1680" s="22">
        <v>11</v>
      </c>
      <c r="Z1680" s="22" t="s">
        <v>1503</v>
      </c>
    </row>
    <row r="1681" spans="1:26" x14ac:dyDescent="0.2">
      <c r="A1681" s="22">
        <v>1679</v>
      </c>
      <c r="B1681" s="22" t="s">
        <v>221</v>
      </c>
      <c r="C1681" s="23">
        <v>36487</v>
      </c>
      <c r="D1681" s="23">
        <v>36487</v>
      </c>
      <c r="E1681" s="22" t="s">
        <v>21</v>
      </c>
      <c r="F1681" s="24" t="s">
        <v>1275</v>
      </c>
      <c r="G1681" s="4" t="s">
        <v>40</v>
      </c>
      <c r="H1681" s="31" t="str">
        <f>VLOOKUP(G1681,Hoja2!A:B,2,0)</f>
        <v>SERIE029</v>
      </c>
      <c r="I1681" s="4" t="s">
        <v>40</v>
      </c>
      <c r="J1681" s="31">
        <f>VLOOKUP(Eliminación!I971,RETENCIÓN!A:D,IF(Eliminación!E971="OPES",2,IF(Eliminación!E971="UPES",3,4)),FALSE)</f>
        <v>10</v>
      </c>
      <c r="K1681" s="27">
        <f t="shared" si="27"/>
        <v>40137</v>
      </c>
      <c r="L1681" s="28" t="str">
        <f>IF(VLOOKUP(I1681,RETENCIÓN!A:E,5,FALSE)="E","X","")</f>
        <v>X</v>
      </c>
      <c r="M1681" s="29" t="str">
        <f>IF(VLOOKUP(I1681,RETENCIÓN!A:E,5,FALSE)="CT","X","")</f>
        <v/>
      </c>
      <c r="N1681" s="28" t="str">
        <f>IF(VLOOKUP(I1681,RETENCIÓN!A:E,5,FALSE)="E","X","")</f>
        <v>X</v>
      </c>
      <c r="O1681" s="28" t="str">
        <f>IF(VLOOKUP(I1681,[3]RETENCIÓN!A:E,5,FALSE)="MT","X","")</f>
        <v/>
      </c>
      <c r="P1681" s="28" t="str">
        <f>IF(VLOOKUP(I1681,[3]RETENCIÓN!A:E,5,FALSE)="S","X","")</f>
        <v/>
      </c>
      <c r="Q1681" s="26" t="s">
        <v>1258</v>
      </c>
      <c r="R1681" s="26" t="s">
        <v>1276</v>
      </c>
      <c r="S1681" s="25" t="s">
        <v>177</v>
      </c>
      <c r="T1681" s="22" t="s">
        <v>178</v>
      </c>
      <c r="U1681" s="22">
        <v>1</v>
      </c>
      <c r="V1681" s="22">
        <v>92</v>
      </c>
      <c r="W1681" s="22" t="s">
        <v>167</v>
      </c>
      <c r="X1681" s="22"/>
      <c r="Y1681" s="22">
        <v>12</v>
      </c>
      <c r="Z1681" s="22" t="s">
        <v>1503</v>
      </c>
    </row>
    <row r="1682" spans="1:26" ht="24" x14ac:dyDescent="0.2">
      <c r="A1682" s="22">
        <v>1680</v>
      </c>
      <c r="B1682" s="22" t="s">
        <v>303</v>
      </c>
      <c r="C1682" s="23">
        <v>36487</v>
      </c>
      <c r="D1682" s="23">
        <v>36487</v>
      </c>
      <c r="E1682" s="22" t="s">
        <v>21</v>
      </c>
      <c r="F1682" s="24" t="s">
        <v>506</v>
      </c>
      <c r="G1682" s="4" t="s">
        <v>40</v>
      </c>
      <c r="H1682" s="31" t="str">
        <f>VLOOKUP(G1682,Hoja2!A:B,2,0)</f>
        <v>SERIE029</v>
      </c>
      <c r="I1682" s="4" t="s">
        <v>40</v>
      </c>
      <c r="J1682" s="31">
        <f>VLOOKUP(Eliminación!I972,RETENCIÓN!A:D,IF(Eliminación!E972="OPES",2,IF(Eliminación!E972="UPES",3,4)),FALSE)</f>
        <v>10</v>
      </c>
      <c r="K1682" s="27">
        <f t="shared" si="27"/>
        <v>40137</v>
      </c>
      <c r="L1682" s="28" t="str">
        <f>IF(VLOOKUP(I1682,RETENCIÓN!A:E,5,FALSE)="E","X","")</f>
        <v>X</v>
      </c>
      <c r="M1682" s="29" t="str">
        <f>IF(VLOOKUP(I1682,RETENCIÓN!A:E,5,FALSE)="CT","X","")</f>
        <v/>
      </c>
      <c r="N1682" s="28" t="str">
        <f>IF(VLOOKUP(I1682,RETENCIÓN!A:E,5,FALSE)="E","X","")</f>
        <v>X</v>
      </c>
      <c r="O1682" s="28" t="str">
        <f>IF(VLOOKUP(I1682,[3]RETENCIÓN!A:E,5,FALSE)="MT","X","")</f>
        <v/>
      </c>
      <c r="P1682" s="28" t="str">
        <f>IF(VLOOKUP(I1682,[3]RETENCIÓN!A:E,5,FALSE)="S","X","")</f>
        <v/>
      </c>
      <c r="Q1682" s="26" t="s">
        <v>1258</v>
      </c>
      <c r="R1682" s="26" t="s">
        <v>1202</v>
      </c>
      <c r="S1682" s="25" t="s">
        <v>177</v>
      </c>
      <c r="T1682" s="22" t="s">
        <v>178</v>
      </c>
      <c r="U1682" s="22">
        <v>1</v>
      </c>
      <c r="V1682" s="22">
        <v>53</v>
      </c>
      <c r="W1682" s="22" t="s">
        <v>167</v>
      </c>
      <c r="X1682" s="22"/>
      <c r="Y1682" s="22">
        <v>13</v>
      </c>
      <c r="Z1682" s="22" t="s">
        <v>1503</v>
      </c>
    </row>
    <row r="1683" spans="1:26" x14ac:dyDescent="0.2">
      <c r="A1683" s="22">
        <v>1681</v>
      </c>
      <c r="B1683" s="22" t="s">
        <v>412</v>
      </c>
      <c r="C1683" s="23">
        <v>36487</v>
      </c>
      <c r="D1683" s="23">
        <v>36487</v>
      </c>
      <c r="E1683" s="22" t="s">
        <v>21</v>
      </c>
      <c r="F1683" s="24" t="s">
        <v>1220</v>
      </c>
      <c r="G1683" s="4" t="s">
        <v>40</v>
      </c>
      <c r="H1683" s="31" t="str">
        <f>VLOOKUP(G1683,Hoja2!A:B,2,0)</f>
        <v>SERIE029</v>
      </c>
      <c r="I1683" s="4" t="s">
        <v>40</v>
      </c>
      <c r="J1683" s="31">
        <f>VLOOKUP(Eliminación!I973,RETENCIÓN!A:D,IF(Eliminación!E973="OPES",2,IF(Eliminación!E973="UPES",3,4)),FALSE)</f>
        <v>10</v>
      </c>
      <c r="K1683" s="27">
        <f t="shared" si="27"/>
        <v>40137</v>
      </c>
      <c r="L1683" s="28" t="str">
        <f>IF(VLOOKUP(I1683,RETENCIÓN!A:E,5,FALSE)="E","X","")</f>
        <v>X</v>
      </c>
      <c r="M1683" s="29" t="str">
        <f>IF(VLOOKUP(I1683,RETENCIÓN!A:E,5,FALSE)="CT","X","")</f>
        <v/>
      </c>
      <c r="N1683" s="28" t="str">
        <f>IF(VLOOKUP(I1683,RETENCIÓN!A:E,5,FALSE)="E","X","")</f>
        <v>X</v>
      </c>
      <c r="O1683" s="28" t="str">
        <f>IF(VLOOKUP(I1683,[3]RETENCIÓN!A:E,5,FALSE)="MT","X","")</f>
        <v/>
      </c>
      <c r="P1683" s="28" t="str">
        <f>IF(VLOOKUP(I1683,[3]RETENCIÓN!A:E,5,FALSE)="S","X","")</f>
        <v/>
      </c>
      <c r="Q1683" s="26" t="s">
        <v>1258</v>
      </c>
      <c r="R1683" s="26" t="s">
        <v>341</v>
      </c>
      <c r="S1683" s="25" t="s">
        <v>177</v>
      </c>
      <c r="T1683" s="22" t="s">
        <v>178</v>
      </c>
      <c r="U1683" s="22">
        <v>1</v>
      </c>
      <c r="V1683" s="22">
        <v>67</v>
      </c>
      <c r="W1683" s="22" t="s">
        <v>167</v>
      </c>
      <c r="X1683" s="22" t="s">
        <v>351</v>
      </c>
      <c r="Y1683" s="22">
        <v>14</v>
      </c>
      <c r="Z1683" s="22" t="s">
        <v>1503</v>
      </c>
    </row>
    <row r="1684" spans="1:26" x14ac:dyDescent="0.2">
      <c r="A1684" s="22">
        <v>1682</v>
      </c>
      <c r="B1684" s="22" t="s">
        <v>221</v>
      </c>
      <c r="C1684" s="23">
        <v>36487</v>
      </c>
      <c r="D1684" s="23">
        <v>36487</v>
      </c>
      <c r="E1684" s="22" t="s">
        <v>21</v>
      </c>
      <c r="F1684" s="24" t="s">
        <v>1515</v>
      </c>
      <c r="G1684" s="4" t="s">
        <v>40</v>
      </c>
      <c r="H1684" s="31" t="str">
        <f>VLOOKUP(G1684,Hoja2!A:B,2,0)</f>
        <v>SERIE029</v>
      </c>
      <c r="I1684" s="4" t="s">
        <v>40</v>
      </c>
      <c r="J1684" s="31">
        <f>VLOOKUP(Eliminación!I974,RETENCIÓN!A:D,IF(Eliminación!E974="OPES",2,IF(Eliminación!E974="UPES",3,4)),FALSE)</f>
        <v>10</v>
      </c>
      <c r="K1684" s="27">
        <f t="shared" si="27"/>
        <v>40137</v>
      </c>
      <c r="L1684" s="28" t="str">
        <f>IF(VLOOKUP(I1684,RETENCIÓN!A:E,5,FALSE)="E","X","")</f>
        <v>X</v>
      </c>
      <c r="M1684" s="29" t="str">
        <f>IF(VLOOKUP(I1684,RETENCIÓN!A:E,5,FALSE)="CT","X","")</f>
        <v/>
      </c>
      <c r="N1684" s="28" t="str">
        <f>IF(VLOOKUP(I1684,RETENCIÓN!A:E,5,FALSE)="E","X","")</f>
        <v>X</v>
      </c>
      <c r="O1684" s="28" t="str">
        <f>IF(VLOOKUP(I1684,[3]RETENCIÓN!A:E,5,FALSE)="MT","X","")</f>
        <v/>
      </c>
      <c r="P1684" s="28" t="str">
        <f>IF(VLOOKUP(I1684,[3]RETENCIÓN!A:E,5,FALSE)="S","X","")</f>
        <v/>
      </c>
      <c r="Q1684" s="26" t="s">
        <v>1258</v>
      </c>
      <c r="R1684" s="26"/>
      <c r="S1684" s="25" t="s">
        <v>177</v>
      </c>
      <c r="T1684" s="22" t="s">
        <v>178</v>
      </c>
      <c r="U1684" s="22">
        <v>1</v>
      </c>
      <c r="V1684" s="22">
        <v>82</v>
      </c>
      <c r="W1684" s="22" t="s">
        <v>167</v>
      </c>
      <c r="X1684" s="22"/>
      <c r="Y1684" s="22">
        <v>15</v>
      </c>
      <c r="Z1684" s="22" t="s">
        <v>1503</v>
      </c>
    </row>
    <row r="1685" spans="1:26" x14ac:dyDescent="0.2">
      <c r="A1685" s="22">
        <v>1683</v>
      </c>
      <c r="B1685" s="22" t="s">
        <v>221</v>
      </c>
      <c r="C1685" s="23">
        <v>36487</v>
      </c>
      <c r="D1685" s="23">
        <v>36487</v>
      </c>
      <c r="E1685" s="22" t="s">
        <v>21</v>
      </c>
      <c r="F1685" s="24" t="s">
        <v>1516</v>
      </c>
      <c r="G1685" s="4" t="s">
        <v>40</v>
      </c>
      <c r="H1685" s="31" t="str">
        <f>VLOOKUP(G1685,Hoja2!A:B,2,0)</f>
        <v>SERIE029</v>
      </c>
      <c r="I1685" s="4" t="s">
        <v>40</v>
      </c>
      <c r="J1685" s="31">
        <f>VLOOKUP(Eliminación!I975,RETENCIÓN!A:D,IF(Eliminación!E975="OPES",2,IF(Eliminación!E975="UPES",3,4)),FALSE)</f>
        <v>10</v>
      </c>
      <c r="K1685" s="27">
        <f t="shared" si="27"/>
        <v>40137</v>
      </c>
      <c r="L1685" s="28" t="str">
        <f>IF(VLOOKUP(I1685,RETENCIÓN!A:E,5,FALSE)="E","X","")</f>
        <v>X</v>
      </c>
      <c r="M1685" s="29" t="str">
        <f>IF(VLOOKUP(I1685,RETENCIÓN!A:E,5,FALSE)="CT","X","")</f>
        <v/>
      </c>
      <c r="N1685" s="28" t="str">
        <f>IF(VLOOKUP(I1685,RETENCIÓN!A:E,5,FALSE)="E","X","")</f>
        <v>X</v>
      </c>
      <c r="O1685" s="28" t="str">
        <f>IF(VLOOKUP(I1685,[3]RETENCIÓN!A:E,5,FALSE)="MT","X","")</f>
        <v/>
      </c>
      <c r="P1685" s="28" t="str">
        <f>IF(VLOOKUP(I1685,[3]RETENCIÓN!A:E,5,FALSE)="S","X","")</f>
        <v/>
      </c>
      <c r="Q1685" s="26" t="s">
        <v>1258</v>
      </c>
      <c r="R1685" s="26"/>
      <c r="S1685" s="25" t="s">
        <v>177</v>
      </c>
      <c r="T1685" s="22" t="s">
        <v>178</v>
      </c>
      <c r="U1685" s="22">
        <v>1</v>
      </c>
      <c r="V1685" s="22">
        <v>40</v>
      </c>
      <c r="W1685" s="22" t="s">
        <v>167</v>
      </c>
      <c r="X1685" s="22"/>
      <c r="Y1685" s="22">
        <v>16</v>
      </c>
      <c r="Z1685" s="22" t="s">
        <v>1503</v>
      </c>
    </row>
    <row r="1686" spans="1:26" x14ac:dyDescent="0.2">
      <c r="A1686" s="22">
        <v>1684</v>
      </c>
      <c r="B1686" s="22" t="s">
        <v>412</v>
      </c>
      <c r="C1686" s="23">
        <v>36731</v>
      </c>
      <c r="D1686" s="23">
        <v>36731</v>
      </c>
      <c r="E1686" s="22" t="s">
        <v>21</v>
      </c>
      <c r="F1686" s="24" t="s">
        <v>1517</v>
      </c>
      <c r="G1686" s="4" t="s">
        <v>40</v>
      </c>
      <c r="H1686" s="31" t="str">
        <f>VLOOKUP(G1686,Hoja2!A:B,2,0)</f>
        <v>SERIE029</v>
      </c>
      <c r="I1686" s="4" t="s">
        <v>40</v>
      </c>
      <c r="J1686" s="31">
        <f>VLOOKUP(Eliminación!I976,RETENCIÓN!A:D,IF(Eliminación!E976="OPES",2,IF(Eliminación!E976="UPES",3,4)),FALSE)</f>
        <v>10</v>
      </c>
      <c r="K1686" s="27">
        <f t="shared" si="27"/>
        <v>40381</v>
      </c>
      <c r="L1686" s="28" t="str">
        <f>IF(VLOOKUP(I1686,RETENCIÓN!A:E,5,FALSE)="E","X","")</f>
        <v>X</v>
      </c>
      <c r="M1686" s="29" t="str">
        <f>IF(VLOOKUP(I1686,RETENCIÓN!A:E,5,FALSE)="CT","X","")</f>
        <v/>
      </c>
      <c r="N1686" s="28" t="str">
        <f>IF(VLOOKUP(I1686,RETENCIÓN!A:E,5,FALSE)="E","X","")</f>
        <v>X</v>
      </c>
      <c r="O1686" s="28" t="str">
        <f>IF(VLOOKUP(I1686,[3]RETENCIÓN!A:E,5,FALSE)="MT","X","")</f>
        <v/>
      </c>
      <c r="P1686" s="28" t="str">
        <f>IF(VLOOKUP(I1686,[3]RETENCIÓN!A:E,5,FALSE)="S","X","")</f>
        <v/>
      </c>
      <c r="Q1686" s="26" t="s">
        <v>1362</v>
      </c>
      <c r="R1686" s="26" t="s">
        <v>1428</v>
      </c>
      <c r="S1686" s="25" t="s">
        <v>177</v>
      </c>
      <c r="T1686" s="22" t="s">
        <v>178</v>
      </c>
      <c r="U1686" s="22">
        <v>1</v>
      </c>
      <c r="V1686" s="22">
        <v>150</v>
      </c>
      <c r="W1686" s="22" t="s">
        <v>167</v>
      </c>
      <c r="X1686" s="22" t="s">
        <v>351</v>
      </c>
      <c r="Y1686" s="22">
        <v>1</v>
      </c>
      <c r="Z1686" s="22" t="s">
        <v>1518</v>
      </c>
    </row>
    <row r="1687" spans="1:26" x14ac:dyDescent="0.2">
      <c r="A1687" s="22">
        <v>1685</v>
      </c>
      <c r="B1687" s="22" t="s">
        <v>221</v>
      </c>
      <c r="C1687" s="23">
        <v>36731</v>
      </c>
      <c r="D1687" s="23">
        <v>36731</v>
      </c>
      <c r="E1687" s="22" t="s">
        <v>21</v>
      </c>
      <c r="F1687" s="24" t="s">
        <v>418</v>
      </c>
      <c r="G1687" s="4" t="s">
        <v>40</v>
      </c>
      <c r="H1687" s="31" t="str">
        <f>VLOOKUP(G1687,Hoja2!A:B,2,0)</f>
        <v>SERIE029</v>
      </c>
      <c r="I1687" s="4" t="s">
        <v>40</v>
      </c>
      <c r="J1687" s="31">
        <f>VLOOKUP(Eliminación!I977,RETENCIÓN!A:D,IF(Eliminación!E977="OPES",2,IF(Eliminación!E977="UPES",3,4)),FALSE)</f>
        <v>10</v>
      </c>
      <c r="K1687" s="27">
        <f t="shared" si="27"/>
        <v>40381</v>
      </c>
      <c r="L1687" s="28" t="str">
        <f>IF(VLOOKUP(I1687,RETENCIÓN!A:E,5,FALSE)="E","X","")</f>
        <v>X</v>
      </c>
      <c r="M1687" s="29" t="str">
        <f>IF(VLOOKUP(I1687,RETENCIÓN!A:E,5,FALSE)="CT","X","")</f>
        <v/>
      </c>
      <c r="N1687" s="28" t="str">
        <f>IF(VLOOKUP(I1687,RETENCIÓN!A:E,5,FALSE)="E","X","")</f>
        <v>X</v>
      </c>
      <c r="O1687" s="28" t="str">
        <f>IF(VLOOKUP(I1687,[3]RETENCIÓN!A:E,5,FALSE)="MT","X","")</f>
        <v/>
      </c>
      <c r="P1687" s="28" t="str">
        <f>IF(VLOOKUP(I1687,[3]RETENCIÓN!A:E,5,FALSE)="S","X","")</f>
        <v/>
      </c>
      <c r="Q1687" s="26" t="s">
        <v>1362</v>
      </c>
      <c r="R1687" s="26" t="s">
        <v>1519</v>
      </c>
      <c r="S1687" s="25" t="s">
        <v>177</v>
      </c>
      <c r="T1687" s="22" t="s">
        <v>178</v>
      </c>
      <c r="U1687" s="22">
        <v>1</v>
      </c>
      <c r="V1687" s="22">
        <v>156</v>
      </c>
      <c r="W1687" s="22" t="s">
        <v>167</v>
      </c>
      <c r="X1687" s="22"/>
      <c r="Y1687" s="22">
        <v>2</v>
      </c>
      <c r="Z1687" s="22" t="s">
        <v>1518</v>
      </c>
    </row>
    <row r="1688" spans="1:26" x14ac:dyDescent="0.2">
      <c r="A1688" s="22">
        <v>1686</v>
      </c>
      <c r="B1688" s="22" t="s">
        <v>412</v>
      </c>
      <c r="C1688" s="23">
        <v>36731</v>
      </c>
      <c r="D1688" s="23">
        <v>36731</v>
      </c>
      <c r="E1688" s="22" t="s">
        <v>21</v>
      </c>
      <c r="F1688" s="24" t="s">
        <v>1520</v>
      </c>
      <c r="G1688" s="4" t="s">
        <v>40</v>
      </c>
      <c r="H1688" s="31" t="str">
        <f>VLOOKUP(G1688,Hoja2!A:B,2,0)</f>
        <v>SERIE029</v>
      </c>
      <c r="I1688" s="4" t="s">
        <v>40</v>
      </c>
      <c r="J1688" s="31">
        <f>VLOOKUP(Eliminación!I978,RETENCIÓN!A:D,IF(Eliminación!E978="OPES",2,IF(Eliminación!E978="UPES",3,4)),FALSE)</f>
        <v>10</v>
      </c>
      <c r="K1688" s="27">
        <f t="shared" si="27"/>
        <v>40381</v>
      </c>
      <c r="L1688" s="28" t="str">
        <f>IF(VLOOKUP(I1688,RETENCIÓN!A:E,5,FALSE)="E","X","")</f>
        <v>X</v>
      </c>
      <c r="M1688" s="29" t="str">
        <f>IF(VLOOKUP(I1688,RETENCIÓN!A:E,5,FALSE)="CT","X","")</f>
        <v/>
      </c>
      <c r="N1688" s="28" t="str">
        <f>IF(VLOOKUP(I1688,RETENCIÓN!A:E,5,FALSE)="E","X","")</f>
        <v>X</v>
      </c>
      <c r="O1688" s="28" t="str">
        <f>IF(VLOOKUP(I1688,[3]RETENCIÓN!A:E,5,FALSE)="MT","X","")</f>
        <v/>
      </c>
      <c r="P1688" s="28" t="str">
        <f>IF(VLOOKUP(I1688,[3]RETENCIÓN!A:E,5,FALSE)="S","X","")</f>
        <v/>
      </c>
      <c r="Q1688" s="26" t="s">
        <v>1362</v>
      </c>
      <c r="R1688" s="26" t="s">
        <v>1515</v>
      </c>
      <c r="S1688" s="25" t="s">
        <v>177</v>
      </c>
      <c r="T1688" s="22" t="s">
        <v>178</v>
      </c>
      <c r="U1688" s="22">
        <v>1</v>
      </c>
      <c r="V1688" s="22">
        <v>175</v>
      </c>
      <c r="W1688" s="22" t="s">
        <v>167</v>
      </c>
      <c r="X1688" s="22" t="s">
        <v>351</v>
      </c>
      <c r="Y1688" s="22">
        <v>3</v>
      </c>
      <c r="Z1688" s="22" t="s">
        <v>1518</v>
      </c>
    </row>
    <row r="1689" spans="1:26" x14ac:dyDescent="0.2">
      <c r="A1689" s="22">
        <v>1687</v>
      </c>
      <c r="B1689" s="22" t="s">
        <v>303</v>
      </c>
      <c r="C1689" s="23">
        <v>36731</v>
      </c>
      <c r="D1689" s="23">
        <v>36731</v>
      </c>
      <c r="E1689" s="22" t="s">
        <v>21</v>
      </c>
      <c r="F1689" s="24" t="s">
        <v>1521</v>
      </c>
      <c r="G1689" s="4" t="s">
        <v>40</v>
      </c>
      <c r="H1689" s="31" t="str">
        <f>VLOOKUP(G1689,Hoja2!A:B,2,0)</f>
        <v>SERIE029</v>
      </c>
      <c r="I1689" s="4" t="s">
        <v>40</v>
      </c>
      <c r="J1689" s="31">
        <f>VLOOKUP(Eliminación!I979,RETENCIÓN!A:D,IF(Eliminación!E979="OPES",2,IF(Eliminación!E979="UPES",3,4)),FALSE)</f>
        <v>10</v>
      </c>
      <c r="K1689" s="27">
        <f t="shared" si="27"/>
        <v>40381</v>
      </c>
      <c r="L1689" s="28" t="str">
        <f>IF(VLOOKUP(I1689,RETENCIÓN!A:E,5,FALSE)="E","X","")</f>
        <v>X</v>
      </c>
      <c r="M1689" s="29" t="str">
        <f>IF(VLOOKUP(I1689,RETENCIÓN!A:E,5,FALSE)="CT","X","")</f>
        <v/>
      </c>
      <c r="N1689" s="28" t="str">
        <f>IF(VLOOKUP(I1689,RETENCIÓN!A:E,5,FALSE)="E","X","")</f>
        <v>X</v>
      </c>
      <c r="O1689" s="28" t="str">
        <f>IF(VLOOKUP(I1689,[3]RETENCIÓN!A:E,5,FALSE)="MT","X","")</f>
        <v/>
      </c>
      <c r="P1689" s="28" t="str">
        <f>IF(VLOOKUP(I1689,[3]RETENCIÓN!A:E,5,FALSE)="S","X","")</f>
        <v/>
      </c>
      <c r="Q1689" s="26" t="s">
        <v>1362</v>
      </c>
      <c r="R1689" s="26" t="s">
        <v>1180</v>
      </c>
      <c r="S1689" s="25" t="s">
        <v>177</v>
      </c>
      <c r="T1689" s="22" t="s">
        <v>178</v>
      </c>
      <c r="U1689" s="22">
        <v>1</v>
      </c>
      <c r="V1689" s="22">
        <v>106</v>
      </c>
      <c r="W1689" s="22" t="s">
        <v>167</v>
      </c>
      <c r="X1689" s="22" t="s">
        <v>351</v>
      </c>
      <c r="Y1689" s="22">
        <v>4</v>
      </c>
      <c r="Z1689" s="22" t="s">
        <v>1518</v>
      </c>
    </row>
    <row r="1690" spans="1:26" x14ac:dyDescent="0.2">
      <c r="A1690" s="22">
        <v>1688</v>
      </c>
      <c r="B1690" s="22" t="s">
        <v>221</v>
      </c>
      <c r="C1690" s="23">
        <v>36731</v>
      </c>
      <c r="D1690" s="23">
        <v>36731</v>
      </c>
      <c r="E1690" s="22" t="s">
        <v>21</v>
      </c>
      <c r="F1690" s="24" t="s">
        <v>1522</v>
      </c>
      <c r="G1690" s="4" t="s">
        <v>40</v>
      </c>
      <c r="H1690" s="31" t="str">
        <f>VLOOKUP(G1690,Hoja2!A:B,2,0)</f>
        <v>SERIE029</v>
      </c>
      <c r="I1690" s="4" t="s">
        <v>40</v>
      </c>
      <c r="J1690" s="31">
        <f>VLOOKUP(Eliminación!I980,RETENCIÓN!A:D,IF(Eliminación!E980="OPES",2,IF(Eliminación!E980="UPES",3,4)),FALSE)</f>
        <v>10</v>
      </c>
      <c r="K1690" s="27">
        <f t="shared" si="27"/>
        <v>40381</v>
      </c>
      <c r="L1690" s="28" t="str">
        <f>IF(VLOOKUP(I1690,RETENCIÓN!A:E,5,FALSE)="E","X","")</f>
        <v>X</v>
      </c>
      <c r="M1690" s="29" t="str">
        <f>IF(VLOOKUP(I1690,RETENCIÓN!A:E,5,FALSE)="CT","X","")</f>
        <v/>
      </c>
      <c r="N1690" s="28" t="str">
        <f>IF(VLOOKUP(I1690,RETENCIÓN!A:E,5,FALSE)="E","X","")</f>
        <v>X</v>
      </c>
      <c r="O1690" s="28" t="str">
        <f>IF(VLOOKUP(I1690,[3]RETENCIÓN!A:E,5,FALSE)="MT","X","")</f>
        <v/>
      </c>
      <c r="P1690" s="28" t="str">
        <f>IF(VLOOKUP(I1690,[3]RETENCIÓN!A:E,5,FALSE)="S","X","")</f>
        <v/>
      </c>
      <c r="Q1690" s="26" t="s">
        <v>1362</v>
      </c>
      <c r="R1690" s="26" t="s">
        <v>1523</v>
      </c>
      <c r="S1690" s="25" t="s">
        <v>177</v>
      </c>
      <c r="T1690" s="22" t="s">
        <v>178</v>
      </c>
      <c r="U1690" s="22">
        <v>1</v>
      </c>
      <c r="V1690" s="22">
        <v>131</v>
      </c>
      <c r="W1690" s="22" t="s">
        <v>167</v>
      </c>
      <c r="X1690" s="22"/>
      <c r="Y1690" s="22">
        <v>5</v>
      </c>
      <c r="Z1690" s="22" t="s">
        <v>1518</v>
      </c>
    </row>
    <row r="1691" spans="1:26" x14ac:dyDescent="0.2">
      <c r="A1691" s="22">
        <v>1689</v>
      </c>
      <c r="B1691" s="22" t="s">
        <v>221</v>
      </c>
      <c r="C1691" s="23">
        <v>36731</v>
      </c>
      <c r="D1691" s="23">
        <v>36731</v>
      </c>
      <c r="E1691" s="22" t="s">
        <v>21</v>
      </c>
      <c r="F1691" s="24" t="s">
        <v>222</v>
      </c>
      <c r="G1691" s="4" t="s">
        <v>40</v>
      </c>
      <c r="H1691" s="31" t="str">
        <f>VLOOKUP(G1691,Hoja2!A:B,2,0)</f>
        <v>SERIE029</v>
      </c>
      <c r="I1691" s="4" t="s">
        <v>40</v>
      </c>
      <c r="J1691" s="31">
        <f>VLOOKUP(Eliminación!I981,RETENCIÓN!A:D,IF(Eliminación!E981="OPES",2,IF(Eliminación!E981="UPES",3,4)),FALSE)</f>
        <v>10</v>
      </c>
      <c r="K1691" s="27">
        <f t="shared" si="27"/>
        <v>40381</v>
      </c>
      <c r="L1691" s="28" t="str">
        <f>IF(VLOOKUP(I1691,RETENCIÓN!A:E,5,FALSE)="E","X","")</f>
        <v>X</v>
      </c>
      <c r="M1691" s="29" t="str">
        <f>IF(VLOOKUP(I1691,RETENCIÓN!A:E,5,FALSE)="CT","X","")</f>
        <v/>
      </c>
      <c r="N1691" s="28" t="str">
        <f>IF(VLOOKUP(I1691,RETENCIÓN!A:E,5,FALSE)="E","X","")</f>
        <v>X</v>
      </c>
      <c r="O1691" s="28" t="str">
        <f>IF(VLOOKUP(I1691,[3]RETENCIÓN!A:E,5,FALSE)="MT","X","")</f>
        <v/>
      </c>
      <c r="P1691" s="28" t="str">
        <f>IF(VLOOKUP(I1691,[3]RETENCIÓN!A:E,5,FALSE)="S","X","")</f>
        <v/>
      </c>
      <c r="Q1691" s="26" t="s">
        <v>1362</v>
      </c>
      <c r="R1691" s="26" t="s">
        <v>1296</v>
      </c>
      <c r="S1691" s="25" t="s">
        <v>177</v>
      </c>
      <c r="T1691" s="22" t="s">
        <v>178</v>
      </c>
      <c r="U1691" s="22">
        <v>1</v>
      </c>
      <c r="V1691" s="22">
        <v>63</v>
      </c>
      <c r="W1691" s="22" t="s">
        <v>167</v>
      </c>
      <c r="X1691" s="22"/>
      <c r="Y1691" s="22">
        <v>6</v>
      </c>
      <c r="Z1691" s="22" t="s">
        <v>1518</v>
      </c>
    </row>
    <row r="1692" spans="1:26" ht="24" x14ac:dyDescent="0.2">
      <c r="A1692" s="22">
        <v>1690</v>
      </c>
      <c r="B1692" s="22" t="s">
        <v>221</v>
      </c>
      <c r="C1692" s="23">
        <v>36731</v>
      </c>
      <c r="D1692" s="23">
        <v>36731</v>
      </c>
      <c r="E1692" s="22" t="s">
        <v>21</v>
      </c>
      <c r="F1692" s="24" t="s">
        <v>1524</v>
      </c>
      <c r="G1692" s="4" t="s">
        <v>40</v>
      </c>
      <c r="H1692" s="31" t="str">
        <f>VLOOKUP(G1692,Hoja2!A:B,2,0)</f>
        <v>SERIE029</v>
      </c>
      <c r="I1692" s="4" t="s">
        <v>40</v>
      </c>
      <c r="J1692" s="31">
        <f>VLOOKUP(Eliminación!I982,RETENCIÓN!A:D,IF(Eliminación!E982="OPES",2,IF(Eliminación!E982="UPES",3,4)),FALSE)</f>
        <v>10</v>
      </c>
      <c r="K1692" s="27">
        <f t="shared" si="27"/>
        <v>40381</v>
      </c>
      <c r="L1692" s="28" t="str">
        <f>IF(VLOOKUP(I1692,RETENCIÓN!A:E,5,FALSE)="E","X","")</f>
        <v>X</v>
      </c>
      <c r="M1692" s="29" t="str">
        <f>IF(VLOOKUP(I1692,RETENCIÓN!A:E,5,FALSE)="CT","X","")</f>
        <v/>
      </c>
      <c r="N1692" s="28" t="str">
        <f>IF(VLOOKUP(I1692,RETENCIÓN!A:E,5,FALSE)="E","X","")</f>
        <v>X</v>
      </c>
      <c r="O1692" s="28" t="str">
        <f>IF(VLOOKUP(I1692,[3]RETENCIÓN!A:E,5,FALSE)="MT","X","")</f>
        <v/>
      </c>
      <c r="P1692" s="28" t="str">
        <f>IF(VLOOKUP(I1692,[3]RETENCIÓN!A:E,5,FALSE)="S","X","")</f>
        <v/>
      </c>
      <c r="Q1692" s="26" t="s">
        <v>1362</v>
      </c>
      <c r="R1692" s="26" t="s">
        <v>1525</v>
      </c>
      <c r="S1692" s="25" t="s">
        <v>177</v>
      </c>
      <c r="T1692" s="22" t="s">
        <v>178</v>
      </c>
      <c r="U1692" s="22">
        <v>1</v>
      </c>
      <c r="V1692" s="22">
        <v>89</v>
      </c>
      <c r="W1692" s="22" t="s">
        <v>167</v>
      </c>
      <c r="X1692" s="22"/>
      <c r="Y1692" s="22">
        <v>7</v>
      </c>
      <c r="Z1692" s="22" t="s">
        <v>1518</v>
      </c>
    </row>
    <row r="1693" spans="1:26" x14ac:dyDescent="0.2">
      <c r="A1693" s="22">
        <v>1691</v>
      </c>
      <c r="B1693" s="22" t="s">
        <v>303</v>
      </c>
      <c r="C1693" s="23">
        <v>36731</v>
      </c>
      <c r="D1693" s="23">
        <v>36731</v>
      </c>
      <c r="E1693" s="22" t="s">
        <v>21</v>
      </c>
      <c r="F1693" s="24" t="s">
        <v>1526</v>
      </c>
      <c r="G1693" s="4" t="s">
        <v>40</v>
      </c>
      <c r="H1693" s="31" t="str">
        <f>VLOOKUP(G1693,Hoja2!A:B,2,0)</f>
        <v>SERIE029</v>
      </c>
      <c r="I1693" s="4" t="s">
        <v>40</v>
      </c>
      <c r="J1693" s="31">
        <f>VLOOKUP(Eliminación!I983,RETENCIÓN!A:D,IF(Eliminación!E983="OPES",2,IF(Eliminación!E983="UPES",3,4)),FALSE)</f>
        <v>10</v>
      </c>
      <c r="K1693" s="27">
        <f t="shared" si="27"/>
        <v>40381</v>
      </c>
      <c r="L1693" s="28" t="str">
        <f>IF(VLOOKUP(I1693,RETENCIÓN!A:E,5,FALSE)="E","X","")</f>
        <v>X</v>
      </c>
      <c r="M1693" s="29" t="str">
        <f>IF(VLOOKUP(I1693,RETENCIÓN!A:E,5,FALSE)="CT","X","")</f>
        <v/>
      </c>
      <c r="N1693" s="28" t="str">
        <f>IF(VLOOKUP(I1693,RETENCIÓN!A:E,5,FALSE)="E","X","")</f>
        <v>X</v>
      </c>
      <c r="O1693" s="28" t="str">
        <f>IF(VLOOKUP(I1693,[3]RETENCIÓN!A:E,5,FALSE)="MT","X","")</f>
        <v/>
      </c>
      <c r="P1693" s="28" t="str">
        <f>IF(VLOOKUP(I1693,[3]RETENCIÓN!A:E,5,FALSE)="S","X","")</f>
        <v/>
      </c>
      <c r="Q1693" s="26" t="s">
        <v>1362</v>
      </c>
      <c r="R1693" s="26"/>
      <c r="S1693" s="25" t="s">
        <v>177</v>
      </c>
      <c r="T1693" s="22" t="s">
        <v>178</v>
      </c>
      <c r="U1693" s="22">
        <v>1</v>
      </c>
      <c r="V1693" s="22">
        <v>88</v>
      </c>
      <c r="W1693" s="22" t="s">
        <v>167</v>
      </c>
      <c r="X1693" s="22"/>
      <c r="Y1693" s="22">
        <v>8</v>
      </c>
      <c r="Z1693" s="22" t="s">
        <v>1518</v>
      </c>
    </row>
    <row r="1694" spans="1:26" ht="24" x14ac:dyDescent="0.2">
      <c r="A1694" s="22">
        <v>1692</v>
      </c>
      <c r="B1694" s="22" t="s">
        <v>221</v>
      </c>
      <c r="C1694" s="23">
        <v>36291</v>
      </c>
      <c r="D1694" s="23">
        <v>36291</v>
      </c>
      <c r="E1694" s="22" t="s">
        <v>21</v>
      </c>
      <c r="F1694" s="24" t="s">
        <v>1527</v>
      </c>
      <c r="G1694" s="4" t="s">
        <v>40</v>
      </c>
      <c r="H1694" s="31" t="str">
        <f>VLOOKUP(G1694,Hoja2!A:B,2,0)</f>
        <v>SERIE029</v>
      </c>
      <c r="I1694" s="4" t="s">
        <v>40</v>
      </c>
      <c r="J1694" s="31">
        <f>VLOOKUP(Eliminación!I984,RETENCIÓN!A:D,IF(Eliminación!E984="OPES",2,IF(Eliminación!E984="UPES",3,4)),FALSE)</f>
        <v>10</v>
      </c>
      <c r="K1694" s="27">
        <f t="shared" si="27"/>
        <v>39941</v>
      </c>
      <c r="L1694" s="28" t="str">
        <f>IF(VLOOKUP(I1694,RETENCIÓN!A:E,5,FALSE)="E","X","")</f>
        <v>X</v>
      </c>
      <c r="M1694" s="29" t="str">
        <f>IF(VLOOKUP(I1694,RETENCIÓN!A:E,5,FALSE)="CT","X","")</f>
        <v/>
      </c>
      <c r="N1694" s="28" t="str">
        <f>IF(VLOOKUP(I1694,RETENCIÓN!A:E,5,FALSE)="E","X","")</f>
        <v>X</v>
      </c>
      <c r="O1694" s="28" t="str">
        <f>IF(VLOOKUP(I1694,[3]RETENCIÓN!A:E,5,FALSE)="MT","X","")</f>
        <v/>
      </c>
      <c r="P1694" s="28" t="str">
        <f>IF(VLOOKUP(I1694,[3]RETENCIÓN!A:E,5,FALSE)="S","X","")</f>
        <v/>
      </c>
      <c r="Q1694" s="26" t="s">
        <v>1528</v>
      </c>
      <c r="R1694" s="26" t="s">
        <v>1529</v>
      </c>
      <c r="S1694" s="25" t="s">
        <v>177</v>
      </c>
      <c r="T1694" s="22" t="s">
        <v>178</v>
      </c>
      <c r="U1694" s="22">
        <v>1</v>
      </c>
      <c r="V1694" s="22">
        <v>124</v>
      </c>
      <c r="W1694" s="22" t="s">
        <v>167</v>
      </c>
      <c r="X1694" s="22"/>
      <c r="Y1694" s="22">
        <v>9</v>
      </c>
      <c r="Z1694" s="22" t="s">
        <v>1518</v>
      </c>
    </row>
    <row r="1695" spans="1:26" ht="24" x14ac:dyDescent="0.2">
      <c r="A1695" s="22">
        <v>1693</v>
      </c>
      <c r="B1695" s="22" t="s">
        <v>221</v>
      </c>
      <c r="C1695" s="23">
        <v>36292</v>
      </c>
      <c r="D1695" s="23">
        <v>36292</v>
      </c>
      <c r="E1695" s="22" t="s">
        <v>21</v>
      </c>
      <c r="F1695" s="24" t="s">
        <v>1530</v>
      </c>
      <c r="G1695" s="4" t="s">
        <v>40</v>
      </c>
      <c r="H1695" s="31" t="str">
        <f>VLOOKUP(G1695,Hoja2!A:B,2,0)</f>
        <v>SERIE029</v>
      </c>
      <c r="I1695" s="4" t="s">
        <v>40</v>
      </c>
      <c r="J1695" s="31">
        <f>VLOOKUP(Eliminación!I985,RETENCIÓN!A:D,IF(Eliminación!E985="OPES",2,IF(Eliminación!E985="UPES",3,4)),FALSE)</f>
        <v>10</v>
      </c>
      <c r="K1695" s="27">
        <f t="shared" si="27"/>
        <v>39942</v>
      </c>
      <c r="L1695" s="28" t="str">
        <f>IF(VLOOKUP(I1695,RETENCIÓN!A:E,5,FALSE)="E","X","")</f>
        <v>X</v>
      </c>
      <c r="M1695" s="29" t="str">
        <f>IF(VLOOKUP(I1695,RETENCIÓN!A:E,5,FALSE)="CT","X","")</f>
        <v/>
      </c>
      <c r="N1695" s="28" t="str">
        <f>IF(VLOOKUP(I1695,RETENCIÓN!A:E,5,FALSE)="E","X","")</f>
        <v>X</v>
      </c>
      <c r="O1695" s="28" t="str">
        <f>IF(VLOOKUP(I1695,[3]RETENCIÓN!A:E,5,FALSE)="MT","X","")</f>
        <v/>
      </c>
      <c r="P1695" s="28" t="str">
        <f>IF(VLOOKUP(I1695,[3]RETENCIÓN!A:E,5,FALSE)="S","X","")</f>
        <v/>
      </c>
      <c r="Q1695" s="26" t="s">
        <v>1528</v>
      </c>
      <c r="R1695" s="26"/>
      <c r="S1695" s="25" t="s">
        <v>177</v>
      </c>
      <c r="T1695" s="22" t="s">
        <v>178</v>
      </c>
      <c r="U1695" s="22">
        <v>1</v>
      </c>
      <c r="V1695" s="22">
        <v>47</v>
      </c>
      <c r="W1695" s="22" t="s">
        <v>167</v>
      </c>
      <c r="X1695" s="22"/>
      <c r="Y1695" s="22">
        <v>10</v>
      </c>
      <c r="Z1695" s="22" t="s">
        <v>1518</v>
      </c>
    </row>
    <row r="1696" spans="1:26" ht="24" x14ac:dyDescent="0.2">
      <c r="A1696" s="22">
        <v>1694</v>
      </c>
      <c r="B1696" s="22" t="s">
        <v>303</v>
      </c>
      <c r="C1696" s="23">
        <v>36292</v>
      </c>
      <c r="D1696" s="23">
        <v>36292</v>
      </c>
      <c r="E1696" s="22" t="s">
        <v>21</v>
      </c>
      <c r="F1696" s="24" t="s">
        <v>208</v>
      </c>
      <c r="G1696" s="4" t="s">
        <v>40</v>
      </c>
      <c r="H1696" s="31" t="str">
        <f>VLOOKUP(G1696,Hoja2!A:B,2,0)</f>
        <v>SERIE029</v>
      </c>
      <c r="I1696" s="4" t="s">
        <v>40</v>
      </c>
      <c r="J1696" s="31">
        <f>VLOOKUP(Eliminación!I986,RETENCIÓN!A:D,IF(Eliminación!E986="OPES",2,IF(Eliminación!E986="UPES",3,4)),FALSE)</f>
        <v>10</v>
      </c>
      <c r="K1696" s="27">
        <f t="shared" si="27"/>
        <v>39942</v>
      </c>
      <c r="L1696" s="28" t="str">
        <f>IF(VLOOKUP(I1696,RETENCIÓN!A:E,5,FALSE)="E","X","")</f>
        <v>X</v>
      </c>
      <c r="M1696" s="29" t="str">
        <f>IF(VLOOKUP(I1696,RETENCIÓN!A:E,5,FALSE)="CT","X","")</f>
        <v/>
      </c>
      <c r="N1696" s="28" t="str">
        <f>IF(VLOOKUP(I1696,RETENCIÓN!A:E,5,FALSE)="E","X","")</f>
        <v>X</v>
      </c>
      <c r="O1696" s="28" t="str">
        <f>IF(VLOOKUP(I1696,[3]RETENCIÓN!A:E,5,FALSE)="MT","X","")</f>
        <v/>
      </c>
      <c r="P1696" s="28" t="str">
        <f>IF(VLOOKUP(I1696,[3]RETENCIÓN!A:E,5,FALSE)="S","X","")</f>
        <v/>
      </c>
      <c r="Q1696" s="26" t="s">
        <v>1528</v>
      </c>
      <c r="R1696" s="26"/>
      <c r="S1696" s="25" t="s">
        <v>177</v>
      </c>
      <c r="T1696" s="22" t="s">
        <v>178</v>
      </c>
      <c r="U1696" s="22">
        <v>1</v>
      </c>
      <c r="V1696" s="22">
        <v>64</v>
      </c>
      <c r="W1696" s="22" t="s">
        <v>167</v>
      </c>
      <c r="X1696" s="22"/>
      <c r="Y1696" s="22">
        <v>11</v>
      </c>
      <c r="Z1696" s="22" t="s">
        <v>1518</v>
      </c>
    </row>
    <row r="1697" spans="1:26" x14ac:dyDescent="0.2">
      <c r="A1697" s="22">
        <v>1695</v>
      </c>
      <c r="B1697" s="22" t="s">
        <v>214</v>
      </c>
      <c r="C1697" s="23">
        <v>36102</v>
      </c>
      <c r="D1697" s="23">
        <v>36102</v>
      </c>
      <c r="E1697" s="22" t="s">
        <v>20</v>
      </c>
      <c r="F1697" s="24" t="s">
        <v>255</v>
      </c>
      <c r="G1697" s="4" t="s">
        <v>40</v>
      </c>
      <c r="H1697" s="31" t="str">
        <f>VLOOKUP(G1697,Hoja2!A:B,2,0)</f>
        <v>SERIE029</v>
      </c>
      <c r="I1697" s="4" t="s">
        <v>40</v>
      </c>
      <c r="J1697" s="31">
        <f>VLOOKUP(Eliminación!I987,RETENCIÓN!A:D,IF(Eliminación!E987="OPES",2,IF(Eliminación!E987="UPES",3,4)),FALSE)</f>
        <v>10</v>
      </c>
      <c r="K1697" s="27">
        <f t="shared" si="27"/>
        <v>39752</v>
      </c>
      <c r="L1697" s="28" t="str">
        <f>IF(VLOOKUP(I1697,RETENCIÓN!A:E,5,FALSE)="E","X","")</f>
        <v>X</v>
      </c>
      <c r="M1697" s="29" t="str">
        <f>IF(VLOOKUP(I1697,RETENCIÓN!A:E,5,FALSE)="CT","X","")</f>
        <v/>
      </c>
      <c r="N1697" s="28" t="str">
        <f>IF(VLOOKUP(I1697,RETENCIÓN!A:E,5,FALSE)="E","X","")</f>
        <v>X</v>
      </c>
      <c r="O1697" s="28" t="str">
        <f>IF(VLOOKUP(I1697,[3]RETENCIÓN!A:E,5,FALSE)="MT","X","")</f>
        <v/>
      </c>
      <c r="P1697" s="28" t="str">
        <f>IF(VLOOKUP(I1697,[3]RETENCIÓN!A:E,5,FALSE)="S","X","")</f>
        <v/>
      </c>
      <c r="Q1697" s="26" t="s">
        <v>1531</v>
      </c>
      <c r="R1697" s="26" t="s">
        <v>1532</v>
      </c>
      <c r="S1697" s="25" t="s">
        <v>177</v>
      </c>
      <c r="T1697" s="22" t="s">
        <v>178</v>
      </c>
      <c r="U1697" s="22">
        <v>1</v>
      </c>
      <c r="V1697" s="22">
        <v>97</v>
      </c>
      <c r="W1697" s="22" t="s">
        <v>167</v>
      </c>
      <c r="X1697" s="22"/>
      <c r="Y1697" s="22">
        <v>1</v>
      </c>
      <c r="Z1697" s="22" t="s">
        <v>1533</v>
      </c>
    </row>
    <row r="1698" spans="1:26" x14ac:dyDescent="0.2">
      <c r="A1698" s="22">
        <v>1696</v>
      </c>
      <c r="B1698" s="22" t="s">
        <v>214</v>
      </c>
      <c r="C1698" s="23">
        <v>36111</v>
      </c>
      <c r="D1698" s="23">
        <v>36111</v>
      </c>
      <c r="E1698" s="22" t="s">
        <v>20</v>
      </c>
      <c r="F1698" s="24" t="s">
        <v>329</v>
      </c>
      <c r="G1698" s="4" t="s">
        <v>40</v>
      </c>
      <c r="H1698" s="31" t="str">
        <f>VLOOKUP(G1698,Hoja2!A:B,2,0)</f>
        <v>SERIE029</v>
      </c>
      <c r="I1698" s="4" t="s">
        <v>40</v>
      </c>
      <c r="J1698" s="31">
        <f>VLOOKUP(Eliminación!I988,RETENCIÓN!A:D,IF(Eliminación!E988="OPES",2,IF(Eliminación!E988="UPES",3,4)),FALSE)</f>
        <v>10</v>
      </c>
      <c r="K1698" s="27">
        <f t="shared" si="27"/>
        <v>39761</v>
      </c>
      <c r="L1698" s="28" t="str">
        <f>IF(VLOOKUP(I1698,RETENCIÓN!A:E,5,FALSE)="E","X","")</f>
        <v>X</v>
      </c>
      <c r="M1698" s="29" t="str">
        <f>IF(VLOOKUP(I1698,RETENCIÓN!A:E,5,FALSE)="CT","X","")</f>
        <v/>
      </c>
      <c r="N1698" s="28" t="str">
        <f>IF(VLOOKUP(I1698,RETENCIÓN!A:E,5,FALSE)="E","X","")</f>
        <v>X</v>
      </c>
      <c r="O1698" s="28" t="str">
        <f>IF(VLOOKUP(I1698,[3]RETENCIÓN!A:E,5,FALSE)="MT","X","")</f>
        <v/>
      </c>
      <c r="P1698" s="28" t="str">
        <f>IF(VLOOKUP(I1698,[3]RETENCIÓN!A:E,5,FALSE)="S","X","")</f>
        <v/>
      </c>
      <c r="Q1698" s="26" t="s">
        <v>1534</v>
      </c>
      <c r="R1698" s="26" t="s">
        <v>1324</v>
      </c>
      <c r="S1698" s="25" t="s">
        <v>177</v>
      </c>
      <c r="T1698" s="22" t="s">
        <v>178</v>
      </c>
      <c r="U1698" s="22">
        <v>1</v>
      </c>
      <c r="V1698" s="22">
        <v>162</v>
      </c>
      <c r="W1698" s="22" t="s">
        <v>167</v>
      </c>
      <c r="X1698" s="22"/>
      <c r="Y1698" s="22">
        <v>2</v>
      </c>
      <c r="Z1698" s="22" t="s">
        <v>1533</v>
      </c>
    </row>
    <row r="1699" spans="1:26" x14ac:dyDescent="0.2">
      <c r="A1699" s="22">
        <v>1697</v>
      </c>
      <c r="B1699" s="22" t="s">
        <v>214</v>
      </c>
      <c r="C1699" s="23">
        <v>36111</v>
      </c>
      <c r="D1699" s="23">
        <v>36111</v>
      </c>
      <c r="E1699" s="22" t="s">
        <v>20</v>
      </c>
      <c r="F1699" s="24" t="s">
        <v>1535</v>
      </c>
      <c r="G1699" s="4" t="s">
        <v>40</v>
      </c>
      <c r="H1699" s="31" t="str">
        <f>VLOOKUP(G1699,Hoja2!A:B,2,0)</f>
        <v>SERIE029</v>
      </c>
      <c r="I1699" s="4" t="s">
        <v>40</v>
      </c>
      <c r="J1699" s="31">
        <f>VLOOKUP(Eliminación!I989,RETENCIÓN!A:D,IF(Eliminación!E989="OPES",2,IF(Eliminación!E989="UPES",3,4)),FALSE)</f>
        <v>10</v>
      </c>
      <c r="K1699" s="27">
        <f t="shared" si="27"/>
        <v>39761</v>
      </c>
      <c r="L1699" s="28" t="str">
        <f>IF(VLOOKUP(I1699,RETENCIÓN!A:E,5,FALSE)="E","X","")</f>
        <v>X</v>
      </c>
      <c r="M1699" s="29" t="str">
        <f>IF(VLOOKUP(I1699,RETENCIÓN!A:E,5,FALSE)="CT","X","")</f>
        <v/>
      </c>
      <c r="N1699" s="28" t="str">
        <f>IF(VLOOKUP(I1699,RETENCIÓN!A:E,5,FALSE)="E","X","")</f>
        <v>X</v>
      </c>
      <c r="O1699" s="28" t="str">
        <f>IF(VLOOKUP(I1699,[3]RETENCIÓN!A:E,5,FALSE)="MT","X","")</f>
        <v/>
      </c>
      <c r="P1699" s="28" t="str">
        <f>IF(VLOOKUP(I1699,[3]RETENCIÓN!A:E,5,FALSE)="S","X","")</f>
        <v/>
      </c>
      <c r="Q1699" s="26" t="s">
        <v>1534</v>
      </c>
      <c r="R1699" s="26" t="s">
        <v>1239</v>
      </c>
      <c r="S1699" s="25" t="s">
        <v>177</v>
      </c>
      <c r="T1699" s="22" t="s">
        <v>178</v>
      </c>
      <c r="U1699" s="22">
        <v>1</v>
      </c>
      <c r="V1699" s="22">
        <v>149</v>
      </c>
      <c r="W1699" s="22" t="s">
        <v>167</v>
      </c>
      <c r="X1699" s="22"/>
      <c r="Y1699" s="22">
        <v>3</v>
      </c>
      <c r="Z1699" s="22" t="s">
        <v>1533</v>
      </c>
    </row>
    <row r="1700" spans="1:26" ht="24" x14ac:dyDescent="0.2">
      <c r="A1700" s="22">
        <v>1698</v>
      </c>
      <c r="B1700" s="22" t="s">
        <v>214</v>
      </c>
      <c r="C1700" s="23">
        <v>36105</v>
      </c>
      <c r="D1700" s="23">
        <v>36105</v>
      </c>
      <c r="E1700" s="22" t="s">
        <v>20</v>
      </c>
      <c r="F1700" s="24" t="s">
        <v>1536</v>
      </c>
      <c r="G1700" s="4" t="s">
        <v>40</v>
      </c>
      <c r="H1700" s="31" t="str">
        <f>VLOOKUP(G1700,Hoja2!A:B,2,0)</f>
        <v>SERIE029</v>
      </c>
      <c r="I1700" s="4" t="s">
        <v>40</v>
      </c>
      <c r="J1700" s="31">
        <f>VLOOKUP(Eliminación!I990,RETENCIÓN!A:D,IF(Eliminación!E990="OPES",2,IF(Eliminación!E990="UPES",3,4)),FALSE)</f>
        <v>10</v>
      </c>
      <c r="K1700" s="27">
        <f t="shared" si="27"/>
        <v>39755</v>
      </c>
      <c r="L1700" s="28" t="str">
        <f>IF(VLOOKUP(I1700,RETENCIÓN!A:E,5,FALSE)="E","X","")</f>
        <v>X</v>
      </c>
      <c r="M1700" s="29" t="str">
        <f>IF(VLOOKUP(I1700,RETENCIÓN!A:E,5,FALSE)="CT","X","")</f>
        <v/>
      </c>
      <c r="N1700" s="28" t="str">
        <f>IF(VLOOKUP(I1700,RETENCIÓN!A:E,5,FALSE)="E","X","")</f>
        <v>X</v>
      </c>
      <c r="O1700" s="28" t="str">
        <f>IF(VLOOKUP(I1700,[3]RETENCIÓN!A:E,5,FALSE)="MT","X","")</f>
        <v/>
      </c>
      <c r="P1700" s="28" t="str">
        <f>IF(VLOOKUP(I1700,[3]RETENCIÓN!A:E,5,FALSE)="S","X","")</f>
        <v/>
      </c>
      <c r="Q1700" s="26" t="s">
        <v>1537</v>
      </c>
      <c r="R1700" s="26" t="s">
        <v>1538</v>
      </c>
      <c r="S1700" s="25" t="s">
        <v>177</v>
      </c>
      <c r="T1700" s="22" t="s">
        <v>178</v>
      </c>
      <c r="U1700" s="22">
        <v>1</v>
      </c>
      <c r="V1700" s="22">
        <v>520</v>
      </c>
      <c r="W1700" s="22" t="s">
        <v>167</v>
      </c>
      <c r="X1700" s="22"/>
      <c r="Y1700" s="22">
        <v>4</v>
      </c>
      <c r="Z1700" s="22" t="s">
        <v>1533</v>
      </c>
    </row>
    <row r="1701" spans="1:26" x14ac:dyDescent="0.2">
      <c r="A1701" s="22">
        <v>1699</v>
      </c>
      <c r="B1701" s="22" t="s">
        <v>221</v>
      </c>
      <c r="C1701" s="23">
        <v>36083</v>
      </c>
      <c r="D1701" s="23">
        <v>36083</v>
      </c>
      <c r="E1701" s="22" t="s">
        <v>20</v>
      </c>
      <c r="F1701" s="24" t="s">
        <v>1539</v>
      </c>
      <c r="G1701" s="4" t="s">
        <v>40</v>
      </c>
      <c r="H1701" s="31" t="str">
        <f>VLOOKUP(G1701,Hoja2!A:B,2,0)</f>
        <v>SERIE029</v>
      </c>
      <c r="I1701" s="4" t="s">
        <v>40</v>
      </c>
      <c r="J1701" s="31">
        <f>VLOOKUP(Eliminación!I991,RETENCIÓN!A:D,IF(Eliminación!E991="OPES",2,IF(Eliminación!E991="UPES",3,4)),FALSE)</f>
        <v>10</v>
      </c>
      <c r="K1701" s="27">
        <f t="shared" si="27"/>
        <v>39733</v>
      </c>
      <c r="L1701" s="28" t="str">
        <f>IF(VLOOKUP(I1701,RETENCIÓN!A:E,5,FALSE)="E","X","")</f>
        <v>X</v>
      </c>
      <c r="M1701" s="29" t="str">
        <f>IF(VLOOKUP(I1701,RETENCIÓN!A:E,5,FALSE)="CT","X","")</f>
        <v/>
      </c>
      <c r="N1701" s="28" t="str">
        <f>IF(VLOOKUP(I1701,RETENCIÓN!A:E,5,FALSE)="E","X","")</f>
        <v>X</v>
      </c>
      <c r="O1701" s="28" t="str">
        <f>IF(VLOOKUP(I1701,[3]RETENCIÓN!A:E,5,FALSE)="MT","X","")</f>
        <v/>
      </c>
      <c r="P1701" s="28" t="str">
        <f>IF(VLOOKUP(I1701,[3]RETENCIÓN!A:E,5,FALSE)="S","X","")</f>
        <v/>
      </c>
      <c r="Q1701" s="26" t="s">
        <v>1537</v>
      </c>
      <c r="R1701" s="26" t="s">
        <v>1540</v>
      </c>
      <c r="S1701" s="25" t="s">
        <v>177</v>
      </c>
      <c r="T1701" s="22" t="s">
        <v>178</v>
      </c>
      <c r="U1701" s="22">
        <v>1</v>
      </c>
      <c r="V1701" s="22">
        <v>211</v>
      </c>
      <c r="W1701" s="22" t="s">
        <v>167</v>
      </c>
      <c r="X1701" s="22"/>
      <c r="Y1701" s="22">
        <v>5</v>
      </c>
      <c r="Z1701" s="22" t="s">
        <v>1533</v>
      </c>
    </row>
    <row r="1702" spans="1:26" ht="24" x14ac:dyDescent="0.2">
      <c r="A1702" s="22">
        <v>1700</v>
      </c>
      <c r="B1702" s="22" t="s">
        <v>221</v>
      </c>
      <c r="C1702" s="23">
        <v>36095</v>
      </c>
      <c r="D1702" s="23">
        <v>36095</v>
      </c>
      <c r="E1702" s="22" t="s">
        <v>20</v>
      </c>
      <c r="F1702" s="24" t="s">
        <v>1541</v>
      </c>
      <c r="G1702" s="4" t="s">
        <v>40</v>
      </c>
      <c r="H1702" s="31" t="str">
        <f>VLOOKUP(G1702,Hoja2!A:B,2,0)</f>
        <v>SERIE029</v>
      </c>
      <c r="I1702" s="4" t="s">
        <v>40</v>
      </c>
      <c r="J1702" s="31">
        <f>VLOOKUP(Eliminación!I992,RETENCIÓN!A:D,IF(Eliminación!E992="OPES",2,IF(Eliminación!E992="UPES",3,4)),FALSE)</f>
        <v>10</v>
      </c>
      <c r="K1702" s="27">
        <f t="shared" si="27"/>
        <v>39745</v>
      </c>
      <c r="L1702" s="28" t="str">
        <f>IF(VLOOKUP(I1702,RETENCIÓN!A:E,5,FALSE)="E","X","")</f>
        <v>X</v>
      </c>
      <c r="M1702" s="29" t="str">
        <f>IF(VLOOKUP(I1702,RETENCIÓN!A:E,5,FALSE)="CT","X","")</f>
        <v/>
      </c>
      <c r="N1702" s="28" t="str">
        <f>IF(VLOOKUP(I1702,RETENCIÓN!A:E,5,FALSE)="E","X","")</f>
        <v>X</v>
      </c>
      <c r="O1702" s="28" t="str">
        <f>IF(VLOOKUP(I1702,[3]RETENCIÓN!A:E,5,FALSE)="MT","X","")</f>
        <v/>
      </c>
      <c r="P1702" s="28" t="str">
        <f>IF(VLOOKUP(I1702,[3]RETENCIÓN!A:E,5,FALSE)="S","X","")</f>
        <v/>
      </c>
      <c r="Q1702" s="26" t="s">
        <v>1542</v>
      </c>
      <c r="R1702" s="26" t="s">
        <v>1543</v>
      </c>
      <c r="S1702" s="25" t="s">
        <v>177</v>
      </c>
      <c r="T1702" s="22" t="s">
        <v>178</v>
      </c>
      <c r="U1702" s="22">
        <v>1</v>
      </c>
      <c r="V1702" s="22">
        <v>120</v>
      </c>
      <c r="W1702" s="22" t="s">
        <v>167</v>
      </c>
      <c r="X1702" s="22"/>
      <c r="Y1702" s="22">
        <v>6</v>
      </c>
      <c r="Z1702" s="22" t="s">
        <v>1533</v>
      </c>
    </row>
    <row r="1703" spans="1:26" ht="24" x14ac:dyDescent="0.2">
      <c r="A1703" s="22">
        <v>1701</v>
      </c>
      <c r="B1703" s="22" t="s">
        <v>214</v>
      </c>
      <c r="C1703" s="23">
        <v>36104</v>
      </c>
      <c r="D1703" s="23">
        <v>36104</v>
      </c>
      <c r="E1703" s="22" t="s">
        <v>20</v>
      </c>
      <c r="F1703" s="24" t="s">
        <v>1544</v>
      </c>
      <c r="G1703" s="4" t="s">
        <v>40</v>
      </c>
      <c r="H1703" s="31" t="str">
        <f>VLOOKUP(G1703,Hoja2!A:B,2,0)</f>
        <v>SERIE029</v>
      </c>
      <c r="I1703" s="4" t="s">
        <v>40</v>
      </c>
      <c r="J1703" s="31">
        <f>VLOOKUP(Eliminación!I993,RETENCIÓN!A:D,IF(Eliminación!E993="OPES",2,IF(Eliminación!E993="UPES",3,4)),FALSE)</f>
        <v>10</v>
      </c>
      <c r="K1703" s="27">
        <f t="shared" si="27"/>
        <v>39754</v>
      </c>
      <c r="L1703" s="28" t="str">
        <f>IF(VLOOKUP(I1703,RETENCIÓN!A:E,5,FALSE)="E","X","")</f>
        <v>X</v>
      </c>
      <c r="M1703" s="29" t="str">
        <f>IF(VLOOKUP(I1703,RETENCIÓN!A:E,5,FALSE)="CT","X","")</f>
        <v/>
      </c>
      <c r="N1703" s="28" t="str">
        <f>IF(VLOOKUP(I1703,RETENCIÓN!A:E,5,FALSE)="E","X","")</f>
        <v>X</v>
      </c>
      <c r="O1703" s="28" t="str">
        <f>IF(VLOOKUP(I1703,[3]RETENCIÓN!A:E,5,FALSE)="MT","X","")</f>
        <v/>
      </c>
      <c r="P1703" s="28" t="str">
        <f>IF(VLOOKUP(I1703,[3]RETENCIÓN!A:E,5,FALSE)="S","X","")</f>
        <v/>
      </c>
      <c r="Q1703" s="26" t="s">
        <v>1545</v>
      </c>
      <c r="R1703" s="26" t="s">
        <v>1487</v>
      </c>
      <c r="S1703" s="25" t="s">
        <v>177</v>
      </c>
      <c r="T1703" s="22" t="s">
        <v>178</v>
      </c>
      <c r="U1703" s="22">
        <v>1</v>
      </c>
      <c r="V1703" s="22">
        <v>137</v>
      </c>
      <c r="W1703" s="22" t="s">
        <v>167</v>
      </c>
      <c r="X1703" s="22"/>
      <c r="Y1703" s="22">
        <v>7</v>
      </c>
      <c r="Z1703" s="22" t="s">
        <v>1533</v>
      </c>
    </row>
    <row r="1704" spans="1:26" x14ac:dyDescent="0.2">
      <c r="A1704" s="22">
        <v>1702</v>
      </c>
      <c r="B1704" s="22" t="s">
        <v>214</v>
      </c>
      <c r="C1704" s="23">
        <v>36080</v>
      </c>
      <c r="D1704" s="23">
        <v>36080</v>
      </c>
      <c r="E1704" s="22" t="s">
        <v>20</v>
      </c>
      <c r="F1704" s="24" t="s">
        <v>324</v>
      </c>
      <c r="G1704" s="4" t="s">
        <v>40</v>
      </c>
      <c r="H1704" s="31" t="str">
        <f>VLOOKUP(G1704,Hoja2!A:B,2,0)</f>
        <v>SERIE029</v>
      </c>
      <c r="I1704" s="4" t="s">
        <v>40</v>
      </c>
      <c r="J1704" s="31">
        <f>VLOOKUP(Eliminación!I994,RETENCIÓN!A:D,IF(Eliminación!E994="OPES",2,IF(Eliminación!E994="UPES",3,4)),FALSE)</f>
        <v>10</v>
      </c>
      <c r="K1704" s="27">
        <f t="shared" si="27"/>
        <v>39730</v>
      </c>
      <c r="L1704" s="28" t="str">
        <f>IF(VLOOKUP(I1704,RETENCIÓN!A:E,5,FALSE)="E","X","")</f>
        <v>X</v>
      </c>
      <c r="M1704" s="29" t="str">
        <f>IF(VLOOKUP(I1704,RETENCIÓN!A:E,5,FALSE)="CT","X","")</f>
        <v/>
      </c>
      <c r="N1704" s="28" t="str">
        <f>IF(VLOOKUP(I1704,RETENCIÓN!A:E,5,FALSE)="E","X","")</f>
        <v>X</v>
      </c>
      <c r="O1704" s="28" t="str">
        <f>IF(VLOOKUP(I1704,[3]RETENCIÓN!A:E,5,FALSE)="MT","X","")</f>
        <v/>
      </c>
      <c r="P1704" s="28" t="str">
        <f>IF(VLOOKUP(I1704,[3]RETENCIÓN!A:E,5,FALSE)="S","X","")</f>
        <v/>
      </c>
      <c r="Q1704" s="26" t="s">
        <v>1546</v>
      </c>
      <c r="R1704" s="26" t="s">
        <v>1455</v>
      </c>
      <c r="S1704" s="25" t="s">
        <v>177</v>
      </c>
      <c r="T1704" s="22" t="s">
        <v>178</v>
      </c>
      <c r="U1704" s="22">
        <v>1</v>
      </c>
      <c r="V1704" s="22">
        <v>130</v>
      </c>
      <c r="W1704" s="22" t="s">
        <v>167</v>
      </c>
      <c r="X1704" s="22"/>
      <c r="Y1704" s="22">
        <v>8</v>
      </c>
      <c r="Z1704" s="22" t="s">
        <v>1533</v>
      </c>
    </row>
    <row r="1705" spans="1:26" ht="24" x14ac:dyDescent="0.2">
      <c r="A1705" s="22">
        <v>1703</v>
      </c>
      <c r="B1705" s="22" t="s">
        <v>214</v>
      </c>
      <c r="C1705" s="23">
        <v>35720</v>
      </c>
      <c r="D1705" s="23">
        <v>35720</v>
      </c>
      <c r="E1705" s="22" t="s">
        <v>20</v>
      </c>
      <c r="F1705" s="24" t="s">
        <v>324</v>
      </c>
      <c r="G1705" s="4" t="s">
        <v>40</v>
      </c>
      <c r="H1705" s="31" t="str">
        <f>VLOOKUP(G1705,Hoja2!A:B,2,0)</f>
        <v>SERIE029</v>
      </c>
      <c r="I1705" s="4" t="s">
        <v>40</v>
      </c>
      <c r="J1705" s="31">
        <f>VLOOKUP(Eliminación!I995,RETENCIÓN!A:D,IF(Eliminación!E995="OPES",2,IF(Eliminación!E995="UPES",3,4)),FALSE)</f>
        <v>10</v>
      </c>
      <c r="K1705" s="27">
        <f t="shared" si="27"/>
        <v>39370</v>
      </c>
      <c r="L1705" s="28" t="str">
        <f>IF(VLOOKUP(I1705,RETENCIÓN!A:E,5,FALSE)="E","X","")</f>
        <v>X</v>
      </c>
      <c r="M1705" s="29" t="str">
        <f>IF(VLOOKUP(I1705,RETENCIÓN!A:E,5,FALSE)="CT","X","")</f>
        <v/>
      </c>
      <c r="N1705" s="28" t="str">
        <f>IF(VLOOKUP(I1705,RETENCIÓN!A:E,5,FALSE)="E","X","")</f>
        <v>X</v>
      </c>
      <c r="O1705" s="28" t="str">
        <f>IF(VLOOKUP(I1705,[3]RETENCIÓN!A:E,5,FALSE)="MT","X","")</f>
        <v/>
      </c>
      <c r="P1705" s="28" t="str">
        <f>IF(VLOOKUP(I1705,[3]RETENCIÓN!A:E,5,FALSE)="S","X","")</f>
        <v/>
      </c>
      <c r="Q1705" s="26" t="s">
        <v>1547</v>
      </c>
      <c r="R1705" s="26" t="s">
        <v>1455</v>
      </c>
      <c r="S1705" s="25" t="s">
        <v>177</v>
      </c>
      <c r="T1705" s="22" t="s">
        <v>178</v>
      </c>
      <c r="U1705" s="22">
        <v>1</v>
      </c>
      <c r="V1705" s="22">
        <v>137</v>
      </c>
      <c r="W1705" s="22" t="s">
        <v>167</v>
      </c>
      <c r="X1705" s="22"/>
      <c r="Y1705" s="22">
        <v>1</v>
      </c>
      <c r="Z1705" s="22" t="s">
        <v>1548</v>
      </c>
    </row>
    <row r="1706" spans="1:26" x14ac:dyDescent="0.2">
      <c r="A1706" s="22">
        <v>1704</v>
      </c>
      <c r="B1706" s="22" t="s">
        <v>214</v>
      </c>
      <c r="C1706" s="23">
        <v>35711</v>
      </c>
      <c r="D1706" s="23">
        <v>35711</v>
      </c>
      <c r="E1706" s="22" t="s">
        <v>20</v>
      </c>
      <c r="F1706" s="24" t="s">
        <v>324</v>
      </c>
      <c r="G1706" s="4" t="s">
        <v>40</v>
      </c>
      <c r="H1706" s="31" t="str">
        <f>VLOOKUP(G1706,Hoja2!A:B,2,0)</f>
        <v>SERIE029</v>
      </c>
      <c r="I1706" s="4" t="s">
        <v>40</v>
      </c>
      <c r="J1706" s="31">
        <f>VLOOKUP(Eliminación!I996,RETENCIÓN!A:D,IF(Eliminación!E996="OPES",2,IF(Eliminación!E996="UPES",3,4)),FALSE)</f>
        <v>10</v>
      </c>
      <c r="K1706" s="27">
        <f t="shared" si="27"/>
        <v>39361</v>
      </c>
      <c r="L1706" s="28" t="str">
        <f>IF(VLOOKUP(I1706,RETENCIÓN!A:E,5,FALSE)="E","X","")</f>
        <v>X</v>
      </c>
      <c r="M1706" s="29" t="str">
        <f>IF(VLOOKUP(I1706,RETENCIÓN!A:E,5,FALSE)="CT","X","")</f>
        <v/>
      </c>
      <c r="N1706" s="28" t="str">
        <f>IF(VLOOKUP(I1706,RETENCIÓN!A:E,5,FALSE)="E","X","")</f>
        <v>X</v>
      </c>
      <c r="O1706" s="28" t="str">
        <f>IF(VLOOKUP(I1706,[3]RETENCIÓN!A:E,5,FALSE)="MT","X","")</f>
        <v/>
      </c>
      <c r="P1706" s="28" t="str">
        <f>IF(VLOOKUP(I1706,[3]RETENCIÓN!A:E,5,FALSE)="S","X","")</f>
        <v/>
      </c>
      <c r="Q1706" s="26" t="s">
        <v>1549</v>
      </c>
      <c r="R1706" s="26" t="s">
        <v>1455</v>
      </c>
      <c r="S1706" s="25" t="s">
        <v>177</v>
      </c>
      <c r="T1706" s="22" t="s">
        <v>178</v>
      </c>
      <c r="U1706" s="22">
        <v>1</v>
      </c>
      <c r="V1706" s="22">
        <v>74</v>
      </c>
      <c r="W1706" s="22" t="s">
        <v>167</v>
      </c>
      <c r="X1706" s="22"/>
      <c r="Y1706" s="22">
        <v>2</v>
      </c>
      <c r="Z1706" s="22" t="s">
        <v>1548</v>
      </c>
    </row>
    <row r="1707" spans="1:26" x14ac:dyDescent="0.2">
      <c r="A1707" s="22">
        <v>1705</v>
      </c>
      <c r="B1707" s="22" t="s">
        <v>214</v>
      </c>
      <c r="C1707" s="23">
        <v>35690</v>
      </c>
      <c r="D1707" s="23">
        <v>35690</v>
      </c>
      <c r="E1707" s="22" t="s">
        <v>20</v>
      </c>
      <c r="F1707" s="24" t="s">
        <v>259</v>
      </c>
      <c r="G1707" s="4" t="s">
        <v>40</v>
      </c>
      <c r="H1707" s="31" t="str">
        <f>VLOOKUP(G1707,Hoja2!A:B,2,0)</f>
        <v>SERIE029</v>
      </c>
      <c r="I1707" s="4" t="s">
        <v>40</v>
      </c>
      <c r="J1707" s="31">
        <f>VLOOKUP(Eliminación!I997,RETENCIÓN!A:D,IF(Eliminación!E997="OPES",2,IF(Eliminación!E997="UPES",3,4)),FALSE)</f>
        <v>10</v>
      </c>
      <c r="K1707" s="27">
        <f t="shared" si="27"/>
        <v>39340</v>
      </c>
      <c r="L1707" s="28" t="str">
        <f>IF(VLOOKUP(I1707,RETENCIÓN!A:E,5,FALSE)="E","X","")</f>
        <v>X</v>
      </c>
      <c r="M1707" s="29" t="str">
        <f>IF(VLOOKUP(I1707,RETENCIÓN!A:E,5,FALSE)="CT","X","")</f>
        <v/>
      </c>
      <c r="N1707" s="28" t="str">
        <f>IF(VLOOKUP(I1707,RETENCIÓN!A:E,5,FALSE)="E","X","")</f>
        <v>X</v>
      </c>
      <c r="O1707" s="28" t="str">
        <f>IF(VLOOKUP(I1707,[3]RETENCIÓN!A:E,5,FALSE)="MT","X","")</f>
        <v/>
      </c>
      <c r="P1707" s="28" t="str">
        <f>IF(VLOOKUP(I1707,[3]RETENCIÓN!A:E,5,FALSE)="S","X","")</f>
        <v/>
      </c>
      <c r="Q1707" s="26" t="s">
        <v>1549</v>
      </c>
      <c r="R1707" s="26" t="s">
        <v>1239</v>
      </c>
      <c r="S1707" s="25" t="s">
        <v>177</v>
      </c>
      <c r="T1707" s="22" t="s">
        <v>178</v>
      </c>
      <c r="U1707" s="22">
        <v>1</v>
      </c>
      <c r="V1707" s="22">
        <v>235</v>
      </c>
      <c r="W1707" s="22" t="s">
        <v>167</v>
      </c>
      <c r="X1707" s="22"/>
      <c r="Y1707" s="22">
        <v>3</v>
      </c>
      <c r="Z1707" s="22" t="s">
        <v>1548</v>
      </c>
    </row>
    <row r="1708" spans="1:26" ht="24" x14ac:dyDescent="0.2">
      <c r="A1708" s="22">
        <v>1706</v>
      </c>
      <c r="B1708" s="22" t="s">
        <v>221</v>
      </c>
      <c r="C1708" s="23">
        <v>35720</v>
      </c>
      <c r="D1708" s="23">
        <v>35720</v>
      </c>
      <c r="E1708" s="22" t="s">
        <v>20</v>
      </c>
      <c r="F1708" s="24" t="s">
        <v>638</v>
      </c>
      <c r="G1708" s="4" t="s">
        <v>40</v>
      </c>
      <c r="H1708" s="31" t="str">
        <f>VLOOKUP(G1708,Hoja2!A:B,2,0)</f>
        <v>SERIE029</v>
      </c>
      <c r="I1708" s="4" t="s">
        <v>40</v>
      </c>
      <c r="J1708" s="31">
        <f>VLOOKUP(Eliminación!I998,RETENCIÓN!A:D,IF(Eliminación!E998="OPES",2,IF(Eliminación!E998="UPES",3,4)),FALSE)</f>
        <v>10</v>
      </c>
      <c r="K1708" s="27">
        <f t="shared" si="27"/>
        <v>39370</v>
      </c>
      <c r="L1708" s="28" t="str">
        <f>IF(VLOOKUP(I1708,RETENCIÓN!A:E,5,FALSE)="E","X","")</f>
        <v>X</v>
      </c>
      <c r="M1708" s="29" t="str">
        <f>IF(VLOOKUP(I1708,RETENCIÓN!A:E,5,FALSE)="CT","X","")</f>
        <v/>
      </c>
      <c r="N1708" s="28" t="str">
        <f>IF(VLOOKUP(I1708,RETENCIÓN!A:E,5,FALSE)="E","X","")</f>
        <v>X</v>
      </c>
      <c r="O1708" s="28" t="str">
        <f>IF(VLOOKUP(I1708,[3]RETENCIÓN!A:E,5,FALSE)="MT","X","")</f>
        <v/>
      </c>
      <c r="P1708" s="28" t="str">
        <f>IF(VLOOKUP(I1708,[3]RETENCIÓN!A:E,5,FALSE)="S","X","")</f>
        <v/>
      </c>
      <c r="Q1708" s="26" t="s">
        <v>1550</v>
      </c>
      <c r="R1708" s="26" t="s">
        <v>1551</v>
      </c>
      <c r="S1708" s="25" t="s">
        <v>177</v>
      </c>
      <c r="T1708" s="22" t="s">
        <v>178</v>
      </c>
      <c r="U1708" s="22">
        <v>1</v>
      </c>
      <c r="V1708" s="22">
        <v>200</v>
      </c>
      <c r="W1708" s="22" t="s">
        <v>167</v>
      </c>
      <c r="X1708" s="22"/>
      <c r="Y1708" s="22">
        <v>4</v>
      </c>
      <c r="Z1708" s="22" t="s">
        <v>1548</v>
      </c>
    </row>
    <row r="1709" spans="1:26" x14ac:dyDescent="0.2">
      <c r="A1709" s="22">
        <v>1707</v>
      </c>
      <c r="B1709" s="22" t="s">
        <v>214</v>
      </c>
      <c r="C1709" s="23">
        <v>35711</v>
      </c>
      <c r="D1709" s="23">
        <v>35711</v>
      </c>
      <c r="E1709" s="22" t="s">
        <v>20</v>
      </c>
      <c r="F1709" s="24" t="s">
        <v>1552</v>
      </c>
      <c r="G1709" s="4" t="s">
        <v>40</v>
      </c>
      <c r="H1709" s="31" t="str">
        <f>VLOOKUP(G1709,Hoja2!A:B,2,0)</f>
        <v>SERIE029</v>
      </c>
      <c r="I1709" s="4" t="s">
        <v>40</v>
      </c>
      <c r="J1709" s="31">
        <f>VLOOKUP(Eliminación!I999,RETENCIÓN!A:D,IF(Eliminación!E999="OPES",2,IF(Eliminación!E999="UPES",3,4)),FALSE)</f>
        <v>10</v>
      </c>
      <c r="K1709" s="27">
        <f t="shared" si="27"/>
        <v>39361</v>
      </c>
      <c r="L1709" s="28" t="str">
        <f>IF(VLOOKUP(I1709,RETENCIÓN!A:E,5,FALSE)="E","X","")</f>
        <v>X</v>
      </c>
      <c r="M1709" s="29" t="str">
        <f>IF(VLOOKUP(I1709,RETENCIÓN!A:E,5,FALSE)="CT","X","")</f>
        <v/>
      </c>
      <c r="N1709" s="28" t="str">
        <f>IF(VLOOKUP(I1709,RETENCIÓN!A:E,5,FALSE)="E","X","")</f>
        <v>X</v>
      </c>
      <c r="O1709" s="28" t="str">
        <f>IF(VLOOKUP(I1709,[3]RETENCIÓN!A:E,5,FALSE)="MT","X","")</f>
        <v/>
      </c>
      <c r="P1709" s="28" t="str">
        <f>IF(VLOOKUP(I1709,[3]RETENCIÓN!A:E,5,FALSE)="S","X","")</f>
        <v/>
      </c>
      <c r="Q1709" s="26" t="s">
        <v>1549</v>
      </c>
      <c r="R1709" s="26" t="s">
        <v>1553</v>
      </c>
      <c r="S1709" s="25" t="s">
        <v>177</v>
      </c>
      <c r="T1709" s="22" t="s">
        <v>178</v>
      </c>
      <c r="U1709" s="22">
        <v>1</v>
      </c>
      <c r="V1709" s="22">
        <v>77</v>
      </c>
      <c r="W1709" s="22" t="s">
        <v>167</v>
      </c>
      <c r="X1709" s="22"/>
      <c r="Y1709" s="22">
        <v>5</v>
      </c>
      <c r="Z1709" s="22" t="s">
        <v>1548</v>
      </c>
    </row>
    <row r="1710" spans="1:26" ht="24" x14ac:dyDescent="0.2">
      <c r="A1710" s="22">
        <v>1708</v>
      </c>
      <c r="B1710" s="22" t="s">
        <v>214</v>
      </c>
      <c r="C1710" s="23">
        <v>35711</v>
      </c>
      <c r="D1710" s="23">
        <v>35711</v>
      </c>
      <c r="E1710" s="22" t="s">
        <v>20</v>
      </c>
      <c r="F1710" s="24" t="s">
        <v>1447</v>
      </c>
      <c r="G1710" s="4" t="s">
        <v>40</v>
      </c>
      <c r="H1710" s="31" t="str">
        <f>VLOOKUP(G1710,Hoja2!A:B,2,0)</f>
        <v>SERIE029</v>
      </c>
      <c r="I1710" s="4" t="s">
        <v>40</v>
      </c>
      <c r="J1710" s="31">
        <f>VLOOKUP(Eliminación!I1000,RETENCIÓN!A:D,IF(Eliminación!E1000="OPES",2,IF(Eliminación!E1000="UPES",3,4)),FALSE)</f>
        <v>10</v>
      </c>
      <c r="K1710" s="27">
        <f t="shared" si="27"/>
        <v>39361</v>
      </c>
      <c r="L1710" s="28" t="str">
        <f>IF(VLOOKUP(I1710,RETENCIÓN!A:E,5,FALSE)="E","X","")</f>
        <v>X</v>
      </c>
      <c r="M1710" s="29" t="str">
        <f>IF(VLOOKUP(I1710,RETENCIÓN!A:E,5,FALSE)="CT","X","")</f>
        <v/>
      </c>
      <c r="N1710" s="28" t="str">
        <f>IF(VLOOKUP(I1710,RETENCIÓN!A:E,5,FALSE)="E","X","")</f>
        <v>X</v>
      </c>
      <c r="O1710" s="28" t="str">
        <f>IF(VLOOKUP(I1710,[3]RETENCIÓN!A:E,5,FALSE)="MT","X","")</f>
        <v/>
      </c>
      <c r="P1710" s="28" t="str">
        <f>IF(VLOOKUP(I1710,[3]RETENCIÓN!A:E,5,FALSE)="S","X","")</f>
        <v/>
      </c>
      <c r="Q1710" s="26" t="s">
        <v>1549</v>
      </c>
      <c r="R1710" s="26" t="s">
        <v>1448</v>
      </c>
      <c r="S1710" s="25" t="s">
        <v>182</v>
      </c>
      <c r="T1710" s="22" t="s">
        <v>178</v>
      </c>
      <c r="U1710" s="22">
        <v>1</v>
      </c>
      <c r="V1710" s="22">
        <v>142</v>
      </c>
      <c r="W1710" s="22" t="s">
        <v>167</v>
      </c>
      <c r="X1710" s="22"/>
      <c r="Y1710" s="22">
        <v>6</v>
      </c>
      <c r="Z1710" s="22" t="s">
        <v>1548</v>
      </c>
    </row>
    <row r="1711" spans="1:26" x14ac:dyDescent="0.2">
      <c r="A1711" s="22">
        <v>1709</v>
      </c>
      <c r="B1711" s="22" t="s">
        <v>221</v>
      </c>
      <c r="C1711" s="23">
        <v>35639</v>
      </c>
      <c r="D1711" s="23">
        <v>35639</v>
      </c>
      <c r="E1711" s="22" t="s">
        <v>20</v>
      </c>
      <c r="F1711" s="24" t="s">
        <v>1554</v>
      </c>
      <c r="G1711" s="4" t="s">
        <v>40</v>
      </c>
      <c r="H1711" s="31" t="str">
        <f>VLOOKUP(G1711,Hoja2!A:B,2,0)</f>
        <v>SERIE029</v>
      </c>
      <c r="I1711" s="4" t="s">
        <v>40</v>
      </c>
      <c r="J1711" s="31">
        <f>VLOOKUP(Eliminación!I1001,RETENCIÓN!A:D,IF(Eliminación!E1001="OPES",2,IF(Eliminación!E1001="UPES",3,4)),FALSE)</f>
        <v>10</v>
      </c>
      <c r="K1711" s="27">
        <f t="shared" si="27"/>
        <v>39289</v>
      </c>
      <c r="L1711" s="28" t="str">
        <f>IF(VLOOKUP(I1711,RETENCIÓN!A:E,5,FALSE)="E","X","")</f>
        <v>X</v>
      </c>
      <c r="M1711" s="29" t="str">
        <f>IF(VLOOKUP(I1711,RETENCIÓN!A:E,5,FALSE)="CT","X","")</f>
        <v/>
      </c>
      <c r="N1711" s="28" t="str">
        <f>IF(VLOOKUP(I1711,RETENCIÓN!A:E,5,FALSE)="E","X","")</f>
        <v>X</v>
      </c>
      <c r="O1711" s="28" t="str">
        <f>IF(VLOOKUP(I1711,[3]RETENCIÓN!A:E,5,FALSE)="MT","X","")</f>
        <v/>
      </c>
      <c r="P1711" s="28" t="str">
        <f>IF(VLOOKUP(I1711,[3]RETENCIÓN!A:E,5,FALSE)="S","X","")</f>
        <v/>
      </c>
      <c r="Q1711" s="26" t="s">
        <v>1555</v>
      </c>
      <c r="R1711" s="26"/>
      <c r="S1711" s="25" t="s">
        <v>177</v>
      </c>
      <c r="T1711" s="22" t="s">
        <v>178</v>
      </c>
      <c r="U1711" s="22">
        <v>1</v>
      </c>
      <c r="V1711" s="22">
        <v>20</v>
      </c>
      <c r="W1711" s="22" t="s">
        <v>167</v>
      </c>
      <c r="X1711" s="22"/>
      <c r="Y1711" s="22">
        <v>7</v>
      </c>
      <c r="Z1711" s="22" t="s">
        <v>1548</v>
      </c>
    </row>
    <row r="1712" spans="1:26" ht="24" x14ac:dyDescent="0.2">
      <c r="A1712" s="22">
        <v>1710</v>
      </c>
      <c r="B1712" s="22" t="s">
        <v>221</v>
      </c>
      <c r="C1712" s="23">
        <v>35661</v>
      </c>
      <c r="D1712" s="23">
        <v>35661</v>
      </c>
      <c r="E1712" s="22" t="s">
        <v>20</v>
      </c>
      <c r="F1712" s="24" t="s">
        <v>1556</v>
      </c>
      <c r="G1712" s="4" t="s">
        <v>40</v>
      </c>
      <c r="H1712" s="31" t="str">
        <f>VLOOKUP(G1712,Hoja2!A:B,2,0)</f>
        <v>SERIE029</v>
      </c>
      <c r="I1712" s="4" t="s">
        <v>40</v>
      </c>
      <c r="J1712" s="31">
        <f>VLOOKUP(Eliminación!I1002,RETENCIÓN!A:D,IF(Eliminación!E1002="OPES",2,IF(Eliminación!E1002="UPES",3,4)),FALSE)</f>
        <v>10</v>
      </c>
      <c r="K1712" s="27">
        <f t="shared" si="27"/>
        <v>39311</v>
      </c>
      <c r="L1712" s="28" t="str">
        <f>IF(VLOOKUP(I1712,RETENCIÓN!A:E,5,FALSE)="E","X","")</f>
        <v>X</v>
      </c>
      <c r="M1712" s="29" t="str">
        <f>IF(VLOOKUP(I1712,RETENCIÓN!A:E,5,FALSE)="CT","X","")</f>
        <v/>
      </c>
      <c r="N1712" s="28" t="str">
        <f>IF(VLOOKUP(I1712,RETENCIÓN!A:E,5,FALSE)="E","X","")</f>
        <v>X</v>
      </c>
      <c r="O1712" s="28" t="str">
        <f>IF(VLOOKUP(I1712,[3]RETENCIÓN!A:E,5,FALSE)="MT","X","")</f>
        <v/>
      </c>
      <c r="P1712" s="28" t="str">
        <f>IF(VLOOKUP(I1712,[3]RETENCIÓN!A:E,5,FALSE)="S","X","")</f>
        <v/>
      </c>
      <c r="Q1712" s="26" t="s">
        <v>1557</v>
      </c>
      <c r="R1712" s="26"/>
      <c r="S1712" s="25" t="s">
        <v>177</v>
      </c>
      <c r="T1712" s="22" t="s">
        <v>178</v>
      </c>
      <c r="U1712" s="22">
        <v>1</v>
      </c>
      <c r="V1712" s="22">
        <v>20</v>
      </c>
      <c r="W1712" s="22" t="s">
        <v>167</v>
      </c>
      <c r="X1712" s="22"/>
      <c r="Y1712" s="22">
        <v>8</v>
      </c>
      <c r="Z1712" s="22" t="s">
        <v>1548</v>
      </c>
    </row>
    <row r="1713" spans="1:26" ht="24" x14ac:dyDescent="0.2">
      <c r="A1713" s="22">
        <v>1711</v>
      </c>
      <c r="B1713" s="22" t="s">
        <v>221</v>
      </c>
      <c r="C1713" s="23">
        <v>35663</v>
      </c>
      <c r="D1713" s="23">
        <v>35663</v>
      </c>
      <c r="E1713" s="22" t="s">
        <v>20</v>
      </c>
      <c r="F1713" s="24" t="s">
        <v>1558</v>
      </c>
      <c r="G1713" s="4" t="s">
        <v>40</v>
      </c>
      <c r="H1713" s="31" t="str">
        <f>VLOOKUP(G1713,Hoja2!A:B,2,0)</f>
        <v>SERIE029</v>
      </c>
      <c r="I1713" s="4" t="s">
        <v>40</v>
      </c>
      <c r="J1713" s="31">
        <f>VLOOKUP(Eliminación!I1003,RETENCIÓN!A:D,IF(Eliminación!E1003="OPES",2,IF(Eliminación!E1003="UPES",3,4)),FALSE)</f>
        <v>10</v>
      </c>
      <c r="K1713" s="27">
        <f t="shared" si="27"/>
        <v>39313</v>
      </c>
      <c r="L1713" s="28" t="str">
        <f>IF(VLOOKUP(I1713,RETENCIÓN!A:E,5,FALSE)="E","X","")</f>
        <v>X</v>
      </c>
      <c r="M1713" s="29" t="str">
        <f>IF(VLOOKUP(I1713,RETENCIÓN!A:E,5,FALSE)="CT","X","")</f>
        <v/>
      </c>
      <c r="N1713" s="28" t="str">
        <f>IF(VLOOKUP(I1713,RETENCIÓN!A:E,5,FALSE)="E","X","")</f>
        <v>X</v>
      </c>
      <c r="O1713" s="28" t="str">
        <f>IF(VLOOKUP(I1713,[3]RETENCIÓN!A:E,5,FALSE)="MT","X","")</f>
        <v/>
      </c>
      <c r="P1713" s="28" t="str">
        <f>IF(VLOOKUP(I1713,[3]RETENCIÓN!A:E,5,FALSE)="S","X","")</f>
        <v/>
      </c>
      <c r="Q1713" s="26" t="s">
        <v>1559</v>
      </c>
      <c r="R1713" s="26"/>
      <c r="S1713" s="25" t="s">
        <v>177</v>
      </c>
      <c r="T1713" s="22" t="s">
        <v>178</v>
      </c>
      <c r="U1713" s="22">
        <v>1</v>
      </c>
      <c r="V1713" s="22">
        <v>50</v>
      </c>
      <c r="W1713" s="22" t="s">
        <v>167</v>
      </c>
      <c r="X1713" s="22"/>
      <c r="Y1713" s="22">
        <v>9</v>
      </c>
      <c r="Z1713" s="22" t="s">
        <v>1548</v>
      </c>
    </row>
    <row r="1714" spans="1:26" ht="24" x14ac:dyDescent="0.2">
      <c r="A1714" s="22">
        <v>1712</v>
      </c>
      <c r="B1714" s="22" t="s">
        <v>221</v>
      </c>
      <c r="C1714" s="23">
        <v>35622</v>
      </c>
      <c r="D1714" s="23">
        <v>35622</v>
      </c>
      <c r="E1714" s="22" t="s">
        <v>20</v>
      </c>
      <c r="F1714" s="24" t="s">
        <v>1283</v>
      </c>
      <c r="G1714" s="4" t="s">
        <v>40</v>
      </c>
      <c r="H1714" s="31" t="str">
        <f>VLOOKUP(G1714,Hoja2!A:B,2,0)</f>
        <v>SERIE029</v>
      </c>
      <c r="I1714" s="4" t="s">
        <v>40</v>
      </c>
      <c r="J1714" s="31">
        <f>VLOOKUP(Eliminación!I1004,RETENCIÓN!A:D,IF(Eliminación!E1004="OPES",2,IF(Eliminación!E1004="UPES",3,4)),FALSE)</f>
        <v>10</v>
      </c>
      <c r="K1714" s="27">
        <f t="shared" si="27"/>
        <v>39272</v>
      </c>
      <c r="L1714" s="28" t="str">
        <f>IF(VLOOKUP(I1714,RETENCIÓN!A:E,5,FALSE)="E","X","")</f>
        <v>X</v>
      </c>
      <c r="M1714" s="29" t="str">
        <f>IF(VLOOKUP(I1714,RETENCIÓN!A:E,5,FALSE)="CT","X","")</f>
        <v/>
      </c>
      <c r="N1714" s="28" t="str">
        <f>IF(VLOOKUP(I1714,RETENCIÓN!A:E,5,FALSE)="E","X","")</f>
        <v>X</v>
      </c>
      <c r="O1714" s="28" t="str">
        <f>IF(VLOOKUP(I1714,[3]RETENCIÓN!A:E,5,FALSE)="MT","X","")</f>
        <v/>
      </c>
      <c r="P1714" s="28" t="str">
        <f>IF(VLOOKUP(I1714,[3]RETENCIÓN!A:E,5,FALSE)="S","X","")</f>
        <v/>
      </c>
      <c r="Q1714" s="26" t="s">
        <v>1557</v>
      </c>
      <c r="R1714" s="26" t="s">
        <v>1284</v>
      </c>
      <c r="S1714" s="25" t="s">
        <v>177</v>
      </c>
      <c r="T1714" s="22" t="s">
        <v>178</v>
      </c>
      <c r="U1714" s="22">
        <v>1</v>
      </c>
      <c r="V1714" s="22">
        <v>50</v>
      </c>
      <c r="W1714" s="22" t="s">
        <v>167</v>
      </c>
      <c r="X1714" s="22"/>
      <c r="Y1714" s="22">
        <v>10</v>
      </c>
      <c r="Z1714" s="22" t="s">
        <v>1548</v>
      </c>
    </row>
    <row r="1715" spans="1:26" ht="24" x14ac:dyDescent="0.2">
      <c r="A1715" s="22">
        <v>1713</v>
      </c>
      <c r="B1715" s="22" t="s">
        <v>221</v>
      </c>
      <c r="C1715" s="23">
        <v>35661</v>
      </c>
      <c r="D1715" s="23">
        <v>35661</v>
      </c>
      <c r="E1715" s="22" t="s">
        <v>20</v>
      </c>
      <c r="F1715" s="24" t="s">
        <v>1560</v>
      </c>
      <c r="G1715" s="4" t="s">
        <v>40</v>
      </c>
      <c r="H1715" s="31" t="str">
        <f>VLOOKUP(G1715,Hoja2!A:B,2,0)</f>
        <v>SERIE029</v>
      </c>
      <c r="I1715" s="4" t="s">
        <v>40</v>
      </c>
      <c r="J1715" s="31">
        <f>VLOOKUP(Eliminación!I1005,RETENCIÓN!A:D,IF(Eliminación!E1005="OPES",2,IF(Eliminación!E1005="UPES",3,4)),FALSE)</f>
        <v>10</v>
      </c>
      <c r="K1715" s="27">
        <f t="shared" si="27"/>
        <v>39311</v>
      </c>
      <c r="L1715" s="28" t="str">
        <f>IF(VLOOKUP(I1715,RETENCIÓN!A:E,5,FALSE)="E","X","")</f>
        <v>X</v>
      </c>
      <c r="M1715" s="29" t="str">
        <f>IF(VLOOKUP(I1715,RETENCIÓN!A:E,5,FALSE)="CT","X","")</f>
        <v/>
      </c>
      <c r="N1715" s="28" t="str">
        <f>IF(VLOOKUP(I1715,RETENCIÓN!A:E,5,FALSE)="E","X","")</f>
        <v>X</v>
      </c>
      <c r="O1715" s="28" t="str">
        <f>IF(VLOOKUP(I1715,[3]RETENCIÓN!A:E,5,FALSE)="MT","X","")</f>
        <v/>
      </c>
      <c r="P1715" s="28" t="str">
        <f>IF(VLOOKUP(I1715,[3]RETENCIÓN!A:E,5,FALSE)="S","X","")</f>
        <v/>
      </c>
      <c r="Q1715" s="26" t="s">
        <v>1561</v>
      </c>
      <c r="R1715" s="26"/>
      <c r="S1715" s="25" t="s">
        <v>177</v>
      </c>
      <c r="T1715" s="22" t="s">
        <v>178</v>
      </c>
      <c r="U1715" s="22">
        <v>1</v>
      </c>
      <c r="V1715" s="22">
        <v>50</v>
      </c>
      <c r="W1715" s="22" t="s">
        <v>167</v>
      </c>
      <c r="X1715" s="22"/>
      <c r="Y1715" s="22">
        <v>11</v>
      </c>
      <c r="Z1715" s="22" t="s">
        <v>1548</v>
      </c>
    </row>
    <row r="1716" spans="1:26" ht="24" x14ac:dyDescent="0.2">
      <c r="A1716" s="22">
        <v>1714</v>
      </c>
      <c r="B1716" s="22" t="s">
        <v>214</v>
      </c>
      <c r="C1716" s="23">
        <v>35718</v>
      </c>
      <c r="D1716" s="23">
        <v>35718</v>
      </c>
      <c r="E1716" s="22" t="s">
        <v>20</v>
      </c>
      <c r="F1716" s="24" t="s">
        <v>1562</v>
      </c>
      <c r="G1716" s="4" t="s">
        <v>40</v>
      </c>
      <c r="H1716" s="31" t="str">
        <f>VLOOKUP(G1716,Hoja2!A:B,2,0)</f>
        <v>SERIE029</v>
      </c>
      <c r="I1716" s="4" t="s">
        <v>40</v>
      </c>
      <c r="J1716" s="31">
        <f>VLOOKUP(Eliminación!I1006,RETENCIÓN!A:D,IF(Eliminación!E1006="OPES",2,IF(Eliminación!E1006="UPES",3,4)),FALSE)</f>
        <v>10</v>
      </c>
      <c r="K1716" s="27">
        <f t="shared" si="27"/>
        <v>39368</v>
      </c>
      <c r="L1716" s="28" t="str">
        <f>IF(VLOOKUP(I1716,RETENCIÓN!A:E,5,FALSE)="E","X","")</f>
        <v>X</v>
      </c>
      <c r="M1716" s="29" t="str">
        <f>IF(VLOOKUP(I1716,RETENCIÓN!A:E,5,FALSE)="CT","X","")</f>
        <v/>
      </c>
      <c r="N1716" s="28" t="str">
        <f>IF(VLOOKUP(I1716,RETENCIÓN!A:E,5,FALSE)="E","X","")</f>
        <v>X</v>
      </c>
      <c r="O1716" s="28" t="str">
        <f>IF(VLOOKUP(I1716,[3]RETENCIÓN!A:E,5,FALSE)="MT","X","")</f>
        <v/>
      </c>
      <c r="P1716" s="28" t="str">
        <f>IF(VLOOKUP(I1716,[3]RETENCIÓN!A:E,5,FALSE)="S","X","")</f>
        <v/>
      </c>
      <c r="Q1716" s="26" t="s">
        <v>1563</v>
      </c>
      <c r="R1716" s="26"/>
      <c r="S1716" s="25" t="s">
        <v>177</v>
      </c>
      <c r="T1716" s="22" t="s">
        <v>178</v>
      </c>
      <c r="U1716" s="22">
        <v>1</v>
      </c>
      <c r="V1716" s="22">
        <v>148</v>
      </c>
      <c r="W1716" s="22" t="s">
        <v>167</v>
      </c>
      <c r="X1716" s="22"/>
      <c r="Y1716" s="22">
        <v>12</v>
      </c>
      <c r="Z1716" s="22" t="s">
        <v>1548</v>
      </c>
    </row>
    <row r="1717" spans="1:26" ht="24" x14ac:dyDescent="0.2">
      <c r="A1717" s="22">
        <v>1715</v>
      </c>
      <c r="B1717" s="22" t="s">
        <v>303</v>
      </c>
      <c r="C1717" s="23">
        <v>36796</v>
      </c>
      <c r="D1717" s="23">
        <v>36796</v>
      </c>
      <c r="E1717" s="22" t="s">
        <v>21</v>
      </c>
      <c r="F1717" s="24" t="s">
        <v>1084</v>
      </c>
      <c r="G1717" s="4" t="s">
        <v>40</v>
      </c>
      <c r="H1717" s="31" t="str">
        <f>VLOOKUP(G1717,Hoja2!A:B,2,0)</f>
        <v>SERIE029</v>
      </c>
      <c r="I1717" s="4" t="s">
        <v>40</v>
      </c>
      <c r="J1717" s="31">
        <f>VLOOKUP(Eliminación!I1007,RETENCIÓN!A:D,IF(Eliminación!E1007="OPES",2,IF(Eliminación!E1007="UPES",3,4)),FALSE)</f>
        <v>10</v>
      </c>
      <c r="K1717" s="27">
        <f t="shared" si="27"/>
        <v>40446</v>
      </c>
      <c r="L1717" s="28" t="str">
        <f>IF(VLOOKUP(I1717,RETENCIÓN!A:E,5,FALSE)="E","X","")</f>
        <v>X</v>
      </c>
      <c r="M1717" s="29" t="str">
        <f>IF(VLOOKUP(I1717,RETENCIÓN!A:E,5,FALSE)="CT","X","")</f>
        <v/>
      </c>
      <c r="N1717" s="28" t="str">
        <f>IF(VLOOKUP(I1717,RETENCIÓN!A:E,5,FALSE)="E","X","")</f>
        <v>X</v>
      </c>
      <c r="O1717" s="28" t="str">
        <f>IF(VLOOKUP(I1717,[3]RETENCIÓN!A:E,5,FALSE)="MT","X","")</f>
        <v/>
      </c>
      <c r="P1717" s="28" t="str">
        <f>IF(VLOOKUP(I1717,[3]RETENCIÓN!A:E,5,FALSE)="S","X","")</f>
        <v/>
      </c>
      <c r="Q1717" s="26" t="s">
        <v>1564</v>
      </c>
      <c r="R1717" s="26" t="s">
        <v>1086</v>
      </c>
      <c r="S1717" s="25" t="s">
        <v>177</v>
      </c>
      <c r="T1717" s="22" t="s">
        <v>178</v>
      </c>
      <c r="U1717" s="22">
        <v>1</v>
      </c>
      <c r="V1717" s="22">
        <v>62</v>
      </c>
      <c r="W1717" s="22" t="s">
        <v>167</v>
      </c>
      <c r="X1717" s="22"/>
      <c r="Y1717" s="22">
        <v>13</v>
      </c>
      <c r="Z1717" s="22" t="s">
        <v>1548</v>
      </c>
    </row>
    <row r="1718" spans="1:26" ht="24" x14ac:dyDescent="0.2">
      <c r="A1718" s="22">
        <v>1716</v>
      </c>
      <c r="B1718" s="22" t="s">
        <v>168</v>
      </c>
      <c r="C1718" s="23">
        <v>36796</v>
      </c>
      <c r="D1718" s="23">
        <v>36796</v>
      </c>
      <c r="E1718" s="22" t="s">
        <v>21</v>
      </c>
      <c r="F1718" s="24" t="s">
        <v>1217</v>
      </c>
      <c r="G1718" s="4" t="s">
        <v>40</v>
      </c>
      <c r="H1718" s="31" t="str">
        <f>VLOOKUP(G1718,Hoja2!A:B,2,0)</f>
        <v>SERIE029</v>
      </c>
      <c r="I1718" s="4" t="s">
        <v>40</v>
      </c>
      <c r="J1718" s="31">
        <f>VLOOKUP(Eliminación!I1008,RETENCIÓN!A:D,IF(Eliminación!E1008="OPES",2,IF(Eliminación!E1008="UPES",3,4)),FALSE)</f>
        <v>10</v>
      </c>
      <c r="K1718" s="27">
        <f t="shared" si="27"/>
        <v>40446</v>
      </c>
      <c r="L1718" s="28" t="str">
        <f>IF(VLOOKUP(I1718,RETENCIÓN!A:E,5,FALSE)="E","X","")</f>
        <v>X</v>
      </c>
      <c r="M1718" s="29" t="str">
        <f>IF(VLOOKUP(I1718,RETENCIÓN!A:E,5,FALSE)="CT","X","")</f>
        <v/>
      </c>
      <c r="N1718" s="28" t="str">
        <f>IF(VLOOKUP(I1718,RETENCIÓN!A:E,5,FALSE)="E","X","")</f>
        <v>X</v>
      </c>
      <c r="O1718" s="28" t="str">
        <f>IF(VLOOKUP(I1718,[3]RETENCIÓN!A:E,5,FALSE)="MT","X","")</f>
        <v/>
      </c>
      <c r="P1718" s="28" t="str">
        <f>IF(VLOOKUP(I1718,[3]RETENCIÓN!A:E,5,FALSE)="S","X","")</f>
        <v/>
      </c>
      <c r="Q1718" s="26" t="s">
        <v>1565</v>
      </c>
      <c r="R1718" s="26"/>
      <c r="S1718" s="25" t="s">
        <v>177</v>
      </c>
      <c r="T1718" s="22" t="s">
        <v>178</v>
      </c>
      <c r="U1718" s="22">
        <v>1</v>
      </c>
      <c r="V1718" s="22">
        <v>46</v>
      </c>
      <c r="W1718" s="22" t="s">
        <v>167</v>
      </c>
      <c r="X1718" s="22"/>
      <c r="Y1718" s="22">
        <v>14</v>
      </c>
      <c r="Z1718" s="22" t="s">
        <v>1548</v>
      </c>
    </row>
    <row r="1719" spans="1:26" ht="24" x14ac:dyDescent="0.2">
      <c r="A1719" s="22">
        <v>1717</v>
      </c>
      <c r="B1719" s="22" t="s">
        <v>303</v>
      </c>
      <c r="C1719" s="23">
        <v>36796</v>
      </c>
      <c r="D1719" s="23">
        <v>36796</v>
      </c>
      <c r="E1719" s="22" t="s">
        <v>21</v>
      </c>
      <c r="F1719" s="24" t="s">
        <v>1566</v>
      </c>
      <c r="G1719" s="4" t="s">
        <v>40</v>
      </c>
      <c r="H1719" s="31" t="str">
        <f>VLOOKUP(G1719,Hoja2!A:B,2,0)</f>
        <v>SERIE029</v>
      </c>
      <c r="I1719" s="4" t="s">
        <v>40</v>
      </c>
      <c r="J1719" s="31">
        <f>VLOOKUP(Eliminación!I1009,RETENCIÓN!A:D,IF(Eliminación!E1009="OPES",2,IF(Eliminación!E1009="UPES",3,4)),FALSE)</f>
        <v>10</v>
      </c>
      <c r="K1719" s="27">
        <f t="shared" si="27"/>
        <v>40446</v>
      </c>
      <c r="L1719" s="28" t="str">
        <f>IF(VLOOKUP(I1719,RETENCIÓN!A:E,5,FALSE)="E","X","")</f>
        <v>X</v>
      </c>
      <c r="M1719" s="29" t="str">
        <f>IF(VLOOKUP(I1719,RETENCIÓN!A:E,5,FALSE)="CT","X","")</f>
        <v/>
      </c>
      <c r="N1719" s="28" t="str">
        <f>IF(VLOOKUP(I1719,RETENCIÓN!A:E,5,FALSE)="E","X","")</f>
        <v>X</v>
      </c>
      <c r="O1719" s="28" t="str">
        <f>IF(VLOOKUP(I1719,[3]RETENCIÓN!A:E,5,FALSE)="MT","X","")</f>
        <v/>
      </c>
      <c r="P1719" s="28" t="str">
        <f>IF(VLOOKUP(I1719,[3]RETENCIÓN!A:E,5,FALSE)="S","X","")</f>
        <v/>
      </c>
      <c r="Q1719" s="26" t="s">
        <v>1565</v>
      </c>
      <c r="R1719" s="26"/>
      <c r="S1719" s="25" t="s">
        <v>177</v>
      </c>
      <c r="T1719" s="22" t="s">
        <v>178</v>
      </c>
      <c r="U1719" s="22">
        <v>1</v>
      </c>
      <c r="V1719" s="22">
        <v>45</v>
      </c>
      <c r="W1719" s="22" t="s">
        <v>167</v>
      </c>
      <c r="X1719" s="22"/>
      <c r="Y1719" s="22">
        <v>15</v>
      </c>
      <c r="Z1719" s="22" t="s">
        <v>1548</v>
      </c>
    </row>
    <row r="1720" spans="1:26" ht="24" x14ac:dyDescent="0.2">
      <c r="A1720" s="22">
        <v>1718</v>
      </c>
      <c r="B1720" s="22" t="s">
        <v>303</v>
      </c>
      <c r="C1720" s="23">
        <v>36796</v>
      </c>
      <c r="D1720" s="23">
        <v>36796</v>
      </c>
      <c r="E1720" s="22" t="s">
        <v>21</v>
      </c>
      <c r="F1720" s="24" t="s">
        <v>1567</v>
      </c>
      <c r="G1720" s="4" t="s">
        <v>40</v>
      </c>
      <c r="H1720" s="31" t="str">
        <f>VLOOKUP(G1720,Hoja2!A:B,2,0)</f>
        <v>SERIE029</v>
      </c>
      <c r="I1720" s="4" t="s">
        <v>40</v>
      </c>
      <c r="J1720" s="31">
        <f>VLOOKUP(Eliminación!I1010,RETENCIÓN!A:D,IF(Eliminación!E1010="OPES",2,IF(Eliminación!E1010="UPES",3,4)),FALSE)</f>
        <v>10</v>
      </c>
      <c r="K1720" s="27">
        <f t="shared" si="27"/>
        <v>40446</v>
      </c>
      <c r="L1720" s="28" t="str">
        <f>IF(VLOOKUP(I1720,RETENCIÓN!A:E,5,FALSE)="E","X","")</f>
        <v>X</v>
      </c>
      <c r="M1720" s="29" t="str">
        <f>IF(VLOOKUP(I1720,RETENCIÓN!A:E,5,FALSE)="CT","X","")</f>
        <v/>
      </c>
      <c r="N1720" s="28" t="str">
        <f>IF(VLOOKUP(I1720,RETENCIÓN!A:E,5,FALSE)="E","X","")</f>
        <v>X</v>
      </c>
      <c r="O1720" s="28" t="str">
        <f>IF(VLOOKUP(I1720,[3]RETENCIÓN!A:E,5,FALSE)="MT","X","")</f>
        <v/>
      </c>
      <c r="P1720" s="28" t="str">
        <f>IF(VLOOKUP(I1720,[3]RETENCIÓN!A:E,5,FALSE)="S","X","")</f>
        <v/>
      </c>
      <c r="Q1720" s="26" t="s">
        <v>1565</v>
      </c>
      <c r="R1720" s="26"/>
      <c r="S1720" s="25" t="s">
        <v>177</v>
      </c>
      <c r="T1720" s="22" t="s">
        <v>178</v>
      </c>
      <c r="U1720" s="22">
        <v>1</v>
      </c>
      <c r="V1720" s="22">
        <v>54</v>
      </c>
      <c r="W1720" s="22" t="s">
        <v>167</v>
      </c>
      <c r="X1720" s="22"/>
      <c r="Y1720" s="22">
        <v>16</v>
      </c>
      <c r="Z1720" s="22" t="s">
        <v>1548</v>
      </c>
    </row>
    <row r="1721" spans="1:26" ht="24" x14ac:dyDescent="0.2">
      <c r="A1721" s="22">
        <v>1719</v>
      </c>
      <c r="B1721" s="22" t="s">
        <v>221</v>
      </c>
      <c r="C1721" s="23">
        <v>36796</v>
      </c>
      <c r="D1721" s="23">
        <v>36796</v>
      </c>
      <c r="E1721" s="22" t="s">
        <v>21</v>
      </c>
      <c r="F1721" s="24" t="s">
        <v>1568</v>
      </c>
      <c r="G1721" s="4" t="s">
        <v>40</v>
      </c>
      <c r="H1721" s="31" t="str">
        <f>VLOOKUP(G1721,Hoja2!A:B,2,0)</f>
        <v>SERIE029</v>
      </c>
      <c r="I1721" s="4" t="s">
        <v>40</v>
      </c>
      <c r="J1721" s="31">
        <f>VLOOKUP(Eliminación!I1011,RETENCIÓN!A:D,IF(Eliminación!E1011="OPES",2,IF(Eliminación!E1011="UPES",3,4)),FALSE)</f>
        <v>10</v>
      </c>
      <c r="K1721" s="27">
        <f t="shared" si="27"/>
        <v>40446</v>
      </c>
      <c r="L1721" s="28" t="str">
        <f>IF(VLOOKUP(I1721,RETENCIÓN!A:E,5,FALSE)="E","X","")</f>
        <v>X</v>
      </c>
      <c r="M1721" s="29" t="str">
        <f>IF(VLOOKUP(I1721,RETENCIÓN!A:E,5,FALSE)="CT","X","")</f>
        <v/>
      </c>
      <c r="N1721" s="28" t="str">
        <f>IF(VLOOKUP(I1721,RETENCIÓN!A:E,5,FALSE)="E","X","")</f>
        <v>X</v>
      </c>
      <c r="O1721" s="28" t="str">
        <f>IF(VLOOKUP(I1721,[3]RETENCIÓN!A:E,5,FALSE)="MT","X","")</f>
        <v/>
      </c>
      <c r="P1721" s="28" t="str">
        <f>IF(VLOOKUP(I1721,[3]RETENCIÓN!A:E,5,FALSE)="S","X","")</f>
        <v/>
      </c>
      <c r="Q1721" s="26" t="s">
        <v>1565</v>
      </c>
      <c r="R1721" s="26"/>
      <c r="S1721" s="25" t="s">
        <v>177</v>
      </c>
      <c r="T1721" s="22" t="s">
        <v>178</v>
      </c>
      <c r="U1721" s="22">
        <v>1</v>
      </c>
      <c r="V1721" s="22">
        <v>38</v>
      </c>
      <c r="W1721" s="22" t="s">
        <v>167</v>
      </c>
      <c r="X1721" s="22"/>
      <c r="Y1721" s="22">
        <v>17</v>
      </c>
      <c r="Z1721" s="22" t="s">
        <v>1548</v>
      </c>
    </row>
    <row r="1722" spans="1:26" x14ac:dyDescent="0.2">
      <c r="A1722" s="22">
        <v>1720</v>
      </c>
      <c r="B1722" s="22" t="s">
        <v>221</v>
      </c>
      <c r="C1722" s="23">
        <v>36761</v>
      </c>
      <c r="D1722" s="23">
        <v>36761</v>
      </c>
      <c r="E1722" s="22" t="s">
        <v>21</v>
      </c>
      <c r="F1722" s="24" t="s">
        <v>943</v>
      </c>
      <c r="G1722" s="4" t="s">
        <v>40</v>
      </c>
      <c r="H1722" s="31" t="str">
        <f>VLOOKUP(G1722,Hoja2!A:B,2,0)</f>
        <v>SERIE029</v>
      </c>
      <c r="I1722" s="4" t="s">
        <v>40</v>
      </c>
      <c r="J1722" s="31">
        <f>VLOOKUP(Eliminación!I1012,RETENCIÓN!A:D,IF(Eliminación!E1012="OPES",2,IF(Eliminación!E1012="UPES",3,4)),FALSE)</f>
        <v>10</v>
      </c>
      <c r="K1722" s="27">
        <f t="shared" si="27"/>
        <v>40411</v>
      </c>
      <c r="L1722" s="28" t="str">
        <f>IF(VLOOKUP(I1722,RETENCIÓN!A:E,5,FALSE)="E","X","")</f>
        <v>X</v>
      </c>
      <c r="M1722" s="29" t="str">
        <f>IF(VLOOKUP(I1722,RETENCIÓN!A:E,5,FALSE)="CT","X","")</f>
        <v/>
      </c>
      <c r="N1722" s="28" t="str">
        <f>IF(VLOOKUP(I1722,RETENCIÓN!A:E,5,FALSE)="E","X","")</f>
        <v>X</v>
      </c>
      <c r="O1722" s="28" t="str">
        <f>IF(VLOOKUP(I1722,[3]RETENCIÓN!A:E,5,FALSE)="MT","X","")</f>
        <v/>
      </c>
      <c r="P1722" s="28" t="str">
        <f>IF(VLOOKUP(I1722,[3]RETENCIÓN!A:E,5,FALSE)="S","X","")</f>
        <v/>
      </c>
      <c r="Q1722" s="26" t="s">
        <v>1569</v>
      </c>
      <c r="R1722" s="26" t="s">
        <v>1079</v>
      </c>
      <c r="S1722" s="25" t="s">
        <v>177</v>
      </c>
      <c r="T1722" s="22" t="s">
        <v>178</v>
      </c>
      <c r="U1722" s="22">
        <v>1</v>
      </c>
      <c r="V1722" s="22">
        <v>115</v>
      </c>
      <c r="W1722" s="22" t="s">
        <v>167</v>
      </c>
      <c r="X1722" s="22"/>
      <c r="Y1722" s="22">
        <v>1</v>
      </c>
      <c r="Z1722" s="22" t="s">
        <v>1570</v>
      </c>
    </row>
    <row r="1723" spans="1:26" x14ac:dyDescent="0.2">
      <c r="A1723" s="22">
        <v>1721</v>
      </c>
      <c r="B1723" s="22" t="s">
        <v>221</v>
      </c>
      <c r="C1723" s="23">
        <v>36761</v>
      </c>
      <c r="D1723" s="23">
        <v>36761</v>
      </c>
      <c r="E1723" s="22" t="s">
        <v>21</v>
      </c>
      <c r="F1723" s="24" t="s">
        <v>702</v>
      </c>
      <c r="G1723" s="4" t="s">
        <v>40</v>
      </c>
      <c r="H1723" s="31" t="str">
        <f>VLOOKUP(G1723,Hoja2!A:B,2,0)</f>
        <v>SERIE029</v>
      </c>
      <c r="I1723" s="4" t="s">
        <v>40</v>
      </c>
      <c r="J1723" s="31">
        <f>VLOOKUP(Eliminación!I1013,RETENCIÓN!A:D,IF(Eliminación!E1013="OPES",2,IF(Eliminación!E1013="UPES",3,4)),FALSE)</f>
        <v>10</v>
      </c>
      <c r="K1723" s="27">
        <f t="shared" si="27"/>
        <v>40411</v>
      </c>
      <c r="L1723" s="28" t="str">
        <f>IF(VLOOKUP(I1723,RETENCIÓN!A:E,5,FALSE)="E","X","")</f>
        <v>X</v>
      </c>
      <c r="M1723" s="29" t="str">
        <f>IF(VLOOKUP(I1723,RETENCIÓN!A:E,5,FALSE)="CT","X","")</f>
        <v/>
      </c>
      <c r="N1723" s="28" t="str">
        <f>IF(VLOOKUP(I1723,RETENCIÓN!A:E,5,FALSE)="E","X","")</f>
        <v>X</v>
      </c>
      <c r="O1723" s="28" t="str">
        <f>IF(VLOOKUP(I1723,[3]RETENCIÓN!A:E,5,FALSE)="MT","X","")</f>
        <v/>
      </c>
      <c r="P1723" s="28" t="str">
        <f>IF(VLOOKUP(I1723,[3]RETENCIÓN!A:E,5,FALSE)="S","X","")</f>
        <v/>
      </c>
      <c r="Q1723" s="26" t="s">
        <v>1569</v>
      </c>
      <c r="R1723" s="26" t="s">
        <v>1571</v>
      </c>
      <c r="S1723" s="25" t="s">
        <v>177</v>
      </c>
      <c r="T1723" s="22" t="s">
        <v>178</v>
      </c>
      <c r="U1723" s="22">
        <v>1</v>
      </c>
      <c r="V1723" s="22">
        <v>91</v>
      </c>
      <c r="W1723" s="22" t="s">
        <v>167</v>
      </c>
      <c r="X1723" s="22"/>
      <c r="Y1723" s="22">
        <v>2</v>
      </c>
      <c r="Z1723" s="22" t="s">
        <v>1570</v>
      </c>
    </row>
    <row r="1724" spans="1:26" ht="24" x14ac:dyDescent="0.2">
      <c r="A1724" s="22">
        <v>1722</v>
      </c>
      <c r="B1724" s="22" t="s">
        <v>303</v>
      </c>
      <c r="C1724" s="23">
        <v>36796</v>
      </c>
      <c r="D1724" s="23">
        <v>36796</v>
      </c>
      <c r="E1724" s="22" t="s">
        <v>21</v>
      </c>
      <c r="F1724" s="24" t="s">
        <v>1199</v>
      </c>
      <c r="G1724" s="4" t="s">
        <v>40</v>
      </c>
      <c r="H1724" s="31" t="str">
        <f>VLOOKUP(G1724,Hoja2!A:B,2,0)</f>
        <v>SERIE029</v>
      </c>
      <c r="I1724" s="4" t="s">
        <v>40</v>
      </c>
      <c r="J1724" s="31">
        <f>VLOOKUP(Eliminación!I1014,RETENCIÓN!A:D,IF(Eliminación!E1014="OPES",2,IF(Eliminación!E1014="UPES",3,4)),FALSE)</f>
        <v>10</v>
      </c>
      <c r="K1724" s="27">
        <f t="shared" si="27"/>
        <v>40446</v>
      </c>
      <c r="L1724" s="28" t="str">
        <f>IF(VLOOKUP(I1724,RETENCIÓN!A:E,5,FALSE)="E","X","")</f>
        <v>X</v>
      </c>
      <c r="M1724" s="29" t="str">
        <f>IF(VLOOKUP(I1724,RETENCIÓN!A:E,5,FALSE)="CT","X","")</f>
        <v/>
      </c>
      <c r="N1724" s="28" t="str">
        <f>IF(VLOOKUP(I1724,RETENCIÓN!A:E,5,FALSE)="E","X","")</f>
        <v>X</v>
      </c>
      <c r="O1724" s="28" t="str">
        <f>IF(VLOOKUP(I1724,[3]RETENCIÓN!A:E,5,FALSE)="MT","X","")</f>
        <v/>
      </c>
      <c r="P1724" s="28" t="str">
        <f>IF(VLOOKUP(I1724,[3]RETENCIÓN!A:E,5,FALSE)="S","X","")</f>
        <v/>
      </c>
      <c r="Q1724" s="26" t="s">
        <v>1565</v>
      </c>
      <c r="R1724" s="26"/>
      <c r="S1724" s="25" t="s">
        <v>177</v>
      </c>
      <c r="T1724" s="22" t="s">
        <v>178</v>
      </c>
      <c r="U1724" s="22">
        <v>1</v>
      </c>
      <c r="V1724" s="22">
        <v>54</v>
      </c>
      <c r="W1724" s="22" t="s">
        <v>167</v>
      </c>
      <c r="X1724" s="22"/>
      <c r="Y1724" s="22">
        <v>3</v>
      </c>
      <c r="Z1724" s="22" t="s">
        <v>1570</v>
      </c>
    </row>
    <row r="1725" spans="1:26" ht="24" x14ac:dyDescent="0.2">
      <c r="A1725" s="22">
        <v>1723</v>
      </c>
      <c r="B1725" s="22" t="s">
        <v>168</v>
      </c>
      <c r="C1725" s="23">
        <v>36796</v>
      </c>
      <c r="D1725" s="23">
        <v>36796</v>
      </c>
      <c r="E1725" s="22" t="s">
        <v>21</v>
      </c>
      <c r="F1725" s="24" t="s">
        <v>283</v>
      </c>
      <c r="G1725" s="4" t="s">
        <v>40</v>
      </c>
      <c r="H1725" s="31" t="str">
        <f>VLOOKUP(G1725,Hoja2!A:B,2,0)</f>
        <v>SERIE029</v>
      </c>
      <c r="I1725" s="4" t="s">
        <v>40</v>
      </c>
      <c r="J1725" s="31">
        <f>VLOOKUP(Eliminación!I1015,RETENCIÓN!A:D,IF(Eliminación!E1015="OPES",2,IF(Eliminación!E1015="UPES",3,4)),FALSE)</f>
        <v>10</v>
      </c>
      <c r="K1725" s="27">
        <f t="shared" si="27"/>
        <v>40446</v>
      </c>
      <c r="L1725" s="28" t="str">
        <f>IF(VLOOKUP(I1725,RETENCIÓN!A:E,5,FALSE)="E","X","")</f>
        <v>X</v>
      </c>
      <c r="M1725" s="29" t="str">
        <f>IF(VLOOKUP(I1725,RETENCIÓN!A:E,5,FALSE)="CT","X","")</f>
        <v/>
      </c>
      <c r="N1725" s="28" t="str">
        <f>IF(VLOOKUP(I1725,RETENCIÓN!A:E,5,FALSE)="E","X","")</f>
        <v>X</v>
      </c>
      <c r="O1725" s="28" t="str">
        <f>IF(VLOOKUP(I1725,[3]RETENCIÓN!A:E,5,FALSE)="MT","X","")</f>
        <v/>
      </c>
      <c r="P1725" s="28" t="str">
        <f>IF(VLOOKUP(I1725,[3]RETENCIÓN!A:E,5,FALSE)="S","X","")</f>
        <v/>
      </c>
      <c r="Q1725" s="26" t="s">
        <v>1565</v>
      </c>
      <c r="R1725" s="26"/>
      <c r="S1725" s="25" t="s">
        <v>177</v>
      </c>
      <c r="T1725" s="22" t="s">
        <v>178</v>
      </c>
      <c r="U1725" s="22">
        <v>1</v>
      </c>
      <c r="V1725" s="22">
        <v>50</v>
      </c>
      <c r="W1725" s="22" t="s">
        <v>167</v>
      </c>
      <c r="X1725" s="22"/>
      <c r="Y1725" s="22">
        <v>4</v>
      </c>
      <c r="Z1725" s="22" t="s">
        <v>1570</v>
      </c>
    </row>
    <row r="1726" spans="1:26" ht="24" x14ac:dyDescent="0.2">
      <c r="A1726" s="22">
        <v>1724</v>
      </c>
      <c r="B1726" s="22" t="s">
        <v>168</v>
      </c>
      <c r="C1726" s="23">
        <v>36796</v>
      </c>
      <c r="D1726" s="23">
        <v>36796</v>
      </c>
      <c r="E1726" s="22" t="s">
        <v>21</v>
      </c>
      <c r="F1726" s="24" t="s">
        <v>506</v>
      </c>
      <c r="G1726" s="4" t="s">
        <v>40</v>
      </c>
      <c r="H1726" s="31" t="str">
        <f>VLOOKUP(G1726,Hoja2!A:B,2,0)</f>
        <v>SERIE029</v>
      </c>
      <c r="I1726" s="4" t="s">
        <v>40</v>
      </c>
      <c r="J1726" s="31">
        <f>VLOOKUP(Eliminación!I1016,RETENCIÓN!A:D,IF(Eliminación!E1016="OPES",2,IF(Eliminación!E1016="UPES",3,4)),FALSE)</f>
        <v>10</v>
      </c>
      <c r="K1726" s="27">
        <f t="shared" si="27"/>
        <v>40446</v>
      </c>
      <c r="L1726" s="28" t="str">
        <f>IF(VLOOKUP(I1726,RETENCIÓN!A:E,5,FALSE)="E","X","")</f>
        <v>X</v>
      </c>
      <c r="M1726" s="29" t="str">
        <f>IF(VLOOKUP(I1726,RETENCIÓN!A:E,5,FALSE)="CT","X","")</f>
        <v/>
      </c>
      <c r="N1726" s="28" t="str">
        <f>IF(VLOOKUP(I1726,RETENCIÓN!A:E,5,FALSE)="E","X","")</f>
        <v>X</v>
      </c>
      <c r="O1726" s="28" t="str">
        <f>IF(VLOOKUP(I1726,[3]RETENCIÓN!A:E,5,FALSE)="MT","X","")</f>
        <v/>
      </c>
      <c r="P1726" s="28" t="str">
        <f>IF(VLOOKUP(I1726,[3]RETENCIÓN!A:E,5,FALSE)="S","X","")</f>
        <v/>
      </c>
      <c r="Q1726" s="26" t="s">
        <v>1565</v>
      </c>
      <c r="R1726" s="26" t="s">
        <v>1202</v>
      </c>
      <c r="S1726" s="25" t="s">
        <v>177</v>
      </c>
      <c r="T1726" s="22" t="s">
        <v>178</v>
      </c>
      <c r="U1726" s="22">
        <v>1</v>
      </c>
      <c r="V1726" s="22">
        <v>65</v>
      </c>
      <c r="W1726" s="22" t="s">
        <v>167</v>
      </c>
      <c r="X1726" s="22"/>
      <c r="Y1726" s="22">
        <v>5</v>
      </c>
      <c r="Z1726" s="22" t="s">
        <v>1570</v>
      </c>
    </row>
    <row r="1727" spans="1:26" ht="24" x14ac:dyDescent="0.2">
      <c r="A1727" s="22">
        <v>1725</v>
      </c>
      <c r="B1727" s="22" t="s">
        <v>221</v>
      </c>
      <c r="C1727" s="23">
        <v>36796</v>
      </c>
      <c r="D1727" s="23">
        <v>36796</v>
      </c>
      <c r="E1727" s="22" t="s">
        <v>21</v>
      </c>
      <c r="F1727" s="24" t="s">
        <v>1572</v>
      </c>
      <c r="G1727" s="4" t="s">
        <v>40</v>
      </c>
      <c r="H1727" s="31" t="str">
        <f>VLOOKUP(G1727,Hoja2!A:B,2,0)</f>
        <v>SERIE029</v>
      </c>
      <c r="I1727" s="4" t="s">
        <v>40</v>
      </c>
      <c r="J1727" s="31">
        <f>VLOOKUP(Eliminación!I1017,RETENCIÓN!A:D,IF(Eliminación!E1017="OPES",2,IF(Eliminación!E1017="UPES",3,4)),FALSE)</f>
        <v>10</v>
      </c>
      <c r="K1727" s="27">
        <f t="shared" si="27"/>
        <v>40446</v>
      </c>
      <c r="L1727" s="28" t="str">
        <f>IF(VLOOKUP(I1727,RETENCIÓN!A:E,5,FALSE)="E","X","")</f>
        <v>X</v>
      </c>
      <c r="M1727" s="29" t="str">
        <f>IF(VLOOKUP(I1727,RETENCIÓN!A:E,5,FALSE)="CT","X","")</f>
        <v/>
      </c>
      <c r="N1727" s="28" t="str">
        <f>IF(VLOOKUP(I1727,RETENCIÓN!A:E,5,FALSE)="E","X","")</f>
        <v>X</v>
      </c>
      <c r="O1727" s="28" t="str">
        <f>IF(VLOOKUP(I1727,[3]RETENCIÓN!A:E,5,FALSE)="MT","X","")</f>
        <v/>
      </c>
      <c r="P1727" s="28" t="str">
        <f>IF(VLOOKUP(I1727,[3]RETENCIÓN!A:E,5,FALSE)="S","X","")</f>
        <v/>
      </c>
      <c r="Q1727" s="26" t="s">
        <v>1564</v>
      </c>
      <c r="R1727" s="26" t="s">
        <v>1573</v>
      </c>
      <c r="S1727" s="25" t="s">
        <v>177</v>
      </c>
      <c r="T1727" s="22" t="s">
        <v>178</v>
      </c>
      <c r="U1727" s="22">
        <v>1</v>
      </c>
      <c r="V1727" s="22">
        <v>90</v>
      </c>
      <c r="W1727" s="22" t="s">
        <v>167</v>
      </c>
      <c r="X1727" s="22"/>
      <c r="Y1727" s="22">
        <v>6</v>
      </c>
      <c r="Z1727" s="22" t="s">
        <v>1570</v>
      </c>
    </row>
    <row r="1728" spans="1:26" ht="24" x14ac:dyDescent="0.2">
      <c r="A1728" s="22">
        <v>1726</v>
      </c>
      <c r="B1728" s="22" t="s">
        <v>168</v>
      </c>
      <c r="C1728" s="23">
        <v>36795</v>
      </c>
      <c r="D1728" s="23">
        <v>36795</v>
      </c>
      <c r="E1728" s="22" t="s">
        <v>21</v>
      </c>
      <c r="F1728" s="24" t="s">
        <v>415</v>
      </c>
      <c r="G1728" s="4" t="s">
        <v>40</v>
      </c>
      <c r="H1728" s="31" t="str">
        <f>VLOOKUP(G1728,Hoja2!A:B,2,0)</f>
        <v>SERIE029</v>
      </c>
      <c r="I1728" s="4" t="s">
        <v>40</v>
      </c>
      <c r="J1728" s="31">
        <f>VLOOKUP(Eliminación!I1018,RETENCIÓN!A:D,IF(Eliminación!E1018="OPES",2,IF(Eliminación!E1018="UPES",3,4)),FALSE)</f>
        <v>10</v>
      </c>
      <c r="K1728" s="27">
        <f t="shared" si="27"/>
        <v>40445</v>
      </c>
      <c r="L1728" s="28" t="str">
        <f>IF(VLOOKUP(I1728,RETENCIÓN!A:E,5,FALSE)="E","X","")</f>
        <v>X</v>
      </c>
      <c r="M1728" s="29" t="str">
        <f>IF(VLOOKUP(I1728,RETENCIÓN!A:E,5,FALSE)="CT","X","")</f>
        <v/>
      </c>
      <c r="N1728" s="28" t="str">
        <f>IF(VLOOKUP(I1728,RETENCIÓN!A:E,5,FALSE)="E","X","")</f>
        <v>X</v>
      </c>
      <c r="O1728" s="28" t="str">
        <f>IF(VLOOKUP(I1728,[3]RETENCIÓN!A:E,5,FALSE)="MT","X","")</f>
        <v/>
      </c>
      <c r="P1728" s="28" t="str">
        <f>IF(VLOOKUP(I1728,[3]RETENCIÓN!A:E,5,FALSE)="S","X","")</f>
        <v/>
      </c>
      <c r="Q1728" s="26" t="s">
        <v>1565</v>
      </c>
      <c r="R1728" s="26"/>
      <c r="S1728" s="25" t="s">
        <v>177</v>
      </c>
      <c r="T1728" s="22" t="s">
        <v>178</v>
      </c>
      <c r="U1728" s="22">
        <v>1</v>
      </c>
      <c r="V1728" s="22">
        <v>95</v>
      </c>
      <c r="W1728" s="22" t="s">
        <v>167</v>
      </c>
      <c r="X1728" s="22"/>
      <c r="Y1728" s="22">
        <v>7</v>
      </c>
      <c r="Z1728" s="22" t="s">
        <v>1570</v>
      </c>
    </row>
    <row r="1729" spans="1:26" ht="24" x14ac:dyDescent="0.2">
      <c r="A1729" s="22">
        <v>1727</v>
      </c>
      <c r="B1729" s="22" t="s">
        <v>168</v>
      </c>
      <c r="C1729" s="23">
        <v>36796</v>
      </c>
      <c r="D1729" s="23">
        <v>36796</v>
      </c>
      <c r="E1729" s="22" t="s">
        <v>21</v>
      </c>
      <c r="F1729" s="24" t="s">
        <v>1574</v>
      </c>
      <c r="G1729" s="4" t="s">
        <v>40</v>
      </c>
      <c r="H1729" s="31" t="str">
        <f>VLOOKUP(G1729,Hoja2!A:B,2,0)</f>
        <v>SERIE029</v>
      </c>
      <c r="I1729" s="4" t="s">
        <v>40</v>
      </c>
      <c r="J1729" s="31">
        <f>VLOOKUP(Eliminación!I1019,RETENCIÓN!A:D,IF(Eliminación!E1019="OPES",2,IF(Eliminación!E1019="UPES",3,4)),FALSE)</f>
        <v>10</v>
      </c>
      <c r="K1729" s="27">
        <f t="shared" si="27"/>
        <v>40446</v>
      </c>
      <c r="L1729" s="28" t="str">
        <f>IF(VLOOKUP(I1729,RETENCIÓN!A:E,5,FALSE)="E","X","")</f>
        <v>X</v>
      </c>
      <c r="M1729" s="29" t="str">
        <f>IF(VLOOKUP(I1729,RETENCIÓN!A:E,5,FALSE)="CT","X","")</f>
        <v/>
      </c>
      <c r="N1729" s="28" t="str">
        <f>IF(VLOOKUP(I1729,RETENCIÓN!A:E,5,FALSE)="E","X","")</f>
        <v>X</v>
      </c>
      <c r="O1729" s="28" t="str">
        <f>IF(VLOOKUP(I1729,[3]RETENCIÓN!A:E,5,FALSE)="MT","X","")</f>
        <v/>
      </c>
      <c r="P1729" s="28" t="str">
        <f>IF(VLOOKUP(I1729,[3]RETENCIÓN!A:E,5,FALSE)="S","X","")</f>
        <v/>
      </c>
      <c r="Q1729" s="26" t="s">
        <v>1565</v>
      </c>
      <c r="R1729" s="26" t="s">
        <v>1575</v>
      </c>
      <c r="S1729" s="25" t="s">
        <v>177</v>
      </c>
      <c r="T1729" s="22" t="s">
        <v>178</v>
      </c>
      <c r="U1729" s="22">
        <v>1</v>
      </c>
      <c r="V1729" s="22">
        <v>130</v>
      </c>
      <c r="W1729" s="22" t="s">
        <v>167</v>
      </c>
      <c r="X1729" s="22"/>
      <c r="Y1729" s="22">
        <v>8</v>
      </c>
      <c r="Z1729" s="22" t="s">
        <v>1570</v>
      </c>
    </row>
    <row r="1730" spans="1:26" ht="24" x14ac:dyDescent="0.2">
      <c r="A1730" s="22">
        <v>1728</v>
      </c>
      <c r="B1730" s="22" t="s">
        <v>221</v>
      </c>
      <c r="C1730" s="23">
        <v>36796</v>
      </c>
      <c r="D1730" s="23">
        <v>36796</v>
      </c>
      <c r="E1730" s="22" t="s">
        <v>21</v>
      </c>
      <c r="F1730" s="24" t="s">
        <v>208</v>
      </c>
      <c r="G1730" s="4" t="s">
        <v>40</v>
      </c>
      <c r="H1730" s="31" t="str">
        <f>VLOOKUP(G1730,Hoja2!A:B,2,0)</f>
        <v>SERIE029</v>
      </c>
      <c r="I1730" s="4" t="s">
        <v>40</v>
      </c>
      <c r="J1730" s="31">
        <f>VLOOKUP(Eliminación!I1020,RETENCIÓN!A:D,IF(Eliminación!E1020="OPES",2,IF(Eliminación!E1020="UPES",3,4)),FALSE)</f>
        <v>10</v>
      </c>
      <c r="K1730" s="27">
        <f t="shared" si="27"/>
        <v>40446</v>
      </c>
      <c r="L1730" s="28" t="str">
        <f>IF(VLOOKUP(I1730,RETENCIÓN!A:E,5,FALSE)="E","X","")</f>
        <v>X</v>
      </c>
      <c r="M1730" s="29" t="str">
        <f>IF(VLOOKUP(I1730,RETENCIÓN!A:E,5,FALSE)="CT","X","")</f>
        <v/>
      </c>
      <c r="N1730" s="28" t="str">
        <f>IF(VLOOKUP(I1730,RETENCIÓN!A:E,5,FALSE)="E","X","")</f>
        <v>X</v>
      </c>
      <c r="O1730" s="28" t="str">
        <f>IF(VLOOKUP(I1730,[3]RETENCIÓN!A:E,5,FALSE)="MT","X","")</f>
        <v/>
      </c>
      <c r="P1730" s="28" t="str">
        <f>IF(VLOOKUP(I1730,[3]RETENCIÓN!A:E,5,FALSE)="S","X","")</f>
        <v/>
      </c>
      <c r="Q1730" s="26" t="s">
        <v>1565</v>
      </c>
      <c r="R1730" s="26"/>
      <c r="S1730" s="25" t="s">
        <v>177</v>
      </c>
      <c r="T1730" s="22" t="s">
        <v>178</v>
      </c>
      <c r="U1730" s="22">
        <v>1</v>
      </c>
      <c r="V1730" s="22">
        <v>53</v>
      </c>
      <c r="W1730" s="22" t="s">
        <v>167</v>
      </c>
      <c r="X1730" s="22"/>
      <c r="Y1730" s="22">
        <v>9</v>
      </c>
      <c r="Z1730" s="22" t="s">
        <v>1570</v>
      </c>
    </row>
    <row r="1731" spans="1:26" ht="24" x14ac:dyDescent="0.2">
      <c r="A1731" s="22">
        <v>1729</v>
      </c>
      <c r="B1731" s="22" t="s">
        <v>303</v>
      </c>
      <c r="C1731" s="23">
        <v>36796</v>
      </c>
      <c r="D1731" s="23">
        <v>36796</v>
      </c>
      <c r="E1731" s="22" t="s">
        <v>21</v>
      </c>
      <c r="F1731" s="24" t="s">
        <v>1576</v>
      </c>
      <c r="G1731" s="4" t="s">
        <v>40</v>
      </c>
      <c r="H1731" s="31" t="str">
        <f>VLOOKUP(G1731,Hoja2!A:B,2,0)</f>
        <v>SERIE029</v>
      </c>
      <c r="I1731" s="4" t="s">
        <v>40</v>
      </c>
      <c r="J1731" s="31">
        <f>VLOOKUP(Eliminación!I1021,RETENCIÓN!A:D,IF(Eliminación!E1021="OPES",2,IF(Eliminación!E1021="UPES",3,4)),FALSE)</f>
        <v>10</v>
      </c>
      <c r="K1731" s="27">
        <f t="shared" si="27"/>
        <v>40446</v>
      </c>
      <c r="L1731" s="28" t="str">
        <f>IF(VLOOKUP(I1731,RETENCIÓN!A:E,5,FALSE)="E","X","")</f>
        <v>X</v>
      </c>
      <c r="M1731" s="29" t="str">
        <f>IF(VLOOKUP(I1731,RETENCIÓN!A:E,5,FALSE)="CT","X","")</f>
        <v/>
      </c>
      <c r="N1731" s="28" t="str">
        <f>IF(VLOOKUP(I1731,RETENCIÓN!A:E,5,FALSE)="E","X","")</f>
        <v>X</v>
      </c>
      <c r="O1731" s="28" t="str">
        <f>IF(VLOOKUP(I1731,[3]RETENCIÓN!A:E,5,FALSE)="MT","X","")</f>
        <v/>
      </c>
      <c r="P1731" s="28" t="str">
        <f>IF(VLOOKUP(I1731,[3]RETENCIÓN!A:E,5,FALSE)="S","X","")</f>
        <v/>
      </c>
      <c r="Q1731" s="26" t="s">
        <v>1565</v>
      </c>
      <c r="R1731" s="26"/>
      <c r="S1731" s="25" t="s">
        <v>177</v>
      </c>
      <c r="T1731" s="22" t="s">
        <v>178</v>
      </c>
      <c r="U1731" s="22">
        <v>1</v>
      </c>
      <c r="V1731" s="22">
        <v>38</v>
      </c>
      <c r="W1731" s="22" t="s">
        <v>167</v>
      </c>
      <c r="X1731" s="22"/>
      <c r="Y1731" s="22">
        <v>10</v>
      </c>
      <c r="Z1731" s="22" t="s">
        <v>1570</v>
      </c>
    </row>
    <row r="1732" spans="1:26" ht="24" x14ac:dyDescent="0.2">
      <c r="A1732" s="22">
        <v>1730</v>
      </c>
      <c r="B1732" s="22" t="s">
        <v>221</v>
      </c>
      <c r="C1732" s="23">
        <v>36796</v>
      </c>
      <c r="D1732" s="23">
        <v>36796</v>
      </c>
      <c r="E1732" s="22" t="s">
        <v>21</v>
      </c>
      <c r="F1732" s="24" t="s">
        <v>1209</v>
      </c>
      <c r="G1732" s="4" t="s">
        <v>40</v>
      </c>
      <c r="H1732" s="31" t="str">
        <f>VLOOKUP(G1732,Hoja2!A:B,2,0)</f>
        <v>SERIE029</v>
      </c>
      <c r="I1732" s="4" t="s">
        <v>40</v>
      </c>
      <c r="J1732" s="31">
        <f>VLOOKUP(Eliminación!I1022,RETENCIÓN!A:D,IF(Eliminación!E1022="OPES",2,IF(Eliminación!E1022="UPES",3,4)),FALSE)</f>
        <v>10</v>
      </c>
      <c r="K1732" s="27">
        <f t="shared" si="27"/>
        <v>40446</v>
      </c>
      <c r="L1732" s="28" t="str">
        <f>IF(VLOOKUP(I1732,RETENCIÓN!A:E,5,FALSE)="E","X","")</f>
        <v>X</v>
      </c>
      <c r="M1732" s="29" t="str">
        <f>IF(VLOOKUP(I1732,RETENCIÓN!A:E,5,FALSE)="CT","X","")</f>
        <v/>
      </c>
      <c r="N1732" s="28" t="str">
        <f>IF(VLOOKUP(I1732,RETENCIÓN!A:E,5,FALSE)="E","X","")</f>
        <v>X</v>
      </c>
      <c r="O1732" s="28" t="str">
        <f>IF(VLOOKUP(I1732,[3]RETENCIÓN!A:E,5,FALSE)="MT","X","")</f>
        <v/>
      </c>
      <c r="P1732" s="28" t="str">
        <f>IF(VLOOKUP(I1732,[3]RETENCIÓN!A:E,5,FALSE)="S","X","")</f>
        <v/>
      </c>
      <c r="Q1732" s="26" t="s">
        <v>1565</v>
      </c>
      <c r="R1732" s="26"/>
      <c r="S1732" s="25" t="s">
        <v>177</v>
      </c>
      <c r="T1732" s="22" t="s">
        <v>178</v>
      </c>
      <c r="U1732" s="22">
        <v>1</v>
      </c>
      <c r="V1732" s="22">
        <v>55</v>
      </c>
      <c r="W1732" s="22" t="s">
        <v>167</v>
      </c>
      <c r="X1732" s="22"/>
      <c r="Y1732" s="22">
        <v>11</v>
      </c>
      <c r="Z1732" s="22" t="s">
        <v>1570</v>
      </c>
    </row>
    <row r="1733" spans="1:26" ht="24" x14ac:dyDescent="0.2">
      <c r="A1733" s="22">
        <v>1731</v>
      </c>
      <c r="B1733" s="22" t="s">
        <v>221</v>
      </c>
      <c r="C1733" s="23">
        <v>36796</v>
      </c>
      <c r="D1733" s="23">
        <v>36796</v>
      </c>
      <c r="E1733" s="22" t="s">
        <v>21</v>
      </c>
      <c r="F1733" s="24" t="s">
        <v>208</v>
      </c>
      <c r="G1733" s="4" t="s">
        <v>40</v>
      </c>
      <c r="H1733" s="31" t="str">
        <f>VLOOKUP(G1733,Hoja2!A:B,2,0)</f>
        <v>SERIE029</v>
      </c>
      <c r="I1733" s="4" t="s">
        <v>40</v>
      </c>
      <c r="J1733" s="31">
        <f>VLOOKUP(Eliminación!I1023,RETENCIÓN!A:D,IF(Eliminación!E1023="OPES",2,IF(Eliminación!E1023="UPES",3,4)),FALSE)</f>
        <v>10</v>
      </c>
      <c r="K1733" s="27">
        <f t="shared" si="27"/>
        <v>40446</v>
      </c>
      <c r="L1733" s="28" t="str">
        <f>IF(VLOOKUP(I1733,RETENCIÓN!A:E,5,FALSE)="E","X","")</f>
        <v>X</v>
      </c>
      <c r="M1733" s="29" t="str">
        <f>IF(VLOOKUP(I1733,RETENCIÓN!A:E,5,FALSE)="CT","X","")</f>
        <v/>
      </c>
      <c r="N1733" s="28" t="str">
        <f>IF(VLOOKUP(I1733,RETENCIÓN!A:E,5,FALSE)="E","X","")</f>
        <v>X</v>
      </c>
      <c r="O1733" s="28" t="str">
        <f>IF(VLOOKUP(I1733,[3]RETENCIÓN!A:E,5,FALSE)="MT","X","")</f>
        <v/>
      </c>
      <c r="P1733" s="28" t="str">
        <f>IF(VLOOKUP(I1733,[3]RETENCIÓN!A:E,5,FALSE)="S","X","")</f>
        <v/>
      </c>
      <c r="Q1733" s="26" t="s">
        <v>1564</v>
      </c>
      <c r="R1733" s="26"/>
      <c r="S1733" s="25" t="s">
        <v>177</v>
      </c>
      <c r="T1733" s="22" t="s">
        <v>178</v>
      </c>
      <c r="U1733" s="22">
        <v>1</v>
      </c>
      <c r="V1733" s="22">
        <v>50</v>
      </c>
      <c r="W1733" s="22" t="s">
        <v>167</v>
      </c>
      <c r="X1733" s="22"/>
      <c r="Y1733" s="22">
        <v>12</v>
      </c>
      <c r="Z1733" s="22" t="s">
        <v>1570</v>
      </c>
    </row>
    <row r="1734" spans="1:26" ht="24" x14ac:dyDescent="0.2">
      <c r="A1734" s="22">
        <v>1732</v>
      </c>
      <c r="B1734" s="22" t="s">
        <v>168</v>
      </c>
      <c r="C1734" s="23">
        <v>36796</v>
      </c>
      <c r="D1734" s="23">
        <v>36796</v>
      </c>
      <c r="E1734" s="22" t="s">
        <v>21</v>
      </c>
      <c r="F1734" s="24" t="s">
        <v>869</v>
      </c>
      <c r="G1734" s="4" t="s">
        <v>40</v>
      </c>
      <c r="H1734" s="31" t="str">
        <f>VLOOKUP(G1734,Hoja2!A:B,2,0)</f>
        <v>SERIE029</v>
      </c>
      <c r="I1734" s="4" t="s">
        <v>40</v>
      </c>
      <c r="J1734" s="31">
        <f>VLOOKUP(Eliminación!I1024,RETENCIÓN!A:D,IF(Eliminación!E1024="OPES",2,IF(Eliminación!E1024="UPES",3,4)),FALSE)</f>
        <v>10</v>
      </c>
      <c r="K1734" s="27">
        <f t="shared" si="27"/>
        <v>40446</v>
      </c>
      <c r="L1734" s="28" t="str">
        <f>IF(VLOOKUP(I1734,RETENCIÓN!A:E,5,FALSE)="E","X","")</f>
        <v>X</v>
      </c>
      <c r="M1734" s="29" t="str">
        <f>IF(VLOOKUP(I1734,RETENCIÓN!A:E,5,FALSE)="CT","X","")</f>
        <v/>
      </c>
      <c r="N1734" s="28" t="str">
        <f>IF(VLOOKUP(I1734,RETENCIÓN!A:E,5,FALSE)="E","X","")</f>
        <v>X</v>
      </c>
      <c r="O1734" s="28" t="str">
        <f>IF(VLOOKUP(I1734,[3]RETENCIÓN!A:E,5,FALSE)="MT","X","")</f>
        <v/>
      </c>
      <c r="P1734" s="28" t="str">
        <f>IF(VLOOKUP(I1734,[3]RETENCIÓN!A:E,5,FALSE)="S","X","")</f>
        <v/>
      </c>
      <c r="Q1734" s="26" t="s">
        <v>1565</v>
      </c>
      <c r="R1734" s="26"/>
      <c r="S1734" s="25" t="s">
        <v>177</v>
      </c>
      <c r="T1734" s="22" t="s">
        <v>178</v>
      </c>
      <c r="U1734" s="22">
        <v>1</v>
      </c>
      <c r="V1734" s="22">
        <v>55</v>
      </c>
      <c r="W1734" s="22" t="s">
        <v>167</v>
      </c>
      <c r="X1734" s="22"/>
      <c r="Y1734" s="22">
        <v>13</v>
      </c>
      <c r="Z1734" s="22" t="s">
        <v>1570</v>
      </c>
    </row>
    <row r="1735" spans="1:26" x14ac:dyDescent="0.2">
      <c r="A1735" s="22">
        <v>1733</v>
      </c>
      <c r="B1735" s="22" t="s">
        <v>168</v>
      </c>
      <c r="C1735" s="23">
        <v>36831</v>
      </c>
      <c r="D1735" s="23">
        <v>36831</v>
      </c>
      <c r="E1735" s="22" t="s">
        <v>21</v>
      </c>
      <c r="F1735" s="24" t="s">
        <v>1319</v>
      </c>
      <c r="G1735" s="4" t="s">
        <v>40</v>
      </c>
      <c r="H1735" s="31" t="str">
        <f>VLOOKUP(G1735,Hoja2!A:B,2,0)</f>
        <v>SERIE029</v>
      </c>
      <c r="I1735" s="4" t="s">
        <v>40</v>
      </c>
      <c r="J1735" s="31">
        <f>VLOOKUP(Eliminación!I1025,RETENCIÓN!A:D,IF(Eliminación!E1025="OPES",2,IF(Eliminación!E1025="UPES",3,4)),FALSE)</f>
        <v>10</v>
      </c>
      <c r="K1735" s="27">
        <f t="shared" si="27"/>
        <v>40481</v>
      </c>
      <c r="L1735" s="28" t="str">
        <f>IF(VLOOKUP(I1735,RETENCIÓN!A:E,5,FALSE)="E","X","")</f>
        <v>X</v>
      </c>
      <c r="M1735" s="29" t="str">
        <f>IF(VLOOKUP(I1735,RETENCIÓN!A:E,5,FALSE)="CT","X","")</f>
        <v/>
      </c>
      <c r="N1735" s="28" t="str">
        <f>IF(VLOOKUP(I1735,RETENCIÓN!A:E,5,FALSE)="E","X","")</f>
        <v>X</v>
      </c>
      <c r="O1735" s="28" t="str">
        <f>IF(VLOOKUP(I1735,[3]RETENCIÓN!A:E,5,FALSE)="MT","X","")</f>
        <v/>
      </c>
      <c r="P1735" s="28" t="str">
        <f>IF(VLOOKUP(I1735,[3]RETENCIÓN!A:E,5,FALSE)="S","X","")</f>
        <v/>
      </c>
      <c r="Q1735" s="26" t="s">
        <v>1577</v>
      </c>
      <c r="R1735" s="26" t="s">
        <v>1063</v>
      </c>
      <c r="S1735" s="25" t="s">
        <v>177</v>
      </c>
      <c r="T1735" s="22" t="s">
        <v>178</v>
      </c>
      <c r="U1735" s="22">
        <v>1</v>
      </c>
      <c r="V1735" s="22">
        <v>79</v>
      </c>
      <c r="W1735" s="22" t="s">
        <v>167</v>
      </c>
      <c r="X1735" s="22"/>
      <c r="Y1735" s="22">
        <v>14</v>
      </c>
      <c r="Z1735" s="22" t="s">
        <v>1570</v>
      </c>
    </row>
    <row r="1736" spans="1:26" ht="24" x14ac:dyDescent="0.2">
      <c r="A1736" s="22">
        <v>1734</v>
      </c>
      <c r="B1736" s="22" t="s">
        <v>168</v>
      </c>
      <c r="C1736" s="23">
        <v>36796</v>
      </c>
      <c r="D1736" s="23">
        <v>36796</v>
      </c>
      <c r="E1736" s="22" t="s">
        <v>21</v>
      </c>
      <c r="F1736" s="24" t="s">
        <v>1578</v>
      </c>
      <c r="G1736" s="4" t="s">
        <v>40</v>
      </c>
      <c r="H1736" s="31" t="str">
        <f>VLOOKUP(G1736,Hoja2!A:B,2,0)</f>
        <v>SERIE029</v>
      </c>
      <c r="I1736" s="4" t="s">
        <v>40</v>
      </c>
      <c r="J1736" s="31">
        <f>VLOOKUP(Eliminación!I1026,RETENCIÓN!A:D,IF(Eliminación!E1026="OPES",2,IF(Eliminación!E1026="UPES",3,4)),FALSE)</f>
        <v>10</v>
      </c>
      <c r="K1736" s="27">
        <f t="shared" si="27"/>
        <v>40446</v>
      </c>
      <c r="L1736" s="28" t="str">
        <f>IF(VLOOKUP(I1736,RETENCIÓN!A:E,5,FALSE)="E","X","")</f>
        <v>X</v>
      </c>
      <c r="M1736" s="29" t="str">
        <f>IF(VLOOKUP(I1736,RETENCIÓN!A:E,5,FALSE)="CT","X","")</f>
        <v/>
      </c>
      <c r="N1736" s="28" t="str">
        <f>IF(VLOOKUP(I1736,RETENCIÓN!A:E,5,FALSE)="E","X","")</f>
        <v>X</v>
      </c>
      <c r="O1736" s="28" t="str">
        <f>IF(VLOOKUP(I1736,[3]RETENCIÓN!A:E,5,FALSE)="MT","X","")</f>
        <v/>
      </c>
      <c r="P1736" s="28" t="str">
        <f>IF(VLOOKUP(I1736,[3]RETENCIÓN!A:E,5,FALSE)="S","X","")</f>
        <v/>
      </c>
      <c r="Q1736" s="26" t="s">
        <v>1565</v>
      </c>
      <c r="R1736" s="26" t="s">
        <v>1428</v>
      </c>
      <c r="S1736" s="25" t="s">
        <v>177</v>
      </c>
      <c r="T1736" s="22" t="s">
        <v>178</v>
      </c>
      <c r="U1736" s="22">
        <v>1</v>
      </c>
      <c r="V1736" s="22">
        <v>75</v>
      </c>
      <c r="W1736" s="22" t="s">
        <v>167</v>
      </c>
      <c r="X1736" s="22"/>
      <c r="Y1736" s="22">
        <v>15</v>
      </c>
      <c r="Z1736" s="22" t="s">
        <v>1570</v>
      </c>
    </row>
    <row r="1737" spans="1:26" x14ac:dyDescent="0.2">
      <c r="A1737" s="22">
        <v>1735</v>
      </c>
      <c r="B1737" s="22" t="s">
        <v>303</v>
      </c>
      <c r="C1737" s="23">
        <v>36269</v>
      </c>
      <c r="D1737" s="23">
        <v>36269</v>
      </c>
      <c r="E1737" s="22" t="s">
        <v>21</v>
      </c>
      <c r="F1737" s="24" t="s">
        <v>1579</v>
      </c>
      <c r="G1737" s="4" t="s">
        <v>40</v>
      </c>
      <c r="H1737" s="31" t="str">
        <f>VLOOKUP(G1737,Hoja2!A:B,2,0)</f>
        <v>SERIE029</v>
      </c>
      <c r="I1737" s="4" t="s">
        <v>40</v>
      </c>
      <c r="J1737" s="31">
        <f>VLOOKUP(Eliminación!I1027,RETENCIÓN!A:D,IF(Eliminación!E1027="OPES",2,IF(Eliminación!E1027="UPES",3,4)),FALSE)</f>
        <v>10</v>
      </c>
      <c r="K1737" s="27">
        <f t="shared" si="27"/>
        <v>39919</v>
      </c>
      <c r="L1737" s="28" t="str">
        <f>IF(VLOOKUP(I1737,RETENCIÓN!A:E,5,FALSE)="E","X","")</f>
        <v>X</v>
      </c>
      <c r="M1737" s="29" t="str">
        <f>IF(VLOOKUP(I1737,RETENCIÓN!A:E,5,FALSE)="CT","X","")</f>
        <v/>
      </c>
      <c r="N1737" s="28" t="str">
        <f>IF(VLOOKUP(I1737,RETENCIÓN!A:E,5,FALSE)="E","X","")</f>
        <v>X</v>
      </c>
      <c r="O1737" s="28" t="str">
        <f>IF(VLOOKUP(I1737,[3]RETENCIÓN!A:E,5,FALSE)="MT","X","")</f>
        <v/>
      </c>
      <c r="P1737" s="28" t="str">
        <f>IF(VLOOKUP(I1737,[3]RETENCIÓN!A:E,5,FALSE)="S","X","")</f>
        <v/>
      </c>
      <c r="Q1737" s="26" t="s">
        <v>1580</v>
      </c>
      <c r="R1737" s="26" t="s">
        <v>1581</v>
      </c>
      <c r="S1737" s="25" t="s">
        <v>177</v>
      </c>
      <c r="T1737" s="22" t="s">
        <v>178</v>
      </c>
      <c r="U1737" s="22">
        <v>1</v>
      </c>
      <c r="V1737" s="22">
        <v>72</v>
      </c>
      <c r="W1737" s="22" t="s">
        <v>167</v>
      </c>
      <c r="X1737" s="22"/>
      <c r="Y1737" s="22">
        <v>16</v>
      </c>
      <c r="Z1737" s="22" t="s">
        <v>1570</v>
      </c>
    </row>
    <row r="1738" spans="1:26" x14ac:dyDescent="0.2">
      <c r="A1738" s="22">
        <v>1736</v>
      </c>
      <c r="B1738" s="22" t="s">
        <v>221</v>
      </c>
      <c r="C1738" s="23">
        <v>36636</v>
      </c>
      <c r="D1738" s="23">
        <v>36636</v>
      </c>
      <c r="E1738" s="22" t="s">
        <v>21</v>
      </c>
      <c r="F1738" s="24" t="s">
        <v>1230</v>
      </c>
      <c r="G1738" s="4" t="s">
        <v>40</v>
      </c>
      <c r="H1738" s="31" t="str">
        <f>VLOOKUP(G1738,Hoja2!A:B,2,0)</f>
        <v>SERIE029</v>
      </c>
      <c r="I1738" s="4" t="s">
        <v>40</v>
      </c>
      <c r="J1738" s="31">
        <f>VLOOKUP(Eliminación!I1028,RETENCIÓN!A:D,IF(Eliminación!E1028="OPES",2,IF(Eliminación!E1028="UPES",3,4)),FALSE)</f>
        <v>10</v>
      </c>
      <c r="K1738" s="27">
        <f t="shared" si="27"/>
        <v>40286</v>
      </c>
      <c r="L1738" s="28" t="str">
        <f>IF(VLOOKUP(I1738,RETENCIÓN!A:E,5,FALSE)="E","X","")</f>
        <v>X</v>
      </c>
      <c r="M1738" s="29" t="str">
        <f>IF(VLOOKUP(I1738,RETENCIÓN!A:E,5,FALSE)="CT","X","")</f>
        <v/>
      </c>
      <c r="N1738" s="28" t="str">
        <f>IF(VLOOKUP(I1738,RETENCIÓN!A:E,5,FALSE)="E","X","")</f>
        <v>X</v>
      </c>
      <c r="O1738" s="28" t="str">
        <f>IF(VLOOKUP(I1738,[3]RETENCIÓN!A:E,5,FALSE)="MT","X","")</f>
        <v/>
      </c>
      <c r="P1738" s="28" t="str">
        <f>IF(VLOOKUP(I1738,[3]RETENCIÓN!A:E,5,FALSE)="S","X","")</f>
        <v/>
      </c>
      <c r="Q1738" s="26" t="s">
        <v>1580</v>
      </c>
      <c r="R1738" s="26"/>
      <c r="S1738" s="25" t="s">
        <v>177</v>
      </c>
      <c r="T1738" s="22" t="s">
        <v>178</v>
      </c>
      <c r="U1738" s="22">
        <v>1</v>
      </c>
      <c r="V1738" s="22">
        <v>74</v>
      </c>
      <c r="W1738" s="22" t="s">
        <v>167</v>
      </c>
      <c r="X1738" s="22"/>
      <c r="Y1738" s="22">
        <v>17</v>
      </c>
      <c r="Z1738" s="22" t="s">
        <v>1570</v>
      </c>
    </row>
    <row r="1739" spans="1:26" x14ac:dyDescent="0.2">
      <c r="A1739" s="22">
        <v>1737</v>
      </c>
      <c r="B1739" s="22" t="s">
        <v>221</v>
      </c>
      <c r="C1739" s="23">
        <v>36283</v>
      </c>
      <c r="D1739" s="23">
        <v>36283</v>
      </c>
      <c r="E1739" s="22" t="s">
        <v>21</v>
      </c>
      <c r="F1739" s="24" t="s">
        <v>385</v>
      </c>
      <c r="G1739" s="4" t="s">
        <v>40</v>
      </c>
      <c r="H1739" s="31" t="str">
        <f>VLOOKUP(G1739,Hoja2!A:B,2,0)</f>
        <v>SERIE029</v>
      </c>
      <c r="I1739" s="4" t="s">
        <v>40</v>
      </c>
      <c r="J1739" s="31">
        <f>VLOOKUP(Eliminación!I1029,RETENCIÓN!A:D,IF(Eliminación!E1029="OPES",2,IF(Eliminación!E1029="UPES",3,4)),FALSE)</f>
        <v>10</v>
      </c>
      <c r="K1739" s="27">
        <f t="shared" si="27"/>
        <v>39933</v>
      </c>
      <c r="L1739" s="28" t="str">
        <f>IF(VLOOKUP(I1739,RETENCIÓN!A:E,5,FALSE)="E","X","")</f>
        <v>X</v>
      </c>
      <c r="M1739" s="29" t="str">
        <f>IF(VLOOKUP(I1739,RETENCIÓN!A:E,5,FALSE)="CT","X","")</f>
        <v/>
      </c>
      <c r="N1739" s="28" t="str">
        <f>IF(VLOOKUP(I1739,RETENCIÓN!A:E,5,FALSE)="E","X","")</f>
        <v>X</v>
      </c>
      <c r="O1739" s="28" t="str">
        <f>IF(VLOOKUP(I1739,[3]RETENCIÓN!A:E,5,FALSE)="MT","X","")</f>
        <v/>
      </c>
      <c r="P1739" s="28" t="str">
        <f>IF(VLOOKUP(I1739,[3]RETENCIÓN!A:E,5,FALSE)="S","X","")</f>
        <v/>
      </c>
      <c r="Q1739" s="26" t="s">
        <v>1582</v>
      </c>
      <c r="R1739" s="26" t="s">
        <v>1583</v>
      </c>
      <c r="S1739" s="25" t="s">
        <v>177</v>
      </c>
      <c r="T1739" s="22" t="s">
        <v>178</v>
      </c>
      <c r="U1739" s="22">
        <v>1</v>
      </c>
      <c r="V1739" s="22">
        <v>149</v>
      </c>
      <c r="W1739" s="22" t="s">
        <v>167</v>
      </c>
      <c r="X1739" s="22"/>
      <c r="Y1739" s="22">
        <v>18</v>
      </c>
      <c r="Z1739" s="22" t="s">
        <v>1570</v>
      </c>
    </row>
    <row r="1740" spans="1:26" x14ac:dyDescent="0.2">
      <c r="A1740" s="22">
        <v>1738</v>
      </c>
      <c r="B1740" s="22" t="s">
        <v>168</v>
      </c>
      <c r="C1740" s="23">
        <v>35674</v>
      </c>
      <c r="D1740" s="23">
        <v>35706</v>
      </c>
      <c r="E1740" s="22" t="s">
        <v>20</v>
      </c>
      <c r="F1740" s="24" t="s">
        <v>1584</v>
      </c>
      <c r="G1740" s="4" t="s">
        <v>40</v>
      </c>
      <c r="H1740" s="31" t="str">
        <f>VLOOKUP(G1740,Hoja2!A:B,2,0)</f>
        <v>SERIE029</v>
      </c>
      <c r="I1740" s="4" t="s">
        <v>40</v>
      </c>
      <c r="J1740" s="31">
        <f>VLOOKUP(Eliminación!I1030,RETENCIÓN!A:D,IF(Eliminación!E1030="OPES",2,IF(Eliminación!E1030="UPES",3,4)),FALSE)</f>
        <v>10</v>
      </c>
      <c r="K1740" s="27">
        <f t="shared" si="27"/>
        <v>39356</v>
      </c>
      <c r="L1740" s="28" t="str">
        <f>IF(VLOOKUP(I1740,RETENCIÓN!A:E,5,FALSE)="E","X","")</f>
        <v>X</v>
      </c>
      <c r="M1740" s="29" t="str">
        <f>IF(VLOOKUP(I1740,RETENCIÓN!A:E,5,FALSE)="CT","X","")</f>
        <v/>
      </c>
      <c r="N1740" s="28" t="str">
        <f>IF(VLOOKUP(I1740,RETENCIÓN!A:E,5,FALSE)="E","X","")</f>
        <v>X</v>
      </c>
      <c r="O1740" s="28" t="str">
        <f>IF(VLOOKUP(I1740,[3]RETENCIÓN!A:E,5,FALSE)="MT","X","")</f>
        <v/>
      </c>
      <c r="P1740" s="28" t="str">
        <f>IF(VLOOKUP(I1740,[3]RETENCIÓN!A:E,5,FALSE)="S","X","")</f>
        <v/>
      </c>
      <c r="Q1740" s="26" t="s">
        <v>1585</v>
      </c>
      <c r="R1740" s="26"/>
      <c r="S1740" s="25" t="s">
        <v>177</v>
      </c>
      <c r="T1740" s="22" t="s">
        <v>178</v>
      </c>
      <c r="U1740" s="22">
        <v>1</v>
      </c>
      <c r="V1740" s="22">
        <v>230</v>
      </c>
      <c r="W1740" s="22" t="s">
        <v>167</v>
      </c>
      <c r="X1740" s="22" t="s">
        <v>1181</v>
      </c>
      <c r="Y1740" s="22">
        <v>1</v>
      </c>
      <c r="Z1740" s="22" t="s">
        <v>1586</v>
      </c>
    </row>
    <row r="1741" spans="1:26" x14ac:dyDescent="0.2">
      <c r="A1741" s="22">
        <v>1739</v>
      </c>
      <c r="B1741" s="22" t="s">
        <v>168</v>
      </c>
      <c r="C1741" s="23">
        <v>35723</v>
      </c>
      <c r="D1741" s="23">
        <v>35830</v>
      </c>
      <c r="E1741" s="22" t="s">
        <v>20</v>
      </c>
      <c r="F1741" s="24" t="s">
        <v>1584</v>
      </c>
      <c r="G1741" s="4" t="s">
        <v>40</v>
      </c>
      <c r="H1741" s="31" t="str">
        <f>VLOOKUP(G1741,Hoja2!A:B,2,0)</f>
        <v>SERIE029</v>
      </c>
      <c r="I1741" s="4" t="s">
        <v>40</v>
      </c>
      <c r="J1741" s="31">
        <f>VLOOKUP(Eliminación!I1031,RETENCIÓN!A:D,IF(Eliminación!E1031="OPES",2,IF(Eliminación!E1031="UPES",3,4)),FALSE)</f>
        <v>10</v>
      </c>
      <c r="K1741" s="27">
        <f t="shared" si="27"/>
        <v>39480</v>
      </c>
      <c r="L1741" s="28" t="str">
        <f>IF(VLOOKUP(I1741,RETENCIÓN!A:E,5,FALSE)="E","X","")</f>
        <v>X</v>
      </c>
      <c r="M1741" s="29" t="str">
        <f>IF(VLOOKUP(I1741,RETENCIÓN!A:E,5,FALSE)="CT","X","")</f>
        <v/>
      </c>
      <c r="N1741" s="28" t="str">
        <f>IF(VLOOKUP(I1741,RETENCIÓN!A:E,5,FALSE)="E","X","")</f>
        <v>X</v>
      </c>
      <c r="O1741" s="28" t="str">
        <f>IF(VLOOKUP(I1741,[3]RETENCIÓN!A:E,5,FALSE)="MT","X","")</f>
        <v/>
      </c>
      <c r="P1741" s="28" t="str">
        <f>IF(VLOOKUP(I1741,[3]RETENCIÓN!A:E,5,FALSE)="S","X","")</f>
        <v/>
      </c>
      <c r="Q1741" s="26" t="s">
        <v>1585</v>
      </c>
      <c r="R1741" s="26"/>
      <c r="S1741" s="25" t="s">
        <v>177</v>
      </c>
      <c r="T1741" s="22" t="s">
        <v>178</v>
      </c>
      <c r="U1741" s="22">
        <v>1</v>
      </c>
      <c r="V1741" s="22">
        <v>270</v>
      </c>
      <c r="W1741" s="22" t="s">
        <v>167</v>
      </c>
      <c r="X1741" s="22" t="s">
        <v>1182</v>
      </c>
      <c r="Y1741" s="22">
        <v>2</v>
      </c>
      <c r="Z1741" s="22" t="s">
        <v>1586</v>
      </c>
    </row>
    <row r="1742" spans="1:26" x14ac:dyDescent="0.2">
      <c r="A1742" s="22">
        <v>1740</v>
      </c>
      <c r="B1742" s="22" t="s">
        <v>168</v>
      </c>
      <c r="C1742" s="23">
        <v>36283</v>
      </c>
      <c r="D1742" s="23">
        <v>36283</v>
      </c>
      <c r="E1742" s="22" t="s">
        <v>21</v>
      </c>
      <c r="F1742" s="24" t="s">
        <v>333</v>
      </c>
      <c r="G1742" s="4" t="s">
        <v>40</v>
      </c>
      <c r="H1742" s="31" t="str">
        <f>VLOOKUP(G1742,Hoja2!A:B,2,0)</f>
        <v>SERIE029</v>
      </c>
      <c r="I1742" s="4" t="s">
        <v>40</v>
      </c>
      <c r="J1742" s="31">
        <f>VLOOKUP(Eliminación!I1032,RETENCIÓN!A:D,IF(Eliminación!E1032="OPES",2,IF(Eliminación!E1032="UPES",3,4)),FALSE)</f>
        <v>10</v>
      </c>
      <c r="K1742" s="27">
        <f t="shared" si="27"/>
        <v>39933</v>
      </c>
      <c r="L1742" s="28" t="str">
        <f>IF(VLOOKUP(I1742,RETENCIÓN!A:E,5,FALSE)="E","X","")</f>
        <v>X</v>
      </c>
      <c r="M1742" s="29" t="str">
        <f>IF(VLOOKUP(I1742,RETENCIÓN!A:E,5,FALSE)="CT","X","")</f>
        <v/>
      </c>
      <c r="N1742" s="28" t="str">
        <f>IF(VLOOKUP(I1742,RETENCIÓN!A:E,5,FALSE)="E","X","")</f>
        <v>X</v>
      </c>
      <c r="O1742" s="28" t="str">
        <f>IF(VLOOKUP(I1742,[3]RETENCIÓN!A:E,5,FALSE)="MT","X","")</f>
        <v/>
      </c>
      <c r="P1742" s="28" t="str">
        <f>IF(VLOOKUP(I1742,[3]RETENCIÓN!A:E,5,FALSE)="S","X","")</f>
        <v/>
      </c>
      <c r="Q1742" s="26" t="s">
        <v>1582</v>
      </c>
      <c r="R1742" s="26" t="s">
        <v>1063</v>
      </c>
      <c r="S1742" s="25" t="s">
        <v>177</v>
      </c>
      <c r="T1742" s="22" t="s">
        <v>178</v>
      </c>
      <c r="U1742" s="22">
        <v>1</v>
      </c>
      <c r="V1742" s="22">
        <v>154</v>
      </c>
      <c r="W1742" s="22" t="s">
        <v>167</v>
      </c>
      <c r="X1742" s="22"/>
      <c r="Y1742" s="22">
        <v>3</v>
      </c>
      <c r="Z1742" s="22" t="s">
        <v>1586</v>
      </c>
    </row>
    <row r="1743" spans="1:26" x14ac:dyDescent="0.2">
      <c r="A1743" s="22">
        <v>1741</v>
      </c>
      <c r="B1743" s="22" t="s">
        <v>214</v>
      </c>
      <c r="C1743" s="23">
        <v>36283</v>
      </c>
      <c r="D1743" s="23">
        <v>36283</v>
      </c>
      <c r="E1743" s="22" t="s">
        <v>21</v>
      </c>
      <c r="F1743" s="24" t="s">
        <v>255</v>
      </c>
      <c r="G1743" s="4" t="s">
        <v>40</v>
      </c>
      <c r="H1743" s="31" t="str">
        <f>VLOOKUP(G1743,Hoja2!A:B,2,0)</f>
        <v>SERIE029</v>
      </c>
      <c r="I1743" s="4" t="s">
        <v>40</v>
      </c>
      <c r="J1743" s="31">
        <f>VLOOKUP(Eliminación!I1033,RETENCIÓN!A:D,IF(Eliminación!E1033="OPES",2,IF(Eliminación!E1033="UPES",3,4)),FALSE)</f>
        <v>10</v>
      </c>
      <c r="K1743" s="27">
        <f t="shared" ref="K1743:K1806" si="28">D1743+(J1743*365)</f>
        <v>39933</v>
      </c>
      <c r="L1743" s="28" t="str">
        <f>IF(VLOOKUP(I1743,RETENCIÓN!A:E,5,FALSE)="E","X","")</f>
        <v>X</v>
      </c>
      <c r="M1743" s="29" t="str">
        <f>IF(VLOOKUP(I1743,RETENCIÓN!A:E,5,FALSE)="CT","X","")</f>
        <v/>
      </c>
      <c r="N1743" s="28" t="str">
        <f>IF(VLOOKUP(I1743,RETENCIÓN!A:E,5,FALSE)="E","X","")</f>
        <v>X</v>
      </c>
      <c r="O1743" s="28" t="str">
        <f>IF(VLOOKUP(I1743,[3]RETENCIÓN!A:E,5,FALSE)="MT","X","")</f>
        <v/>
      </c>
      <c r="P1743" s="28" t="str">
        <f>IF(VLOOKUP(I1743,[3]RETENCIÓN!A:E,5,FALSE)="S","X","")</f>
        <v/>
      </c>
      <c r="Q1743" s="26" t="s">
        <v>1582</v>
      </c>
      <c r="R1743" s="26" t="s">
        <v>1587</v>
      </c>
      <c r="S1743" s="25" t="s">
        <v>177</v>
      </c>
      <c r="T1743" s="22" t="s">
        <v>178</v>
      </c>
      <c r="U1743" s="22">
        <v>1</v>
      </c>
      <c r="V1743" s="22">
        <v>156</v>
      </c>
      <c r="W1743" s="22" t="s">
        <v>167</v>
      </c>
      <c r="X1743" s="22"/>
      <c r="Y1743" s="22">
        <v>4</v>
      </c>
      <c r="Z1743" s="22" t="s">
        <v>1586</v>
      </c>
    </row>
    <row r="1744" spans="1:26" x14ac:dyDescent="0.2">
      <c r="A1744" s="22">
        <v>1742</v>
      </c>
      <c r="B1744" s="22" t="s">
        <v>214</v>
      </c>
      <c r="C1744" s="23">
        <v>36283</v>
      </c>
      <c r="D1744" s="23">
        <v>36283</v>
      </c>
      <c r="E1744" s="22" t="s">
        <v>21</v>
      </c>
      <c r="F1744" s="24" t="s">
        <v>259</v>
      </c>
      <c r="G1744" s="4" t="s">
        <v>40</v>
      </c>
      <c r="H1744" s="31" t="str">
        <f>VLOOKUP(G1744,Hoja2!A:B,2,0)</f>
        <v>SERIE029</v>
      </c>
      <c r="I1744" s="4" t="s">
        <v>40</v>
      </c>
      <c r="J1744" s="31">
        <f>VLOOKUP(Eliminación!I1034,RETENCIÓN!A:D,IF(Eliminación!E1034="OPES",2,IF(Eliminación!E1034="UPES",3,4)),FALSE)</f>
        <v>10</v>
      </c>
      <c r="K1744" s="27">
        <f t="shared" si="28"/>
        <v>39933</v>
      </c>
      <c r="L1744" s="28" t="str">
        <f>IF(VLOOKUP(I1744,RETENCIÓN!A:E,5,FALSE)="E","X","")</f>
        <v>X</v>
      </c>
      <c r="M1744" s="29" t="str">
        <f>IF(VLOOKUP(I1744,RETENCIÓN!A:E,5,FALSE)="CT","X","")</f>
        <v/>
      </c>
      <c r="N1744" s="28" t="str">
        <f>IF(VLOOKUP(I1744,RETENCIÓN!A:E,5,FALSE)="E","X","")</f>
        <v>X</v>
      </c>
      <c r="O1744" s="28" t="str">
        <f>IF(VLOOKUP(I1744,[3]RETENCIÓN!A:E,5,FALSE)="MT","X","")</f>
        <v/>
      </c>
      <c r="P1744" s="28" t="str">
        <f>IF(VLOOKUP(I1744,[3]RETENCIÓN!A:E,5,FALSE)="S","X","")</f>
        <v/>
      </c>
      <c r="Q1744" s="26" t="s">
        <v>1582</v>
      </c>
      <c r="R1744" s="26" t="s">
        <v>1239</v>
      </c>
      <c r="S1744" s="25" t="s">
        <v>177</v>
      </c>
      <c r="T1744" s="22" t="s">
        <v>178</v>
      </c>
      <c r="U1744" s="22">
        <v>1</v>
      </c>
      <c r="V1744" s="22">
        <v>160</v>
      </c>
      <c r="W1744" s="22" t="s">
        <v>167</v>
      </c>
      <c r="X1744" s="22"/>
      <c r="Y1744" s="22">
        <v>5</v>
      </c>
      <c r="Z1744" s="22" t="s">
        <v>1586</v>
      </c>
    </row>
    <row r="1745" spans="1:26" ht="24" x14ac:dyDescent="0.2">
      <c r="A1745" s="22">
        <v>1743</v>
      </c>
      <c r="B1745" s="22" t="s">
        <v>214</v>
      </c>
      <c r="C1745" s="23">
        <v>36283</v>
      </c>
      <c r="D1745" s="23">
        <v>36283</v>
      </c>
      <c r="E1745" s="22" t="s">
        <v>21</v>
      </c>
      <c r="F1745" s="24" t="s">
        <v>1588</v>
      </c>
      <c r="G1745" s="4" t="s">
        <v>40</v>
      </c>
      <c r="H1745" s="31" t="str">
        <f>VLOOKUP(G1745,Hoja2!A:B,2,0)</f>
        <v>SERIE029</v>
      </c>
      <c r="I1745" s="4" t="s">
        <v>40</v>
      </c>
      <c r="J1745" s="31">
        <f>VLOOKUP(Eliminación!I1035,RETENCIÓN!A:D,IF(Eliminación!E1035="OPES",2,IF(Eliminación!E1035="UPES",3,4)),FALSE)</f>
        <v>10</v>
      </c>
      <c r="K1745" s="27">
        <f t="shared" si="28"/>
        <v>39933</v>
      </c>
      <c r="L1745" s="28" t="str">
        <f>IF(VLOOKUP(I1745,RETENCIÓN!A:E,5,FALSE)="E","X","")</f>
        <v>X</v>
      </c>
      <c r="M1745" s="29" t="str">
        <f>IF(VLOOKUP(I1745,RETENCIÓN!A:E,5,FALSE)="CT","X","")</f>
        <v/>
      </c>
      <c r="N1745" s="28" t="str">
        <f>IF(VLOOKUP(I1745,RETENCIÓN!A:E,5,FALSE)="E","X","")</f>
        <v>X</v>
      </c>
      <c r="O1745" s="28" t="str">
        <f>IF(VLOOKUP(I1745,[3]RETENCIÓN!A:E,5,FALSE)="MT","X","")</f>
        <v/>
      </c>
      <c r="P1745" s="28" t="str">
        <f>IF(VLOOKUP(I1745,[3]RETENCIÓN!A:E,5,FALSE)="S","X","")</f>
        <v/>
      </c>
      <c r="Q1745" s="26" t="s">
        <v>1582</v>
      </c>
      <c r="R1745" s="26" t="s">
        <v>1322</v>
      </c>
      <c r="S1745" s="25" t="s">
        <v>177</v>
      </c>
      <c r="T1745" s="22" t="s">
        <v>178</v>
      </c>
      <c r="U1745" s="22">
        <v>1</v>
      </c>
      <c r="V1745" s="22">
        <v>114</v>
      </c>
      <c r="W1745" s="22" t="s">
        <v>167</v>
      </c>
      <c r="X1745" s="22"/>
      <c r="Y1745" s="22">
        <v>6</v>
      </c>
      <c r="Z1745" s="22" t="s">
        <v>1586</v>
      </c>
    </row>
    <row r="1746" spans="1:26" x14ac:dyDescent="0.2">
      <c r="A1746" s="22">
        <v>1744</v>
      </c>
      <c r="B1746" s="22" t="s">
        <v>221</v>
      </c>
      <c r="C1746" s="23">
        <v>36283</v>
      </c>
      <c r="D1746" s="23">
        <v>36283</v>
      </c>
      <c r="E1746" s="22" t="s">
        <v>21</v>
      </c>
      <c r="F1746" s="24" t="s">
        <v>1589</v>
      </c>
      <c r="G1746" s="4" t="s">
        <v>40</v>
      </c>
      <c r="H1746" s="31" t="str">
        <f>VLOOKUP(G1746,Hoja2!A:B,2,0)</f>
        <v>SERIE029</v>
      </c>
      <c r="I1746" s="4" t="s">
        <v>40</v>
      </c>
      <c r="J1746" s="31">
        <f>VLOOKUP(Eliminación!I1036,RETENCIÓN!A:D,IF(Eliminación!E1036="OPES",2,IF(Eliminación!E1036="UPES",3,4)),FALSE)</f>
        <v>10</v>
      </c>
      <c r="K1746" s="27">
        <f t="shared" si="28"/>
        <v>39933</v>
      </c>
      <c r="L1746" s="28" t="str">
        <f>IF(VLOOKUP(I1746,RETENCIÓN!A:E,5,FALSE)="E","X","")</f>
        <v>X</v>
      </c>
      <c r="M1746" s="29" t="str">
        <f>IF(VLOOKUP(I1746,RETENCIÓN!A:E,5,FALSE)="CT","X","")</f>
        <v/>
      </c>
      <c r="N1746" s="28" t="str">
        <f>IF(VLOOKUP(I1746,RETENCIÓN!A:E,5,FALSE)="E","X","")</f>
        <v>X</v>
      </c>
      <c r="O1746" s="28" t="str">
        <f>IF(VLOOKUP(I1746,[3]RETENCIÓN!A:E,5,FALSE)="MT","X","")</f>
        <v/>
      </c>
      <c r="P1746" s="28" t="str">
        <f>IF(VLOOKUP(I1746,[3]RETENCIÓN!A:E,5,FALSE)="S","X","")</f>
        <v/>
      </c>
      <c r="Q1746" s="26" t="s">
        <v>1582</v>
      </c>
      <c r="R1746" s="26" t="s">
        <v>1324</v>
      </c>
      <c r="S1746" s="25" t="s">
        <v>177</v>
      </c>
      <c r="T1746" s="22" t="s">
        <v>178</v>
      </c>
      <c r="U1746" s="22">
        <v>1</v>
      </c>
      <c r="V1746" s="22">
        <v>265</v>
      </c>
      <c r="W1746" s="22" t="s">
        <v>167</v>
      </c>
      <c r="X1746" s="22"/>
      <c r="Y1746" s="22">
        <v>7</v>
      </c>
      <c r="Z1746" s="22" t="s">
        <v>1586</v>
      </c>
    </row>
    <row r="1747" spans="1:26" x14ac:dyDescent="0.2">
      <c r="A1747" s="22">
        <v>1745</v>
      </c>
      <c r="B1747" s="22" t="s">
        <v>214</v>
      </c>
      <c r="C1747" s="23">
        <v>36636</v>
      </c>
      <c r="D1747" s="23">
        <v>36636</v>
      </c>
      <c r="E1747" s="22" t="s">
        <v>21</v>
      </c>
      <c r="F1747" s="24" t="s">
        <v>1590</v>
      </c>
      <c r="G1747" s="4" t="s">
        <v>40</v>
      </c>
      <c r="H1747" s="31" t="str">
        <f>VLOOKUP(G1747,Hoja2!A:B,2,0)</f>
        <v>SERIE029</v>
      </c>
      <c r="I1747" s="4" t="s">
        <v>40</v>
      </c>
      <c r="J1747" s="31">
        <f>VLOOKUP(Eliminación!I1037,RETENCIÓN!A:D,IF(Eliminación!E1037="OPES",2,IF(Eliminación!E1037="UPES",3,4)),FALSE)</f>
        <v>10</v>
      </c>
      <c r="K1747" s="27">
        <f t="shared" si="28"/>
        <v>40286</v>
      </c>
      <c r="L1747" s="28" t="str">
        <f>IF(VLOOKUP(I1747,RETENCIÓN!A:E,5,FALSE)="E","X","")</f>
        <v>X</v>
      </c>
      <c r="M1747" s="29" t="str">
        <f>IF(VLOOKUP(I1747,RETENCIÓN!A:E,5,FALSE)="CT","X","")</f>
        <v/>
      </c>
      <c r="N1747" s="28" t="str">
        <f>IF(VLOOKUP(I1747,RETENCIÓN!A:E,5,FALSE)="E","X","")</f>
        <v>X</v>
      </c>
      <c r="O1747" s="28" t="str">
        <f>IF(VLOOKUP(I1747,[3]RETENCIÓN!A:E,5,FALSE)="MT","X","")</f>
        <v/>
      </c>
      <c r="P1747" s="28" t="str">
        <f>IF(VLOOKUP(I1747,[3]RETENCIÓN!A:E,5,FALSE)="S","X","")</f>
        <v/>
      </c>
      <c r="Q1747" s="26" t="s">
        <v>1580</v>
      </c>
      <c r="R1747" s="26" t="s">
        <v>1591</v>
      </c>
      <c r="S1747" s="25" t="s">
        <v>177</v>
      </c>
      <c r="T1747" s="22" t="s">
        <v>178</v>
      </c>
      <c r="U1747" s="22">
        <v>1</v>
      </c>
      <c r="V1747" s="22">
        <v>83</v>
      </c>
      <c r="W1747" s="22" t="s">
        <v>167</v>
      </c>
      <c r="X1747" s="22"/>
      <c r="Y1747" s="22">
        <v>8</v>
      </c>
      <c r="Z1747" s="22" t="s">
        <v>1586</v>
      </c>
    </row>
    <row r="1748" spans="1:26" ht="24" x14ac:dyDescent="0.2">
      <c r="A1748" s="22">
        <v>1746</v>
      </c>
      <c r="B1748" s="22" t="s">
        <v>214</v>
      </c>
      <c r="C1748" s="23">
        <v>36636</v>
      </c>
      <c r="D1748" s="23">
        <v>36636</v>
      </c>
      <c r="E1748" s="22" t="s">
        <v>21</v>
      </c>
      <c r="F1748" s="24" t="s">
        <v>1592</v>
      </c>
      <c r="G1748" s="4" t="s">
        <v>40</v>
      </c>
      <c r="H1748" s="31" t="str">
        <f>VLOOKUP(G1748,Hoja2!A:B,2,0)</f>
        <v>SERIE029</v>
      </c>
      <c r="I1748" s="4" t="s">
        <v>40</v>
      </c>
      <c r="J1748" s="31">
        <f>VLOOKUP(Eliminación!I1038,RETENCIÓN!A:D,IF(Eliminación!E1038="OPES",2,IF(Eliminación!E1038="UPES",3,4)),FALSE)</f>
        <v>10</v>
      </c>
      <c r="K1748" s="27">
        <f t="shared" si="28"/>
        <v>40286</v>
      </c>
      <c r="L1748" s="28" t="str">
        <f>IF(VLOOKUP(I1748,RETENCIÓN!A:E,5,FALSE)="E","X","")</f>
        <v>X</v>
      </c>
      <c r="M1748" s="29" t="str">
        <f>IF(VLOOKUP(I1748,RETENCIÓN!A:E,5,FALSE)="CT","X","")</f>
        <v/>
      </c>
      <c r="N1748" s="28" t="str">
        <f>IF(VLOOKUP(I1748,RETENCIÓN!A:E,5,FALSE)="E","X","")</f>
        <v>X</v>
      </c>
      <c r="O1748" s="28" t="str">
        <f>IF(VLOOKUP(I1748,[3]RETENCIÓN!A:E,5,FALSE)="MT","X","")</f>
        <v/>
      </c>
      <c r="P1748" s="28" t="str">
        <f>IF(VLOOKUP(I1748,[3]RETENCIÓN!A:E,5,FALSE)="S","X","")</f>
        <v/>
      </c>
      <c r="Q1748" s="26" t="s">
        <v>1580</v>
      </c>
      <c r="R1748" s="26" t="s">
        <v>484</v>
      </c>
      <c r="S1748" s="25" t="s">
        <v>177</v>
      </c>
      <c r="T1748" s="22" t="s">
        <v>178</v>
      </c>
      <c r="U1748" s="22">
        <v>1</v>
      </c>
      <c r="V1748" s="22">
        <v>171</v>
      </c>
      <c r="W1748" s="22" t="s">
        <v>167</v>
      </c>
      <c r="X1748" s="22"/>
      <c r="Y1748" s="22">
        <v>1</v>
      </c>
      <c r="Z1748" s="22" t="s">
        <v>1593</v>
      </c>
    </row>
    <row r="1749" spans="1:26" x14ac:dyDescent="0.2">
      <c r="A1749" s="22">
        <v>1747</v>
      </c>
      <c r="B1749" s="22" t="s">
        <v>221</v>
      </c>
      <c r="C1749" s="23">
        <v>36453</v>
      </c>
      <c r="D1749" s="23">
        <v>36453</v>
      </c>
      <c r="E1749" s="22" t="s">
        <v>21</v>
      </c>
      <c r="F1749" s="24" t="s">
        <v>1594</v>
      </c>
      <c r="G1749" s="4" t="s">
        <v>40</v>
      </c>
      <c r="H1749" s="31" t="str">
        <f>VLOOKUP(G1749,Hoja2!A:B,2,0)</f>
        <v>SERIE029</v>
      </c>
      <c r="I1749" s="4" t="s">
        <v>40</v>
      </c>
      <c r="J1749" s="31">
        <f>VLOOKUP(Eliminación!I1039,RETENCIÓN!A:D,IF(Eliminación!E1039="OPES",2,IF(Eliminación!E1039="UPES",3,4)),FALSE)</f>
        <v>10</v>
      </c>
      <c r="K1749" s="27">
        <f t="shared" si="28"/>
        <v>40103</v>
      </c>
      <c r="L1749" s="28" t="str">
        <f>IF(VLOOKUP(I1749,RETENCIÓN!A:E,5,FALSE)="E","X","")</f>
        <v>X</v>
      </c>
      <c r="M1749" s="29" t="str">
        <f>IF(VLOOKUP(I1749,RETENCIÓN!A:E,5,FALSE)="CT","X","")</f>
        <v/>
      </c>
      <c r="N1749" s="28" t="str">
        <f>IF(VLOOKUP(I1749,RETENCIÓN!A:E,5,FALSE)="E","X","")</f>
        <v>X</v>
      </c>
      <c r="O1749" s="28" t="str">
        <f>IF(VLOOKUP(I1749,[3]RETENCIÓN!A:E,5,FALSE)="MT","X","")</f>
        <v/>
      </c>
      <c r="P1749" s="28" t="str">
        <f>IF(VLOOKUP(I1749,[3]RETENCIÓN!A:E,5,FALSE)="S","X","")</f>
        <v/>
      </c>
      <c r="Q1749" s="26" t="s">
        <v>1595</v>
      </c>
      <c r="R1749" s="26" t="s">
        <v>1596</v>
      </c>
      <c r="S1749" s="25" t="s">
        <v>177</v>
      </c>
      <c r="T1749" s="22" t="s">
        <v>178</v>
      </c>
      <c r="U1749" s="22">
        <v>11</v>
      </c>
      <c r="V1749" s="22">
        <v>120</v>
      </c>
      <c r="W1749" s="22" t="s">
        <v>167</v>
      </c>
      <c r="X1749" s="22"/>
      <c r="Y1749" s="22">
        <v>2</v>
      </c>
      <c r="Z1749" s="22" t="s">
        <v>1593</v>
      </c>
    </row>
    <row r="1750" spans="1:26" ht="24" x14ac:dyDescent="0.2">
      <c r="A1750" s="22">
        <v>1748</v>
      </c>
      <c r="B1750" s="22" t="s">
        <v>303</v>
      </c>
      <c r="C1750" s="23">
        <v>36454</v>
      </c>
      <c r="D1750" s="23">
        <v>36454</v>
      </c>
      <c r="E1750" s="22" t="s">
        <v>21</v>
      </c>
      <c r="F1750" s="24" t="s">
        <v>1597</v>
      </c>
      <c r="G1750" s="4" t="s">
        <v>40</v>
      </c>
      <c r="H1750" s="31" t="str">
        <f>VLOOKUP(G1750,Hoja2!A:B,2,0)</f>
        <v>SERIE029</v>
      </c>
      <c r="I1750" s="4" t="s">
        <v>40</v>
      </c>
      <c r="J1750" s="31">
        <f>VLOOKUP(Eliminación!I1040,RETENCIÓN!A:D,IF(Eliminación!E1040="OPES",2,IF(Eliminación!E1040="UPES",3,4)),FALSE)</f>
        <v>10</v>
      </c>
      <c r="K1750" s="27">
        <f t="shared" si="28"/>
        <v>40104</v>
      </c>
      <c r="L1750" s="28" t="str">
        <f>IF(VLOOKUP(I1750,RETENCIÓN!A:E,5,FALSE)="E","X","")</f>
        <v>X</v>
      </c>
      <c r="M1750" s="29" t="str">
        <f>IF(VLOOKUP(I1750,RETENCIÓN!A:E,5,FALSE)="CT","X","")</f>
        <v/>
      </c>
      <c r="N1750" s="28" t="str">
        <f>IF(VLOOKUP(I1750,RETENCIÓN!A:E,5,FALSE)="E","X","")</f>
        <v>X</v>
      </c>
      <c r="O1750" s="28" t="str">
        <f>IF(VLOOKUP(I1750,[3]RETENCIÓN!A:E,5,FALSE)="MT","X","")</f>
        <v/>
      </c>
      <c r="P1750" s="28" t="str">
        <f>IF(VLOOKUP(I1750,[3]RETENCIÓN!A:E,5,FALSE)="S","X","")</f>
        <v/>
      </c>
      <c r="Q1750" s="26" t="s">
        <v>1598</v>
      </c>
      <c r="R1750" s="26"/>
      <c r="S1750" s="25" t="s">
        <v>177</v>
      </c>
      <c r="T1750" s="22" t="s">
        <v>178</v>
      </c>
      <c r="U1750" s="22">
        <v>1</v>
      </c>
      <c r="V1750" s="22">
        <v>56</v>
      </c>
      <c r="W1750" s="22" t="s">
        <v>167</v>
      </c>
      <c r="X1750" s="22"/>
      <c r="Y1750" s="22">
        <v>3</v>
      </c>
      <c r="Z1750" s="22" t="s">
        <v>1593</v>
      </c>
    </row>
    <row r="1751" spans="1:26" ht="24" x14ac:dyDescent="0.2">
      <c r="A1751" s="22">
        <v>1749</v>
      </c>
      <c r="B1751" s="22" t="s">
        <v>168</v>
      </c>
      <c r="C1751" s="23">
        <v>36454</v>
      </c>
      <c r="D1751" s="23">
        <v>36454</v>
      </c>
      <c r="E1751" s="22" t="s">
        <v>21</v>
      </c>
      <c r="F1751" s="24" t="s">
        <v>415</v>
      </c>
      <c r="G1751" s="4" t="s">
        <v>40</v>
      </c>
      <c r="H1751" s="31" t="str">
        <f>VLOOKUP(G1751,Hoja2!A:B,2,0)</f>
        <v>SERIE029</v>
      </c>
      <c r="I1751" s="4" t="s">
        <v>40</v>
      </c>
      <c r="J1751" s="31">
        <f>VLOOKUP(Eliminación!I1041,RETENCIÓN!A:D,IF(Eliminación!E1041="OPES",2,IF(Eliminación!E1041="UPES",3,4)),FALSE)</f>
        <v>10</v>
      </c>
      <c r="K1751" s="27">
        <f t="shared" si="28"/>
        <v>40104</v>
      </c>
      <c r="L1751" s="28" t="str">
        <f>IF(VLOOKUP(I1751,RETENCIÓN!A:E,5,FALSE)="E","X","")</f>
        <v>X</v>
      </c>
      <c r="M1751" s="29" t="str">
        <f>IF(VLOOKUP(I1751,RETENCIÓN!A:E,5,FALSE)="CT","X","")</f>
        <v/>
      </c>
      <c r="N1751" s="28" t="str">
        <f>IF(VLOOKUP(I1751,RETENCIÓN!A:E,5,FALSE)="E","X","")</f>
        <v>X</v>
      </c>
      <c r="O1751" s="28" t="str">
        <f>IF(VLOOKUP(I1751,[3]RETENCIÓN!A:E,5,FALSE)="MT","X","")</f>
        <v/>
      </c>
      <c r="P1751" s="28" t="str">
        <f>IF(VLOOKUP(I1751,[3]RETENCIÓN!A:E,5,FALSE)="S","X","")</f>
        <v/>
      </c>
      <c r="Q1751" s="26" t="s">
        <v>1598</v>
      </c>
      <c r="R1751" s="26"/>
      <c r="S1751" s="25" t="s">
        <v>177</v>
      </c>
      <c r="T1751" s="22" t="s">
        <v>178</v>
      </c>
      <c r="U1751" s="22">
        <v>1</v>
      </c>
      <c r="V1751" s="22">
        <v>64</v>
      </c>
      <c r="W1751" s="22" t="s">
        <v>167</v>
      </c>
      <c r="X1751" s="22"/>
      <c r="Y1751" s="22">
        <v>4</v>
      </c>
      <c r="Z1751" s="22" t="s">
        <v>1593</v>
      </c>
    </row>
    <row r="1752" spans="1:26" ht="24" x14ac:dyDescent="0.2">
      <c r="A1752" s="22">
        <v>1750</v>
      </c>
      <c r="B1752" s="22" t="s">
        <v>168</v>
      </c>
      <c r="C1752" s="23">
        <v>36454</v>
      </c>
      <c r="D1752" s="23">
        <v>36454</v>
      </c>
      <c r="E1752" s="22" t="s">
        <v>21</v>
      </c>
      <c r="F1752" s="24" t="s">
        <v>1217</v>
      </c>
      <c r="G1752" s="4" t="s">
        <v>40</v>
      </c>
      <c r="H1752" s="31" t="str">
        <f>VLOOKUP(G1752,Hoja2!A:B,2,0)</f>
        <v>SERIE029</v>
      </c>
      <c r="I1752" s="4" t="s">
        <v>40</v>
      </c>
      <c r="J1752" s="31">
        <f>VLOOKUP(Eliminación!I1042,RETENCIÓN!A:D,IF(Eliminación!E1042="OPES",2,IF(Eliminación!E1042="UPES",3,4)),FALSE)</f>
        <v>10</v>
      </c>
      <c r="K1752" s="27">
        <f t="shared" si="28"/>
        <v>40104</v>
      </c>
      <c r="L1752" s="28" t="str">
        <f>IF(VLOOKUP(I1752,RETENCIÓN!A:E,5,FALSE)="E","X","")</f>
        <v>X</v>
      </c>
      <c r="M1752" s="29" t="str">
        <f>IF(VLOOKUP(I1752,RETENCIÓN!A:E,5,FALSE)="CT","X","")</f>
        <v/>
      </c>
      <c r="N1752" s="28" t="str">
        <f>IF(VLOOKUP(I1752,RETENCIÓN!A:E,5,FALSE)="E","X","")</f>
        <v>X</v>
      </c>
      <c r="O1752" s="28" t="str">
        <f>IF(VLOOKUP(I1752,[3]RETENCIÓN!A:E,5,FALSE)="MT","X","")</f>
        <v/>
      </c>
      <c r="P1752" s="28" t="str">
        <f>IF(VLOOKUP(I1752,[3]RETENCIÓN!A:E,5,FALSE)="S","X","")</f>
        <v/>
      </c>
      <c r="Q1752" s="26" t="s">
        <v>1598</v>
      </c>
      <c r="R1752" s="26"/>
      <c r="S1752" s="25" t="s">
        <v>177</v>
      </c>
      <c r="T1752" s="22" t="s">
        <v>178</v>
      </c>
      <c r="U1752" s="22">
        <v>1</v>
      </c>
      <c r="V1752" s="22">
        <v>39</v>
      </c>
      <c r="W1752" s="22" t="s">
        <v>167</v>
      </c>
      <c r="X1752" s="22"/>
      <c r="Y1752" s="22">
        <v>5</v>
      </c>
      <c r="Z1752" s="22" t="s">
        <v>1593</v>
      </c>
    </row>
    <row r="1753" spans="1:26" ht="24" x14ac:dyDescent="0.2">
      <c r="A1753" s="22">
        <v>1751</v>
      </c>
      <c r="B1753" s="22" t="s">
        <v>303</v>
      </c>
      <c r="C1753" s="23">
        <v>36454</v>
      </c>
      <c r="D1753" s="23">
        <v>36454</v>
      </c>
      <c r="E1753" s="22" t="s">
        <v>21</v>
      </c>
      <c r="F1753" s="24" t="s">
        <v>1599</v>
      </c>
      <c r="G1753" s="4" t="s">
        <v>40</v>
      </c>
      <c r="H1753" s="31" t="str">
        <f>VLOOKUP(G1753,Hoja2!A:B,2,0)</f>
        <v>SERIE029</v>
      </c>
      <c r="I1753" s="4" t="s">
        <v>40</v>
      </c>
      <c r="J1753" s="31">
        <f>VLOOKUP(Eliminación!I1043,RETENCIÓN!A:D,IF(Eliminación!E1043="OPES",2,IF(Eliminación!E1043="UPES",3,4)),FALSE)</f>
        <v>10</v>
      </c>
      <c r="K1753" s="27">
        <f t="shared" si="28"/>
        <v>40104</v>
      </c>
      <c r="L1753" s="28" t="str">
        <f>IF(VLOOKUP(I1753,RETENCIÓN!A:E,5,FALSE)="E","X","")</f>
        <v>X</v>
      </c>
      <c r="M1753" s="29" t="str">
        <f>IF(VLOOKUP(I1753,RETENCIÓN!A:E,5,FALSE)="CT","X","")</f>
        <v/>
      </c>
      <c r="N1753" s="28" t="str">
        <f>IF(VLOOKUP(I1753,RETENCIÓN!A:E,5,FALSE)="E","X","")</f>
        <v>X</v>
      </c>
      <c r="O1753" s="28" t="str">
        <f>IF(VLOOKUP(I1753,[3]RETENCIÓN!A:E,5,FALSE)="MT","X","")</f>
        <v/>
      </c>
      <c r="P1753" s="28" t="str">
        <f>IF(VLOOKUP(I1753,[3]RETENCIÓN!A:E,5,FALSE)="S","X","")</f>
        <v/>
      </c>
      <c r="Q1753" s="26" t="s">
        <v>1598</v>
      </c>
      <c r="R1753" s="26"/>
      <c r="S1753" s="25" t="s">
        <v>177</v>
      </c>
      <c r="T1753" s="22" t="s">
        <v>178</v>
      </c>
      <c r="U1753" s="22">
        <v>1</v>
      </c>
      <c r="V1753" s="22">
        <v>81</v>
      </c>
      <c r="W1753" s="22" t="s">
        <v>167</v>
      </c>
      <c r="X1753" s="22"/>
      <c r="Y1753" s="22">
        <v>6</v>
      </c>
      <c r="Z1753" s="22" t="s">
        <v>1593</v>
      </c>
    </row>
    <row r="1754" spans="1:26" ht="24" x14ac:dyDescent="0.2">
      <c r="A1754" s="22">
        <v>1752</v>
      </c>
      <c r="B1754" s="22" t="s">
        <v>168</v>
      </c>
      <c r="C1754" s="23">
        <v>36454</v>
      </c>
      <c r="D1754" s="23">
        <v>36454</v>
      </c>
      <c r="E1754" s="22" t="s">
        <v>21</v>
      </c>
      <c r="F1754" s="24" t="s">
        <v>506</v>
      </c>
      <c r="G1754" s="4" t="s">
        <v>40</v>
      </c>
      <c r="H1754" s="31" t="str">
        <f>VLOOKUP(G1754,Hoja2!A:B,2,0)</f>
        <v>SERIE029</v>
      </c>
      <c r="I1754" s="4" t="s">
        <v>40</v>
      </c>
      <c r="J1754" s="31">
        <f>VLOOKUP(Eliminación!I1044,RETENCIÓN!A:D,IF(Eliminación!E1044="OPES",2,IF(Eliminación!E1044="UPES",3,4)),FALSE)</f>
        <v>10</v>
      </c>
      <c r="K1754" s="27">
        <f t="shared" si="28"/>
        <v>40104</v>
      </c>
      <c r="L1754" s="28" t="str">
        <f>IF(VLOOKUP(I1754,RETENCIÓN!A:E,5,FALSE)="E","X","")</f>
        <v>X</v>
      </c>
      <c r="M1754" s="29" t="str">
        <f>IF(VLOOKUP(I1754,RETENCIÓN!A:E,5,FALSE)="CT","X","")</f>
        <v/>
      </c>
      <c r="N1754" s="28" t="str">
        <f>IF(VLOOKUP(I1754,RETENCIÓN!A:E,5,FALSE)="E","X","")</f>
        <v>X</v>
      </c>
      <c r="O1754" s="28" t="str">
        <f>IF(VLOOKUP(I1754,[3]RETENCIÓN!A:E,5,FALSE)="MT","X","")</f>
        <v/>
      </c>
      <c r="P1754" s="28" t="str">
        <f>IF(VLOOKUP(I1754,[3]RETENCIÓN!A:E,5,FALSE)="S","X","")</f>
        <v/>
      </c>
      <c r="Q1754" s="26" t="s">
        <v>1598</v>
      </c>
      <c r="R1754" s="26" t="s">
        <v>1202</v>
      </c>
      <c r="S1754" s="25" t="s">
        <v>177</v>
      </c>
      <c r="T1754" s="22" t="s">
        <v>178</v>
      </c>
      <c r="U1754" s="22">
        <v>1</v>
      </c>
      <c r="V1754" s="22">
        <v>69</v>
      </c>
      <c r="W1754" s="22" t="s">
        <v>167</v>
      </c>
      <c r="X1754" s="22"/>
      <c r="Y1754" s="22">
        <v>7</v>
      </c>
      <c r="Z1754" s="22" t="s">
        <v>1593</v>
      </c>
    </row>
    <row r="1755" spans="1:26" ht="24" x14ac:dyDescent="0.2">
      <c r="A1755" s="22">
        <v>1753</v>
      </c>
      <c r="B1755" s="22" t="s">
        <v>221</v>
      </c>
      <c r="C1755" s="23">
        <v>36453</v>
      </c>
      <c r="D1755" s="23">
        <v>36453</v>
      </c>
      <c r="E1755" s="22" t="s">
        <v>21</v>
      </c>
      <c r="F1755" s="24" t="s">
        <v>1600</v>
      </c>
      <c r="G1755" s="4" t="s">
        <v>40</v>
      </c>
      <c r="H1755" s="31" t="str">
        <f>VLOOKUP(G1755,Hoja2!A:B,2,0)</f>
        <v>SERIE029</v>
      </c>
      <c r="I1755" s="4" t="s">
        <v>40</v>
      </c>
      <c r="J1755" s="31">
        <f>VLOOKUP(Eliminación!I1045,RETENCIÓN!A:D,IF(Eliminación!E1045="OPES",2,IF(Eliminación!E1045="UPES",3,4)),FALSE)</f>
        <v>10</v>
      </c>
      <c r="K1755" s="27">
        <f t="shared" si="28"/>
        <v>40103</v>
      </c>
      <c r="L1755" s="28" t="str">
        <f>IF(VLOOKUP(I1755,RETENCIÓN!A:E,5,FALSE)="E","X","")</f>
        <v>X</v>
      </c>
      <c r="M1755" s="29" t="str">
        <f>IF(VLOOKUP(I1755,RETENCIÓN!A:E,5,FALSE)="CT","X","")</f>
        <v/>
      </c>
      <c r="N1755" s="28" t="str">
        <f>IF(VLOOKUP(I1755,RETENCIÓN!A:E,5,FALSE)="E","X","")</f>
        <v>X</v>
      </c>
      <c r="O1755" s="28" t="str">
        <f>IF(VLOOKUP(I1755,[3]RETENCIÓN!A:E,5,FALSE)="MT","X","")</f>
        <v/>
      </c>
      <c r="P1755" s="28" t="str">
        <f>IF(VLOOKUP(I1755,[3]RETENCIÓN!A:E,5,FALSE)="S","X","")</f>
        <v/>
      </c>
      <c r="Q1755" s="26" t="s">
        <v>1595</v>
      </c>
      <c r="R1755" s="26" t="s">
        <v>1601</v>
      </c>
      <c r="S1755" s="25" t="s">
        <v>177</v>
      </c>
      <c r="T1755" s="22" t="s">
        <v>178</v>
      </c>
      <c r="U1755" s="22">
        <v>1</v>
      </c>
      <c r="V1755" s="22">
        <v>101</v>
      </c>
      <c r="W1755" s="22" t="s">
        <v>167</v>
      </c>
      <c r="X1755" s="22"/>
      <c r="Y1755" s="22">
        <v>8</v>
      </c>
      <c r="Z1755" s="22" t="s">
        <v>1593</v>
      </c>
    </row>
    <row r="1756" spans="1:26" ht="24" x14ac:dyDescent="0.2">
      <c r="A1756" s="22">
        <v>1754</v>
      </c>
      <c r="B1756" s="22" t="s">
        <v>221</v>
      </c>
      <c r="C1756" s="23">
        <v>36453</v>
      </c>
      <c r="D1756" s="23">
        <v>36453</v>
      </c>
      <c r="E1756" s="22" t="s">
        <v>21</v>
      </c>
      <c r="F1756" s="24" t="s">
        <v>1602</v>
      </c>
      <c r="G1756" s="4" t="s">
        <v>40</v>
      </c>
      <c r="H1756" s="31" t="str">
        <f>VLOOKUP(G1756,Hoja2!A:B,2,0)</f>
        <v>SERIE029</v>
      </c>
      <c r="I1756" s="4" t="s">
        <v>40</v>
      </c>
      <c r="J1756" s="31">
        <f>VLOOKUP(Eliminación!I1046,RETENCIÓN!A:D,IF(Eliminación!E1046="OPES",2,IF(Eliminación!E1046="UPES",3,4)),FALSE)</f>
        <v>10</v>
      </c>
      <c r="K1756" s="27">
        <f t="shared" si="28"/>
        <v>40103</v>
      </c>
      <c r="L1756" s="28" t="str">
        <f>IF(VLOOKUP(I1756,RETENCIÓN!A:E,5,FALSE)="E","X","")</f>
        <v>X</v>
      </c>
      <c r="M1756" s="29" t="str">
        <f>IF(VLOOKUP(I1756,RETENCIÓN!A:E,5,FALSE)="CT","X","")</f>
        <v/>
      </c>
      <c r="N1756" s="28" t="str">
        <f>IF(VLOOKUP(I1756,RETENCIÓN!A:E,5,FALSE)="E","X","")</f>
        <v>X</v>
      </c>
      <c r="O1756" s="28" t="str">
        <f>IF(VLOOKUP(I1756,[3]RETENCIÓN!A:E,5,FALSE)="MT","X","")</f>
        <v/>
      </c>
      <c r="P1756" s="28" t="str">
        <f>IF(VLOOKUP(I1756,[3]RETENCIÓN!A:E,5,FALSE)="S","X","")</f>
        <v/>
      </c>
      <c r="Q1756" s="26" t="s">
        <v>1595</v>
      </c>
      <c r="R1756" s="26" t="s">
        <v>1510</v>
      </c>
      <c r="S1756" s="25" t="s">
        <v>177</v>
      </c>
      <c r="T1756" s="22" t="s">
        <v>178</v>
      </c>
      <c r="U1756" s="22">
        <v>1</v>
      </c>
      <c r="V1756" s="22">
        <v>102</v>
      </c>
      <c r="W1756" s="22" t="s">
        <v>167</v>
      </c>
      <c r="X1756" s="22"/>
      <c r="Y1756" s="22">
        <v>9</v>
      </c>
      <c r="Z1756" s="22" t="s">
        <v>1593</v>
      </c>
    </row>
    <row r="1757" spans="1:26" ht="24" x14ac:dyDescent="0.2">
      <c r="A1757" s="22">
        <v>1755</v>
      </c>
      <c r="B1757" s="22" t="s">
        <v>221</v>
      </c>
      <c r="C1757" s="23">
        <v>36452</v>
      </c>
      <c r="D1757" s="23">
        <v>36452</v>
      </c>
      <c r="E1757" s="22" t="s">
        <v>21</v>
      </c>
      <c r="F1757" s="24" t="s">
        <v>506</v>
      </c>
      <c r="G1757" s="4" t="s">
        <v>40</v>
      </c>
      <c r="H1757" s="31" t="str">
        <f>VLOOKUP(G1757,Hoja2!A:B,2,0)</f>
        <v>SERIE029</v>
      </c>
      <c r="I1757" s="4" t="s">
        <v>40</v>
      </c>
      <c r="J1757" s="31">
        <f>VLOOKUP(Eliminación!I1047,RETENCIÓN!A:D,IF(Eliminación!E1047="OPES",2,IF(Eliminación!E1047="UPES",3,4)),FALSE)</f>
        <v>10</v>
      </c>
      <c r="K1757" s="27">
        <f t="shared" si="28"/>
        <v>40102</v>
      </c>
      <c r="L1757" s="28" t="str">
        <f>IF(VLOOKUP(I1757,RETENCIÓN!A:E,5,FALSE)="E","X","")</f>
        <v>X</v>
      </c>
      <c r="M1757" s="29" t="str">
        <f>IF(VLOOKUP(I1757,RETENCIÓN!A:E,5,FALSE)="CT","X","")</f>
        <v/>
      </c>
      <c r="N1757" s="28" t="str">
        <f>IF(VLOOKUP(I1757,RETENCIÓN!A:E,5,FALSE)="E","X","")</f>
        <v>X</v>
      </c>
      <c r="O1757" s="28" t="str">
        <f>IF(VLOOKUP(I1757,[3]RETENCIÓN!A:E,5,FALSE)="MT","X","")</f>
        <v/>
      </c>
      <c r="P1757" s="28" t="str">
        <f>IF(VLOOKUP(I1757,[3]RETENCIÓN!A:E,5,FALSE)="S","X","")</f>
        <v/>
      </c>
      <c r="Q1757" s="26" t="s">
        <v>1595</v>
      </c>
      <c r="R1757" s="26" t="s">
        <v>1202</v>
      </c>
      <c r="S1757" s="25" t="s">
        <v>182</v>
      </c>
      <c r="T1757" s="22" t="s">
        <v>178</v>
      </c>
      <c r="U1757" s="22">
        <v>1</v>
      </c>
      <c r="V1757" s="22">
        <v>80</v>
      </c>
      <c r="W1757" s="22" t="s">
        <v>167</v>
      </c>
      <c r="X1757" s="22"/>
      <c r="Y1757" s="22">
        <v>10</v>
      </c>
      <c r="Z1757" s="22" t="s">
        <v>1593</v>
      </c>
    </row>
    <row r="1758" spans="1:26" ht="24" x14ac:dyDescent="0.2">
      <c r="A1758" s="22">
        <v>1756</v>
      </c>
      <c r="B1758" s="22" t="s">
        <v>221</v>
      </c>
      <c r="C1758" s="23">
        <v>36454</v>
      </c>
      <c r="D1758" s="23">
        <v>36454</v>
      </c>
      <c r="E1758" s="22" t="s">
        <v>21</v>
      </c>
      <c r="F1758" s="24" t="s">
        <v>1603</v>
      </c>
      <c r="G1758" s="4" t="s">
        <v>40</v>
      </c>
      <c r="H1758" s="31" t="str">
        <f>VLOOKUP(G1758,Hoja2!A:B,2,0)</f>
        <v>SERIE029</v>
      </c>
      <c r="I1758" s="4" t="s">
        <v>40</v>
      </c>
      <c r="J1758" s="31">
        <f>VLOOKUP(Eliminación!I1048,RETENCIÓN!A:D,IF(Eliminación!E1048="OPES",2,IF(Eliminación!E1048="UPES",3,4)),FALSE)</f>
        <v>10</v>
      </c>
      <c r="K1758" s="27">
        <f t="shared" si="28"/>
        <v>40104</v>
      </c>
      <c r="L1758" s="28" t="str">
        <f>IF(VLOOKUP(I1758,RETENCIÓN!A:E,5,FALSE)="E","X","")</f>
        <v>X</v>
      </c>
      <c r="M1758" s="29" t="str">
        <f>IF(VLOOKUP(I1758,RETENCIÓN!A:E,5,FALSE)="CT","X","")</f>
        <v/>
      </c>
      <c r="N1758" s="28" t="str">
        <f>IF(VLOOKUP(I1758,RETENCIÓN!A:E,5,FALSE)="E","X","")</f>
        <v>X</v>
      </c>
      <c r="O1758" s="28" t="str">
        <f>IF(VLOOKUP(I1758,[3]RETENCIÓN!A:E,5,FALSE)="MT","X","")</f>
        <v/>
      </c>
      <c r="P1758" s="28" t="str">
        <f>IF(VLOOKUP(I1758,[3]RETENCIÓN!A:E,5,FALSE)="S","X","")</f>
        <v/>
      </c>
      <c r="Q1758" s="26" t="s">
        <v>1595</v>
      </c>
      <c r="R1758" s="26" t="s">
        <v>1604</v>
      </c>
      <c r="S1758" s="25" t="s">
        <v>177</v>
      </c>
      <c r="T1758" s="22" t="s">
        <v>178</v>
      </c>
      <c r="U1758" s="22">
        <v>1</v>
      </c>
      <c r="V1758" s="22">
        <v>68</v>
      </c>
      <c r="W1758" s="22" t="s">
        <v>167</v>
      </c>
      <c r="X1758" s="22"/>
      <c r="Y1758" s="22">
        <v>11</v>
      </c>
      <c r="Z1758" s="22" t="s">
        <v>1593</v>
      </c>
    </row>
    <row r="1759" spans="1:26" ht="24" x14ac:dyDescent="0.2">
      <c r="A1759" s="22">
        <v>1757</v>
      </c>
      <c r="B1759" s="22" t="s">
        <v>221</v>
      </c>
      <c r="C1759" s="23">
        <v>36454</v>
      </c>
      <c r="D1759" s="23">
        <v>36454</v>
      </c>
      <c r="E1759" s="22" t="s">
        <v>21</v>
      </c>
      <c r="F1759" s="24" t="s">
        <v>1283</v>
      </c>
      <c r="G1759" s="4" t="s">
        <v>40</v>
      </c>
      <c r="H1759" s="31" t="str">
        <f>VLOOKUP(G1759,Hoja2!A:B,2,0)</f>
        <v>SERIE029</v>
      </c>
      <c r="I1759" s="4" t="s">
        <v>40</v>
      </c>
      <c r="J1759" s="31">
        <f>VLOOKUP(Eliminación!I1049,RETENCIÓN!A:D,IF(Eliminación!E1049="OPES",2,IF(Eliminación!E1049="UPES",3,4)),FALSE)</f>
        <v>10</v>
      </c>
      <c r="K1759" s="27">
        <f t="shared" si="28"/>
        <v>40104</v>
      </c>
      <c r="L1759" s="28" t="str">
        <f>IF(VLOOKUP(I1759,RETENCIÓN!A:E,5,FALSE)="E","X","")</f>
        <v>X</v>
      </c>
      <c r="M1759" s="29" t="str">
        <f>IF(VLOOKUP(I1759,RETENCIÓN!A:E,5,FALSE)="CT","X","")</f>
        <v/>
      </c>
      <c r="N1759" s="28" t="str">
        <f>IF(VLOOKUP(I1759,RETENCIÓN!A:E,5,FALSE)="E","X","")</f>
        <v>X</v>
      </c>
      <c r="O1759" s="28" t="str">
        <f>IF(VLOOKUP(I1759,[3]RETENCIÓN!A:E,5,FALSE)="MT","X","")</f>
        <v/>
      </c>
      <c r="P1759" s="28" t="str">
        <f>IF(VLOOKUP(I1759,[3]RETENCIÓN!A:E,5,FALSE)="S","X","")</f>
        <v/>
      </c>
      <c r="Q1759" s="26" t="s">
        <v>1598</v>
      </c>
      <c r="R1759" s="26" t="s">
        <v>1284</v>
      </c>
      <c r="S1759" s="25" t="s">
        <v>177</v>
      </c>
      <c r="T1759" s="22" t="s">
        <v>178</v>
      </c>
      <c r="U1759" s="22">
        <v>1</v>
      </c>
      <c r="V1759" s="22">
        <v>154</v>
      </c>
      <c r="W1759" s="22" t="s">
        <v>167</v>
      </c>
      <c r="X1759" s="22"/>
      <c r="Y1759" s="22">
        <v>12</v>
      </c>
      <c r="Z1759" s="22" t="s">
        <v>1593</v>
      </c>
    </row>
    <row r="1760" spans="1:26" x14ac:dyDescent="0.2">
      <c r="A1760" s="22">
        <v>1758</v>
      </c>
      <c r="B1760" s="22" t="s">
        <v>221</v>
      </c>
      <c r="C1760" s="23">
        <v>36452</v>
      </c>
      <c r="D1760" s="23">
        <v>36452</v>
      </c>
      <c r="E1760" s="22" t="s">
        <v>21</v>
      </c>
      <c r="F1760" s="24" t="s">
        <v>1605</v>
      </c>
      <c r="G1760" s="4" t="s">
        <v>40</v>
      </c>
      <c r="H1760" s="31" t="str">
        <f>VLOOKUP(G1760,Hoja2!A:B,2,0)</f>
        <v>SERIE029</v>
      </c>
      <c r="I1760" s="4" t="s">
        <v>40</v>
      </c>
      <c r="J1760" s="31">
        <f>VLOOKUP(Eliminación!I1050,RETENCIÓN!A:D,IF(Eliminación!E1050="OPES",2,IF(Eliminación!E1050="UPES",3,4)),FALSE)</f>
        <v>10</v>
      </c>
      <c r="K1760" s="27">
        <f t="shared" si="28"/>
        <v>40102</v>
      </c>
      <c r="L1760" s="28" t="str">
        <f>IF(VLOOKUP(I1760,RETENCIÓN!A:E,5,FALSE)="E","X","")</f>
        <v>X</v>
      </c>
      <c r="M1760" s="29" t="str">
        <f>IF(VLOOKUP(I1760,RETENCIÓN!A:E,5,FALSE)="CT","X","")</f>
        <v/>
      </c>
      <c r="N1760" s="28" t="str">
        <f>IF(VLOOKUP(I1760,RETENCIÓN!A:E,5,FALSE)="E","X","")</f>
        <v>X</v>
      </c>
      <c r="O1760" s="28" t="str">
        <f>IF(VLOOKUP(I1760,[3]RETENCIÓN!A:E,5,FALSE)="MT","X","")</f>
        <v/>
      </c>
      <c r="P1760" s="28" t="str">
        <f>IF(VLOOKUP(I1760,[3]RETENCIÓN!A:E,5,FALSE)="S","X","")</f>
        <v/>
      </c>
      <c r="Q1760" s="26" t="s">
        <v>1606</v>
      </c>
      <c r="R1760" s="26"/>
      <c r="S1760" s="25" t="s">
        <v>177</v>
      </c>
      <c r="T1760" s="22" t="s">
        <v>178</v>
      </c>
      <c r="U1760" s="22">
        <v>1</v>
      </c>
      <c r="V1760" s="22">
        <v>115</v>
      </c>
      <c r="W1760" s="22" t="s">
        <v>167</v>
      </c>
      <c r="X1760" s="22"/>
      <c r="Y1760" s="22">
        <v>13</v>
      </c>
      <c r="Z1760" s="22" t="s">
        <v>1593</v>
      </c>
    </row>
    <row r="1761" spans="1:26" ht="24" x14ac:dyDescent="0.2">
      <c r="A1761" s="22">
        <v>1759</v>
      </c>
      <c r="B1761" s="22" t="s">
        <v>221</v>
      </c>
      <c r="C1761" s="23">
        <v>36454</v>
      </c>
      <c r="D1761" s="23">
        <v>36454</v>
      </c>
      <c r="E1761" s="22" t="s">
        <v>21</v>
      </c>
      <c r="F1761" s="24" t="s">
        <v>1607</v>
      </c>
      <c r="G1761" s="4" t="s">
        <v>40</v>
      </c>
      <c r="H1761" s="31" t="str">
        <f>VLOOKUP(G1761,Hoja2!A:B,2,0)</f>
        <v>SERIE029</v>
      </c>
      <c r="I1761" s="4" t="s">
        <v>40</v>
      </c>
      <c r="J1761" s="31">
        <f>VLOOKUP(Eliminación!I1051,RETENCIÓN!A:D,IF(Eliminación!E1051="OPES",2,IF(Eliminación!E1051="UPES",3,4)),FALSE)</f>
        <v>10</v>
      </c>
      <c r="K1761" s="27">
        <f t="shared" si="28"/>
        <v>40104</v>
      </c>
      <c r="L1761" s="28" t="str">
        <f>IF(VLOOKUP(I1761,RETENCIÓN!A:E,5,FALSE)="E","X","")</f>
        <v>X</v>
      </c>
      <c r="M1761" s="29" t="str">
        <f>IF(VLOOKUP(I1761,RETENCIÓN!A:E,5,FALSE)="CT","X","")</f>
        <v/>
      </c>
      <c r="N1761" s="28" t="str">
        <f>IF(VLOOKUP(I1761,RETENCIÓN!A:E,5,FALSE)="E","X","")</f>
        <v>X</v>
      </c>
      <c r="O1761" s="28" t="str">
        <f>IF(VLOOKUP(I1761,[3]RETENCIÓN!A:E,5,FALSE)="MT","X","")</f>
        <v/>
      </c>
      <c r="P1761" s="28" t="str">
        <f>IF(VLOOKUP(I1761,[3]RETENCIÓN!A:E,5,FALSE)="S","X","")</f>
        <v/>
      </c>
      <c r="Q1761" s="26" t="s">
        <v>1598</v>
      </c>
      <c r="R1761" s="26" t="s">
        <v>1197</v>
      </c>
      <c r="S1761" s="25" t="s">
        <v>177</v>
      </c>
      <c r="T1761" s="22" t="s">
        <v>178</v>
      </c>
      <c r="U1761" s="22">
        <v>1</v>
      </c>
      <c r="V1761" s="22">
        <v>100</v>
      </c>
      <c r="W1761" s="22" t="s">
        <v>167</v>
      </c>
      <c r="X1761" s="22"/>
      <c r="Y1761" s="22">
        <v>14</v>
      </c>
      <c r="Z1761" s="22" t="s">
        <v>1593</v>
      </c>
    </row>
    <row r="1762" spans="1:26" ht="24" x14ac:dyDescent="0.2">
      <c r="A1762" s="22">
        <v>1760</v>
      </c>
      <c r="B1762" s="22" t="s">
        <v>412</v>
      </c>
      <c r="C1762" s="23">
        <v>36454</v>
      </c>
      <c r="D1762" s="23">
        <v>36454</v>
      </c>
      <c r="E1762" s="22" t="s">
        <v>21</v>
      </c>
      <c r="F1762" s="24" t="s">
        <v>281</v>
      </c>
      <c r="G1762" s="4" t="s">
        <v>40</v>
      </c>
      <c r="H1762" s="31" t="str">
        <f>VLOOKUP(G1762,Hoja2!A:B,2,0)</f>
        <v>SERIE029</v>
      </c>
      <c r="I1762" s="4" t="s">
        <v>40</v>
      </c>
      <c r="J1762" s="31">
        <f>VLOOKUP(Eliminación!I1052,RETENCIÓN!A:D,IF(Eliminación!E1052="OPES",2,IF(Eliminación!E1052="UPES",3,4)),FALSE)</f>
        <v>10</v>
      </c>
      <c r="K1762" s="27">
        <f t="shared" si="28"/>
        <v>40104</v>
      </c>
      <c r="L1762" s="28" t="str">
        <f>IF(VLOOKUP(I1762,RETENCIÓN!A:E,5,FALSE)="E","X","")</f>
        <v>X</v>
      </c>
      <c r="M1762" s="29" t="str">
        <f>IF(VLOOKUP(I1762,RETENCIÓN!A:E,5,FALSE)="CT","X","")</f>
        <v/>
      </c>
      <c r="N1762" s="28" t="str">
        <f>IF(VLOOKUP(I1762,RETENCIÓN!A:E,5,FALSE)="E","X","")</f>
        <v>X</v>
      </c>
      <c r="O1762" s="28" t="str">
        <f>IF(VLOOKUP(I1762,[3]RETENCIÓN!A:E,5,FALSE)="MT","X","")</f>
        <v/>
      </c>
      <c r="P1762" s="28" t="str">
        <f>IF(VLOOKUP(I1762,[3]RETENCIÓN!A:E,5,FALSE)="S","X","")</f>
        <v/>
      </c>
      <c r="Q1762" s="26" t="s">
        <v>1598</v>
      </c>
      <c r="R1762" s="26" t="s">
        <v>1608</v>
      </c>
      <c r="S1762" s="25" t="s">
        <v>177</v>
      </c>
      <c r="T1762" s="22" t="s">
        <v>178</v>
      </c>
      <c r="U1762" s="22">
        <v>1</v>
      </c>
      <c r="V1762" s="22">
        <v>34</v>
      </c>
      <c r="W1762" s="22" t="s">
        <v>167</v>
      </c>
      <c r="X1762" s="22" t="s">
        <v>351</v>
      </c>
      <c r="Y1762" s="22">
        <v>15</v>
      </c>
      <c r="Z1762" s="22" t="s">
        <v>1593</v>
      </c>
    </row>
    <row r="1763" spans="1:26" x14ac:dyDescent="0.2">
      <c r="A1763" s="22">
        <v>1761</v>
      </c>
      <c r="B1763" s="22" t="s">
        <v>168</v>
      </c>
      <c r="C1763" s="23">
        <v>36452</v>
      </c>
      <c r="D1763" s="23">
        <v>36452</v>
      </c>
      <c r="E1763" s="22" t="s">
        <v>21</v>
      </c>
      <c r="F1763" s="24" t="s">
        <v>1609</v>
      </c>
      <c r="G1763" s="4" t="s">
        <v>40</v>
      </c>
      <c r="H1763" s="31" t="str">
        <f>VLOOKUP(G1763,Hoja2!A:B,2,0)</f>
        <v>SERIE029</v>
      </c>
      <c r="I1763" s="4" t="s">
        <v>40</v>
      </c>
      <c r="J1763" s="31">
        <f>VLOOKUP(Eliminación!I1053,RETENCIÓN!A:D,IF(Eliminación!E1053="OPES",2,IF(Eliminación!E1053="UPES",3,4)),FALSE)</f>
        <v>10</v>
      </c>
      <c r="K1763" s="27">
        <f t="shared" si="28"/>
        <v>40102</v>
      </c>
      <c r="L1763" s="28" t="str">
        <f>IF(VLOOKUP(I1763,RETENCIÓN!A:E,5,FALSE)="E","X","")</f>
        <v>X</v>
      </c>
      <c r="M1763" s="29" t="str">
        <f>IF(VLOOKUP(I1763,RETENCIÓN!A:E,5,FALSE)="CT","X","")</f>
        <v/>
      </c>
      <c r="N1763" s="28" t="str">
        <f>IF(VLOOKUP(I1763,RETENCIÓN!A:E,5,FALSE)="E","X","")</f>
        <v>X</v>
      </c>
      <c r="O1763" s="28" t="str">
        <f>IF(VLOOKUP(I1763,[3]RETENCIÓN!A:E,5,FALSE)="MT","X","")</f>
        <v/>
      </c>
      <c r="P1763" s="28" t="str">
        <f>IF(VLOOKUP(I1763,[3]RETENCIÓN!A:E,5,FALSE)="S","X","")</f>
        <v/>
      </c>
      <c r="Q1763" s="26" t="s">
        <v>1606</v>
      </c>
      <c r="R1763" s="26" t="s">
        <v>1610</v>
      </c>
      <c r="S1763" s="25" t="s">
        <v>177</v>
      </c>
      <c r="T1763" s="22" t="s">
        <v>178</v>
      </c>
      <c r="U1763" s="22">
        <v>1</v>
      </c>
      <c r="V1763" s="22">
        <v>11</v>
      </c>
      <c r="W1763" s="22" t="s">
        <v>167</v>
      </c>
      <c r="X1763" s="22"/>
      <c r="Y1763" s="22">
        <v>16</v>
      </c>
      <c r="Z1763" s="22" t="s">
        <v>1593</v>
      </c>
    </row>
    <row r="1764" spans="1:26" x14ac:dyDescent="0.2">
      <c r="A1764" s="22">
        <v>1762</v>
      </c>
      <c r="B1764" s="22" t="s">
        <v>221</v>
      </c>
      <c r="C1764" s="23">
        <v>35221</v>
      </c>
      <c r="D1764" s="23">
        <v>35221</v>
      </c>
      <c r="E1764" s="22" t="s">
        <v>20</v>
      </c>
      <c r="F1764" s="24" t="s">
        <v>1611</v>
      </c>
      <c r="G1764" s="4" t="s">
        <v>40</v>
      </c>
      <c r="H1764" s="31" t="str">
        <f>VLOOKUP(G1764,Hoja2!A:B,2,0)</f>
        <v>SERIE029</v>
      </c>
      <c r="I1764" s="4" t="s">
        <v>40</v>
      </c>
      <c r="J1764" s="31">
        <f>VLOOKUP(Eliminación!I1054,RETENCIÓN!A:D,IF(Eliminación!E1054="OPES",2,IF(Eliminación!E1054="UPES",3,4)),FALSE)</f>
        <v>10</v>
      </c>
      <c r="K1764" s="27">
        <f t="shared" si="28"/>
        <v>38871</v>
      </c>
      <c r="L1764" s="28" t="str">
        <f>IF(VLOOKUP(I1764,RETENCIÓN!A:E,5,FALSE)="E","X","")</f>
        <v>X</v>
      </c>
      <c r="M1764" s="29" t="str">
        <f>IF(VLOOKUP(I1764,RETENCIÓN!A:E,5,FALSE)="CT","X","")</f>
        <v/>
      </c>
      <c r="N1764" s="28" t="str">
        <f>IF(VLOOKUP(I1764,RETENCIÓN!A:E,5,FALSE)="E","X","")</f>
        <v>X</v>
      </c>
      <c r="O1764" s="28" t="str">
        <f>IF(VLOOKUP(I1764,[3]RETENCIÓN!A:E,5,FALSE)="MT","X","")</f>
        <v/>
      </c>
      <c r="P1764" s="28" t="str">
        <f>IF(VLOOKUP(I1764,[3]RETENCIÓN!A:E,5,FALSE)="S","X","")</f>
        <v/>
      </c>
      <c r="Q1764" s="26" t="s">
        <v>1612</v>
      </c>
      <c r="R1764" s="26" t="s">
        <v>1613</v>
      </c>
      <c r="S1764" s="25" t="s">
        <v>177</v>
      </c>
      <c r="T1764" s="22" t="s">
        <v>178</v>
      </c>
      <c r="U1764" s="22">
        <v>1</v>
      </c>
      <c r="V1764" s="22">
        <v>52</v>
      </c>
      <c r="W1764" s="22" t="s">
        <v>167</v>
      </c>
      <c r="X1764" s="22"/>
      <c r="Y1764" s="22">
        <v>1</v>
      </c>
      <c r="Z1764" s="22" t="s">
        <v>1614</v>
      </c>
    </row>
    <row r="1765" spans="1:26" x14ac:dyDescent="0.2">
      <c r="A1765" s="22">
        <v>1763</v>
      </c>
      <c r="B1765" s="22" t="s">
        <v>221</v>
      </c>
      <c r="C1765" s="23">
        <v>35276</v>
      </c>
      <c r="D1765" s="23">
        <v>35276</v>
      </c>
      <c r="E1765" s="22" t="s">
        <v>20</v>
      </c>
      <c r="F1765" s="24" t="s">
        <v>613</v>
      </c>
      <c r="G1765" s="4" t="s">
        <v>40</v>
      </c>
      <c r="H1765" s="31" t="str">
        <f>VLOOKUP(G1765,Hoja2!A:B,2,0)</f>
        <v>SERIE029</v>
      </c>
      <c r="I1765" s="4" t="s">
        <v>40</v>
      </c>
      <c r="J1765" s="31">
        <f>VLOOKUP(Eliminación!I1055,RETENCIÓN!A:D,IF(Eliminación!E1055="OPES",2,IF(Eliminación!E1055="UPES",3,4)),FALSE)</f>
        <v>10</v>
      </c>
      <c r="K1765" s="27">
        <f t="shared" si="28"/>
        <v>38926</v>
      </c>
      <c r="L1765" s="28" t="str">
        <f>IF(VLOOKUP(I1765,RETENCIÓN!A:E,5,FALSE)="E","X","")</f>
        <v>X</v>
      </c>
      <c r="M1765" s="29" t="str">
        <f>IF(VLOOKUP(I1765,RETENCIÓN!A:E,5,FALSE)="CT","X","")</f>
        <v/>
      </c>
      <c r="N1765" s="28" t="str">
        <f>IF(VLOOKUP(I1765,RETENCIÓN!A:E,5,FALSE)="E","X","")</f>
        <v>X</v>
      </c>
      <c r="O1765" s="28" t="str">
        <f>IF(VLOOKUP(I1765,[3]RETENCIÓN!A:E,5,FALSE)="MT","X","")</f>
        <v/>
      </c>
      <c r="P1765" s="28" t="str">
        <f>IF(VLOOKUP(I1765,[3]RETENCIÓN!A:E,5,FALSE)="S","X","")</f>
        <v/>
      </c>
      <c r="Q1765" s="26" t="s">
        <v>1346</v>
      </c>
      <c r="R1765" s="26" t="s">
        <v>1615</v>
      </c>
      <c r="S1765" s="25" t="s">
        <v>177</v>
      </c>
      <c r="T1765" s="22" t="s">
        <v>178</v>
      </c>
      <c r="U1765" s="22">
        <v>1</v>
      </c>
      <c r="V1765" s="22">
        <v>12</v>
      </c>
      <c r="W1765" s="22" t="s">
        <v>167</v>
      </c>
      <c r="X1765" s="22"/>
      <c r="Y1765" s="22">
        <v>2</v>
      </c>
      <c r="Z1765" s="22" t="s">
        <v>1614</v>
      </c>
    </row>
    <row r="1766" spans="1:26" ht="36" x14ac:dyDescent="0.2">
      <c r="A1766" s="22">
        <v>1764</v>
      </c>
      <c r="B1766" s="22" t="s">
        <v>221</v>
      </c>
      <c r="C1766" s="23">
        <v>34781</v>
      </c>
      <c r="D1766" s="23">
        <v>34781</v>
      </c>
      <c r="E1766" s="22" t="s">
        <v>19</v>
      </c>
      <c r="F1766" s="24" t="s">
        <v>1616</v>
      </c>
      <c r="G1766" s="4" t="s">
        <v>40</v>
      </c>
      <c r="H1766" s="31" t="str">
        <f>VLOOKUP(G1766,Hoja2!A:B,2,0)</f>
        <v>SERIE029</v>
      </c>
      <c r="I1766" s="4" t="s">
        <v>40</v>
      </c>
      <c r="J1766" s="31">
        <f>VLOOKUP(Eliminación!I1056,RETENCIÓN!A:D,IF(Eliminación!E1056="OPES",2,IF(Eliminación!E1056="UPES",3,4)),FALSE)</f>
        <v>10</v>
      </c>
      <c r="K1766" s="27">
        <f t="shared" si="28"/>
        <v>38431</v>
      </c>
      <c r="L1766" s="28" t="str">
        <f>IF(VLOOKUP(I1766,RETENCIÓN!A:E,5,FALSE)="E","X","")</f>
        <v>X</v>
      </c>
      <c r="M1766" s="29" t="str">
        <f>IF(VLOOKUP(I1766,RETENCIÓN!A:E,5,FALSE)="CT","X","")</f>
        <v/>
      </c>
      <c r="N1766" s="28" t="str">
        <f>IF(VLOOKUP(I1766,RETENCIÓN!A:E,5,FALSE)="E","X","")</f>
        <v>X</v>
      </c>
      <c r="O1766" s="28" t="str">
        <f>IF(VLOOKUP(I1766,[3]RETENCIÓN!A:E,5,FALSE)="MT","X","")</f>
        <v/>
      </c>
      <c r="P1766" s="28" t="str">
        <f>IF(VLOOKUP(I1766,[3]RETENCIÓN!A:E,5,FALSE)="S","X","")</f>
        <v/>
      </c>
      <c r="Q1766" s="26" t="s">
        <v>1617</v>
      </c>
      <c r="R1766" s="26" t="s">
        <v>1618</v>
      </c>
      <c r="S1766" s="25" t="s">
        <v>177</v>
      </c>
      <c r="T1766" s="22" t="s">
        <v>178</v>
      </c>
      <c r="U1766" s="22">
        <v>1</v>
      </c>
      <c r="V1766" s="22">
        <v>20</v>
      </c>
      <c r="W1766" s="22" t="s">
        <v>167</v>
      </c>
      <c r="X1766" s="22"/>
      <c r="Y1766" s="22">
        <v>3</v>
      </c>
      <c r="Z1766" s="22" t="s">
        <v>1614</v>
      </c>
    </row>
    <row r="1767" spans="1:26" ht="24" x14ac:dyDescent="0.2">
      <c r="A1767" s="22">
        <v>1765</v>
      </c>
      <c r="B1767" s="22" t="s">
        <v>221</v>
      </c>
      <c r="C1767" s="23">
        <v>34781</v>
      </c>
      <c r="D1767" s="23">
        <v>34781</v>
      </c>
      <c r="E1767" s="22" t="s">
        <v>19</v>
      </c>
      <c r="F1767" s="24" t="s">
        <v>1619</v>
      </c>
      <c r="G1767" s="4" t="s">
        <v>40</v>
      </c>
      <c r="H1767" s="31" t="str">
        <f>VLOOKUP(G1767,Hoja2!A:B,2,0)</f>
        <v>SERIE029</v>
      </c>
      <c r="I1767" s="4" t="s">
        <v>40</v>
      </c>
      <c r="J1767" s="31">
        <f>VLOOKUP(Eliminación!I1057,RETENCIÓN!A:D,IF(Eliminación!E1057="OPES",2,IF(Eliminación!E1057="UPES",3,4)),FALSE)</f>
        <v>10</v>
      </c>
      <c r="K1767" s="27">
        <f t="shared" si="28"/>
        <v>38431</v>
      </c>
      <c r="L1767" s="28" t="str">
        <f>IF(VLOOKUP(I1767,RETENCIÓN!A:E,5,FALSE)="E","X","")</f>
        <v>X</v>
      </c>
      <c r="M1767" s="29" t="str">
        <f>IF(VLOOKUP(I1767,RETENCIÓN!A:E,5,FALSE)="CT","X","")</f>
        <v/>
      </c>
      <c r="N1767" s="28" t="str">
        <f>IF(VLOOKUP(I1767,RETENCIÓN!A:E,5,FALSE)="E","X","")</f>
        <v>X</v>
      </c>
      <c r="O1767" s="28" t="str">
        <f>IF(VLOOKUP(I1767,[3]RETENCIÓN!A:E,5,FALSE)="MT","X","")</f>
        <v/>
      </c>
      <c r="P1767" s="28" t="str">
        <f>IF(VLOOKUP(I1767,[3]RETENCIÓN!A:E,5,FALSE)="S","X","")</f>
        <v/>
      </c>
      <c r="Q1767" s="26" t="s">
        <v>1620</v>
      </c>
      <c r="R1767" s="26"/>
      <c r="S1767" s="25" t="s">
        <v>177</v>
      </c>
      <c r="T1767" s="22" t="s">
        <v>178</v>
      </c>
      <c r="U1767" s="22">
        <v>1</v>
      </c>
      <c r="V1767" s="22">
        <v>20</v>
      </c>
      <c r="W1767" s="22" t="s">
        <v>167</v>
      </c>
      <c r="X1767" s="22"/>
      <c r="Y1767" s="22">
        <v>4</v>
      </c>
      <c r="Z1767" s="22" t="s">
        <v>1614</v>
      </c>
    </row>
    <row r="1768" spans="1:26" x14ac:dyDescent="0.2">
      <c r="A1768" s="22">
        <v>1766</v>
      </c>
      <c r="B1768" s="22" t="s">
        <v>221</v>
      </c>
      <c r="C1768" s="23">
        <v>35237</v>
      </c>
      <c r="D1768" s="23">
        <v>35237</v>
      </c>
      <c r="E1768" s="22" t="s">
        <v>20</v>
      </c>
      <c r="F1768" s="24" t="s">
        <v>1621</v>
      </c>
      <c r="G1768" s="4" t="s">
        <v>40</v>
      </c>
      <c r="H1768" s="31" t="str">
        <f>VLOOKUP(G1768,Hoja2!A:B,2,0)</f>
        <v>SERIE029</v>
      </c>
      <c r="I1768" s="4" t="s">
        <v>40</v>
      </c>
      <c r="J1768" s="31">
        <f>VLOOKUP(Eliminación!I1058,RETENCIÓN!A:D,IF(Eliminación!E1058="OPES",2,IF(Eliminación!E1058="UPES",3,4)),FALSE)</f>
        <v>10</v>
      </c>
      <c r="K1768" s="27">
        <f t="shared" si="28"/>
        <v>38887</v>
      </c>
      <c r="L1768" s="28" t="str">
        <f>IF(VLOOKUP(I1768,RETENCIÓN!A:E,5,FALSE)="E","X","")</f>
        <v>X</v>
      </c>
      <c r="M1768" s="29" t="str">
        <f>IF(VLOOKUP(I1768,RETENCIÓN!A:E,5,FALSE)="CT","X","")</f>
        <v/>
      </c>
      <c r="N1768" s="28" t="str">
        <f>IF(VLOOKUP(I1768,RETENCIÓN!A:E,5,FALSE)="E","X","")</f>
        <v>X</v>
      </c>
      <c r="O1768" s="28" t="str">
        <f>IF(VLOOKUP(I1768,[3]RETENCIÓN!A:E,5,FALSE)="MT","X","")</f>
        <v/>
      </c>
      <c r="P1768" s="28" t="str">
        <f>IF(VLOOKUP(I1768,[3]RETENCIÓN!A:E,5,FALSE)="S","X","")</f>
        <v/>
      </c>
      <c r="Q1768" s="26" t="s">
        <v>1622</v>
      </c>
      <c r="R1768" s="26" t="s">
        <v>1241</v>
      </c>
      <c r="S1768" s="25" t="s">
        <v>177</v>
      </c>
      <c r="T1768" s="22" t="s">
        <v>178</v>
      </c>
      <c r="U1768" s="22">
        <v>1</v>
      </c>
      <c r="V1768" s="22">
        <v>130</v>
      </c>
      <c r="W1768" s="22" t="s">
        <v>167</v>
      </c>
      <c r="X1768" s="22"/>
      <c r="Y1768" s="22">
        <v>5</v>
      </c>
      <c r="Z1768" s="22" t="s">
        <v>1614</v>
      </c>
    </row>
    <row r="1769" spans="1:26" x14ac:dyDescent="0.2">
      <c r="A1769" s="22">
        <v>1767</v>
      </c>
      <c r="B1769" s="22" t="s">
        <v>221</v>
      </c>
      <c r="C1769" s="23">
        <v>35217</v>
      </c>
      <c r="D1769" s="23">
        <v>35246</v>
      </c>
      <c r="E1769" s="22" t="s">
        <v>20</v>
      </c>
      <c r="F1769" s="24" t="s">
        <v>1611</v>
      </c>
      <c r="G1769" s="4" t="s">
        <v>40</v>
      </c>
      <c r="H1769" s="31" t="str">
        <f>VLOOKUP(G1769,Hoja2!A:B,2,0)</f>
        <v>SERIE029</v>
      </c>
      <c r="I1769" s="4" t="s">
        <v>40</v>
      </c>
      <c r="J1769" s="31">
        <f>VLOOKUP(Eliminación!I1059,RETENCIÓN!A:D,IF(Eliminación!E1059="OPES",2,IF(Eliminación!E1059="UPES",3,4)),FALSE)</f>
        <v>10</v>
      </c>
      <c r="K1769" s="27">
        <f t="shared" si="28"/>
        <v>38896</v>
      </c>
      <c r="L1769" s="28" t="str">
        <f>IF(VLOOKUP(I1769,RETENCIÓN!A:E,5,FALSE)="E","X","")</f>
        <v>X</v>
      </c>
      <c r="M1769" s="29" t="str">
        <f>IF(VLOOKUP(I1769,RETENCIÓN!A:E,5,FALSE)="CT","X","")</f>
        <v/>
      </c>
      <c r="N1769" s="28" t="str">
        <f>IF(VLOOKUP(I1769,RETENCIÓN!A:E,5,FALSE)="E","X","")</f>
        <v>X</v>
      </c>
      <c r="O1769" s="28" t="str">
        <f>IF(VLOOKUP(I1769,[3]RETENCIÓN!A:E,5,FALSE)="MT","X","")</f>
        <v/>
      </c>
      <c r="P1769" s="28" t="str">
        <f>IF(VLOOKUP(I1769,[3]RETENCIÓN!A:E,5,FALSE)="S","X","")</f>
        <v/>
      </c>
      <c r="Q1769" s="26" t="s">
        <v>1623</v>
      </c>
      <c r="R1769" s="26"/>
      <c r="S1769" s="25" t="s">
        <v>177</v>
      </c>
      <c r="T1769" s="22" t="s">
        <v>178</v>
      </c>
      <c r="U1769" s="22">
        <v>1</v>
      </c>
      <c r="V1769" s="22">
        <v>50</v>
      </c>
      <c r="W1769" s="22" t="s">
        <v>167</v>
      </c>
      <c r="X1769" s="22"/>
      <c r="Y1769" s="22">
        <v>6</v>
      </c>
      <c r="Z1769" s="22" t="s">
        <v>1614</v>
      </c>
    </row>
    <row r="1770" spans="1:26" x14ac:dyDescent="0.2">
      <c r="A1770" s="22">
        <v>1768</v>
      </c>
      <c r="B1770" s="22" t="s">
        <v>221</v>
      </c>
      <c r="C1770" s="23">
        <v>35217</v>
      </c>
      <c r="D1770" s="23">
        <v>35246</v>
      </c>
      <c r="E1770" s="22" t="s">
        <v>20</v>
      </c>
      <c r="F1770" s="24" t="s">
        <v>1611</v>
      </c>
      <c r="G1770" s="4" t="s">
        <v>40</v>
      </c>
      <c r="H1770" s="31" t="str">
        <f>VLOOKUP(G1770,Hoja2!A:B,2,0)</f>
        <v>SERIE029</v>
      </c>
      <c r="I1770" s="4" t="s">
        <v>40</v>
      </c>
      <c r="J1770" s="31">
        <f>VLOOKUP(Eliminación!I1060,RETENCIÓN!A:D,IF(Eliminación!E1060="OPES",2,IF(Eliminación!E1060="UPES",3,4)),FALSE)</f>
        <v>10</v>
      </c>
      <c r="K1770" s="27">
        <f t="shared" si="28"/>
        <v>38896</v>
      </c>
      <c r="L1770" s="28" t="str">
        <f>IF(VLOOKUP(I1770,RETENCIÓN!A:E,5,FALSE)="E","X","")</f>
        <v>X</v>
      </c>
      <c r="M1770" s="29" t="str">
        <f>IF(VLOOKUP(I1770,RETENCIÓN!A:E,5,FALSE)="CT","X","")</f>
        <v/>
      </c>
      <c r="N1770" s="28" t="str">
        <f>IF(VLOOKUP(I1770,RETENCIÓN!A:E,5,FALSE)="E","X","")</f>
        <v>X</v>
      </c>
      <c r="O1770" s="28" t="str">
        <f>IF(VLOOKUP(I1770,[3]RETENCIÓN!A:E,5,FALSE)="MT","X","")</f>
        <v/>
      </c>
      <c r="P1770" s="28" t="str">
        <f>IF(VLOOKUP(I1770,[3]RETENCIÓN!A:E,5,FALSE)="S","X","")</f>
        <v/>
      </c>
      <c r="Q1770" s="26" t="s">
        <v>179</v>
      </c>
      <c r="R1770" s="26"/>
      <c r="S1770" s="25" t="s">
        <v>177</v>
      </c>
      <c r="T1770" s="22" t="s">
        <v>178</v>
      </c>
      <c r="U1770" s="22">
        <v>1</v>
      </c>
      <c r="V1770" s="22">
        <v>7</v>
      </c>
      <c r="W1770" s="22" t="s">
        <v>167</v>
      </c>
      <c r="X1770" s="22"/>
      <c r="Y1770" s="22">
        <v>7</v>
      </c>
      <c r="Z1770" s="22" t="s">
        <v>1614</v>
      </c>
    </row>
    <row r="1771" spans="1:26" ht="36" x14ac:dyDescent="0.2">
      <c r="A1771" s="22">
        <v>1769</v>
      </c>
      <c r="B1771" s="22" t="s">
        <v>221</v>
      </c>
      <c r="C1771" s="23">
        <v>34914</v>
      </c>
      <c r="D1771" s="23">
        <v>34914</v>
      </c>
      <c r="E1771" s="22" t="s">
        <v>20</v>
      </c>
      <c r="F1771" s="24" t="s">
        <v>1624</v>
      </c>
      <c r="G1771" s="4" t="s">
        <v>40</v>
      </c>
      <c r="H1771" s="31" t="str">
        <f>VLOOKUP(G1771,Hoja2!A:B,2,0)</f>
        <v>SERIE029</v>
      </c>
      <c r="I1771" s="4" t="s">
        <v>40</v>
      </c>
      <c r="J1771" s="31">
        <f>VLOOKUP(Eliminación!I1061,RETENCIÓN!A:D,IF(Eliminación!E1061="OPES",2,IF(Eliminación!E1061="UPES",3,4)),FALSE)</f>
        <v>10</v>
      </c>
      <c r="K1771" s="27">
        <f t="shared" si="28"/>
        <v>38564</v>
      </c>
      <c r="L1771" s="28" t="str">
        <f>IF(VLOOKUP(I1771,RETENCIÓN!A:E,5,FALSE)="E","X","")</f>
        <v>X</v>
      </c>
      <c r="M1771" s="29" t="str">
        <f>IF(VLOOKUP(I1771,RETENCIÓN!A:E,5,FALSE)="CT","X","")</f>
        <v/>
      </c>
      <c r="N1771" s="28" t="str">
        <f>IF(VLOOKUP(I1771,RETENCIÓN!A:E,5,FALSE)="E","X","")</f>
        <v>X</v>
      </c>
      <c r="O1771" s="28" t="str">
        <f>IF(VLOOKUP(I1771,[3]RETENCIÓN!A:E,5,FALSE)="MT","X","")</f>
        <v/>
      </c>
      <c r="P1771" s="28" t="str">
        <f>IF(VLOOKUP(I1771,[3]RETENCIÓN!A:E,5,FALSE)="S","X","")</f>
        <v/>
      </c>
      <c r="Q1771" s="26" t="s">
        <v>1625</v>
      </c>
      <c r="R1771" s="26"/>
      <c r="S1771" s="25" t="s">
        <v>177</v>
      </c>
      <c r="T1771" s="22" t="s">
        <v>178</v>
      </c>
      <c r="U1771" s="22">
        <v>1</v>
      </c>
      <c r="V1771" s="22">
        <v>50</v>
      </c>
      <c r="W1771" s="22" t="s">
        <v>167</v>
      </c>
      <c r="X1771" s="22"/>
      <c r="Y1771" s="22">
        <v>8</v>
      </c>
      <c r="Z1771" s="22" t="s">
        <v>1614</v>
      </c>
    </row>
    <row r="1772" spans="1:26" ht="24" x14ac:dyDescent="0.2">
      <c r="A1772" s="22">
        <v>1770</v>
      </c>
      <c r="B1772" s="22" t="s">
        <v>303</v>
      </c>
      <c r="C1772" s="23">
        <v>34990</v>
      </c>
      <c r="D1772" s="23">
        <v>34990</v>
      </c>
      <c r="E1772" s="22" t="s">
        <v>20</v>
      </c>
      <c r="F1772" s="24" t="s">
        <v>1626</v>
      </c>
      <c r="G1772" s="4" t="s">
        <v>40</v>
      </c>
      <c r="H1772" s="31" t="str">
        <f>VLOOKUP(G1772,Hoja2!A:B,2,0)</f>
        <v>SERIE029</v>
      </c>
      <c r="I1772" s="4" t="s">
        <v>40</v>
      </c>
      <c r="J1772" s="31">
        <f>VLOOKUP(Eliminación!I1062,RETENCIÓN!A:D,IF(Eliminación!E1062="OPES",2,IF(Eliminación!E1062="UPES",3,4)),FALSE)</f>
        <v>10</v>
      </c>
      <c r="K1772" s="27">
        <f t="shared" si="28"/>
        <v>38640</v>
      </c>
      <c r="L1772" s="28" t="str">
        <f>IF(VLOOKUP(I1772,RETENCIÓN!A:E,5,FALSE)="E","X","")</f>
        <v>X</v>
      </c>
      <c r="M1772" s="29" t="str">
        <f>IF(VLOOKUP(I1772,RETENCIÓN!A:E,5,FALSE)="CT","X","")</f>
        <v/>
      </c>
      <c r="N1772" s="28" t="str">
        <f>IF(VLOOKUP(I1772,RETENCIÓN!A:E,5,FALSE)="E","X","")</f>
        <v>X</v>
      </c>
      <c r="O1772" s="28" t="str">
        <f>IF(VLOOKUP(I1772,[3]RETENCIÓN!A:E,5,FALSE)="MT","X","")</f>
        <v/>
      </c>
      <c r="P1772" s="28" t="str">
        <f>IF(VLOOKUP(I1772,[3]RETENCIÓN!A:E,5,FALSE)="S","X","")</f>
        <v/>
      </c>
      <c r="Q1772" s="26" t="s">
        <v>1627</v>
      </c>
      <c r="R1772" s="26"/>
      <c r="S1772" s="25" t="s">
        <v>177</v>
      </c>
      <c r="T1772" s="22" t="s">
        <v>178</v>
      </c>
      <c r="U1772" s="22">
        <v>1</v>
      </c>
      <c r="V1772" s="22">
        <v>25</v>
      </c>
      <c r="W1772" s="22" t="s">
        <v>167</v>
      </c>
      <c r="X1772" s="22"/>
      <c r="Y1772" s="22">
        <v>9</v>
      </c>
      <c r="Z1772" s="22" t="s">
        <v>1614</v>
      </c>
    </row>
    <row r="1773" spans="1:26" ht="24" x14ac:dyDescent="0.2">
      <c r="A1773" s="22">
        <v>1771</v>
      </c>
      <c r="B1773" s="22" t="s">
        <v>221</v>
      </c>
      <c r="C1773" s="23">
        <v>35237</v>
      </c>
      <c r="D1773" s="23">
        <v>35237</v>
      </c>
      <c r="E1773" s="22" t="s">
        <v>20</v>
      </c>
      <c r="F1773" s="24" t="s">
        <v>1459</v>
      </c>
      <c r="G1773" s="4" t="s">
        <v>40</v>
      </c>
      <c r="H1773" s="31" t="str">
        <f>VLOOKUP(G1773,Hoja2!A:B,2,0)</f>
        <v>SERIE029</v>
      </c>
      <c r="I1773" s="4" t="s">
        <v>40</v>
      </c>
      <c r="J1773" s="31">
        <f>VLOOKUP(Eliminación!I1063,RETENCIÓN!A:D,IF(Eliminación!E1063="OPES",2,IF(Eliminación!E1063="UPES",3,4)),FALSE)</f>
        <v>10</v>
      </c>
      <c r="K1773" s="27">
        <f t="shared" si="28"/>
        <v>38887</v>
      </c>
      <c r="L1773" s="28" t="str">
        <f>IF(VLOOKUP(I1773,RETENCIÓN!A:E,5,FALSE)="E","X","")</f>
        <v>X</v>
      </c>
      <c r="M1773" s="29" t="str">
        <f>IF(VLOOKUP(I1773,RETENCIÓN!A:E,5,FALSE)="CT","X","")</f>
        <v/>
      </c>
      <c r="N1773" s="28" t="str">
        <f>IF(VLOOKUP(I1773,RETENCIÓN!A:E,5,FALSE)="E","X","")</f>
        <v>X</v>
      </c>
      <c r="O1773" s="28" t="str">
        <f>IF(VLOOKUP(I1773,[3]RETENCIÓN!A:E,5,FALSE)="MT","X","")</f>
        <v/>
      </c>
      <c r="P1773" s="28" t="str">
        <f>IF(VLOOKUP(I1773,[3]RETENCIÓN!A:E,5,FALSE)="S","X","")</f>
        <v/>
      </c>
      <c r="Q1773" s="26" t="s">
        <v>1628</v>
      </c>
      <c r="R1773" s="26"/>
      <c r="S1773" s="25" t="s">
        <v>177</v>
      </c>
      <c r="T1773" s="22" t="s">
        <v>178</v>
      </c>
      <c r="U1773" s="22">
        <v>1</v>
      </c>
      <c r="V1773" s="22">
        <v>180</v>
      </c>
      <c r="W1773" s="22" t="s">
        <v>167</v>
      </c>
      <c r="X1773" s="22"/>
      <c r="Y1773" s="22">
        <v>10</v>
      </c>
      <c r="Z1773" s="22" t="s">
        <v>1614</v>
      </c>
    </row>
    <row r="1774" spans="1:26" ht="24" x14ac:dyDescent="0.2">
      <c r="A1774" s="22">
        <v>1772</v>
      </c>
      <c r="B1774" s="22" t="s">
        <v>221</v>
      </c>
      <c r="C1774" s="23">
        <v>35065</v>
      </c>
      <c r="D1774" s="23">
        <v>35094</v>
      </c>
      <c r="E1774" s="22" t="s">
        <v>20</v>
      </c>
      <c r="F1774" s="24" t="s">
        <v>1629</v>
      </c>
      <c r="G1774" s="4" t="s">
        <v>40</v>
      </c>
      <c r="H1774" s="31" t="str">
        <f>VLOOKUP(G1774,Hoja2!A:B,2,0)</f>
        <v>SERIE029</v>
      </c>
      <c r="I1774" s="4" t="s">
        <v>40</v>
      </c>
      <c r="J1774" s="31">
        <f>VLOOKUP(Eliminación!I1064,RETENCIÓN!A:D,IF(Eliminación!E1064="OPES",2,IF(Eliminación!E1064="UPES",3,4)),FALSE)</f>
        <v>10</v>
      </c>
      <c r="K1774" s="27">
        <f t="shared" si="28"/>
        <v>38744</v>
      </c>
      <c r="L1774" s="28" t="str">
        <f>IF(VLOOKUP(I1774,RETENCIÓN!A:E,5,FALSE)="E","X","")</f>
        <v>X</v>
      </c>
      <c r="M1774" s="29" t="str">
        <f>IF(VLOOKUP(I1774,RETENCIÓN!A:E,5,FALSE)="CT","X","")</f>
        <v/>
      </c>
      <c r="N1774" s="28" t="str">
        <f>IF(VLOOKUP(I1774,RETENCIÓN!A:E,5,FALSE)="E","X","")</f>
        <v>X</v>
      </c>
      <c r="O1774" s="28" t="str">
        <f>IF(VLOOKUP(I1774,[3]RETENCIÓN!A:E,5,FALSE)="MT","X","")</f>
        <v/>
      </c>
      <c r="P1774" s="28" t="str">
        <f>IF(VLOOKUP(I1774,[3]RETENCIÓN!A:E,5,FALSE)="S","X","")</f>
        <v/>
      </c>
      <c r="Q1774" s="26" t="s">
        <v>1630</v>
      </c>
      <c r="R1774" s="26"/>
      <c r="S1774" s="25" t="s">
        <v>177</v>
      </c>
      <c r="T1774" s="22" t="s">
        <v>178</v>
      </c>
      <c r="U1774" s="22">
        <v>1</v>
      </c>
      <c r="V1774" s="22">
        <v>15</v>
      </c>
      <c r="W1774" s="22" t="s">
        <v>167</v>
      </c>
      <c r="X1774" s="22"/>
      <c r="Y1774" s="22">
        <v>11</v>
      </c>
      <c r="Z1774" s="22" t="s">
        <v>1614</v>
      </c>
    </row>
    <row r="1775" spans="1:26" ht="24" x14ac:dyDescent="0.2">
      <c r="A1775" s="22">
        <v>1773</v>
      </c>
      <c r="B1775" s="22" t="s">
        <v>221</v>
      </c>
      <c r="C1775" s="23">
        <v>35395</v>
      </c>
      <c r="D1775" s="23">
        <v>35395</v>
      </c>
      <c r="E1775" s="22" t="s">
        <v>20</v>
      </c>
      <c r="F1775" s="24" t="s">
        <v>1539</v>
      </c>
      <c r="G1775" s="4" t="s">
        <v>40</v>
      </c>
      <c r="H1775" s="31" t="str">
        <f>VLOOKUP(G1775,Hoja2!A:B,2,0)</f>
        <v>SERIE029</v>
      </c>
      <c r="I1775" s="4" t="s">
        <v>40</v>
      </c>
      <c r="J1775" s="31">
        <f>VLOOKUP(Eliminación!I1065,RETENCIÓN!A:D,IF(Eliminación!E1065="OPES",2,IF(Eliminación!E1065="UPES",3,4)),FALSE)</f>
        <v>10</v>
      </c>
      <c r="K1775" s="27">
        <f t="shared" si="28"/>
        <v>39045</v>
      </c>
      <c r="L1775" s="28" t="str">
        <f>IF(VLOOKUP(I1775,RETENCIÓN!A:E,5,FALSE)="E","X","")</f>
        <v>X</v>
      </c>
      <c r="M1775" s="29" t="str">
        <f>IF(VLOOKUP(I1775,RETENCIÓN!A:E,5,FALSE)="CT","X","")</f>
        <v/>
      </c>
      <c r="N1775" s="28" t="str">
        <f>IF(VLOOKUP(I1775,RETENCIÓN!A:E,5,FALSE)="E","X","")</f>
        <v>X</v>
      </c>
      <c r="O1775" s="28" t="str">
        <f>IF(VLOOKUP(I1775,[3]RETENCIÓN!A:E,5,FALSE)="MT","X","")</f>
        <v/>
      </c>
      <c r="P1775" s="28" t="str">
        <f>IF(VLOOKUP(I1775,[3]RETENCIÓN!A:E,5,FALSE)="S","X","")</f>
        <v/>
      </c>
      <c r="Q1775" s="26" t="s">
        <v>1631</v>
      </c>
      <c r="R1775" s="26" t="s">
        <v>1540</v>
      </c>
      <c r="S1775" s="25" t="s">
        <v>177</v>
      </c>
      <c r="T1775" s="22" t="s">
        <v>178</v>
      </c>
      <c r="U1775" s="22">
        <v>1</v>
      </c>
      <c r="V1775" s="22">
        <v>10</v>
      </c>
      <c r="W1775" s="22" t="s">
        <v>167</v>
      </c>
      <c r="X1775" s="22"/>
      <c r="Y1775" s="22">
        <v>12</v>
      </c>
      <c r="Z1775" s="22" t="s">
        <v>1614</v>
      </c>
    </row>
    <row r="1776" spans="1:26" ht="24" x14ac:dyDescent="0.2">
      <c r="A1776" s="22">
        <v>1774</v>
      </c>
      <c r="B1776" s="22" t="s">
        <v>221</v>
      </c>
      <c r="C1776" s="23">
        <v>35237</v>
      </c>
      <c r="D1776" s="23">
        <v>35237</v>
      </c>
      <c r="E1776" s="22" t="s">
        <v>20</v>
      </c>
      <c r="F1776" s="24" t="s">
        <v>1632</v>
      </c>
      <c r="G1776" s="4" t="s">
        <v>40</v>
      </c>
      <c r="H1776" s="31" t="str">
        <f>VLOOKUP(G1776,Hoja2!A:B,2,0)</f>
        <v>SERIE029</v>
      </c>
      <c r="I1776" s="4" t="s">
        <v>40</v>
      </c>
      <c r="J1776" s="31">
        <f>VLOOKUP(Eliminación!I1066,RETENCIÓN!A:D,IF(Eliminación!E1066="OPES",2,IF(Eliminación!E1066="UPES",3,4)),FALSE)</f>
        <v>10</v>
      </c>
      <c r="K1776" s="27">
        <f t="shared" si="28"/>
        <v>38887</v>
      </c>
      <c r="L1776" s="28" t="str">
        <f>IF(VLOOKUP(I1776,RETENCIÓN!A:E,5,FALSE)="E","X","")</f>
        <v>X</v>
      </c>
      <c r="M1776" s="29" t="str">
        <f>IF(VLOOKUP(I1776,RETENCIÓN!A:E,5,FALSE)="CT","X","")</f>
        <v/>
      </c>
      <c r="N1776" s="28" t="str">
        <f>IF(VLOOKUP(I1776,RETENCIÓN!A:E,5,FALSE)="E","X","")</f>
        <v>X</v>
      </c>
      <c r="O1776" s="28" t="str">
        <f>IF(VLOOKUP(I1776,[3]RETENCIÓN!A:E,5,FALSE)="MT","X","")</f>
        <v/>
      </c>
      <c r="P1776" s="28" t="str">
        <f>IF(VLOOKUP(I1776,[3]RETENCIÓN!A:E,5,FALSE)="S","X","")</f>
        <v/>
      </c>
      <c r="Q1776" s="26" t="s">
        <v>1628</v>
      </c>
      <c r="R1776" s="26" t="s">
        <v>1633</v>
      </c>
      <c r="S1776" s="25" t="s">
        <v>177</v>
      </c>
      <c r="T1776" s="22" t="s">
        <v>178</v>
      </c>
      <c r="U1776" s="22">
        <v>1</v>
      </c>
      <c r="V1776" s="22">
        <v>95</v>
      </c>
      <c r="W1776" s="22" t="s">
        <v>167</v>
      </c>
      <c r="X1776" s="22"/>
      <c r="Y1776" s="22">
        <v>13</v>
      </c>
      <c r="Z1776" s="22" t="s">
        <v>1614</v>
      </c>
    </row>
    <row r="1777" spans="1:26" x14ac:dyDescent="0.2">
      <c r="A1777" s="22">
        <v>1775</v>
      </c>
      <c r="B1777" s="22" t="s">
        <v>221</v>
      </c>
      <c r="C1777" s="23">
        <v>34781</v>
      </c>
      <c r="D1777" s="23">
        <v>34781</v>
      </c>
      <c r="E1777" s="22" t="s">
        <v>19</v>
      </c>
      <c r="F1777" s="24" t="s">
        <v>1634</v>
      </c>
      <c r="G1777" s="4" t="s">
        <v>40</v>
      </c>
      <c r="H1777" s="31" t="str">
        <f>VLOOKUP(G1777,Hoja2!A:B,2,0)</f>
        <v>SERIE029</v>
      </c>
      <c r="I1777" s="4" t="s">
        <v>40</v>
      </c>
      <c r="J1777" s="31">
        <f>VLOOKUP(Eliminación!I1067,RETENCIÓN!A:D,IF(Eliminación!E1067="OPES",2,IF(Eliminación!E1067="UPES",3,4)),FALSE)</f>
        <v>10</v>
      </c>
      <c r="K1777" s="27">
        <f t="shared" si="28"/>
        <v>38431</v>
      </c>
      <c r="L1777" s="28" t="str">
        <f>IF(VLOOKUP(I1777,RETENCIÓN!A:E,5,FALSE)="E","X","")</f>
        <v>X</v>
      </c>
      <c r="M1777" s="29" t="str">
        <f>IF(VLOOKUP(I1777,RETENCIÓN!A:E,5,FALSE)="CT","X","")</f>
        <v/>
      </c>
      <c r="N1777" s="28" t="str">
        <f>IF(VLOOKUP(I1777,RETENCIÓN!A:E,5,FALSE)="E","X","")</f>
        <v>X</v>
      </c>
      <c r="O1777" s="28" t="str">
        <f>IF(VLOOKUP(I1777,[3]RETENCIÓN!A:E,5,FALSE)="MT","X","")</f>
        <v/>
      </c>
      <c r="P1777" s="28" t="str">
        <f>IF(VLOOKUP(I1777,[3]RETENCIÓN!A:E,5,FALSE)="S","X","")</f>
        <v/>
      </c>
      <c r="Q1777" s="26" t="s">
        <v>1635</v>
      </c>
      <c r="R1777" s="26" t="s">
        <v>1636</v>
      </c>
      <c r="S1777" s="25" t="s">
        <v>177</v>
      </c>
      <c r="T1777" s="22" t="s">
        <v>178</v>
      </c>
      <c r="U1777" s="22">
        <v>1</v>
      </c>
      <c r="V1777" s="22">
        <v>312</v>
      </c>
      <c r="W1777" s="22" t="s">
        <v>167</v>
      </c>
      <c r="X1777" s="22"/>
      <c r="Y1777" s="22">
        <v>14</v>
      </c>
      <c r="Z1777" s="22" t="s">
        <v>1614</v>
      </c>
    </row>
    <row r="1778" spans="1:26" x14ac:dyDescent="0.2">
      <c r="A1778" s="22">
        <v>1776</v>
      </c>
      <c r="B1778" s="22" t="s">
        <v>221</v>
      </c>
      <c r="C1778" s="23">
        <v>35217</v>
      </c>
      <c r="D1778" s="23">
        <v>35246</v>
      </c>
      <c r="E1778" s="22" t="s">
        <v>20</v>
      </c>
      <c r="F1778" s="24" t="s">
        <v>1611</v>
      </c>
      <c r="G1778" s="4" t="s">
        <v>40</v>
      </c>
      <c r="H1778" s="31" t="str">
        <f>VLOOKUP(G1778,Hoja2!A:B,2,0)</f>
        <v>SERIE029</v>
      </c>
      <c r="I1778" s="4" t="s">
        <v>40</v>
      </c>
      <c r="J1778" s="31">
        <f>VLOOKUP(Eliminación!I1068,RETENCIÓN!A:D,IF(Eliminación!E1068="OPES",2,IF(Eliminación!E1068="UPES",3,4)),FALSE)</f>
        <v>10</v>
      </c>
      <c r="K1778" s="27">
        <f t="shared" si="28"/>
        <v>38896</v>
      </c>
      <c r="L1778" s="28" t="str">
        <f>IF(VLOOKUP(I1778,RETENCIÓN!A:E,5,FALSE)="E","X","")</f>
        <v>X</v>
      </c>
      <c r="M1778" s="29" t="str">
        <f>IF(VLOOKUP(I1778,RETENCIÓN!A:E,5,FALSE)="CT","X","")</f>
        <v/>
      </c>
      <c r="N1778" s="28" t="str">
        <f>IF(VLOOKUP(I1778,RETENCIÓN!A:E,5,FALSE)="E","X","")</f>
        <v>X</v>
      </c>
      <c r="O1778" s="28" t="str">
        <f>IF(VLOOKUP(I1778,[3]RETENCIÓN!A:E,5,FALSE)="MT","X","")</f>
        <v/>
      </c>
      <c r="P1778" s="28" t="str">
        <f>IF(VLOOKUP(I1778,[3]RETENCIÓN!A:E,5,FALSE)="S","X","")</f>
        <v/>
      </c>
      <c r="Q1778" s="26" t="s">
        <v>401</v>
      </c>
      <c r="R1778" s="26"/>
      <c r="S1778" s="25" t="s">
        <v>177</v>
      </c>
      <c r="T1778" s="22" t="s">
        <v>178</v>
      </c>
      <c r="U1778" s="22">
        <v>1</v>
      </c>
      <c r="V1778" s="22">
        <v>15</v>
      </c>
      <c r="W1778" s="22" t="s">
        <v>167</v>
      </c>
      <c r="X1778" s="22"/>
      <c r="Y1778" s="22">
        <v>15</v>
      </c>
      <c r="Z1778" s="22" t="s">
        <v>1614</v>
      </c>
    </row>
    <row r="1779" spans="1:26" x14ac:dyDescent="0.2">
      <c r="A1779" s="22">
        <v>1777</v>
      </c>
      <c r="B1779" s="22" t="s">
        <v>221</v>
      </c>
      <c r="C1779" s="23">
        <v>35217</v>
      </c>
      <c r="D1779" s="23">
        <v>35246</v>
      </c>
      <c r="E1779" s="22" t="s">
        <v>20</v>
      </c>
      <c r="F1779" s="24" t="s">
        <v>1611</v>
      </c>
      <c r="G1779" s="4" t="s">
        <v>40</v>
      </c>
      <c r="H1779" s="31" t="str">
        <f>VLOOKUP(G1779,Hoja2!A:B,2,0)</f>
        <v>SERIE029</v>
      </c>
      <c r="I1779" s="4" t="s">
        <v>40</v>
      </c>
      <c r="J1779" s="31">
        <f>VLOOKUP(Eliminación!I1069,RETENCIÓN!A:D,IF(Eliminación!E1069="OPES",2,IF(Eliminación!E1069="UPES",3,4)),FALSE)</f>
        <v>10</v>
      </c>
      <c r="K1779" s="27">
        <f t="shared" si="28"/>
        <v>38896</v>
      </c>
      <c r="L1779" s="28" t="str">
        <f>IF(VLOOKUP(I1779,RETENCIÓN!A:E,5,FALSE)="E","X","")</f>
        <v>X</v>
      </c>
      <c r="M1779" s="29" t="str">
        <f>IF(VLOOKUP(I1779,RETENCIÓN!A:E,5,FALSE)="CT","X","")</f>
        <v/>
      </c>
      <c r="N1779" s="28" t="str">
        <f>IF(VLOOKUP(I1779,RETENCIÓN!A:E,5,FALSE)="E","X","")</f>
        <v>X</v>
      </c>
      <c r="O1779" s="28" t="str">
        <f>IF(VLOOKUP(I1779,[3]RETENCIÓN!A:E,5,FALSE)="MT","X","")</f>
        <v/>
      </c>
      <c r="P1779" s="28" t="str">
        <f>IF(VLOOKUP(I1779,[3]RETENCIÓN!A:E,5,FALSE)="S","X","")</f>
        <v/>
      </c>
      <c r="Q1779" s="26" t="s">
        <v>179</v>
      </c>
      <c r="R1779" s="26"/>
      <c r="S1779" s="25" t="s">
        <v>177</v>
      </c>
      <c r="T1779" s="22" t="s">
        <v>178</v>
      </c>
      <c r="U1779" s="22">
        <v>1</v>
      </c>
      <c r="V1779" s="22">
        <v>6</v>
      </c>
      <c r="W1779" s="22" t="s">
        <v>167</v>
      </c>
      <c r="X1779" s="22"/>
      <c r="Y1779" s="22">
        <v>16</v>
      </c>
      <c r="Z1779" s="22" t="s">
        <v>1614</v>
      </c>
    </row>
    <row r="1780" spans="1:26" x14ac:dyDescent="0.2">
      <c r="A1780" s="22">
        <v>1778</v>
      </c>
      <c r="B1780" s="22" t="s">
        <v>221</v>
      </c>
      <c r="C1780" s="23">
        <v>35217</v>
      </c>
      <c r="D1780" s="23">
        <v>35246</v>
      </c>
      <c r="E1780" s="22" t="s">
        <v>20</v>
      </c>
      <c r="F1780" s="24" t="s">
        <v>1611</v>
      </c>
      <c r="G1780" s="4" t="s">
        <v>40</v>
      </c>
      <c r="H1780" s="31" t="str">
        <f>VLOOKUP(G1780,Hoja2!A:B,2,0)</f>
        <v>SERIE029</v>
      </c>
      <c r="I1780" s="4" t="s">
        <v>40</v>
      </c>
      <c r="J1780" s="31">
        <f>VLOOKUP(Eliminación!I1070,RETENCIÓN!A:D,IF(Eliminación!E1070="OPES",2,IF(Eliminación!E1070="UPES",3,4)),FALSE)</f>
        <v>10</v>
      </c>
      <c r="K1780" s="27">
        <f t="shared" si="28"/>
        <v>38896</v>
      </c>
      <c r="L1780" s="28" t="str">
        <f>IF(VLOOKUP(I1780,RETENCIÓN!A:E,5,FALSE)="E","X","")</f>
        <v>X</v>
      </c>
      <c r="M1780" s="29" t="str">
        <f>IF(VLOOKUP(I1780,RETENCIÓN!A:E,5,FALSE)="CT","X","")</f>
        <v/>
      </c>
      <c r="N1780" s="28" t="str">
        <f>IF(VLOOKUP(I1780,RETENCIÓN!A:E,5,FALSE)="E","X","")</f>
        <v>X</v>
      </c>
      <c r="O1780" s="28" t="str">
        <f>IF(VLOOKUP(I1780,[3]RETENCIÓN!A:E,5,FALSE)="MT","X","")</f>
        <v/>
      </c>
      <c r="P1780" s="28" t="str">
        <f>IF(VLOOKUP(I1780,[3]RETENCIÓN!A:E,5,FALSE)="S","X","")</f>
        <v/>
      </c>
      <c r="Q1780" s="26" t="s">
        <v>179</v>
      </c>
      <c r="R1780" s="26"/>
      <c r="S1780" s="25" t="s">
        <v>177</v>
      </c>
      <c r="T1780" s="22" t="s">
        <v>178</v>
      </c>
      <c r="U1780" s="22">
        <v>1</v>
      </c>
      <c r="V1780" s="22">
        <v>6</v>
      </c>
      <c r="W1780" s="22" t="s">
        <v>167</v>
      </c>
      <c r="X1780" s="22"/>
      <c r="Y1780" s="22">
        <v>17</v>
      </c>
      <c r="Z1780" s="22" t="s">
        <v>1614</v>
      </c>
    </row>
    <row r="1781" spans="1:26" ht="24" x14ac:dyDescent="0.2">
      <c r="A1781" s="22">
        <v>1779</v>
      </c>
      <c r="B1781" s="22" t="s">
        <v>168</v>
      </c>
      <c r="C1781" s="23">
        <v>36454</v>
      </c>
      <c r="D1781" s="23">
        <v>36454</v>
      </c>
      <c r="E1781" s="22" t="s">
        <v>21</v>
      </c>
      <c r="F1781" s="24" t="s">
        <v>1637</v>
      </c>
      <c r="G1781" s="4" t="s">
        <v>40</v>
      </c>
      <c r="H1781" s="31" t="str">
        <f>VLOOKUP(G1781,Hoja2!A:B,2,0)</f>
        <v>SERIE029</v>
      </c>
      <c r="I1781" s="4" t="s">
        <v>40</v>
      </c>
      <c r="J1781" s="31">
        <f>VLOOKUP(Eliminación!I1071,RETENCIÓN!A:D,IF(Eliminación!E1071="OPES",2,IF(Eliminación!E1071="UPES",3,4)),FALSE)</f>
        <v>10</v>
      </c>
      <c r="K1781" s="27">
        <f t="shared" si="28"/>
        <v>40104</v>
      </c>
      <c r="L1781" s="28" t="str">
        <f>IF(VLOOKUP(I1781,RETENCIÓN!A:E,5,FALSE)="E","X","")</f>
        <v>X</v>
      </c>
      <c r="M1781" s="29" t="str">
        <f>IF(VLOOKUP(I1781,RETENCIÓN!A:E,5,FALSE)="CT","X","")</f>
        <v/>
      </c>
      <c r="N1781" s="28" t="str">
        <f>IF(VLOOKUP(I1781,RETENCIÓN!A:E,5,FALSE)="E","X","")</f>
        <v>X</v>
      </c>
      <c r="O1781" s="28" t="str">
        <f>IF(VLOOKUP(I1781,[3]RETENCIÓN!A:E,5,FALSE)="MT","X","")</f>
        <v/>
      </c>
      <c r="P1781" s="28" t="str">
        <f>IF(VLOOKUP(I1781,[3]RETENCIÓN!A:E,5,FALSE)="S","X","")</f>
        <v/>
      </c>
      <c r="Q1781" s="26" t="s">
        <v>1598</v>
      </c>
      <c r="R1781" s="26"/>
      <c r="S1781" s="25" t="s">
        <v>177</v>
      </c>
      <c r="T1781" s="22" t="s">
        <v>178</v>
      </c>
      <c r="U1781" s="22">
        <v>1</v>
      </c>
      <c r="V1781" s="22">
        <v>52</v>
      </c>
      <c r="W1781" s="22" t="s">
        <v>167</v>
      </c>
      <c r="X1781" s="22"/>
      <c r="Y1781" s="22">
        <v>18</v>
      </c>
      <c r="Z1781" s="22" t="s">
        <v>1614</v>
      </c>
    </row>
    <row r="1782" spans="1:26" ht="24" x14ac:dyDescent="0.2">
      <c r="A1782" s="22">
        <v>1780</v>
      </c>
      <c r="B1782" s="22" t="s">
        <v>221</v>
      </c>
      <c r="C1782" s="23">
        <v>36454</v>
      </c>
      <c r="D1782" s="23">
        <v>36454</v>
      </c>
      <c r="E1782" s="22" t="s">
        <v>21</v>
      </c>
      <c r="F1782" s="24" t="s">
        <v>227</v>
      </c>
      <c r="G1782" s="4" t="s">
        <v>40</v>
      </c>
      <c r="H1782" s="31" t="str">
        <f>VLOOKUP(G1782,Hoja2!A:B,2,0)</f>
        <v>SERIE029</v>
      </c>
      <c r="I1782" s="4" t="s">
        <v>40</v>
      </c>
      <c r="J1782" s="31">
        <f>VLOOKUP(Eliminación!I1072,RETENCIÓN!A:D,IF(Eliminación!E1072="OPES",2,IF(Eliminación!E1072="UPES",3,4)),FALSE)</f>
        <v>10</v>
      </c>
      <c r="K1782" s="27">
        <f t="shared" si="28"/>
        <v>40104</v>
      </c>
      <c r="L1782" s="28" t="str">
        <f>IF(VLOOKUP(I1782,RETENCIÓN!A:E,5,FALSE)="E","X","")</f>
        <v>X</v>
      </c>
      <c r="M1782" s="29" t="str">
        <f>IF(VLOOKUP(I1782,RETENCIÓN!A:E,5,FALSE)="CT","X","")</f>
        <v/>
      </c>
      <c r="N1782" s="28" t="str">
        <f>IF(VLOOKUP(I1782,RETENCIÓN!A:E,5,FALSE)="E","X","")</f>
        <v>X</v>
      </c>
      <c r="O1782" s="28" t="str">
        <f>IF(VLOOKUP(I1782,[3]RETENCIÓN!A:E,5,FALSE)="MT","X","")</f>
        <v/>
      </c>
      <c r="P1782" s="28" t="str">
        <f>IF(VLOOKUP(I1782,[3]RETENCIÓN!A:E,5,FALSE)="S","X","")</f>
        <v/>
      </c>
      <c r="Q1782" s="26" t="s">
        <v>1598</v>
      </c>
      <c r="R1782" s="26"/>
      <c r="S1782" s="25" t="s">
        <v>177</v>
      </c>
      <c r="T1782" s="22" t="s">
        <v>178</v>
      </c>
      <c r="U1782" s="22">
        <v>1</v>
      </c>
      <c r="V1782" s="22">
        <v>88</v>
      </c>
      <c r="W1782" s="22" t="s">
        <v>167</v>
      </c>
      <c r="X1782" s="22"/>
      <c r="Y1782" s="22">
        <v>19</v>
      </c>
      <c r="Z1782" s="22" t="s">
        <v>1614</v>
      </c>
    </row>
    <row r="1783" spans="1:26" ht="24" x14ac:dyDescent="0.2">
      <c r="A1783" s="22">
        <v>1781</v>
      </c>
      <c r="B1783" s="22" t="s">
        <v>168</v>
      </c>
      <c r="C1783" s="23">
        <v>36454</v>
      </c>
      <c r="D1783" s="23">
        <v>36454</v>
      </c>
      <c r="E1783" s="22" t="s">
        <v>21</v>
      </c>
      <c r="F1783" s="24" t="s">
        <v>1638</v>
      </c>
      <c r="G1783" s="4" t="s">
        <v>40</v>
      </c>
      <c r="H1783" s="31" t="str">
        <f>VLOOKUP(G1783,Hoja2!A:B,2,0)</f>
        <v>SERIE029</v>
      </c>
      <c r="I1783" s="4" t="s">
        <v>40</v>
      </c>
      <c r="J1783" s="31">
        <f>VLOOKUP(Eliminación!I1073,RETENCIÓN!A:D,IF(Eliminación!E1073="OPES",2,IF(Eliminación!E1073="UPES",3,4)),FALSE)</f>
        <v>10</v>
      </c>
      <c r="K1783" s="27">
        <f t="shared" si="28"/>
        <v>40104</v>
      </c>
      <c r="L1783" s="28" t="str">
        <f>IF(VLOOKUP(I1783,RETENCIÓN!A:E,5,FALSE)="E","X","")</f>
        <v>X</v>
      </c>
      <c r="M1783" s="29" t="str">
        <f>IF(VLOOKUP(I1783,RETENCIÓN!A:E,5,FALSE)="CT","X","")</f>
        <v/>
      </c>
      <c r="N1783" s="28" t="str">
        <f>IF(VLOOKUP(I1783,RETENCIÓN!A:E,5,FALSE)="E","X","")</f>
        <v>X</v>
      </c>
      <c r="O1783" s="28" t="str">
        <f>IF(VLOOKUP(I1783,[3]RETENCIÓN!A:E,5,FALSE)="MT","X","")</f>
        <v/>
      </c>
      <c r="P1783" s="28" t="str">
        <f>IF(VLOOKUP(I1783,[3]RETENCIÓN!A:E,5,FALSE)="S","X","")</f>
        <v/>
      </c>
      <c r="Q1783" s="26" t="s">
        <v>1598</v>
      </c>
      <c r="R1783" s="26"/>
      <c r="S1783" s="25" t="s">
        <v>177</v>
      </c>
      <c r="T1783" s="22" t="s">
        <v>178</v>
      </c>
      <c r="U1783" s="22">
        <v>1</v>
      </c>
      <c r="V1783" s="22">
        <v>57</v>
      </c>
      <c r="W1783" s="22" t="s">
        <v>167</v>
      </c>
      <c r="X1783" s="22"/>
      <c r="Y1783" s="22">
        <v>20</v>
      </c>
      <c r="Z1783" s="22" t="s">
        <v>1614</v>
      </c>
    </row>
    <row r="1784" spans="1:26" x14ac:dyDescent="0.2">
      <c r="A1784" s="22">
        <v>1782</v>
      </c>
      <c r="B1784" s="22" t="s">
        <v>303</v>
      </c>
      <c r="C1784" s="23">
        <v>36566</v>
      </c>
      <c r="D1784" s="23">
        <v>36566</v>
      </c>
      <c r="E1784" s="22" t="s">
        <v>21</v>
      </c>
      <c r="F1784" s="24" t="s">
        <v>1495</v>
      </c>
      <c r="G1784" s="4" t="s">
        <v>40</v>
      </c>
      <c r="H1784" s="31" t="str">
        <f>VLOOKUP(G1784,Hoja2!A:B,2,0)</f>
        <v>SERIE029</v>
      </c>
      <c r="I1784" s="4" t="s">
        <v>40</v>
      </c>
      <c r="J1784" s="31">
        <f>VLOOKUP(Eliminación!I1074,RETENCIÓN!A:D,IF(Eliminación!E1074="OPES",2,IF(Eliminación!E1074="UPES",3,4)),FALSE)</f>
        <v>10</v>
      </c>
      <c r="K1784" s="27">
        <f t="shared" si="28"/>
        <v>40216</v>
      </c>
      <c r="L1784" s="28" t="str">
        <f>IF(VLOOKUP(I1784,RETENCIÓN!A:E,5,FALSE)="E","X","")</f>
        <v>X</v>
      </c>
      <c r="M1784" s="29" t="str">
        <f>IF(VLOOKUP(I1784,RETENCIÓN!A:E,5,FALSE)="CT","X","")</f>
        <v/>
      </c>
      <c r="N1784" s="28" t="str">
        <f>IF(VLOOKUP(I1784,RETENCIÓN!A:E,5,FALSE)="E","X","")</f>
        <v>X</v>
      </c>
      <c r="O1784" s="28" t="str">
        <f>IF(VLOOKUP(I1784,[3]RETENCIÓN!A:E,5,FALSE)="MT","X","")</f>
        <v/>
      </c>
      <c r="P1784" s="28" t="str">
        <f>IF(VLOOKUP(I1784,[3]RETENCIÓN!A:E,5,FALSE)="S","X","")</f>
        <v/>
      </c>
      <c r="Q1784" s="26" t="s">
        <v>1639</v>
      </c>
      <c r="R1784" s="26" t="s">
        <v>1640</v>
      </c>
      <c r="S1784" s="25" t="s">
        <v>177</v>
      </c>
      <c r="T1784" s="22" t="s">
        <v>178</v>
      </c>
      <c r="U1784" s="22">
        <v>1</v>
      </c>
      <c r="V1784" s="22">
        <v>106</v>
      </c>
      <c r="W1784" s="22" t="s">
        <v>167</v>
      </c>
      <c r="X1784" s="22"/>
      <c r="Y1784" s="22">
        <v>1</v>
      </c>
      <c r="Z1784" s="22" t="s">
        <v>1641</v>
      </c>
    </row>
    <row r="1785" spans="1:26" ht="24" x14ac:dyDescent="0.2">
      <c r="A1785" s="22">
        <v>1783</v>
      </c>
      <c r="B1785" s="22" t="s">
        <v>168</v>
      </c>
      <c r="C1785" s="23">
        <v>36566</v>
      </c>
      <c r="D1785" s="23">
        <v>36566</v>
      </c>
      <c r="E1785" s="22" t="s">
        <v>21</v>
      </c>
      <c r="F1785" s="24" t="s">
        <v>1642</v>
      </c>
      <c r="G1785" s="4" t="s">
        <v>40</v>
      </c>
      <c r="H1785" s="31" t="str">
        <f>VLOOKUP(G1785,Hoja2!A:B,2,0)</f>
        <v>SERIE029</v>
      </c>
      <c r="I1785" s="4" t="s">
        <v>40</v>
      </c>
      <c r="J1785" s="31">
        <f>VLOOKUP(Eliminación!I1075,RETENCIÓN!A:D,IF(Eliminación!E1075="OPES",2,IF(Eliminación!E1075="UPES",3,4)),FALSE)</f>
        <v>10</v>
      </c>
      <c r="K1785" s="27">
        <f t="shared" si="28"/>
        <v>40216</v>
      </c>
      <c r="L1785" s="28" t="str">
        <f>IF(VLOOKUP(I1785,RETENCIÓN!A:E,5,FALSE)="E","X","")</f>
        <v>X</v>
      </c>
      <c r="M1785" s="29" t="str">
        <f>IF(VLOOKUP(I1785,RETENCIÓN!A:E,5,FALSE)="CT","X","")</f>
        <v/>
      </c>
      <c r="N1785" s="28" t="str">
        <f>IF(VLOOKUP(I1785,RETENCIÓN!A:E,5,FALSE)="E","X","")</f>
        <v>X</v>
      </c>
      <c r="O1785" s="28" t="str">
        <f>IF(VLOOKUP(I1785,[3]RETENCIÓN!A:E,5,FALSE)="MT","X","")</f>
        <v/>
      </c>
      <c r="P1785" s="28" t="str">
        <f>IF(VLOOKUP(I1785,[3]RETENCIÓN!A:E,5,FALSE)="S","X","")</f>
        <v/>
      </c>
      <c r="Q1785" s="26" t="s">
        <v>1639</v>
      </c>
      <c r="R1785" s="26" t="s">
        <v>1643</v>
      </c>
      <c r="S1785" s="25" t="s">
        <v>177</v>
      </c>
      <c r="T1785" s="22" t="s">
        <v>178</v>
      </c>
      <c r="U1785" s="22">
        <v>1</v>
      </c>
      <c r="V1785" s="22">
        <v>366</v>
      </c>
      <c r="W1785" s="22" t="s">
        <v>167</v>
      </c>
      <c r="X1785" s="22"/>
      <c r="Y1785" s="22">
        <v>2</v>
      </c>
      <c r="Z1785" s="22" t="s">
        <v>1641</v>
      </c>
    </row>
    <row r="1786" spans="1:26" ht="24" x14ac:dyDescent="0.2">
      <c r="A1786" s="22">
        <v>1784</v>
      </c>
      <c r="B1786" s="22" t="s">
        <v>168</v>
      </c>
      <c r="C1786" s="23">
        <v>36566</v>
      </c>
      <c r="D1786" s="23">
        <v>36566</v>
      </c>
      <c r="E1786" s="22" t="s">
        <v>21</v>
      </c>
      <c r="F1786" s="24" t="s">
        <v>1644</v>
      </c>
      <c r="G1786" s="4" t="s">
        <v>40</v>
      </c>
      <c r="H1786" s="31" t="str">
        <f>VLOOKUP(G1786,Hoja2!A:B,2,0)</f>
        <v>SERIE029</v>
      </c>
      <c r="I1786" s="4" t="s">
        <v>40</v>
      </c>
      <c r="J1786" s="31">
        <f>VLOOKUP(Eliminación!I1076,RETENCIÓN!A:D,IF(Eliminación!E1076="OPES",2,IF(Eliminación!E1076="UPES",3,4)),FALSE)</f>
        <v>10</v>
      </c>
      <c r="K1786" s="27">
        <f t="shared" si="28"/>
        <v>40216</v>
      </c>
      <c r="L1786" s="28" t="str">
        <f>IF(VLOOKUP(I1786,RETENCIÓN!A:E,5,FALSE)="E","X","")</f>
        <v>X</v>
      </c>
      <c r="M1786" s="29" t="str">
        <f>IF(VLOOKUP(I1786,RETENCIÓN!A:E,5,FALSE)="CT","X","")</f>
        <v/>
      </c>
      <c r="N1786" s="28" t="str">
        <f>IF(VLOOKUP(I1786,RETENCIÓN!A:E,5,FALSE)="E","X","")</f>
        <v>X</v>
      </c>
      <c r="O1786" s="28" t="str">
        <f>IF(VLOOKUP(I1786,[3]RETENCIÓN!A:E,5,FALSE)="MT","X","")</f>
        <v/>
      </c>
      <c r="P1786" s="28" t="str">
        <f>IF(VLOOKUP(I1786,[3]RETENCIÓN!A:E,5,FALSE)="S","X","")</f>
        <v/>
      </c>
      <c r="Q1786" s="26" t="s">
        <v>1639</v>
      </c>
      <c r="R1786" s="26" t="s">
        <v>1645</v>
      </c>
      <c r="S1786" s="25" t="s">
        <v>177</v>
      </c>
      <c r="T1786" s="22" t="s">
        <v>178</v>
      </c>
      <c r="U1786" s="22">
        <v>1</v>
      </c>
      <c r="V1786" s="22">
        <v>275</v>
      </c>
      <c r="W1786" s="22" t="s">
        <v>167</v>
      </c>
      <c r="X1786" s="22"/>
      <c r="Y1786" s="22">
        <v>3</v>
      </c>
      <c r="Z1786" s="22" t="s">
        <v>1641</v>
      </c>
    </row>
    <row r="1787" spans="1:26" x14ac:dyDescent="0.2">
      <c r="A1787" s="22">
        <v>1785</v>
      </c>
      <c r="B1787" s="22" t="s">
        <v>168</v>
      </c>
      <c r="C1787" s="23">
        <v>36566</v>
      </c>
      <c r="D1787" s="23">
        <v>36566</v>
      </c>
      <c r="E1787" s="22" t="s">
        <v>21</v>
      </c>
      <c r="F1787" s="24" t="s">
        <v>1634</v>
      </c>
      <c r="G1787" s="4" t="s">
        <v>40</v>
      </c>
      <c r="H1787" s="31" t="str">
        <f>VLOOKUP(G1787,Hoja2!A:B,2,0)</f>
        <v>SERIE029</v>
      </c>
      <c r="I1787" s="4" t="s">
        <v>40</v>
      </c>
      <c r="J1787" s="31">
        <f>VLOOKUP(Eliminación!I1077,RETENCIÓN!A:D,IF(Eliminación!E1077="OPES",2,IF(Eliminación!E1077="UPES",3,4)),FALSE)</f>
        <v>10</v>
      </c>
      <c r="K1787" s="27">
        <f t="shared" si="28"/>
        <v>40216</v>
      </c>
      <c r="L1787" s="28" t="str">
        <f>IF(VLOOKUP(I1787,RETENCIÓN!A:E,5,FALSE)="E","X","")</f>
        <v>X</v>
      </c>
      <c r="M1787" s="29" t="str">
        <f>IF(VLOOKUP(I1787,RETENCIÓN!A:E,5,FALSE)="CT","X","")</f>
        <v/>
      </c>
      <c r="N1787" s="28" t="str">
        <f>IF(VLOOKUP(I1787,RETENCIÓN!A:E,5,FALSE)="E","X","")</f>
        <v>X</v>
      </c>
      <c r="O1787" s="28" t="str">
        <f>IF(VLOOKUP(I1787,[3]RETENCIÓN!A:E,5,FALSE)="MT","X","")</f>
        <v/>
      </c>
      <c r="P1787" s="28" t="str">
        <f>IF(VLOOKUP(I1787,[3]RETENCIÓN!A:E,5,FALSE)="S","X","")</f>
        <v/>
      </c>
      <c r="Q1787" s="26" t="s">
        <v>1639</v>
      </c>
      <c r="R1787" s="26" t="s">
        <v>1646</v>
      </c>
      <c r="S1787" s="25" t="s">
        <v>182</v>
      </c>
      <c r="T1787" s="22" t="s">
        <v>178</v>
      </c>
      <c r="U1787" s="22">
        <v>1</v>
      </c>
      <c r="V1787" s="22">
        <v>425</v>
      </c>
      <c r="W1787" s="22" t="s">
        <v>167</v>
      </c>
      <c r="X1787" s="22"/>
      <c r="Y1787" s="22">
        <v>4</v>
      </c>
      <c r="Z1787" s="22" t="s">
        <v>1641</v>
      </c>
    </row>
    <row r="1788" spans="1:26" x14ac:dyDescent="0.2">
      <c r="A1788" s="22">
        <v>1786</v>
      </c>
      <c r="B1788" s="22" t="s">
        <v>168</v>
      </c>
      <c r="C1788" s="23">
        <v>36566</v>
      </c>
      <c r="D1788" s="23">
        <v>36566</v>
      </c>
      <c r="E1788" s="22" t="s">
        <v>21</v>
      </c>
      <c r="F1788" s="24" t="s">
        <v>1647</v>
      </c>
      <c r="G1788" s="4" t="s">
        <v>40</v>
      </c>
      <c r="H1788" s="31" t="str">
        <f>VLOOKUP(G1788,Hoja2!A:B,2,0)</f>
        <v>SERIE029</v>
      </c>
      <c r="I1788" s="4" t="s">
        <v>40</v>
      </c>
      <c r="J1788" s="31">
        <f>VLOOKUP(Eliminación!I1078,RETENCIÓN!A:D,IF(Eliminación!E1078="OPES",2,IF(Eliminación!E1078="UPES",3,4)),FALSE)</f>
        <v>10</v>
      </c>
      <c r="K1788" s="27">
        <f t="shared" si="28"/>
        <v>40216</v>
      </c>
      <c r="L1788" s="28" t="str">
        <f>IF(VLOOKUP(I1788,RETENCIÓN!A:E,5,FALSE)="E","X","")</f>
        <v>X</v>
      </c>
      <c r="M1788" s="29" t="str">
        <f>IF(VLOOKUP(I1788,RETENCIÓN!A:E,5,FALSE)="CT","X","")</f>
        <v/>
      </c>
      <c r="N1788" s="28" t="str">
        <f>IF(VLOOKUP(I1788,RETENCIÓN!A:E,5,FALSE)="E","X","")</f>
        <v>X</v>
      </c>
      <c r="O1788" s="28" t="str">
        <f>IF(VLOOKUP(I1788,[3]RETENCIÓN!A:E,5,FALSE)="MT","X","")</f>
        <v/>
      </c>
      <c r="P1788" s="28" t="str">
        <f>IF(VLOOKUP(I1788,[3]RETENCIÓN!A:E,5,FALSE)="S","X","")</f>
        <v/>
      </c>
      <c r="Q1788" s="26" t="s">
        <v>1639</v>
      </c>
      <c r="R1788" s="26" t="s">
        <v>1648</v>
      </c>
      <c r="S1788" s="25" t="s">
        <v>177</v>
      </c>
      <c r="T1788" s="22" t="s">
        <v>178</v>
      </c>
      <c r="U1788" s="22">
        <v>1</v>
      </c>
      <c r="V1788" s="22">
        <v>129</v>
      </c>
      <c r="W1788" s="22" t="s">
        <v>167</v>
      </c>
      <c r="X1788" s="22"/>
      <c r="Y1788" s="22">
        <v>5</v>
      </c>
      <c r="Z1788" s="22" t="s">
        <v>1641</v>
      </c>
    </row>
    <row r="1789" spans="1:26" ht="24" x14ac:dyDescent="0.2">
      <c r="A1789" s="22">
        <v>1787</v>
      </c>
      <c r="B1789" s="22" t="s">
        <v>221</v>
      </c>
      <c r="C1789" s="23">
        <v>36543</v>
      </c>
      <c r="D1789" s="23">
        <v>36543</v>
      </c>
      <c r="E1789" s="22" t="s">
        <v>21</v>
      </c>
      <c r="F1789" s="24" t="s">
        <v>1649</v>
      </c>
      <c r="G1789" s="4" t="s">
        <v>40</v>
      </c>
      <c r="H1789" s="31" t="str">
        <f>VLOOKUP(G1789,Hoja2!A:B,2,0)</f>
        <v>SERIE029</v>
      </c>
      <c r="I1789" s="4" t="s">
        <v>40</v>
      </c>
      <c r="J1789" s="31">
        <f>VLOOKUP(Eliminación!I1079,RETENCIÓN!A:D,IF(Eliminación!E1079="OPES",2,IF(Eliminación!E1079="UPES",3,4)),FALSE)</f>
        <v>10</v>
      </c>
      <c r="K1789" s="27">
        <f t="shared" si="28"/>
        <v>40193</v>
      </c>
      <c r="L1789" s="28" t="str">
        <f>IF(VLOOKUP(I1789,RETENCIÓN!A:E,5,FALSE)="E","X","")</f>
        <v>X</v>
      </c>
      <c r="M1789" s="29" t="str">
        <f>IF(VLOOKUP(I1789,RETENCIÓN!A:E,5,FALSE)="CT","X","")</f>
        <v/>
      </c>
      <c r="N1789" s="28" t="str">
        <f>IF(VLOOKUP(I1789,RETENCIÓN!A:E,5,FALSE)="E","X","")</f>
        <v>X</v>
      </c>
      <c r="O1789" s="28" t="str">
        <f>IF(VLOOKUP(I1789,[3]RETENCIÓN!A:E,5,FALSE)="MT","X","")</f>
        <v/>
      </c>
      <c r="P1789" s="28" t="str">
        <f>IF(VLOOKUP(I1789,[3]RETENCIÓN!A:E,5,FALSE)="S","X","")</f>
        <v/>
      </c>
      <c r="Q1789" s="26" t="s">
        <v>1650</v>
      </c>
      <c r="R1789" s="26" t="s">
        <v>1651</v>
      </c>
      <c r="S1789" s="25" t="s">
        <v>177</v>
      </c>
      <c r="T1789" s="22" t="s">
        <v>178</v>
      </c>
      <c r="U1789" s="22">
        <v>1</v>
      </c>
      <c r="V1789" s="22">
        <v>50</v>
      </c>
      <c r="W1789" s="22" t="s">
        <v>167</v>
      </c>
      <c r="X1789" s="22"/>
      <c r="Y1789" s="22">
        <v>6</v>
      </c>
      <c r="Z1789" s="22" t="s">
        <v>1641</v>
      </c>
    </row>
    <row r="1790" spans="1:26" ht="36" x14ac:dyDescent="0.2">
      <c r="A1790" s="22">
        <v>1788</v>
      </c>
      <c r="B1790" s="22" t="s">
        <v>221</v>
      </c>
      <c r="C1790" s="23">
        <v>34716</v>
      </c>
      <c r="D1790" s="23">
        <v>34716</v>
      </c>
      <c r="E1790" s="22" t="s">
        <v>19</v>
      </c>
      <c r="F1790" s="24" t="s">
        <v>1652</v>
      </c>
      <c r="G1790" s="4" t="s">
        <v>40</v>
      </c>
      <c r="H1790" s="31" t="str">
        <f>VLOOKUP(G1790,Hoja2!A:B,2,0)</f>
        <v>SERIE029</v>
      </c>
      <c r="I1790" s="4" t="s">
        <v>40</v>
      </c>
      <c r="J1790" s="31">
        <f>VLOOKUP(Eliminación!I1080,RETENCIÓN!A:D,IF(Eliminación!E1080="OPES",2,IF(Eliminación!E1080="UPES",3,4)),FALSE)</f>
        <v>10</v>
      </c>
      <c r="K1790" s="27">
        <f t="shared" si="28"/>
        <v>38366</v>
      </c>
      <c r="L1790" s="28" t="str">
        <f>IF(VLOOKUP(I1790,RETENCIÓN!A:E,5,FALSE)="E","X","")</f>
        <v>X</v>
      </c>
      <c r="M1790" s="29" t="str">
        <f>IF(VLOOKUP(I1790,RETENCIÓN!A:E,5,FALSE)="CT","X","")</f>
        <v/>
      </c>
      <c r="N1790" s="28" t="str">
        <f>IF(VLOOKUP(I1790,RETENCIÓN!A:E,5,FALSE)="E","X","")</f>
        <v>X</v>
      </c>
      <c r="O1790" s="28" t="str">
        <f>IF(VLOOKUP(I1790,[3]RETENCIÓN!A:E,5,FALSE)="MT","X","")</f>
        <v/>
      </c>
      <c r="P1790" s="28" t="str">
        <f>IF(VLOOKUP(I1790,[3]RETENCIÓN!A:E,5,FALSE)="S","X","")</f>
        <v/>
      </c>
      <c r="Q1790" s="26" t="s">
        <v>1653</v>
      </c>
      <c r="R1790" s="26"/>
      <c r="S1790" s="25" t="s">
        <v>177</v>
      </c>
      <c r="T1790" s="22" t="s">
        <v>178</v>
      </c>
      <c r="U1790" s="22">
        <v>1</v>
      </c>
      <c r="V1790" s="22">
        <v>20</v>
      </c>
      <c r="W1790" s="22" t="s">
        <v>167</v>
      </c>
      <c r="X1790" s="22"/>
      <c r="Y1790" s="22">
        <v>7</v>
      </c>
      <c r="Z1790" s="22" t="s">
        <v>1641</v>
      </c>
    </row>
    <row r="1791" spans="1:26" ht="24" x14ac:dyDescent="0.2">
      <c r="A1791" s="22">
        <v>1789</v>
      </c>
      <c r="B1791" s="22" t="s">
        <v>221</v>
      </c>
      <c r="C1791" s="23">
        <v>36357</v>
      </c>
      <c r="D1791" s="23">
        <v>36357</v>
      </c>
      <c r="E1791" s="22" t="s">
        <v>21</v>
      </c>
      <c r="F1791" s="24" t="s">
        <v>1453</v>
      </c>
      <c r="G1791" s="4" t="s">
        <v>40</v>
      </c>
      <c r="H1791" s="31" t="str">
        <f>VLOOKUP(G1791,Hoja2!A:B,2,0)</f>
        <v>SERIE029</v>
      </c>
      <c r="I1791" s="4" t="s">
        <v>40</v>
      </c>
      <c r="J1791" s="31">
        <f>VLOOKUP(Eliminación!I1081,RETENCIÓN!A:D,IF(Eliminación!E1081="OPES",2,IF(Eliminación!E1081="UPES",3,4)),FALSE)</f>
        <v>10</v>
      </c>
      <c r="K1791" s="27">
        <f t="shared" si="28"/>
        <v>40007</v>
      </c>
      <c r="L1791" s="28" t="str">
        <f>IF(VLOOKUP(I1791,RETENCIÓN!A:E,5,FALSE)="E","X","")</f>
        <v>X</v>
      </c>
      <c r="M1791" s="29" t="str">
        <f>IF(VLOOKUP(I1791,RETENCIÓN!A:E,5,FALSE)="CT","X","")</f>
        <v/>
      </c>
      <c r="N1791" s="28" t="str">
        <f>IF(VLOOKUP(I1791,RETENCIÓN!A:E,5,FALSE)="E","X","")</f>
        <v>X</v>
      </c>
      <c r="O1791" s="28"/>
      <c r="P1791" s="28"/>
      <c r="Q1791" s="26" t="s">
        <v>1654</v>
      </c>
      <c r="R1791" s="26" t="s">
        <v>1454</v>
      </c>
      <c r="S1791" s="25" t="s">
        <v>177</v>
      </c>
      <c r="T1791" s="22" t="s">
        <v>178</v>
      </c>
      <c r="U1791" s="22">
        <v>1</v>
      </c>
      <c r="V1791" s="22">
        <v>199</v>
      </c>
      <c r="W1791" s="22" t="s">
        <v>167</v>
      </c>
      <c r="X1791" s="22"/>
      <c r="Y1791" s="22">
        <v>8</v>
      </c>
      <c r="Z1791" s="22" t="s">
        <v>1641</v>
      </c>
    </row>
    <row r="1792" spans="1:26" ht="24" x14ac:dyDescent="0.2">
      <c r="A1792" s="22">
        <v>1790</v>
      </c>
      <c r="B1792" s="22" t="s">
        <v>214</v>
      </c>
      <c r="C1792" s="23">
        <v>35831</v>
      </c>
      <c r="D1792" s="23">
        <v>35831</v>
      </c>
      <c r="E1792" s="22" t="s">
        <v>20</v>
      </c>
      <c r="F1792" s="24" t="s">
        <v>1655</v>
      </c>
      <c r="G1792" s="4" t="s">
        <v>40</v>
      </c>
      <c r="H1792" s="31" t="str">
        <f>VLOOKUP(G1792,[3]Hoja2!A:B,2,0)</f>
        <v>SERIE029</v>
      </c>
      <c r="I1792" s="4" t="s">
        <v>40</v>
      </c>
      <c r="J1792" s="31">
        <f>VLOOKUP(Eliminación!I1082,RETENCIÓN!A:D,IF(Eliminación!E1082="OPES",2,IF(Eliminación!E1082="UPES",3,4)),FALSE)</f>
        <v>10</v>
      </c>
      <c r="K1792" s="27">
        <f t="shared" si="28"/>
        <v>39481</v>
      </c>
      <c r="L1792" s="28" t="str">
        <f>IF(VLOOKUP(I1792,RETENCIÓN!A:E,5,FALSE)="E","X","")</f>
        <v>X</v>
      </c>
      <c r="M1792" s="29" t="str">
        <f>IF(VLOOKUP(I1792,RETENCIÓN!A:E,5,FALSE)="CT","X","")</f>
        <v/>
      </c>
      <c r="N1792" s="28" t="str">
        <f>IF(VLOOKUP(I1792,RETENCIÓN!A:E,5,FALSE)="E","X","")</f>
        <v>X</v>
      </c>
      <c r="O1792" s="28" t="str">
        <f>IF(VLOOKUP(I1792,[3]RETENCIÓN!A:E,5,FALSE)="MT","X","")</f>
        <v/>
      </c>
      <c r="P1792" s="28" t="str">
        <f>IF(VLOOKUP(I1792,[3]RETENCIÓN!A:E,5,FALSE)="S","X","")</f>
        <v/>
      </c>
      <c r="Q1792" s="26" t="s">
        <v>1498</v>
      </c>
      <c r="R1792" s="26" t="s">
        <v>1656</v>
      </c>
      <c r="S1792" s="25" t="s">
        <v>177</v>
      </c>
      <c r="T1792" s="22" t="s">
        <v>178</v>
      </c>
      <c r="U1792" s="22">
        <v>1</v>
      </c>
      <c r="V1792" s="22">
        <v>225</v>
      </c>
      <c r="W1792" s="22" t="s">
        <v>167</v>
      </c>
      <c r="X1792" s="22" t="s">
        <v>1187</v>
      </c>
      <c r="Y1792" s="22">
        <v>1</v>
      </c>
      <c r="Z1792" s="22" t="s">
        <v>1657</v>
      </c>
    </row>
    <row r="1793" spans="1:26" ht="24" x14ac:dyDescent="0.2">
      <c r="A1793" s="22">
        <v>1791</v>
      </c>
      <c r="B1793" s="22" t="s">
        <v>214</v>
      </c>
      <c r="C1793" s="23">
        <v>35831</v>
      </c>
      <c r="D1793" s="23">
        <v>35831</v>
      </c>
      <c r="E1793" s="22" t="s">
        <v>20</v>
      </c>
      <c r="F1793" s="24" t="s">
        <v>1655</v>
      </c>
      <c r="G1793" s="4" t="s">
        <v>40</v>
      </c>
      <c r="H1793" s="31" t="str">
        <f>VLOOKUP(G1793,[3]Hoja2!A:B,2,0)</f>
        <v>SERIE029</v>
      </c>
      <c r="I1793" s="4" t="s">
        <v>40</v>
      </c>
      <c r="J1793" s="31">
        <f>VLOOKUP(Eliminación!I1083,RETENCIÓN!A:D,IF(Eliminación!E1083="OPES",2,IF(Eliminación!E1083="UPES",3,4)),FALSE)</f>
        <v>10</v>
      </c>
      <c r="K1793" s="27">
        <f t="shared" si="28"/>
        <v>39481</v>
      </c>
      <c r="L1793" s="28" t="str">
        <f>IF(VLOOKUP(I1793,RETENCIÓN!A:E,5,FALSE)="E","X","")</f>
        <v>X</v>
      </c>
      <c r="M1793" s="29" t="str">
        <f>IF(VLOOKUP(I1793,RETENCIÓN!A:E,5,FALSE)="CT","X","")</f>
        <v/>
      </c>
      <c r="N1793" s="28" t="str">
        <f>IF(VLOOKUP(I1793,RETENCIÓN!A:E,5,FALSE)="E","X","")</f>
        <v>X</v>
      </c>
      <c r="O1793" s="28" t="str">
        <f>IF(VLOOKUP(I1793,[3]RETENCIÓN!A:E,5,FALSE)="MT","X","")</f>
        <v/>
      </c>
      <c r="P1793" s="28" t="str">
        <f>IF(VLOOKUP(I1793,[3]RETENCIÓN!A:E,5,FALSE)="S","X","")</f>
        <v/>
      </c>
      <c r="Q1793" s="26" t="s">
        <v>1498</v>
      </c>
      <c r="R1793" s="26" t="s">
        <v>1656</v>
      </c>
      <c r="S1793" s="25" t="s">
        <v>177</v>
      </c>
      <c r="T1793" s="22" t="s">
        <v>178</v>
      </c>
      <c r="U1793" s="22">
        <v>226</v>
      </c>
      <c r="V1793" s="22">
        <v>435</v>
      </c>
      <c r="W1793" s="22" t="s">
        <v>167</v>
      </c>
      <c r="X1793" s="22" t="s">
        <v>1188</v>
      </c>
      <c r="Y1793" s="22">
        <v>2</v>
      </c>
      <c r="Z1793" s="22" t="s">
        <v>1657</v>
      </c>
    </row>
    <row r="1794" spans="1:26" ht="24" x14ac:dyDescent="0.2">
      <c r="A1794" s="22">
        <v>1792</v>
      </c>
      <c r="B1794" s="22" t="s">
        <v>214</v>
      </c>
      <c r="C1794" s="23">
        <v>35835</v>
      </c>
      <c r="D1794" s="23">
        <v>35835</v>
      </c>
      <c r="E1794" s="22" t="s">
        <v>20</v>
      </c>
      <c r="F1794" s="24" t="s">
        <v>1658</v>
      </c>
      <c r="G1794" s="4" t="s">
        <v>40</v>
      </c>
      <c r="H1794" s="31" t="str">
        <f>VLOOKUP(G1794,[3]Hoja2!A:B,2,0)</f>
        <v>SERIE029</v>
      </c>
      <c r="I1794" s="4" t="s">
        <v>40</v>
      </c>
      <c r="J1794" s="31">
        <f>VLOOKUP(Eliminación!I1084,RETENCIÓN!A:D,IF(Eliminación!E1084="OPES",2,IF(Eliminación!E1084="UPES",3,4)),FALSE)</f>
        <v>10</v>
      </c>
      <c r="K1794" s="27">
        <f t="shared" si="28"/>
        <v>39485</v>
      </c>
      <c r="L1794" s="28" t="str">
        <f>IF(VLOOKUP(I1794,RETENCIÓN!A:E,5,FALSE)="E","X","")</f>
        <v>X</v>
      </c>
      <c r="M1794" s="29" t="str">
        <f>IF(VLOOKUP(I1794,RETENCIÓN!A:E,5,FALSE)="CT","X","")</f>
        <v/>
      </c>
      <c r="N1794" s="28" t="str">
        <f>IF(VLOOKUP(I1794,RETENCIÓN!A:E,5,FALSE)="E","X","")</f>
        <v>X</v>
      </c>
      <c r="O1794" s="28" t="str">
        <f>IF(VLOOKUP(I1794,[3]RETENCIÓN!A:E,5,FALSE)="MT","X","")</f>
        <v/>
      </c>
      <c r="P1794" s="28" t="str">
        <f>IF(VLOOKUP(I1794,[3]RETENCIÓN!A:E,5,FALSE)="S","X","")</f>
        <v/>
      </c>
      <c r="Q1794" s="26" t="s">
        <v>1659</v>
      </c>
      <c r="R1794" s="26" t="s">
        <v>1660</v>
      </c>
      <c r="S1794" s="25" t="s">
        <v>177</v>
      </c>
      <c r="T1794" s="22" t="s">
        <v>178</v>
      </c>
      <c r="U1794" s="22">
        <v>1</v>
      </c>
      <c r="V1794" s="22">
        <v>218</v>
      </c>
      <c r="W1794" s="22" t="s">
        <v>167</v>
      </c>
      <c r="X1794" s="22" t="s">
        <v>1187</v>
      </c>
      <c r="Y1794" s="22">
        <v>3</v>
      </c>
      <c r="Z1794" s="22" t="s">
        <v>1657</v>
      </c>
    </row>
    <row r="1795" spans="1:26" ht="24" x14ac:dyDescent="0.2">
      <c r="A1795" s="22">
        <v>1793</v>
      </c>
      <c r="B1795" s="22" t="s">
        <v>214</v>
      </c>
      <c r="C1795" s="23">
        <v>35835</v>
      </c>
      <c r="D1795" s="23">
        <v>35835</v>
      </c>
      <c r="E1795" s="22" t="s">
        <v>20</v>
      </c>
      <c r="F1795" s="24" t="s">
        <v>1658</v>
      </c>
      <c r="G1795" s="4" t="s">
        <v>40</v>
      </c>
      <c r="H1795" s="31" t="str">
        <f>VLOOKUP(G1795,[3]Hoja2!A:B,2,0)</f>
        <v>SERIE029</v>
      </c>
      <c r="I1795" s="4" t="s">
        <v>40</v>
      </c>
      <c r="J1795" s="31">
        <f>VLOOKUP(Eliminación!I1085,RETENCIÓN!A:D,IF(Eliminación!E1085="OPES",2,IF(Eliminación!E1085="UPES",3,4)),FALSE)</f>
        <v>10</v>
      </c>
      <c r="K1795" s="27">
        <f t="shared" si="28"/>
        <v>39485</v>
      </c>
      <c r="L1795" s="28" t="str">
        <f>IF(VLOOKUP(I1795,RETENCIÓN!A:E,5,FALSE)="E","X","")</f>
        <v>X</v>
      </c>
      <c r="M1795" s="29" t="str">
        <f>IF(VLOOKUP(I1795,RETENCIÓN!A:E,5,FALSE)="CT","X","")</f>
        <v/>
      </c>
      <c r="N1795" s="28" t="str">
        <f>IF(VLOOKUP(I1795,RETENCIÓN!A:E,5,FALSE)="E","X","")</f>
        <v>X</v>
      </c>
      <c r="O1795" s="28" t="str">
        <f>IF(VLOOKUP(I1795,[3]RETENCIÓN!A:E,5,FALSE)="MT","X","")</f>
        <v/>
      </c>
      <c r="P1795" s="28" t="str">
        <f>IF(VLOOKUP(I1795,[3]RETENCIÓN!A:E,5,FALSE)="S","X","")</f>
        <v/>
      </c>
      <c r="Q1795" s="26" t="s">
        <v>1659</v>
      </c>
      <c r="R1795" s="26" t="s">
        <v>1660</v>
      </c>
      <c r="S1795" s="25" t="s">
        <v>177</v>
      </c>
      <c r="T1795" s="22" t="s">
        <v>178</v>
      </c>
      <c r="U1795" s="22">
        <v>220</v>
      </c>
      <c r="V1795" s="22">
        <v>459</v>
      </c>
      <c r="W1795" s="22" t="s">
        <v>167</v>
      </c>
      <c r="X1795" s="22" t="s">
        <v>1188</v>
      </c>
      <c r="Y1795" s="22">
        <v>4</v>
      </c>
      <c r="Z1795" s="22" t="s">
        <v>1657</v>
      </c>
    </row>
    <row r="1796" spans="1:26" x14ac:dyDescent="0.2">
      <c r="A1796" s="22">
        <v>1794</v>
      </c>
      <c r="B1796" s="22" t="s">
        <v>214</v>
      </c>
      <c r="C1796" s="23">
        <v>35835</v>
      </c>
      <c r="D1796" s="23">
        <v>35835</v>
      </c>
      <c r="E1796" s="22" t="s">
        <v>20</v>
      </c>
      <c r="F1796" s="24" t="s">
        <v>1661</v>
      </c>
      <c r="G1796" s="4" t="s">
        <v>40</v>
      </c>
      <c r="H1796" s="31" t="str">
        <f>VLOOKUP(G1796,[3]Hoja2!A:B,2,0)</f>
        <v>SERIE029</v>
      </c>
      <c r="I1796" s="4" t="s">
        <v>40</v>
      </c>
      <c r="J1796" s="31">
        <f>VLOOKUP(Eliminación!I1086,RETENCIÓN!A:D,IF(Eliminación!E1086="OPES",2,IF(Eliminación!E1086="UPES",3,4)),FALSE)</f>
        <v>10</v>
      </c>
      <c r="K1796" s="27">
        <f t="shared" si="28"/>
        <v>39485</v>
      </c>
      <c r="L1796" s="28" t="str">
        <f>IF(VLOOKUP(I1796,RETENCIÓN!A:E,5,FALSE)="E","X","")</f>
        <v>X</v>
      </c>
      <c r="M1796" s="29" t="str">
        <f>IF(VLOOKUP(I1796,RETENCIÓN!A:E,5,FALSE)="CT","X","")</f>
        <v/>
      </c>
      <c r="N1796" s="28" t="str">
        <f>IF(VLOOKUP(I1796,RETENCIÓN!A:E,5,FALSE)="E","X","")</f>
        <v>X</v>
      </c>
      <c r="O1796" s="28" t="str">
        <f>IF(VLOOKUP(I1796,[3]RETENCIÓN!A:E,5,FALSE)="MT","X","")</f>
        <v/>
      </c>
      <c r="P1796" s="28" t="str">
        <f>IF(VLOOKUP(I1796,[3]RETENCIÓN!A:E,5,FALSE)="S","X","")</f>
        <v/>
      </c>
      <c r="Q1796" s="26" t="s">
        <v>1662</v>
      </c>
      <c r="R1796" s="26" t="s">
        <v>1663</v>
      </c>
      <c r="S1796" s="25" t="s">
        <v>177</v>
      </c>
      <c r="T1796" s="22" t="s">
        <v>178</v>
      </c>
      <c r="U1796" s="22">
        <v>1</v>
      </c>
      <c r="V1796" s="22">
        <v>170</v>
      </c>
      <c r="W1796" s="22" t="s">
        <v>167</v>
      </c>
      <c r="X1796" s="22" t="s">
        <v>1187</v>
      </c>
      <c r="Y1796" s="22">
        <v>5</v>
      </c>
      <c r="Z1796" s="22" t="s">
        <v>1657</v>
      </c>
    </row>
    <row r="1797" spans="1:26" x14ac:dyDescent="0.2">
      <c r="A1797" s="22">
        <v>1795</v>
      </c>
      <c r="B1797" s="22" t="s">
        <v>214</v>
      </c>
      <c r="C1797" s="23">
        <v>35835</v>
      </c>
      <c r="D1797" s="23">
        <v>35835</v>
      </c>
      <c r="E1797" s="22" t="s">
        <v>20</v>
      </c>
      <c r="F1797" s="24" t="s">
        <v>1661</v>
      </c>
      <c r="G1797" s="4" t="s">
        <v>40</v>
      </c>
      <c r="H1797" s="31" t="str">
        <f>VLOOKUP(G1797,[3]Hoja2!A:B,2,0)</f>
        <v>SERIE029</v>
      </c>
      <c r="I1797" s="4" t="s">
        <v>40</v>
      </c>
      <c r="J1797" s="31">
        <f>VLOOKUP(Eliminación!I1087,RETENCIÓN!A:D,IF(Eliminación!E1087="OPES",2,IF(Eliminación!E1087="UPES",3,4)),FALSE)</f>
        <v>10</v>
      </c>
      <c r="K1797" s="27">
        <f t="shared" si="28"/>
        <v>39485</v>
      </c>
      <c r="L1797" s="28" t="str">
        <f>IF(VLOOKUP(I1797,RETENCIÓN!A:E,5,FALSE)="E","X","")</f>
        <v>X</v>
      </c>
      <c r="M1797" s="29" t="str">
        <f>IF(VLOOKUP(I1797,RETENCIÓN!A:E,5,FALSE)="CT","X","")</f>
        <v/>
      </c>
      <c r="N1797" s="28" t="str">
        <f>IF(VLOOKUP(I1797,RETENCIÓN!A:E,5,FALSE)="E","X","")</f>
        <v>X</v>
      </c>
      <c r="O1797" s="28" t="str">
        <f>IF(VLOOKUP(I1797,[3]RETENCIÓN!A:E,5,FALSE)="MT","X","")</f>
        <v/>
      </c>
      <c r="P1797" s="28" t="str">
        <f>IF(VLOOKUP(I1797,[3]RETENCIÓN!A:E,5,FALSE)="S","X","")</f>
        <v/>
      </c>
      <c r="Q1797" s="26" t="s">
        <v>1662</v>
      </c>
      <c r="R1797" s="26" t="s">
        <v>1663</v>
      </c>
      <c r="S1797" s="25" t="s">
        <v>177</v>
      </c>
      <c r="T1797" s="22" t="s">
        <v>178</v>
      </c>
      <c r="U1797" s="22">
        <v>171</v>
      </c>
      <c r="V1797" s="22">
        <v>319</v>
      </c>
      <c r="W1797" s="22" t="s">
        <v>167</v>
      </c>
      <c r="X1797" s="22" t="s">
        <v>1188</v>
      </c>
      <c r="Y1797" s="22">
        <v>6</v>
      </c>
      <c r="Z1797" s="22" t="s">
        <v>1657</v>
      </c>
    </row>
    <row r="1798" spans="1:26" x14ac:dyDescent="0.2">
      <c r="A1798" s="22">
        <v>1796</v>
      </c>
      <c r="B1798" s="22" t="s">
        <v>214</v>
      </c>
      <c r="C1798" s="23">
        <v>36355</v>
      </c>
      <c r="D1798" s="23">
        <v>36355</v>
      </c>
      <c r="E1798" s="22" t="s">
        <v>21</v>
      </c>
      <c r="F1798" s="24" t="s">
        <v>1664</v>
      </c>
      <c r="G1798" s="4" t="s">
        <v>40</v>
      </c>
      <c r="H1798" s="31" t="str">
        <f>VLOOKUP(G1798,[3]Hoja2!A:B,2,0)</f>
        <v>SERIE029</v>
      </c>
      <c r="I1798" s="4" t="s">
        <v>40</v>
      </c>
      <c r="J1798" s="31">
        <f>VLOOKUP(Eliminación!I1088,RETENCIÓN!A:D,IF(Eliminación!E1088="OPES",2,IF(Eliminación!E1088="UPES",3,4)),FALSE)</f>
        <v>10</v>
      </c>
      <c r="K1798" s="27">
        <f t="shared" si="28"/>
        <v>40005</v>
      </c>
      <c r="L1798" s="28" t="str">
        <f>IF(VLOOKUP(I1798,RETENCIÓN!A:E,5,FALSE)="E","X","")</f>
        <v>X</v>
      </c>
      <c r="M1798" s="29" t="str">
        <f>IF(VLOOKUP(I1798,RETENCIÓN!A:E,5,FALSE)="CT","X","")</f>
        <v/>
      </c>
      <c r="N1798" s="28" t="str">
        <f>IF(VLOOKUP(I1798,RETENCIÓN!A:E,5,FALSE)="E","X","")</f>
        <v>X</v>
      </c>
      <c r="O1798" s="28" t="str">
        <f>IF(VLOOKUP(I1798,[3]RETENCIÓN!A:E,5,FALSE)="MT","X","")</f>
        <v/>
      </c>
      <c r="P1798" s="28" t="str">
        <f>IF(VLOOKUP(I1798,[3]RETENCIÓN!A:E,5,FALSE)="S","X","")</f>
        <v/>
      </c>
      <c r="Q1798" s="26" t="s">
        <v>1665</v>
      </c>
      <c r="R1798" s="26" t="s">
        <v>1224</v>
      </c>
      <c r="S1798" s="25" t="s">
        <v>177</v>
      </c>
      <c r="T1798" s="22" t="s">
        <v>178</v>
      </c>
      <c r="U1798" s="22">
        <v>1</v>
      </c>
      <c r="V1798" s="22">
        <v>109</v>
      </c>
      <c r="W1798" s="22" t="s">
        <v>167</v>
      </c>
      <c r="X1798" s="22"/>
      <c r="Y1798" s="22">
        <v>7</v>
      </c>
      <c r="Z1798" s="22" t="s">
        <v>1657</v>
      </c>
    </row>
    <row r="1799" spans="1:26" ht="24" x14ac:dyDescent="0.2">
      <c r="A1799" s="22">
        <v>1797</v>
      </c>
      <c r="B1799" s="22" t="s">
        <v>214</v>
      </c>
      <c r="C1799" s="23">
        <v>36357</v>
      </c>
      <c r="D1799" s="23">
        <v>36357</v>
      </c>
      <c r="E1799" s="22" t="s">
        <v>21</v>
      </c>
      <c r="F1799" s="24" t="s">
        <v>1666</v>
      </c>
      <c r="G1799" s="4" t="s">
        <v>40</v>
      </c>
      <c r="H1799" s="31" t="str">
        <f>VLOOKUP(G1799,[3]Hoja2!A:B,2,0)</f>
        <v>SERIE029</v>
      </c>
      <c r="I1799" s="4" t="s">
        <v>40</v>
      </c>
      <c r="J1799" s="31">
        <f>VLOOKUP(Eliminación!I1089,RETENCIÓN!A:D,IF(Eliminación!E1089="OPES",2,IF(Eliminación!E1089="UPES",3,4)),FALSE)</f>
        <v>10</v>
      </c>
      <c r="K1799" s="27">
        <f t="shared" si="28"/>
        <v>40007</v>
      </c>
      <c r="L1799" s="28" t="str">
        <f>IF(VLOOKUP(I1799,RETENCIÓN!A:E,5,FALSE)="E","X","")</f>
        <v>X</v>
      </c>
      <c r="M1799" s="29" t="str">
        <f>IF(VLOOKUP(I1799,RETENCIÓN!A:E,5,FALSE)="CT","X","")</f>
        <v/>
      </c>
      <c r="N1799" s="28" t="str">
        <f>IF(VLOOKUP(I1799,RETENCIÓN!A:E,5,FALSE)="E","X","")</f>
        <v>X</v>
      </c>
      <c r="O1799" s="28" t="str">
        <f>IF(VLOOKUP(I1799,[3]RETENCIÓN!A:E,5,FALSE)="MT","X","")</f>
        <v/>
      </c>
      <c r="P1799" s="28" t="str">
        <f>IF(VLOOKUP(I1799,[3]RETENCIÓN!A:E,5,FALSE)="S","X","")</f>
        <v/>
      </c>
      <c r="Q1799" s="26" t="s">
        <v>1654</v>
      </c>
      <c r="R1799" s="26" t="s">
        <v>1667</v>
      </c>
      <c r="S1799" s="25" t="s">
        <v>177</v>
      </c>
      <c r="T1799" s="22" t="s">
        <v>178</v>
      </c>
      <c r="U1799" s="22">
        <v>1</v>
      </c>
      <c r="V1799" s="22">
        <v>110</v>
      </c>
      <c r="W1799" s="22" t="s">
        <v>167</v>
      </c>
      <c r="X1799" s="22"/>
      <c r="Y1799" s="22">
        <v>8</v>
      </c>
      <c r="Z1799" s="22" t="s">
        <v>1657</v>
      </c>
    </row>
    <row r="1800" spans="1:26" ht="24" x14ac:dyDescent="0.2">
      <c r="A1800" s="22">
        <v>1798</v>
      </c>
      <c r="B1800" s="22" t="s">
        <v>214</v>
      </c>
      <c r="C1800" s="23">
        <v>36357</v>
      </c>
      <c r="D1800" s="23">
        <v>36357</v>
      </c>
      <c r="E1800" s="22" t="s">
        <v>21</v>
      </c>
      <c r="F1800" s="24" t="s">
        <v>255</v>
      </c>
      <c r="G1800" s="4" t="s">
        <v>40</v>
      </c>
      <c r="H1800" s="31" t="str">
        <f>VLOOKUP(G1800,[3]Hoja2!A:B,2,0)</f>
        <v>SERIE029</v>
      </c>
      <c r="I1800" s="4" t="s">
        <v>40</v>
      </c>
      <c r="J1800" s="31">
        <f>VLOOKUP(Eliminación!I1090,RETENCIÓN!A:D,IF(Eliminación!E1090="OPES",2,IF(Eliminación!E1090="UPES",3,4)),FALSE)</f>
        <v>10</v>
      </c>
      <c r="K1800" s="27">
        <f t="shared" si="28"/>
        <v>40007</v>
      </c>
      <c r="L1800" s="28" t="str">
        <f>IF(VLOOKUP(I1800,RETENCIÓN!A:E,5,FALSE)="E","X","")</f>
        <v>X</v>
      </c>
      <c r="M1800" s="29" t="str">
        <f>IF(VLOOKUP(I1800,RETENCIÓN!A:E,5,FALSE)="CT","X","")</f>
        <v/>
      </c>
      <c r="N1800" s="28" t="str">
        <f>IF(VLOOKUP(I1800,RETENCIÓN!A:E,5,FALSE)="E","X","")</f>
        <v>X</v>
      </c>
      <c r="O1800" s="28" t="str">
        <f>IF(VLOOKUP(I1800,[3]RETENCIÓN!A:E,5,FALSE)="MT","X","")</f>
        <v/>
      </c>
      <c r="P1800" s="28" t="str">
        <f>IF(VLOOKUP(I1800,[3]RETENCIÓN!A:E,5,FALSE)="S","X","")</f>
        <v/>
      </c>
      <c r="Q1800" s="26" t="s">
        <v>1654</v>
      </c>
      <c r="R1800" s="26" t="s">
        <v>1532</v>
      </c>
      <c r="S1800" s="25" t="s">
        <v>177</v>
      </c>
      <c r="T1800" s="22" t="s">
        <v>178</v>
      </c>
      <c r="U1800" s="22">
        <v>1</v>
      </c>
      <c r="V1800" s="22">
        <v>79</v>
      </c>
      <c r="W1800" s="22" t="s">
        <v>167</v>
      </c>
      <c r="X1800" s="22"/>
      <c r="Y1800" s="22">
        <v>9</v>
      </c>
      <c r="Z1800" s="22" t="s">
        <v>1657</v>
      </c>
    </row>
    <row r="1801" spans="1:26" ht="24" x14ac:dyDescent="0.2">
      <c r="A1801" s="22">
        <v>1799</v>
      </c>
      <c r="B1801" s="22" t="s">
        <v>214</v>
      </c>
      <c r="C1801" s="23">
        <v>36357</v>
      </c>
      <c r="D1801" s="23">
        <v>36357</v>
      </c>
      <c r="E1801" s="22" t="s">
        <v>21</v>
      </c>
      <c r="F1801" s="24" t="s">
        <v>1535</v>
      </c>
      <c r="G1801" s="4" t="s">
        <v>40</v>
      </c>
      <c r="H1801" s="31" t="str">
        <f>VLOOKUP(G1801,[3]Hoja2!A:B,2,0)</f>
        <v>SERIE029</v>
      </c>
      <c r="I1801" s="4" t="s">
        <v>40</v>
      </c>
      <c r="J1801" s="31">
        <f>VLOOKUP(Eliminación!I1091,RETENCIÓN!A:D,IF(Eliminación!E1091="OPES",2,IF(Eliminación!E1091="UPES",3,4)),FALSE)</f>
        <v>10</v>
      </c>
      <c r="K1801" s="27">
        <f t="shared" si="28"/>
        <v>40007</v>
      </c>
      <c r="L1801" s="28" t="str">
        <f>IF(VLOOKUP(I1801,RETENCIÓN!A:E,5,FALSE)="E","X","")</f>
        <v>X</v>
      </c>
      <c r="M1801" s="29" t="str">
        <f>IF(VLOOKUP(I1801,RETENCIÓN!A:E,5,FALSE)="CT","X","")</f>
        <v/>
      </c>
      <c r="N1801" s="28" t="str">
        <f>IF(VLOOKUP(I1801,RETENCIÓN!A:E,5,FALSE)="E","X","")</f>
        <v>X</v>
      </c>
      <c r="O1801" s="28" t="str">
        <f>IF(VLOOKUP(I1801,[3]RETENCIÓN!A:E,5,FALSE)="MT","X","")</f>
        <v/>
      </c>
      <c r="P1801" s="28" t="str">
        <f>IF(VLOOKUP(I1801,[3]RETENCIÓN!A:E,5,FALSE)="S","X","")</f>
        <v/>
      </c>
      <c r="Q1801" s="26" t="s">
        <v>1654</v>
      </c>
      <c r="R1801" s="26" t="s">
        <v>1239</v>
      </c>
      <c r="S1801" s="25" t="s">
        <v>177</v>
      </c>
      <c r="T1801" s="22" t="s">
        <v>178</v>
      </c>
      <c r="U1801" s="22">
        <v>1</v>
      </c>
      <c r="V1801" s="22">
        <v>182</v>
      </c>
      <c r="W1801" s="22" t="s">
        <v>167</v>
      </c>
      <c r="X1801" s="22"/>
      <c r="Y1801" s="22">
        <v>1</v>
      </c>
      <c r="Z1801" s="22" t="s">
        <v>1668</v>
      </c>
    </row>
    <row r="1802" spans="1:26" x14ac:dyDescent="0.2">
      <c r="A1802" s="22">
        <v>1800</v>
      </c>
      <c r="B1802" s="22" t="s">
        <v>221</v>
      </c>
      <c r="C1802" s="23">
        <v>36355</v>
      </c>
      <c r="D1802" s="23">
        <v>36355</v>
      </c>
      <c r="E1802" s="22" t="s">
        <v>21</v>
      </c>
      <c r="F1802" s="24" t="s">
        <v>1669</v>
      </c>
      <c r="G1802" s="4" t="s">
        <v>40</v>
      </c>
      <c r="H1802" s="31" t="str">
        <f>VLOOKUP(G1802,[3]Hoja2!A:B,2,0)</f>
        <v>SERIE029</v>
      </c>
      <c r="I1802" s="4" t="s">
        <v>40</v>
      </c>
      <c r="J1802" s="31">
        <f>VLOOKUP(Eliminación!I1092,RETENCIÓN!A:D,IF(Eliminación!E1092="OPES",2,IF(Eliminación!E1092="UPES",3,4)),FALSE)</f>
        <v>10</v>
      </c>
      <c r="K1802" s="27">
        <f t="shared" si="28"/>
        <v>40005</v>
      </c>
      <c r="L1802" s="28" t="str">
        <f>IF(VLOOKUP(I1802,RETENCIÓN!A:E,5,FALSE)="E","X","")</f>
        <v>X</v>
      </c>
      <c r="M1802" s="29" t="str">
        <f>IF(VLOOKUP(I1802,RETENCIÓN!A:E,5,FALSE)="CT","X","")</f>
        <v/>
      </c>
      <c r="N1802" s="28" t="str">
        <f>IF(VLOOKUP(I1802,RETENCIÓN!A:E,5,FALSE)="E","X","")</f>
        <v>X</v>
      </c>
      <c r="O1802" s="28" t="str">
        <f>IF(VLOOKUP(I1802,[3]RETENCIÓN!A:E,5,FALSE)="MT","X","")</f>
        <v/>
      </c>
      <c r="P1802" s="28" t="str">
        <f>IF(VLOOKUP(I1802,[3]RETENCIÓN!A:E,5,FALSE)="S","X","")</f>
        <v/>
      </c>
      <c r="Q1802" s="26" t="s">
        <v>1665</v>
      </c>
      <c r="R1802" s="26" t="s">
        <v>1670</v>
      </c>
      <c r="S1802" s="25" t="s">
        <v>177</v>
      </c>
      <c r="T1802" s="22" t="s">
        <v>178</v>
      </c>
      <c r="U1802" s="22">
        <v>1</v>
      </c>
      <c r="V1802" s="22">
        <v>45</v>
      </c>
      <c r="W1802" s="22" t="s">
        <v>167</v>
      </c>
      <c r="X1802" s="22"/>
      <c r="Y1802" s="22">
        <v>2</v>
      </c>
      <c r="Z1802" s="22" t="s">
        <v>1668</v>
      </c>
    </row>
    <row r="1803" spans="1:26" x14ac:dyDescent="0.2">
      <c r="A1803" s="22">
        <v>1801</v>
      </c>
      <c r="B1803" s="22" t="s">
        <v>221</v>
      </c>
      <c r="C1803" s="23">
        <v>36355</v>
      </c>
      <c r="D1803" s="23">
        <v>36355</v>
      </c>
      <c r="E1803" s="22" t="s">
        <v>21</v>
      </c>
      <c r="F1803" s="24" t="s">
        <v>1287</v>
      </c>
      <c r="G1803" s="4" t="s">
        <v>40</v>
      </c>
      <c r="H1803" s="31" t="str">
        <f>VLOOKUP(G1803,[3]Hoja2!A:B,2,0)</f>
        <v>SERIE029</v>
      </c>
      <c r="I1803" s="4" t="s">
        <v>40</v>
      </c>
      <c r="J1803" s="31">
        <f>VLOOKUP(Eliminación!I1093,RETENCIÓN!A:D,IF(Eliminación!E1093="OPES",2,IF(Eliminación!E1093="UPES",3,4)),FALSE)</f>
        <v>10</v>
      </c>
      <c r="K1803" s="27">
        <f t="shared" si="28"/>
        <v>40005</v>
      </c>
      <c r="L1803" s="28" t="str">
        <f>IF(VLOOKUP(I1803,RETENCIÓN!A:E,5,FALSE)="E","X","")</f>
        <v>X</v>
      </c>
      <c r="M1803" s="29" t="str">
        <f>IF(VLOOKUP(I1803,RETENCIÓN!A:E,5,FALSE)="CT","X","")</f>
        <v/>
      </c>
      <c r="N1803" s="28" t="str">
        <f>IF(VLOOKUP(I1803,RETENCIÓN!A:E,5,FALSE)="E","X","")</f>
        <v>X</v>
      </c>
      <c r="O1803" s="28" t="str">
        <f>IF(VLOOKUP(I1803,[3]RETENCIÓN!A:E,5,FALSE)="MT","X","")</f>
        <v/>
      </c>
      <c r="P1803" s="28" t="str">
        <f>IF(VLOOKUP(I1803,[3]RETENCIÓN!A:E,5,FALSE)="S","X","")</f>
        <v/>
      </c>
      <c r="Q1803" s="26" t="s">
        <v>1665</v>
      </c>
      <c r="R1803" s="26"/>
      <c r="S1803" s="25" t="s">
        <v>177</v>
      </c>
      <c r="T1803" s="22" t="s">
        <v>178</v>
      </c>
      <c r="U1803" s="22">
        <v>1</v>
      </c>
      <c r="V1803" s="22">
        <v>56</v>
      </c>
      <c r="W1803" s="22" t="s">
        <v>167</v>
      </c>
      <c r="X1803" s="22"/>
      <c r="Y1803" s="22">
        <v>3</v>
      </c>
      <c r="Z1803" s="22" t="s">
        <v>1668</v>
      </c>
    </row>
    <row r="1804" spans="1:26" x14ac:dyDescent="0.2">
      <c r="A1804" s="22">
        <v>1802</v>
      </c>
      <c r="B1804" s="22" t="s">
        <v>221</v>
      </c>
      <c r="C1804" s="23">
        <v>36355</v>
      </c>
      <c r="D1804" s="23">
        <v>36355</v>
      </c>
      <c r="E1804" s="22" t="s">
        <v>21</v>
      </c>
      <c r="F1804" s="24" t="s">
        <v>406</v>
      </c>
      <c r="G1804" s="4" t="s">
        <v>40</v>
      </c>
      <c r="H1804" s="31" t="str">
        <f>VLOOKUP(G1804,[3]Hoja2!A:B,2,0)</f>
        <v>SERIE029</v>
      </c>
      <c r="I1804" s="4" t="s">
        <v>40</v>
      </c>
      <c r="J1804" s="31">
        <f>VLOOKUP(Eliminación!I1094,RETENCIÓN!A:D,IF(Eliminación!E1094="OPES",2,IF(Eliminación!E1094="UPES",3,4)),FALSE)</f>
        <v>10</v>
      </c>
      <c r="K1804" s="27">
        <f t="shared" si="28"/>
        <v>40005</v>
      </c>
      <c r="L1804" s="28" t="str">
        <f>IF(VLOOKUP(I1804,RETENCIÓN!A:E,5,FALSE)="E","X","")</f>
        <v>X</v>
      </c>
      <c r="M1804" s="29" t="str">
        <f>IF(VLOOKUP(I1804,RETENCIÓN!A:E,5,FALSE)="CT","X","")</f>
        <v/>
      </c>
      <c r="N1804" s="28" t="str">
        <f>IF(VLOOKUP(I1804,RETENCIÓN!A:E,5,FALSE)="E","X","")</f>
        <v>X</v>
      </c>
      <c r="O1804" s="28" t="str">
        <f>IF(VLOOKUP(I1804,[3]RETENCIÓN!A:E,5,FALSE)="MT","X","")</f>
        <v/>
      </c>
      <c r="P1804" s="28" t="str">
        <f>IF(VLOOKUP(I1804,[3]RETENCIÓN!A:E,5,FALSE)="S","X","")</f>
        <v/>
      </c>
      <c r="Q1804" s="26" t="s">
        <v>1665</v>
      </c>
      <c r="R1804" s="26" t="s">
        <v>1299</v>
      </c>
      <c r="S1804" s="25" t="s">
        <v>177</v>
      </c>
      <c r="T1804" s="22" t="s">
        <v>178</v>
      </c>
      <c r="U1804" s="22">
        <v>1</v>
      </c>
      <c r="V1804" s="22">
        <v>70</v>
      </c>
      <c r="W1804" s="22" t="s">
        <v>167</v>
      </c>
      <c r="X1804" s="22"/>
      <c r="Y1804" s="22">
        <v>4</v>
      </c>
      <c r="Z1804" s="22" t="s">
        <v>1668</v>
      </c>
    </row>
    <row r="1805" spans="1:26" x14ac:dyDescent="0.2">
      <c r="A1805" s="22">
        <v>1803</v>
      </c>
      <c r="B1805" s="22" t="s">
        <v>221</v>
      </c>
      <c r="C1805" s="23">
        <v>36355</v>
      </c>
      <c r="D1805" s="23">
        <v>36355</v>
      </c>
      <c r="E1805" s="22" t="s">
        <v>21</v>
      </c>
      <c r="F1805" s="24" t="s">
        <v>1671</v>
      </c>
      <c r="G1805" s="4" t="s">
        <v>40</v>
      </c>
      <c r="H1805" s="31" t="str">
        <f>VLOOKUP(G1805,[3]Hoja2!A:B,2,0)</f>
        <v>SERIE029</v>
      </c>
      <c r="I1805" s="4" t="s">
        <v>40</v>
      </c>
      <c r="J1805" s="31">
        <f>VLOOKUP(Eliminación!I1095,RETENCIÓN!A:D,IF(Eliminación!E1095="OPES",2,IF(Eliminación!E1095="UPES",3,4)),FALSE)</f>
        <v>10</v>
      </c>
      <c r="K1805" s="27">
        <f t="shared" si="28"/>
        <v>40005</v>
      </c>
      <c r="L1805" s="28" t="str">
        <f>IF(VLOOKUP(I1805,RETENCIÓN!A:E,5,FALSE)="E","X","")</f>
        <v>X</v>
      </c>
      <c r="M1805" s="29" t="str">
        <f>IF(VLOOKUP(I1805,RETENCIÓN!A:E,5,FALSE)="CT","X","")</f>
        <v/>
      </c>
      <c r="N1805" s="28" t="str">
        <f>IF(VLOOKUP(I1805,RETENCIÓN!A:E,5,FALSE)="E","X","")</f>
        <v>X</v>
      </c>
      <c r="O1805" s="28" t="str">
        <f>IF(VLOOKUP(I1805,[3]RETENCIÓN!A:E,5,FALSE)="MT","X","")</f>
        <v/>
      </c>
      <c r="P1805" s="28" t="str">
        <f>IF(VLOOKUP(I1805,[3]RETENCIÓN!A:E,5,FALSE)="S","X","")</f>
        <v/>
      </c>
      <c r="Q1805" s="26" t="s">
        <v>1665</v>
      </c>
      <c r="R1805" s="26" t="s">
        <v>1374</v>
      </c>
      <c r="S1805" s="25" t="s">
        <v>177</v>
      </c>
      <c r="T1805" s="22" t="s">
        <v>178</v>
      </c>
      <c r="U1805" s="22">
        <v>1</v>
      </c>
      <c r="V1805" s="22">
        <v>91</v>
      </c>
      <c r="W1805" s="22" t="s">
        <v>167</v>
      </c>
      <c r="X1805" s="22"/>
      <c r="Y1805" s="22">
        <v>5</v>
      </c>
      <c r="Z1805" s="22" t="s">
        <v>1668</v>
      </c>
    </row>
    <row r="1806" spans="1:26" x14ac:dyDescent="0.2">
      <c r="A1806" s="22">
        <v>1804</v>
      </c>
      <c r="B1806" s="22" t="s">
        <v>221</v>
      </c>
      <c r="C1806" s="23">
        <v>36355</v>
      </c>
      <c r="D1806" s="23">
        <v>36355</v>
      </c>
      <c r="E1806" s="22" t="s">
        <v>21</v>
      </c>
      <c r="F1806" s="24" t="s">
        <v>1672</v>
      </c>
      <c r="G1806" s="4" t="s">
        <v>40</v>
      </c>
      <c r="H1806" s="31" t="str">
        <f>VLOOKUP(G1806,[3]Hoja2!A:B,2,0)</f>
        <v>SERIE029</v>
      </c>
      <c r="I1806" s="4" t="s">
        <v>40</v>
      </c>
      <c r="J1806" s="31">
        <f>VLOOKUP(Eliminación!I1096,RETENCIÓN!A:D,IF(Eliminación!E1096="OPES",2,IF(Eliminación!E1096="UPES",3,4)),FALSE)</f>
        <v>10</v>
      </c>
      <c r="K1806" s="27">
        <f t="shared" si="28"/>
        <v>40005</v>
      </c>
      <c r="L1806" s="28" t="str">
        <f>IF(VLOOKUP(I1806,RETENCIÓN!A:E,5,FALSE)="E","X","")</f>
        <v>X</v>
      </c>
      <c r="M1806" s="29" t="str">
        <f>IF(VLOOKUP(I1806,RETENCIÓN!A:E,5,FALSE)="CT","X","")</f>
        <v/>
      </c>
      <c r="N1806" s="28" t="str">
        <f>IF(VLOOKUP(I1806,RETENCIÓN!A:E,5,FALSE)="E","X","")</f>
        <v>X</v>
      </c>
      <c r="O1806" s="28" t="str">
        <f>IF(VLOOKUP(I1806,[3]RETENCIÓN!A:E,5,FALSE)="MT","X","")</f>
        <v/>
      </c>
      <c r="P1806" s="28" t="str">
        <f>IF(VLOOKUP(I1806,[3]RETENCIÓN!A:E,5,FALSE)="S","X","")</f>
        <v/>
      </c>
      <c r="Q1806" s="26" t="s">
        <v>1665</v>
      </c>
      <c r="R1806" s="26" t="s">
        <v>1673</v>
      </c>
      <c r="S1806" s="25" t="s">
        <v>177</v>
      </c>
      <c r="T1806" s="22" t="s">
        <v>178</v>
      </c>
      <c r="U1806" s="22">
        <v>1</v>
      </c>
      <c r="V1806" s="22">
        <v>133</v>
      </c>
      <c r="W1806" s="22" t="s">
        <v>167</v>
      </c>
      <c r="X1806" s="22"/>
      <c r="Y1806" s="22">
        <v>6</v>
      </c>
      <c r="Z1806" s="22" t="s">
        <v>1668</v>
      </c>
    </row>
    <row r="1807" spans="1:26" ht="24" x14ac:dyDescent="0.2">
      <c r="A1807" s="22">
        <v>1805</v>
      </c>
      <c r="B1807" s="22" t="s">
        <v>221</v>
      </c>
      <c r="C1807" s="23">
        <v>36357</v>
      </c>
      <c r="D1807" s="23">
        <v>36357</v>
      </c>
      <c r="E1807" s="22" t="s">
        <v>21</v>
      </c>
      <c r="F1807" s="24" t="s">
        <v>1674</v>
      </c>
      <c r="G1807" s="4" t="s">
        <v>40</v>
      </c>
      <c r="H1807" s="31" t="str">
        <f>VLOOKUP(G1807,[3]Hoja2!A:B,2,0)</f>
        <v>SERIE029</v>
      </c>
      <c r="I1807" s="4" t="s">
        <v>40</v>
      </c>
      <c r="J1807" s="31">
        <f>VLOOKUP(Eliminación!I1097,RETENCIÓN!A:D,IF(Eliminación!E1097="OPES",2,IF(Eliminación!E1097="UPES",3,4)),FALSE)</f>
        <v>10</v>
      </c>
      <c r="K1807" s="27">
        <f t="shared" ref="K1807:K1870" si="29">D1807+(J1807*365)</f>
        <v>40007</v>
      </c>
      <c r="L1807" s="28" t="str">
        <f>IF(VLOOKUP(I1807,RETENCIÓN!A:E,5,FALSE)="E","X","")</f>
        <v>X</v>
      </c>
      <c r="M1807" s="29" t="str">
        <f>IF(VLOOKUP(I1807,RETENCIÓN!A:E,5,FALSE)="CT","X","")</f>
        <v/>
      </c>
      <c r="N1807" s="28" t="str">
        <f>IF(VLOOKUP(I1807,RETENCIÓN!A:E,5,FALSE)="E","X","")</f>
        <v>X</v>
      </c>
      <c r="O1807" s="28" t="str">
        <f>IF(VLOOKUP(I1807,[3]RETENCIÓN!A:E,5,FALSE)="MT","X","")</f>
        <v/>
      </c>
      <c r="P1807" s="28" t="str">
        <f>IF(VLOOKUP(I1807,[3]RETENCIÓN!A:E,5,FALSE)="S","X","")</f>
        <v/>
      </c>
      <c r="Q1807" s="26" t="s">
        <v>1654</v>
      </c>
      <c r="R1807" s="26" t="s">
        <v>1675</v>
      </c>
      <c r="S1807" s="25" t="s">
        <v>177</v>
      </c>
      <c r="T1807" s="22" t="s">
        <v>178</v>
      </c>
      <c r="U1807" s="22">
        <v>1</v>
      </c>
      <c r="V1807" s="22">
        <v>94</v>
      </c>
      <c r="W1807" s="22" t="s">
        <v>167</v>
      </c>
      <c r="X1807" s="22"/>
      <c r="Y1807" s="22">
        <v>7</v>
      </c>
      <c r="Z1807" s="22" t="s">
        <v>1668</v>
      </c>
    </row>
    <row r="1808" spans="1:26" ht="24" x14ac:dyDescent="0.2">
      <c r="A1808" s="22">
        <v>1806</v>
      </c>
      <c r="B1808" s="22" t="s">
        <v>168</v>
      </c>
      <c r="C1808" s="23">
        <v>36357</v>
      </c>
      <c r="D1808" s="23">
        <v>36357</v>
      </c>
      <c r="E1808" s="22" t="s">
        <v>21</v>
      </c>
      <c r="F1808" s="24" t="s">
        <v>1676</v>
      </c>
      <c r="G1808" s="4" t="s">
        <v>40</v>
      </c>
      <c r="H1808" s="31" t="str">
        <f>VLOOKUP(G1808,[3]Hoja2!A:B,2,0)</f>
        <v>SERIE029</v>
      </c>
      <c r="I1808" s="4" t="s">
        <v>40</v>
      </c>
      <c r="J1808" s="31">
        <f>VLOOKUP(Eliminación!I1098,RETENCIÓN!A:D,IF(Eliminación!E1098="OPES",2,IF(Eliminación!E1098="UPES",3,4)),FALSE)</f>
        <v>10</v>
      </c>
      <c r="K1808" s="27">
        <f t="shared" si="29"/>
        <v>40007</v>
      </c>
      <c r="L1808" s="28" t="str">
        <f>IF(VLOOKUP(I1808,RETENCIÓN!A:E,5,FALSE)="E","X","")</f>
        <v>X</v>
      </c>
      <c r="M1808" s="29" t="str">
        <f>IF(VLOOKUP(I1808,RETENCIÓN!A:E,5,FALSE)="CT","X","")</f>
        <v/>
      </c>
      <c r="N1808" s="28" t="str">
        <f>IF(VLOOKUP(I1808,RETENCIÓN!A:E,5,FALSE)="E","X","")</f>
        <v>X</v>
      </c>
      <c r="O1808" s="28" t="str">
        <f>IF(VLOOKUP(I1808,[3]RETENCIÓN!A:E,5,FALSE)="MT","X","")</f>
        <v/>
      </c>
      <c r="P1808" s="28" t="str">
        <f>IF(VLOOKUP(I1808,[3]RETENCIÓN!A:E,5,FALSE)="S","X","")</f>
        <v/>
      </c>
      <c r="Q1808" s="26" t="s">
        <v>1654</v>
      </c>
      <c r="R1808" s="26" t="s">
        <v>1677</v>
      </c>
      <c r="S1808" s="25" t="s">
        <v>177</v>
      </c>
      <c r="T1808" s="22" t="s">
        <v>178</v>
      </c>
      <c r="U1808" s="22">
        <v>1</v>
      </c>
      <c r="V1808" s="22">
        <v>37</v>
      </c>
      <c r="W1808" s="22" t="s">
        <v>167</v>
      </c>
      <c r="X1808" s="22"/>
      <c r="Y1808" s="22">
        <v>8</v>
      </c>
      <c r="Z1808" s="22" t="s">
        <v>1668</v>
      </c>
    </row>
    <row r="1809" spans="1:26" x14ac:dyDescent="0.2">
      <c r="A1809" s="22">
        <v>1807</v>
      </c>
      <c r="B1809" s="22" t="s">
        <v>221</v>
      </c>
      <c r="C1809" s="23">
        <v>36390</v>
      </c>
      <c r="D1809" s="23">
        <v>36390</v>
      </c>
      <c r="E1809" s="22" t="s">
        <v>21</v>
      </c>
      <c r="F1809" s="24" t="s">
        <v>236</v>
      </c>
      <c r="G1809" s="4" t="s">
        <v>40</v>
      </c>
      <c r="H1809" s="31" t="str">
        <f>VLOOKUP(G1809,[3]Hoja2!A:B,2,0)</f>
        <v>SERIE029</v>
      </c>
      <c r="I1809" s="4" t="s">
        <v>40</v>
      </c>
      <c r="J1809" s="31">
        <f>VLOOKUP(Eliminación!I1099,RETENCIÓN!A:D,IF(Eliminación!E1099="OPES",2,IF(Eliminación!E1099="UPES",3,4)),FALSE)</f>
        <v>10</v>
      </c>
      <c r="K1809" s="27">
        <f t="shared" si="29"/>
        <v>40040</v>
      </c>
      <c r="L1809" s="28" t="str">
        <f>IF(VLOOKUP(I1809,RETENCIÓN!A:E,5,FALSE)="E","X","")</f>
        <v>X</v>
      </c>
      <c r="M1809" s="29" t="str">
        <f>IF(VLOOKUP(I1809,RETENCIÓN!A:E,5,FALSE)="CT","X","")</f>
        <v/>
      </c>
      <c r="N1809" s="28" t="str">
        <f>IF(VLOOKUP(I1809,RETENCIÓN!A:E,5,FALSE)="E","X","")</f>
        <v>X</v>
      </c>
      <c r="O1809" s="28" t="str">
        <f>IF(VLOOKUP(I1809,[3]RETENCIÓN!A:E,5,FALSE)="MT","X","")</f>
        <v/>
      </c>
      <c r="P1809" s="28" t="str">
        <f>IF(VLOOKUP(I1809,[3]RETENCIÓN!A:E,5,FALSE)="S","X","")</f>
        <v/>
      </c>
      <c r="Q1809" s="26" t="s">
        <v>1678</v>
      </c>
      <c r="R1809" s="26"/>
      <c r="S1809" s="25" t="s">
        <v>177</v>
      </c>
      <c r="T1809" s="22" t="s">
        <v>178</v>
      </c>
      <c r="U1809" s="22">
        <v>1</v>
      </c>
      <c r="V1809" s="22">
        <v>50</v>
      </c>
      <c r="W1809" s="22" t="s">
        <v>167</v>
      </c>
      <c r="X1809" s="22"/>
      <c r="Y1809" s="22">
        <v>9</v>
      </c>
      <c r="Z1809" s="22" t="s">
        <v>1668</v>
      </c>
    </row>
    <row r="1810" spans="1:26" x14ac:dyDescent="0.2">
      <c r="A1810" s="22">
        <v>1808</v>
      </c>
      <c r="B1810" s="22" t="s">
        <v>168</v>
      </c>
      <c r="C1810" s="23">
        <v>36355</v>
      </c>
      <c r="D1810" s="23">
        <v>36355</v>
      </c>
      <c r="E1810" s="22" t="s">
        <v>21</v>
      </c>
      <c r="F1810" s="24" t="s">
        <v>1294</v>
      </c>
      <c r="G1810" s="4" t="s">
        <v>40</v>
      </c>
      <c r="H1810" s="31" t="str">
        <f>VLOOKUP(G1810,[3]Hoja2!A:B,2,0)</f>
        <v>SERIE029</v>
      </c>
      <c r="I1810" s="4" t="s">
        <v>40</v>
      </c>
      <c r="J1810" s="31">
        <f>VLOOKUP(Eliminación!I1100,RETENCIÓN!A:D,IF(Eliminación!E1100="OPES",2,IF(Eliminación!E1100="UPES",3,4)),FALSE)</f>
        <v>10</v>
      </c>
      <c r="K1810" s="27">
        <f t="shared" si="29"/>
        <v>40005</v>
      </c>
      <c r="L1810" s="28" t="str">
        <f>IF(VLOOKUP(I1810,RETENCIÓN!A:E,5,FALSE)="E","X","")</f>
        <v>X</v>
      </c>
      <c r="M1810" s="29" t="str">
        <f>IF(VLOOKUP(I1810,RETENCIÓN!A:E,5,FALSE)="CT","X","")</f>
        <v/>
      </c>
      <c r="N1810" s="28" t="str">
        <f>IF(VLOOKUP(I1810,RETENCIÓN!A:E,5,FALSE)="E","X","")</f>
        <v>X</v>
      </c>
      <c r="O1810" s="28" t="str">
        <f>IF(VLOOKUP(I1810,[3]RETENCIÓN!A:E,5,FALSE)="MT","X","")</f>
        <v/>
      </c>
      <c r="P1810" s="28" t="str">
        <f>IF(VLOOKUP(I1810,[3]RETENCIÓN!A:E,5,FALSE)="S","X","")</f>
        <v/>
      </c>
      <c r="Q1810" s="26" t="s">
        <v>1665</v>
      </c>
      <c r="R1810" s="26" t="s">
        <v>1295</v>
      </c>
      <c r="S1810" s="25" t="s">
        <v>177</v>
      </c>
      <c r="T1810" s="22" t="s">
        <v>178</v>
      </c>
      <c r="U1810" s="22">
        <v>1</v>
      </c>
      <c r="V1810" s="22">
        <v>87</v>
      </c>
      <c r="W1810" s="22" t="s">
        <v>167</v>
      </c>
      <c r="X1810" s="22"/>
      <c r="Y1810" s="22">
        <v>10</v>
      </c>
      <c r="Z1810" s="22" t="s">
        <v>1668</v>
      </c>
    </row>
    <row r="1811" spans="1:26" ht="24" x14ac:dyDescent="0.2">
      <c r="A1811" s="22">
        <v>1809</v>
      </c>
      <c r="B1811" s="22" t="s">
        <v>214</v>
      </c>
      <c r="C1811" s="23">
        <v>35719</v>
      </c>
      <c r="D1811" s="23">
        <v>35719</v>
      </c>
      <c r="E1811" s="22" t="s">
        <v>20</v>
      </c>
      <c r="F1811" s="24" t="s">
        <v>1658</v>
      </c>
      <c r="G1811" s="4" t="s">
        <v>40</v>
      </c>
      <c r="H1811" s="31" t="str">
        <f>VLOOKUP(G1811,[3]Hoja2!A:B,2,0)</f>
        <v>SERIE029</v>
      </c>
      <c r="I1811" s="4" t="s">
        <v>40</v>
      </c>
      <c r="J1811" s="31">
        <f>VLOOKUP(Eliminación!I1101,RETENCIÓN!A:D,IF(Eliminación!E1101="OPES",2,IF(Eliminación!E1101="UPES",3,4)),FALSE)</f>
        <v>10</v>
      </c>
      <c r="K1811" s="27">
        <f t="shared" si="29"/>
        <v>39369</v>
      </c>
      <c r="L1811" s="28" t="str">
        <f>IF(VLOOKUP(I1811,RETENCIÓN!A:E,5,FALSE)="E","X","")</f>
        <v>X</v>
      </c>
      <c r="M1811" s="29" t="str">
        <f>IF(VLOOKUP(I1811,RETENCIÓN!A:E,5,FALSE)="CT","X","")</f>
        <v/>
      </c>
      <c r="N1811" s="28" t="str">
        <f>IF(VLOOKUP(I1811,RETENCIÓN!A:E,5,FALSE)="E","X","")</f>
        <v>X</v>
      </c>
      <c r="O1811" s="28" t="str">
        <f>IF(VLOOKUP(I1811,[3]RETENCIÓN!A:E,5,FALSE)="MT","X","")</f>
        <v/>
      </c>
      <c r="P1811" s="28" t="str">
        <f>IF(VLOOKUP(I1811,[3]RETENCIÓN!A:E,5,FALSE)="S","X","")</f>
        <v/>
      </c>
      <c r="Q1811" s="26" t="s">
        <v>1679</v>
      </c>
      <c r="R1811" s="26" t="s">
        <v>1660</v>
      </c>
      <c r="S1811" s="25" t="s">
        <v>177</v>
      </c>
      <c r="T1811" s="22" t="s">
        <v>178</v>
      </c>
      <c r="U1811" s="22">
        <v>1</v>
      </c>
      <c r="V1811" s="22">
        <v>408</v>
      </c>
      <c r="W1811" s="22" t="s">
        <v>167</v>
      </c>
      <c r="X1811" s="22" t="s">
        <v>1680</v>
      </c>
      <c r="Y1811" s="22">
        <v>11</v>
      </c>
      <c r="Z1811" s="22" t="s">
        <v>1668</v>
      </c>
    </row>
    <row r="1812" spans="1:26" ht="24" x14ac:dyDescent="0.2">
      <c r="A1812" s="22">
        <v>1810</v>
      </c>
      <c r="B1812" s="22" t="s">
        <v>214</v>
      </c>
      <c r="C1812" s="23">
        <v>35719</v>
      </c>
      <c r="D1812" s="23">
        <v>35719</v>
      </c>
      <c r="E1812" s="22" t="s">
        <v>20</v>
      </c>
      <c r="F1812" s="24" t="s">
        <v>1658</v>
      </c>
      <c r="G1812" s="4" t="s">
        <v>40</v>
      </c>
      <c r="H1812" s="31" t="str">
        <f>VLOOKUP(G1812,[3]Hoja2!A:B,2,0)</f>
        <v>SERIE029</v>
      </c>
      <c r="I1812" s="4" t="s">
        <v>40</v>
      </c>
      <c r="J1812" s="31">
        <f>VLOOKUP(Eliminación!I1102,RETENCIÓN!A:D,IF(Eliminación!E1102="OPES",2,IF(Eliminación!E1102="UPES",3,4)),FALSE)</f>
        <v>10</v>
      </c>
      <c r="K1812" s="27">
        <f t="shared" si="29"/>
        <v>39369</v>
      </c>
      <c r="L1812" s="28" t="str">
        <f>IF(VLOOKUP(I1812,RETENCIÓN!A:E,5,FALSE)="E","X","")</f>
        <v>X</v>
      </c>
      <c r="M1812" s="29" t="str">
        <f>IF(VLOOKUP(I1812,RETENCIÓN!A:E,5,FALSE)="CT","X","")</f>
        <v/>
      </c>
      <c r="N1812" s="28" t="str">
        <f>IF(VLOOKUP(I1812,RETENCIÓN!A:E,5,FALSE)="E","X","")</f>
        <v>X</v>
      </c>
      <c r="O1812" s="28" t="str">
        <f>IF(VLOOKUP(I1812,[3]RETENCIÓN!A:E,5,FALSE)="MT","X","")</f>
        <v/>
      </c>
      <c r="P1812" s="28" t="str">
        <f>IF(VLOOKUP(I1812,[3]RETENCIÓN!A:E,5,FALSE)="S","X","")</f>
        <v/>
      </c>
      <c r="Q1812" s="26" t="s">
        <v>1679</v>
      </c>
      <c r="R1812" s="26" t="s">
        <v>1660</v>
      </c>
      <c r="S1812" s="25" t="s">
        <v>177</v>
      </c>
      <c r="T1812" s="22" t="s">
        <v>178</v>
      </c>
      <c r="U1812" s="22">
        <v>417</v>
      </c>
      <c r="V1812" s="22">
        <v>520</v>
      </c>
      <c r="W1812" s="22" t="s">
        <v>167</v>
      </c>
      <c r="X1812" s="22" t="s">
        <v>1681</v>
      </c>
      <c r="Y1812" s="22">
        <v>12</v>
      </c>
      <c r="Z1812" s="22" t="s">
        <v>1668</v>
      </c>
    </row>
    <row r="1813" spans="1:26" ht="24" x14ac:dyDescent="0.2">
      <c r="A1813" s="22">
        <v>1811</v>
      </c>
      <c r="B1813" s="22" t="s">
        <v>214</v>
      </c>
      <c r="C1813" s="23">
        <v>35719</v>
      </c>
      <c r="D1813" s="23">
        <v>35719</v>
      </c>
      <c r="E1813" s="22" t="s">
        <v>20</v>
      </c>
      <c r="F1813" s="24" t="s">
        <v>1658</v>
      </c>
      <c r="G1813" s="4" t="s">
        <v>40</v>
      </c>
      <c r="H1813" s="31" t="str">
        <f>VLOOKUP(G1813,[3]Hoja2!A:B,2,0)</f>
        <v>SERIE029</v>
      </c>
      <c r="I1813" s="4" t="s">
        <v>40</v>
      </c>
      <c r="J1813" s="31">
        <f>VLOOKUP(Eliminación!I1103,RETENCIÓN!A:D,IF(Eliminación!E1103="OPES",2,IF(Eliminación!E1103="UPES",3,4)),FALSE)</f>
        <v>10</v>
      </c>
      <c r="K1813" s="27">
        <f t="shared" si="29"/>
        <v>39369</v>
      </c>
      <c r="L1813" s="28" t="str">
        <f>IF(VLOOKUP(I1813,RETENCIÓN!A:E,5,FALSE)="E","X","")</f>
        <v>X</v>
      </c>
      <c r="M1813" s="29" t="str">
        <f>IF(VLOOKUP(I1813,RETENCIÓN!A:E,5,FALSE)="CT","X","")</f>
        <v/>
      </c>
      <c r="N1813" s="28" t="str">
        <f>IF(VLOOKUP(I1813,RETENCIÓN!A:E,5,FALSE)="E","X","")</f>
        <v>X</v>
      </c>
      <c r="O1813" s="28" t="str">
        <f>IF(VLOOKUP(I1813,[3]RETENCIÓN!A:E,5,FALSE)="MT","X","")</f>
        <v/>
      </c>
      <c r="P1813" s="28" t="str">
        <f>IF(VLOOKUP(I1813,[3]RETENCIÓN!A:E,5,FALSE)="S","X","")</f>
        <v/>
      </c>
      <c r="Q1813" s="26" t="s">
        <v>1679</v>
      </c>
      <c r="R1813" s="26" t="s">
        <v>1660</v>
      </c>
      <c r="S1813" s="25" t="s">
        <v>177</v>
      </c>
      <c r="T1813" s="22" t="s">
        <v>178</v>
      </c>
      <c r="U1813" s="22">
        <v>521</v>
      </c>
      <c r="V1813" s="22">
        <v>627</v>
      </c>
      <c r="W1813" s="22" t="s">
        <v>167</v>
      </c>
      <c r="X1813" s="22" t="s">
        <v>1682</v>
      </c>
      <c r="Y1813" s="22">
        <v>13</v>
      </c>
      <c r="Z1813" s="22" t="s">
        <v>1668</v>
      </c>
    </row>
    <row r="1814" spans="1:26" ht="24" x14ac:dyDescent="0.2">
      <c r="A1814" s="22">
        <v>1812</v>
      </c>
      <c r="B1814" s="22" t="s">
        <v>214</v>
      </c>
      <c r="C1814" s="23">
        <v>35719</v>
      </c>
      <c r="D1814" s="23">
        <v>35719</v>
      </c>
      <c r="E1814" s="22" t="s">
        <v>20</v>
      </c>
      <c r="F1814" s="24" t="s">
        <v>1658</v>
      </c>
      <c r="G1814" s="4" t="s">
        <v>40</v>
      </c>
      <c r="H1814" s="31" t="str">
        <f>VLOOKUP(G1814,[3]Hoja2!A:B,2,0)</f>
        <v>SERIE029</v>
      </c>
      <c r="I1814" s="4" t="s">
        <v>40</v>
      </c>
      <c r="J1814" s="31">
        <f>VLOOKUP(Eliminación!I1104,RETENCIÓN!A:D,IF(Eliminación!E1104="OPES",2,IF(Eliminación!E1104="UPES",3,4)),FALSE)</f>
        <v>10</v>
      </c>
      <c r="K1814" s="27">
        <f t="shared" si="29"/>
        <v>39369</v>
      </c>
      <c r="L1814" s="28" t="str">
        <f>IF(VLOOKUP(I1814,RETENCIÓN!A:E,5,FALSE)="E","X","")</f>
        <v>X</v>
      </c>
      <c r="M1814" s="29" t="str">
        <f>IF(VLOOKUP(I1814,RETENCIÓN!A:E,5,FALSE)="CT","X","")</f>
        <v/>
      </c>
      <c r="N1814" s="28" t="str">
        <f>IF(VLOOKUP(I1814,RETENCIÓN!A:E,5,FALSE)="E","X","")</f>
        <v>X</v>
      </c>
      <c r="O1814" s="28" t="str">
        <f>IF(VLOOKUP(I1814,[3]RETENCIÓN!A:E,5,FALSE)="MT","X","")</f>
        <v/>
      </c>
      <c r="P1814" s="28" t="str">
        <f>IF(VLOOKUP(I1814,[3]RETENCIÓN!A:E,5,FALSE)="S","X","")</f>
        <v/>
      </c>
      <c r="Q1814" s="26" t="s">
        <v>1679</v>
      </c>
      <c r="R1814" s="26" t="s">
        <v>1660</v>
      </c>
      <c r="S1814" s="25" t="s">
        <v>177</v>
      </c>
      <c r="T1814" s="22" t="s">
        <v>178</v>
      </c>
      <c r="U1814" s="22">
        <v>1</v>
      </c>
      <c r="V1814" s="22">
        <v>408</v>
      </c>
      <c r="W1814" s="22" t="s">
        <v>167</v>
      </c>
      <c r="X1814" s="22" t="s">
        <v>1680</v>
      </c>
      <c r="Y1814" s="22">
        <v>1</v>
      </c>
      <c r="Z1814" s="22" t="s">
        <v>1683</v>
      </c>
    </row>
    <row r="1815" spans="1:26" ht="24" x14ac:dyDescent="0.2">
      <c r="A1815" s="22">
        <v>1813</v>
      </c>
      <c r="B1815" s="22" t="s">
        <v>214</v>
      </c>
      <c r="C1815" s="23">
        <v>35719</v>
      </c>
      <c r="D1815" s="23">
        <v>35719</v>
      </c>
      <c r="E1815" s="22" t="s">
        <v>20</v>
      </c>
      <c r="F1815" s="24" t="s">
        <v>1658</v>
      </c>
      <c r="G1815" s="4" t="s">
        <v>40</v>
      </c>
      <c r="H1815" s="31" t="str">
        <f>VLOOKUP(G1815,[3]Hoja2!A:B,2,0)</f>
        <v>SERIE029</v>
      </c>
      <c r="I1815" s="4" t="s">
        <v>40</v>
      </c>
      <c r="J1815" s="31">
        <f>VLOOKUP(Eliminación!I1105,RETENCIÓN!A:D,IF(Eliminación!E1105="OPES",2,IF(Eliminación!E1105="UPES",3,4)),FALSE)</f>
        <v>10</v>
      </c>
      <c r="K1815" s="27">
        <f t="shared" si="29"/>
        <v>39369</v>
      </c>
      <c r="L1815" s="28" t="str">
        <f>IF(VLOOKUP(I1815,RETENCIÓN!A:E,5,FALSE)="E","X","")</f>
        <v>X</v>
      </c>
      <c r="M1815" s="29" t="str">
        <f>IF(VLOOKUP(I1815,RETENCIÓN!A:E,5,FALSE)="CT","X","")</f>
        <v/>
      </c>
      <c r="N1815" s="28" t="str">
        <f>IF(VLOOKUP(I1815,RETENCIÓN!A:E,5,FALSE)="E","X","")</f>
        <v>X</v>
      </c>
      <c r="O1815" s="28" t="str">
        <f>IF(VLOOKUP(I1815,[3]RETENCIÓN!A:E,5,FALSE)="MT","X","")</f>
        <v/>
      </c>
      <c r="P1815" s="28" t="str">
        <f>IF(VLOOKUP(I1815,[3]RETENCIÓN!A:E,5,FALSE)="S","X","")</f>
        <v/>
      </c>
      <c r="Q1815" s="26" t="s">
        <v>1679</v>
      </c>
      <c r="R1815" s="26" t="s">
        <v>1660</v>
      </c>
      <c r="S1815" s="25" t="s">
        <v>177</v>
      </c>
      <c r="T1815" s="22" t="s">
        <v>178</v>
      </c>
      <c r="U1815" s="22">
        <v>417</v>
      </c>
      <c r="V1815" s="22">
        <v>520</v>
      </c>
      <c r="W1815" s="22" t="s">
        <v>167</v>
      </c>
      <c r="X1815" s="22" t="s">
        <v>1681</v>
      </c>
      <c r="Y1815" s="22">
        <v>2</v>
      </c>
      <c r="Z1815" s="22" t="s">
        <v>1683</v>
      </c>
    </row>
    <row r="1816" spans="1:26" ht="24" x14ac:dyDescent="0.2">
      <c r="A1816" s="22">
        <v>1814</v>
      </c>
      <c r="B1816" s="22" t="s">
        <v>214</v>
      </c>
      <c r="C1816" s="23">
        <v>35719</v>
      </c>
      <c r="D1816" s="23">
        <v>35719</v>
      </c>
      <c r="E1816" s="22" t="s">
        <v>20</v>
      </c>
      <c r="F1816" s="24" t="s">
        <v>1658</v>
      </c>
      <c r="G1816" s="4" t="s">
        <v>40</v>
      </c>
      <c r="H1816" s="31" t="str">
        <f>VLOOKUP(G1816,[3]Hoja2!A:B,2,0)</f>
        <v>SERIE029</v>
      </c>
      <c r="I1816" s="4" t="s">
        <v>40</v>
      </c>
      <c r="J1816" s="31">
        <f>VLOOKUP(Eliminación!I1106,RETENCIÓN!A:D,IF(Eliminación!E1106="OPES",2,IF(Eliminación!E1106="UPES",3,4)),FALSE)</f>
        <v>10</v>
      </c>
      <c r="K1816" s="27">
        <f t="shared" si="29"/>
        <v>39369</v>
      </c>
      <c r="L1816" s="28" t="str">
        <f>IF(VLOOKUP(I1816,RETENCIÓN!A:E,5,FALSE)="E","X","")</f>
        <v>X</v>
      </c>
      <c r="M1816" s="29" t="str">
        <f>IF(VLOOKUP(I1816,RETENCIÓN!A:E,5,FALSE)="CT","X","")</f>
        <v/>
      </c>
      <c r="N1816" s="28" t="str">
        <f>IF(VLOOKUP(I1816,RETENCIÓN!A:E,5,FALSE)="E","X","")</f>
        <v>X</v>
      </c>
      <c r="O1816" s="28" t="str">
        <f>IF(VLOOKUP(I1816,[3]RETENCIÓN!A:E,5,FALSE)="MT","X","")</f>
        <v/>
      </c>
      <c r="P1816" s="28" t="str">
        <f>IF(VLOOKUP(I1816,[3]RETENCIÓN!A:E,5,FALSE)="S","X","")</f>
        <v/>
      </c>
      <c r="Q1816" s="26" t="s">
        <v>1679</v>
      </c>
      <c r="R1816" s="26" t="s">
        <v>1660</v>
      </c>
      <c r="S1816" s="25" t="s">
        <v>177</v>
      </c>
      <c r="T1816" s="22" t="s">
        <v>178</v>
      </c>
      <c r="U1816" s="22">
        <v>521</v>
      </c>
      <c r="V1816" s="22">
        <v>627</v>
      </c>
      <c r="W1816" s="22" t="s">
        <v>167</v>
      </c>
      <c r="X1816" s="22" t="s">
        <v>1682</v>
      </c>
      <c r="Y1816" s="22">
        <v>3</v>
      </c>
      <c r="Z1816" s="22" t="s">
        <v>1683</v>
      </c>
    </row>
    <row r="1817" spans="1:26" ht="24" x14ac:dyDescent="0.2">
      <c r="A1817" s="22">
        <v>1815</v>
      </c>
      <c r="B1817" s="22" t="s">
        <v>221</v>
      </c>
      <c r="C1817" s="23">
        <v>35720</v>
      </c>
      <c r="D1817" s="23">
        <v>35720</v>
      </c>
      <c r="E1817" s="22" t="s">
        <v>20</v>
      </c>
      <c r="F1817" s="24" t="s">
        <v>638</v>
      </c>
      <c r="G1817" s="4" t="s">
        <v>40</v>
      </c>
      <c r="H1817" s="31" t="str">
        <f>VLOOKUP(G1817,[3]Hoja2!A:B,2,0)</f>
        <v>SERIE029</v>
      </c>
      <c r="I1817" s="4" t="s">
        <v>40</v>
      </c>
      <c r="J1817" s="31">
        <f>VLOOKUP(Eliminación!I1107,RETENCIÓN!A:D,IF(Eliminación!E1107="OPES",2,IF(Eliminación!E1107="UPES",3,4)),FALSE)</f>
        <v>10</v>
      </c>
      <c r="K1817" s="27">
        <f t="shared" si="29"/>
        <v>39370</v>
      </c>
      <c r="L1817" s="28" t="str">
        <f>IF(VLOOKUP(I1817,RETENCIÓN!A:E,5,FALSE)="E","X","")</f>
        <v>X</v>
      </c>
      <c r="M1817" s="29" t="str">
        <f>IF(VLOOKUP(I1817,RETENCIÓN!A:E,5,FALSE)="CT","X","")</f>
        <v/>
      </c>
      <c r="N1817" s="28" t="str">
        <f>IF(VLOOKUP(I1817,RETENCIÓN!A:E,5,FALSE)="E","X","")</f>
        <v>X</v>
      </c>
      <c r="O1817" s="28" t="str">
        <f>IF(VLOOKUP(I1817,[3]RETENCIÓN!A:E,5,FALSE)="MT","X","")</f>
        <v/>
      </c>
      <c r="P1817" s="28" t="str">
        <f>IF(VLOOKUP(I1817,[3]RETENCIÓN!A:E,5,FALSE)="S","X","")</f>
        <v/>
      </c>
      <c r="Q1817" s="26" t="s">
        <v>1684</v>
      </c>
      <c r="R1817" s="26" t="s">
        <v>1551</v>
      </c>
      <c r="S1817" s="25" t="s">
        <v>177</v>
      </c>
      <c r="T1817" s="22" t="s">
        <v>178</v>
      </c>
      <c r="U1817" s="22">
        <v>1</v>
      </c>
      <c r="V1817" s="22">
        <v>206</v>
      </c>
      <c r="W1817" s="22" t="s">
        <v>167</v>
      </c>
      <c r="X1817" s="22"/>
      <c r="Y1817" s="22">
        <v>4</v>
      </c>
      <c r="Z1817" s="22" t="s">
        <v>1683</v>
      </c>
    </row>
    <row r="1818" spans="1:26" ht="24" x14ac:dyDescent="0.2">
      <c r="A1818" s="22">
        <v>1816</v>
      </c>
      <c r="B1818" s="22" t="s">
        <v>221</v>
      </c>
      <c r="C1818" s="23">
        <v>35720</v>
      </c>
      <c r="D1818" s="23">
        <v>35720</v>
      </c>
      <c r="E1818" s="22" t="s">
        <v>20</v>
      </c>
      <c r="F1818" s="24" t="s">
        <v>638</v>
      </c>
      <c r="G1818" s="4" t="s">
        <v>40</v>
      </c>
      <c r="H1818" s="31" t="str">
        <f>VLOOKUP(G1818,[3]Hoja2!A:B,2,0)</f>
        <v>SERIE029</v>
      </c>
      <c r="I1818" s="4" t="s">
        <v>40</v>
      </c>
      <c r="J1818" s="31">
        <f>VLOOKUP(Eliminación!I1108,RETENCIÓN!A:D,IF(Eliminación!E1108="OPES",2,IF(Eliminación!E1108="UPES",3,4)),FALSE)</f>
        <v>10</v>
      </c>
      <c r="K1818" s="27">
        <f t="shared" si="29"/>
        <v>39370</v>
      </c>
      <c r="L1818" s="28" t="str">
        <f>IF(VLOOKUP(I1818,RETENCIÓN!A:E,5,FALSE)="E","X","")</f>
        <v>X</v>
      </c>
      <c r="M1818" s="29" t="str">
        <f>IF(VLOOKUP(I1818,RETENCIÓN!A:E,5,FALSE)="CT","X","")</f>
        <v/>
      </c>
      <c r="N1818" s="28" t="str">
        <f>IF(VLOOKUP(I1818,RETENCIÓN!A:E,5,FALSE)="E","X","")</f>
        <v>X</v>
      </c>
      <c r="O1818" s="28" t="str">
        <f>IF(VLOOKUP(I1818,[3]RETENCIÓN!A:E,5,FALSE)="MT","X","")</f>
        <v/>
      </c>
      <c r="P1818" s="28" t="str">
        <f>IF(VLOOKUP(I1818,[3]RETENCIÓN!A:E,5,FALSE)="S","X","")</f>
        <v/>
      </c>
      <c r="Q1818" s="26" t="s">
        <v>1684</v>
      </c>
      <c r="R1818" s="26" t="s">
        <v>1551</v>
      </c>
      <c r="S1818" s="25" t="s">
        <v>177</v>
      </c>
      <c r="T1818" s="22" t="s">
        <v>178</v>
      </c>
      <c r="U1818" s="22">
        <v>1</v>
      </c>
      <c r="V1818" s="22">
        <v>193</v>
      </c>
      <c r="W1818" s="22" t="s">
        <v>167</v>
      </c>
      <c r="X1818" s="22"/>
      <c r="Y1818" s="22">
        <v>5</v>
      </c>
      <c r="Z1818" s="22" t="s">
        <v>1683</v>
      </c>
    </row>
    <row r="1819" spans="1:26" x14ac:dyDescent="0.2">
      <c r="A1819" s="22">
        <v>1817</v>
      </c>
      <c r="B1819" s="22" t="s">
        <v>168</v>
      </c>
      <c r="C1819" s="23">
        <v>38253</v>
      </c>
      <c r="D1819" s="23">
        <v>38253</v>
      </c>
      <c r="E1819" s="22" t="s">
        <v>21</v>
      </c>
      <c r="F1819" s="24" t="s">
        <v>1685</v>
      </c>
      <c r="G1819" s="4" t="s">
        <v>40</v>
      </c>
      <c r="H1819" s="31" t="str">
        <f>VLOOKUP(G1819,[3]Hoja2!A:B,2,0)</f>
        <v>SERIE029</v>
      </c>
      <c r="I1819" s="4" t="s">
        <v>40</v>
      </c>
      <c r="J1819" s="31">
        <f>VLOOKUP(Eliminación!I1109,RETENCIÓN!A:D,IF(Eliminación!E1109="OPES",2,IF(Eliminación!E1109="UPES",3,4)),FALSE)</f>
        <v>10</v>
      </c>
      <c r="K1819" s="27">
        <f t="shared" si="29"/>
        <v>41903</v>
      </c>
      <c r="L1819" s="28" t="str">
        <f>IF(VLOOKUP(I1819,RETENCIÓN!A:E,5,FALSE)="E","X","")</f>
        <v>X</v>
      </c>
      <c r="M1819" s="29" t="str">
        <f>IF(VLOOKUP(I1819,RETENCIÓN!A:E,5,FALSE)="CT","X","")</f>
        <v/>
      </c>
      <c r="N1819" s="28" t="str">
        <f>IF(VLOOKUP(I1819,RETENCIÓN!A:E,5,FALSE)="E","X","")</f>
        <v>X</v>
      </c>
      <c r="O1819" s="28" t="str">
        <f>IF(VLOOKUP(I1819,[3]RETENCIÓN!A:E,5,FALSE)="MT","X","")</f>
        <v/>
      </c>
      <c r="P1819" s="28" t="str">
        <f>IF(VLOOKUP(I1819,[3]RETENCIÓN!A:E,5,FALSE)="S","X","")</f>
        <v/>
      </c>
      <c r="Q1819" s="26" t="s">
        <v>1686</v>
      </c>
      <c r="R1819" s="26" t="s">
        <v>1687</v>
      </c>
      <c r="S1819" s="25" t="s">
        <v>177</v>
      </c>
      <c r="T1819" s="22" t="s">
        <v>178</v>
      </c>
      <c r="U1819" s="22">
        <v>1</v>
      </c>
      <c r="V1819" s="22">
        <v>203</v>
      </c>
      <c r="W1819" s="22" t="s">
        <v>167</v>
      </c>
      <c r="X1819" s="22"/>
      <c r="Y1819" s="22">
        <v>6</v>
      </c>
      <c r="Z1819" s="22" t="s">
        <v>1683</v>
      </c>
    </row>
    <row r="1820" spans="1:26" x14ac:dyDescent="0.2">
      <c r="A1820" s="22">
        <v>1818</v>
      </c>
      <c r="B1820" s="22" t="s">
        <v>168</v>
      </c>
      <c r="C1820" s="23">
        <v>38253</v>
      </c>
      <c r="D1820" s="23">
        <v>38253</v>
      </c>
      <c r="E1820" s="22" t="s">
        <v>21</v>
      </c>
      <c r="F1820" s="24" t="s">
        <v>1688</v>
      </c>
      <c r="G1820" s="4" t="s">
        <v>40</v>
      </c>
      <c r="H1820" s="31" t="str">
        <f>VLOOKUP(G1820,[3]Hoja2!A:B,2,0)</f>
        <v>SERIE029</v>
      </c>
      <c r="I1820" s="4" t="s">
        <v>40</v>
      </c>
      <c r="J1820" s="31">
        <f>VLOOKUP(Eliminación!I1110,RETENCIÓN!A:D,IF(Eliminación!E1110="OPES",2,IF(Eliminación!E1110="UPES",3,4)),FALSE)</f>
        <v>10</v>
      </c>
      <c r="K1820" s="27">
        <f t="shared" si="29"/>
        <v>41903</v>
      </c>
      <c r="L1820" s="28" t="str">
        <f>IF(VLOOKUP(I1820,RETENCIÓN!A:E,5,FALSE)="E","X","")</f>
        <v>X</v>
      </c>
      <c r="M1820" s="29" t="str">
        <f>IF(VLOOKUP(I1820,RETENCIÓN!A:E,5,FALSE)="CT","X","")</f>
        <v/>
      </c>
      <c r="N1820" s="28" t="str">
        <f>IF(VLOOKUP(I1820,RETENCIÓN!A:E,5,FALSE)="E","X","")</f>
        <v>X</v>
      </c>
      <c r="O1820" s="28" t="str">
        <f>IF(VLOOKUP(I1820,[3]RETENCIÓN!A:E,5,FALSE)="MT","X","")</f>
        <v/>
      </c>
      <c r="P1820" s="28" t="str">
        <f>IF(VLOOKUP(I1820,[3]RETENCIÓN!A:E,5,FALSE)="S","X","")</f>
        <v/>
      </c>
      <c r="Q1820" s="26" t="s">
        <v>1686</v>
      </c>
      <c r="R1820" s="26"/>
      <c r="S1820" s="25" t="s">
        <v>177</v>
      </c>
      <c r="T1820" s="22" t="s">
        <v>178</v>
      </c>
      <c r="U1820" s="22">
        <v>1</v>
      </c>
      <c r="V1820" s="22">
        <v>131</v>
      </c>
      <c r="W1820" s="22" t="s">
        <v>167</v>
      </c>
      <c r="X1820" s="22"/>
      <c r="Y1820" s="22">
        <v>7</v>
      </c>
      <c r="Z1820" s="22" t="s">
        <v>1683</v>
      </c>
    </row>
    <row r="1821" spans="1:26" x14ac:dyDescent="0.2">
      <c r="A1821" s="22">
        <v>1819</v>
      </c>
      <c r="B1821" s="22" t="s">
        <v>168</v>
      </c>
      <c r="C1821" s="23">
        <v>38253</v>
      </c>
      <c r="D1821" s="23">
        <v>38253</v>
      </c>
      <c r="E1821" s="22" t="s">
        <v>21</v>
      </c>
      <c r="F1821" s="24" t="s">
        <v>1689</v>
      </c>
      <c r="G1821" s="4" t="s">
        <v>40</v>
      </c>
      <c r="H1821" s="31" t="str">
        <f>VLOOKUP(G1821,[3]Hoja2!A:B,2,0)</f>
        <v>SERIE029</v>
      </c>
      <c r="I1821" s="4" t="s">
        <v>40</v>
      </c>
      <c r="J1821" s="31">
        <f>VLOOKUP(Eliminación!I1111,RETENCIÓN!A:D,IF(Eliminación!E1111="OPES",2,IF(Eliminación!E1111="UPES",3,4)),FALSE)</f>
        <v>10</v>
      </c>
      <c r="K1821" s="27">
        <f t="shared" si="29"/>
        <v>41903</v>
      </c>
      <c r="L1821" s="28" t="str">
        <f>IF(VLOOKUP(I1821,RETENCIÓN!A:E,5,FALSE)="E","X","")</f>
        <v>X</v>
      </c>
      <c r="M1821" s="29" t="str">
        <f>IF(VLOOKUP(I1821,RETENCIÓN!A:E,5,FALSE)="CT","X","")</f>
        <v/>
      </c>
      <c r="N1821" s="28" t="str">
        <f>IF(VLOOKUP(I1821,RETENCIÓN!A:E,5,FALSE)="E","X","")</f>
        <v>X</v>
      </c>
      <c r="O1821" s="28" t="str">
        <f>IF(VLOOKUP(I1821,[3]RETENCIÓN!A:E,5,FALSE)="MT","X","")</f>
        <v/>
      </c>
      <c r="P1821" s="28" t="str">
        <f>IF(VLOOKUP(I1821,[3]RETENCIÓN!A:E,5,FALSE)="S","X","")</f>
        <v/>
      </c>
      <c r="Q1821" s="26" t="s">
        <v>1686</v>
      </c>
      <c r="R1821" s="26" t="s">
        <v>1596</v>
      </c>
      <c r="S1821" s="25" t="s">
        <v>177</v>
      </c>
      <c r="T1821" s="22" t="s">
        <v>178</v>
      </c>
      <c r="U1821" s="22">
        <v>1</v>
      </c>
      <c r="V1821" s="22">
        <v>250</v>
      </c>
      <c r="W1821" s="22" t="s">
        <v>167</v>
      </c>
      <c r="X1821" s="22"/>
      <c r="Y1821" s="22">
        <v>8</v>
      </c>
      <c r="Z1821" s="22" t="s">
        <v>1683</v>
      </c>
    </row>
    <row r="1822" spans="1:26" x14ac:dyDescent="0.2">
      <c r="A1822" s="22">
        <v>1820</v>
      </c>
      <c r="B1822" s="22" t="s">
        <v>168</v>
      </c>
      <c r="C1822" s="23">
        <v>38253</v>
      </c>
      <c r="D1822" s="23">
        <v>38253</v>
      </c>
      <c r="E1822" s="22" t="s">
        <v>21</v>
      </c>
      <c r="F1822" s="24" t="s">
        <v>1690</v>
      </c>
      <c r="G1822" s="4" t="s">
        <v>40</v>
      </c>
      <c r="H1822" s="31" t="str">
        <f>VLOOKUP(G1822,[3]Hoja2!A:B,2,0)</f>
        <v>SERIE029</v>
      </c>
      <c r="I1822" s="4" t="s">
        <v>40</v>
      </c>
      <c r="J1822" s="31">
        <f>VLOOKUP(Eliminación!I1112,RETENCIÓN!A:D,IF(Eliminación!E1112="OPES",2,IF(Eliminación!E1112="UPES",3,4)),FALSE)</f>
        <v>10</v>
      </c>
      <c r="K1822" s="27">
        <f t="shared" si="29"/>
        <v>41903</v>
      </c>
      <c r="L1822" s="28" t="str">
        <f>IF(VLOOKUP(I1822,RETENCIÓN!A:E,5,FALSE)="E","X","")</f>
        <v>X</v>
      </c>
      <c r="M1822" s="29" t="str">
        <f>IF(VLOOKUP(I1822,RETENCIÓN!A:E,5,FALSE)="CT","X","")</f>
        <v/>
      </c>
      <c r="N1822" s="28" t="str">
        <f>IF(VLOOKUP(I1822,RETENCIÓN!A:E,5,FALSE)="E","X","")</f>
        <v>X</v>
      </c>
      <c r="O1822" s="28" t="str">
        <f>IF(VLOOKUP(I1822,[3]RETENCIÓN!A:E,5,FALSE)="MT","X","")</f>
        <v/>
      </c>
      <c r="P1822" s="28" t="str">
        <f>IF(VLOOKUP(I1822,[3]RETENCIÓN!A:E,5,FALSE)="S","X","")</f>
        <v/>
      </c>
      <c r="Q1822" s="26" t="s">
        <v>1686</v>
      </c>
      <c r="R1822" s="26" t="s">
        <v>1691</v>
      </c>
      <c r="S1822" s="25" t="s">
        <v>177</v>
      </c>
      <c r="T1822" s="22" t="s">
        <v>178</v>
      </c>
      <c r="U1822" s="22">
        <v>1</v>
      </c>
      <c r="V1822" s="22">
        <v>193</v>
      </c>
      <c r="W1822" s="22" t="s">
        <v>167</v>
      </c>
      <c r="X1822" s="22"/>
      <c r="Y1822" s="22">
        <v>1</v>
      </c>
      <c r="Z1822" s="22" t="s">
        <v>1692</v>
      </c>
    </row>
    <row r="1823" spans="1:26" x14ac:dyDescent="0.2">
      <c r="A1823" s="22">
        <v>1821</v>
      </c>
      <c r="B1823" s="22" t="s">
        <v>168</v>
      </c>
      <c r="C1823" s="23">
        <v>38245</v>
      </c>
      <c r="D1823" s="23">
        <v>38245</v>
      </c>
      <c r="E1823" s="22" t="s">
        <v>21</v>
      </c>
      <c r="F1823" s="24" t="s">
        <v>1693</v>
      </c>
      <c r="G1823" s="4" t="s">
        <v>40</v>
      </c>
      <c r="H1823" s="31" t="str">
        <f>VLOOKUP(G1823,[3]Hoja2!A:B,2,0)</f>
        <v>SERIE029</v>
      </c>
      <c r="I1823" s="4" t="s">
        <v>40</v>
      </c>
      <c r="J1823" s="31">
        <f>VLOOKUP(Eliminación!I1113,RETENCIÓN!A:D,IF(Eliminación!E1113="OPES",2,IF(Eliminación!E1113="UPES",3,4)),FALSE)</f>
        <v>10</v>
      </c>
      <c r="K1823" s="27">
        <f t="shared" si="29"/>
        <v>41895</v>
      </c>
      <c r="L1823" s="28" t="str">
        <f>IF(VLOOKUP(I1823,RETENCIÓN!A:E,5,FALSE)="E","X","")</f>
        <v>X</v>
      </c>
      <c r="M1823" s="29" t="str">
        <f>IF(VLOOKUP(I1823,RETENCIÓN!A:E,5,FALSE)="CT","X","")</f>
        <v/>
      </c>
      <c r="N1823" s="28" t="str">
        <f>IF(VLOOKUP(I1823,RETENCIÓN!A:E,5,FALSE)="E","X","")</f>
        <v>X</v>
      </c>
      <c r="O1823" s="28" t="str">
        <f>IF(VLOOKUP(I1823,[3]RETENCIÓN!A:E,5,FALSE)="MT","X","")</f>
        <v/>
      </c>
      <c r="P1823" s="28" t="str">
        <f>IF(VLOOKUP(I1823,[3]RETENCIÓN!A:E,5,FALSE)="S","X","")</f>
        <v/>
      </c>
      <c r="Q1823" s="26" t="s">
        <v>1686</v>
      </c>
      <c r="R1823" s="26" t="s">
        <v>1694</v>
      </c>
      <c r="S1823" s="25" t="s">
        <v>177</v>
      </c>
      <c r="T1823" s="22" t="s">
        <v>178</v>
      </c>
      <c r="U1823" s="22">
        <v>1</v>
      </c>
      <c r="V1823" s="22">
        <v>170</v>
      </c>
      <c r="W1823" s="22" t="s">
        <v>167</v>
      </c>
      <c r="X1823" s="22"/>
      <c r="Y1823" s="22">
        <v>2</v>
      </c>
      <c r="Z1823" s="22" t="s">
        <v>1692</v>
      </c>
    </row>
    <row r="1824" spans="1:26" x14ac:dyDescent="0.2">
      <c r="A1824" s="22">
        <v>1822</v>
      </c>
      <c r="B1824" s="22" t="s">
        <v>168</v>
      </c>
      <c r="C1824" s="23">
        <v>38253</v>
      </c>
      <c r="D1824" s="23">
        <v>38253</v>
      </c>
      <c r="E1824" s="22" t="s">
        <v>21</v>
      </c>
      <c r="F1824" s="24" t="s">
        <v>1695</v>
      </c>
      <c r="G1824" s="4" t="s">
        <v>40</v>
      </c>
      <c r="H1824" s="31" t="str">
        <f>VLOOKUP(G1824,[3]Hoja2!A:B,2,0)</f>
        <v>SERIE029</v>
      </c>
      <c r="I1824" s="4" t="s">
        <v>40</v>
      </c>
      <c r="J1824" s="31">
        <f>VLOOKUP(Eliminación!I1114,RETENCIÓN!A:D,IF(Eliminación!E1114="OPES",2,IF(Eliminación!E1114="UPES",3,4)),FALSE)</f>
        <v>10</v>
      </c>
      <c r="K1824" s="27">
        <f t="shared" si="29"/>
        <v>41903</v>
      </c>
      <c r="L1824" s="28" t="str">
        <f>IF(VLOOKUP(I1824,RETENCIÓN!A:E,5,FALSE)="E","X","")</f>
        <v>X</v>
      </c>
      <c r="M1824" s="29" t="str">
        <f>IF(VLOOKUP(I1824,RETENCIÓN!A:E,5,FALSE)="CT","X","")</f>
        <v/>
      </c>
      <c r="N1824" s="28" t="str">
        <f>IF(VLOOKUP(I1824,RETENCIÓN!A:E,5,FALSE)="E","X","")</f>
        <v>X</v>
      </c>
      <c r="O1824" s="28" t="str">
        <f>IF(VLOOKUP(I1824,[3]RETENCIÓN!A:E,5,FALSE)="MT","X","")</f>
        <v/>
      </c>
      <c r="P1824" s="28" t="str">
        <f>IF(VLOOKUP(I1824,[3]RETENCIÓN!A:E,5,FALSE)="S","X","")</f>
        <v/>
      </c>
      <c r="Q1824" s="26" t="s">
        <v>1686</v>
      </c>
      <c r="R1824" s="26"/>
      <c r="S1824" s="25" t="s">
        <v>177</v>
      </c>
      <c r="T1824" s="22" t="s">
        <v>178</v>
      </c>
      <c r="U1824" s="22">
        <v>1</v>
      </c>
      <c r="V1824" s="22">
        <v>210</v>
      </c>
      <c r="W1824" s="22" t="s">
        <v>167</v>
      </c>
      <c r="X1824" s="22"/>
      <c r="Y1824" s="22">
        <v>3</v>
      </c>
      <c r="Z1824" s="22" t="s">
        <v>1692</v>
      </c>
    </row>
    <row r="1825" spans="1:26" x14ac:dyDescent="0.2">
      <c r="A1825" s="22">
        <v>1823</v>
      </c>
      <c r="B1825" s="22" t="s">
        <v>168</v>
      </c>
      <c r="C1825" s="23">
        <v>38253</v>
      </c>
      <c r="D1825" s="23">
        <v>38253</v>
      </c>
      <c r="E1825" s="22" t="s">
        <v>21</v>
      </c>
      <c r="F1825" s="24" t="s">
        <v>1696</v>
      </c>
      <c r="G1825" s="4" t="s">
        <v>40</v>
      </c>
      <c r="H1825" s="31" t="str">
        <f>VLOOKUP(G1825,[3]Hoja2!A:B,2,0)</f>
        <v>SERIE029</v>
      </c>
      <c r="I1825" s="4" t="s">
        <v>40</v>
      </c>
      <c r="J1825" s="31">
        <f>VLOOKUP(Eliminación!I1115,RETENCIÓN!A:D,IF(Eliminación!E1115="OPES",2,IF(Eliminación!E1115="UPES",3,4)),FALSE)</f>
        <v>10</v>
      </c>
      <c r="K1825" s="27">
        <f t="shared" si="29"/>
        <v>41903</v>
      </c>
      <c r="L1825" s="28" t="str">
        <f>IF(VLOOKUP(I1825,RETENCIÓN!A:E,5,FALSE)="E","X","")</f>
        <v>X</v>
      </c>
      <c r="M1825" s="29" t="str">
        <f>IF(VLOOKUP(I1825,RETENCIÓN!A:E,5,FALSE)="CT","X","")</f>
        <v/>
      </c>
      <c r="N1825" s="28" t="str">
        <f>IF(VLOOKUP(I1825,RETENCIÓN!A:E,5,FALSE)="E","X","")</f>
        <v>X</v>
      </c>
      <c r="O1825" s="28" t="str">
        <f>IF(VLOOKUP(I1825,[3]RETENCIÓN!A:E,5,FALSE)="MT","X","")</f>
        <v/>
      </c>
      <c r="P1825" s="28" t="str">
        <f>IF(VLOOKUP(I1825,[3]RETENCIÓN!A:E,5,FALSE)="S","X","")</f>
        <v/>
      </c>
      <c r="Q1825" s="26" t="s">
        <v>1686</v>
      </c>
      <c r="R1825" s="26" t="s">
        <v>1697</v>
      </c>
      <c r="S1825" s="25" t="s">
        <v>177</v>
      </c>
      <c r="T1825" s="22" t="s">
        <v>178</v>
      </c>
      <c r="U1825" s="22">
        <v>1</v>
      </c>
      <c r="V1825" s="22">
        <v>220</v>
      </c>
      <c r="W1825" s="22" t="s">
        <v>167</v>
      </c>
      <c r="X1825" s="22"/>
      <c r="Y1825" s="22">
        <v>4</v>
      </c>
      <c r="Z1825" s="22" t="s">
        <v>1692</v>
      </c>
    </row>
    <row r="1826" spans="1:26" ht="24" x14ac:dyDescent="0.2">
      <c r="A1826" s="22">
        <v>1824</v>
      </c>
      <c r="B1826" s="22" t="s">
        <v>168</v>
      </c>
      <c r="C1826" s="23">
        <v>38247</v>
      </c>
      <c r="D1826" s="23">
        <v>38247</v>
      </c>
      <c r="E1826" s="22" t="s">
        <v>21</v>
      </c>
      <c r="F1826" s="24" t="s">
        <v>1698</v>
      </c>
      <c r="G1826" s="4" t="s">
        <v>40</v>
      </c>
      <c r="H1826" s="31" t="str">
        <f>VLOOKUP(G1826,[3]Hoja2!A:B,2,0)</f>
        <v>SERIE029</v>
      </c>
      <c r="I1826" s="4" t="s">
        <v>40</v>
      </c>
      <c r="J1826" s="31">
        <f>VLOOKUP(Eliminación!I1116,RETENCIÓN!A:D,IF(Eliminación!E1116="OPES",2,IF(Eliminación!E1116="UPES",3,4)),FALSE)</f>
        <v>10</v>
      </c>
      <c r="K1826" s="27">
        <f t="shared" si="29"/>
        <v>41897</v>
      </c>
      <c r="L1826" s="28" t="str">
        <f>IF(VLOOKUP(I1826,RETENCIÓN!A:E,5,FALSE)="E","X","")</f>
        <v>X</v>
      </c>
      <c r="M1826" s="29" t="str">
        <f>IF(VLOOKUP(I1826,RETENCIÓN!A:E,5,FALSE)="CT","X","")</f>
        <v/>
      </c>
      <c r="N1826" s="28" t="str">
        <f>IF(VLOOKUP(I1826,RETENCIÓN!A:E,5,FALSE)="E","X","")</f>
        <v>X</v>
      </c>
      <c r="O1826" s="28" t="str">
        <f>IF(VLOOKUP(I1826,[3]RETENCIÓN!A:E,5,FALSE)="MT","X","")</f>
        <v/>
      </c>
      <c r="P1826" s="28" t="str">
        <f>IF(VLOOKUP(I1826,[3]RETENCIÓN!A:E,5,FALSE)="S","X","")</f>
        <v/>
      </c>
      <c r="Q1826" s="26" t="s">
        <v>1699</v>
      </c>
      <c r="R1826" s="26" t="s">
        <v>1700</v>
      </c>
      <c r="S1826" s="25" t="s">
        <v>177</v>
      </c>
      <c r="T1826" s="22" t="s">
        <v>178</v>
      </c>
      <c r="U1826" s="22">
        <v>1</v>
      </c>
      <c r="V1826" s="22">
        <v>118</v>
      </c>
      <c r="W1826" s="22" t="s">
        <v>167</v>
      </c>
      <c r="X1826" s="22"/>
      <c r="Y1826" s="22">
        <v>5</v>
      </c>
      <c r="Z1826" s="22" t="s">
        <v>1692</v>
      </c>
    </row>
    <row r="1827" spans="1:26" x14ac:dyDescent="0.2">
      <c r="A1827" s="22">
        <v>1825</v>
      </c>
      <c r="B1827" s="22" t="s">
        <v>168</v>
      </c>
      <c r="C1827" s="23">
        <v>38247</v>
      </c>
      <c r="D1827" s="23">
        <v>38247</v>
      </c>
      <c r="E1827" s="22" t="s">
        <v>21</v>
      </c>
      <c r="F1827" s="24" t="s">
        <v>1701</v>
      </c>
      <c r="G1827" s="4" t="s">
        <v>40</v>
      </c>
      <c r="H1827" s="31" t="str">
        <f>VLOOKUP(G1827,[3]Hoja2!A:B,2,0)</f>
        <v>SERIE029</v>
      </c>
      <c r="I1827" s="4" t="s">
        <v>40</v>
      </c>
      <c r="J1827" s="31">
        <f>VLOOKUP(Eliminación!I1117,RETENCIÓN!A:D,IF(Eliminación!E1117="OPES",2,IF(Eliminación!E1117="UPES",3,4)),FALSE)</f>
        <v>10</v>
      </c>
      <c r="K1827" s="27">
        <f t="shared" si="29"/>
        <v>41897</v>
      </c>
      <c r="L1827" s="28" t="str">
        <f>IF(VLOOKUP(I1827,RETENCIÓN!A:E,5,FALSE)="E","X","")</f>
        <v>X</v>
      </c>
      <c r="M1827" s="29" t="str">
        <f>IF(VLOOKUP(I1827,RETENCIÓN!A:E,5,FALSE)="CT","X","")</f>
        <v/>
      </c>
      <c r="N1827" s="28" t="str">
        <f>IF(VLOOKUP(I1827,RETENCIÓN!A:E,5,FALSE)="E","X","")</f>
        <v>X</v>
      </c>
      <c r="O1827" s="28" t="str">
        <f>IF(VLOOKUP(I1827,[3]RETENCIÓN!A:E,5,FALSE)="MT","X","")</f>
        <v/>
      </c>
      <c r="P1827" s="28" t="str">
        <f>IF(VLOOKUP(I1827,[3]RETENCIÓN!A:E,5,FALSE)="S","X","")</f>
        <v/>
      </c>
      <c r="Q1827" s="26" t="s">
        <v>1699</v>
      </c>
      <c r="R1827" s="26" t="s">
        <v>1179</v>
      </c>
      <c r="S1827" s="25" t="s">
        <v>177</v>
      </c>
      <c r="T1827" s="22" t="s">
        <v>178</v>
      </c>
      <c r="U1827" s="22">
        <v>1</v>
      </c>
      <c r="V1827" s="22">
        <v>205</v>
      </c>
      <c r="W1827" s="22" t="s">
        <v>167</v>
      </c>
      <c r="X1827" s="22" t="s">
        <v>1702</v>
      </c>
      <c r="Y1827" s="22">
        <v>6</v>
      </c>
      <c r="Z1827" s="22" t="s">
        <v>1692</v>
      </c>
    </row>
    <row r="1828" spans="1:26" x14ac:dyDescent="0.2">
      <c r="A1828" s="22">
        <v>1826</v>
      </c>
      <c r="B1828" s="22" t="s">
        <v>168</v>
      </c>
      <c r="C1828" s="23">
        <v>38247</v>
      </c>
      <c r="D1828" s="23">
        <v>38247</v>
      </c>
      <c r="E1828" s="22" t="s">
        <v>21</v>
      </c>
      <c r="F1828" s="24" t="s">
        <v>1703</v>
      </c>
      <c r="G1828" s="4" t="s">
        <v>40</v>
      </c>
      <c r="H1828" s="31" t="str">
        <f>VLOOKUP(G1828,[3]Hoja2!A:B,2,0)</f>
        <v>SERIE029</v>
      </c>
      <c r="I1828" s="4" t="s">
        <v>40</v>
      </c>
      <c r="J1828" s="31">
        <f>VLOOKUP(Eliminación!I1118,RETENCIÓN!A:D,IF(Eliminación!E1118="OPES",2,IF(Eliminación!E1118="UPES",3,4)),FALSE)</f>
        <v>10</v>
      </c>
      <c r="K1828" s="27">
        <f t="shared" si="29"/>
        <v>41897</v>
      </c>
      <c r="L1828" s="28" t="str">
        <f>IF(VLOOKUP(I1828,RETENCIÓN!A:E,5,FALSE)="E","X","")</f>
        <v>X</v>
      </c>
      <c r="M1828" s="29" t="str">
        <f>IF(VLOOKUP(I1828,RETENCIÓN!A:E,5,FALSE)="CT","X","")</f>
        <v/>
      </c>
      <c r="N1828" s="28" t="str">
        <f>IF(VLOOKUP(I1828,RETENCIÓN!A:E,5,FALSE)="E","X","")</f>
        <v>X</v>
      </c>
      <c r="O1828" s="28" t="str">
        <f>IF(VLOOKUP(I1828,[3]RETENCIÓN!A:E,5,FALSE)="MT","X","")</f>
        <v/>
      </c>
      <c r="P1828" s="28" t="str">
        <f>IF(VLOOKUP(I1828,[3]RETENCIÓN!A:E,5,FALSE)="S","X","")</f>
        <v/>
      </c>
      <c r="Q1828" s="26" t="s">
        <v>1699</v>
      </c>
      <c r="R1828" s="26" t="s">
        <v>1704</v>
      </c>
      <c r="S1828" s="25" t="s">
        <v>177</v>
      </c>
      <c r="T1828" s="22" t="s">
        <v>178</v>
      </c>
      <c r="U1828" s="22">
        <v>1</v>
      </c>
      <c r="V1828" s="22">
        <v>230</v>
      </c>
      <c r="W1828" s="22" t="s">
        <v>167</v>
      </c>
      <c r="X1828" s="22"/>
      <c r="Y1828" s="22">
        <v>7</v>
      </c>
      <c r="Z1828" s="22" t="s">
        <v>1692</v>
      </c>
    </row>
    <row r="1829" spans="1:26" x14ac:dyDescent="0.2">
      <c r="A1829" s="22">
        <v>1827</v>
      </c>
      <c r="B1829" s="22" t="s">
        <v>168</v>
      </c>
      <c r="C1829" s="23">
        <v>38247</v>
      </c>
      <c r="D1829" s="23">
        <v>38247</v>
      </c>
      <c r="E1829" s="22" t="s">
        <v>21</v>
      </c>
      <c r="F1829" s="24" t="s">
        <v>281</v>
      </c>
      <c r="G1829" s="4" t="s">
        <v>40</v>
      </c>
      <c r="H1829" s="31" t="str">
        <f>VLOOKUP(G1829,[3]Hoja2!A:B,2,0)</f>
        <v>SERIE029</v>
      </c>
      <c r="I1829" s="4" t="s">
        <v>40</v>
      </c>
      <c r="J1829" s="31">
        <f>VLOOKUP(Eliminación!I1119,RETENCIÓN!A:D,IF(Eliminación!E1119="OPES",2,IF(Eliminación!E1119="UPES",3,4)),FALSE)</f>
        <v>10</v>
      </c>
      <c r="K1829" s="27">
        <f t="shared" si="29"/>
        <v>41897</v>
      </c>
      <c r="L1829" s="28" t="str">
        <f>IF(VLOOKUP(I1829,RETENCIÓN!A:E,5,FALSE)="E","X","")</f>
        <v>X</v>
      </c>
      <c r="M1829" s="29" t="str">
        <f>IF(VLOOKUP(I1829,RETENCIÓN!A:E,5,FALSE)="CT","X","")</f>
        <v/>
      </c>
      <c r="N1829" s="28" t="str">
        <f>IF(VLOOKUP(I1829,RETENCIÓN!A:E,5,FALSE)="E","X","")</f>
        <v>X</v>
      </c>
      <c r="O1829" s="28" t="str">
        <f>IF(VLOOKUP(I1829,[3]RETENCIÓN!A:E,5,FALSE)="MT","X","")</f>
        <v/>
      </c>
      <c r="P1829" s="28" t="str">
        <f>IF(VLOOKUP(I1829,[3]RETENCIÓN!A:E,5,FALSE)="S","X","")</f>
        <v/>
      </c>
      <c r="Q1829" s="26" t="s">
        <v>1699</v>
      </c>
      <c r="R1829" s="26" t="s">
        <v>1608</v>
      </c>
      <c r="S1829" s="25" t="s">
        <v>177</v>
      </c>
      <c r="T1829" s="22" t="s">
        <v>178</v>
      </c>
      <c r="U1829" s="22">
        <v>1</v>
      </c>
      <c r="V1829" s="22">
        <v>57</v>
      </c>
      <c r="W1829" s="22" t="s">
        <v>167</v>
      </c>
      <c r="X1829" s="22"/>
      <c r="Y1829" s="22">
        <v>8</v>
      </c>
      <c r="Z1829" s="22" t="s">
        <v>1692</v>
      </c>
    </row>
    <row r="1830" spans="1:26" x14ac:dyDescent="0.2">
      <c r="A1830" s="22">
        <v>1828</v>
      </c>
      <c r="B1830" s="22" t="s">
        <v>168</v>
      </c>
      <c r="C1830" s="23">
        <v>38247</v>
      </c>
      <c r="D1830" s="23">
        <v>38247</v>
      </c>
      <c r="E1830" s="22" t="s">
        <v>21</v>
      </c>
      <c r="F1830" s="24" t="s">
        <v>1705</v>
      </c>
      <c r="G1830" s="4" t="s">
        <v>40</v>
      </c>
      <c r="H1830" s="31" t="str">
        <f>VLOOKUP(G1830,[3]Hoja2!A:B,2,0)</f>
        <v>SERIE029</v>
      </c>
      <c r="I1830" s="4" t="s">
        <v>40</v>
      </c>
      <c r="J1830" s="31">
        <f>VLOOKUP(Eliminación!I1120,RETENCIÓN!A:D,IF(Eliminación!E1120="OPES",2,IF(Eliminación!E1120="UPES",3,4)),FALSE)</f>
        <v>10</v>
      </c>
      <c r="K1830" s="27">
        <f t="shared" si="29"/>
        <v>41897</v>
      </c>
      <c r="L1830" s="28" t="str">
        <f>IF(VLOOKUP(I1830,RETENCIÓN!A:E,5,FALSE)="E","X","")</f>
        <v>X</v>
      </c>
      <c r="M1830" s="29" t="str">
        <f>IF(VLOOKUP(I1830,RETENCIÓN!A:E,5,FALSE)="CT","X","")</f>
        <v/>
      </c>
      <c r="N1830" s="28" t="str">
        <f>IF(VLOOKUP(I1830,RETENCIÓN!A:E,5,FALSE)="E","X","")</f>
        <v>X</v>
      </c>
      <c r="O1830" s="28" t="str">
        <f>IF(VLOOKUP(I1830,[3]RETENCIÓN!A:E,5,FALSE)="MT","X","")</f>
        <v/>
      </c>
      <c r="P1830" s="28" t="str">
        <f>IF(VLOOKUP(I1830,[3]RETENCIÓN!A:E,5,FALSE)="S","X","")</f>
        <v/>
      </c>
      <c r="Q1830" s="26" t="s">
        <v>1699</v>
      </c>
      <c r="R1830" s="26" t="s">
        <v>1217</v>
      </c>
      <c r="S1830" s="25" t="s">
        <v>177</v>
      </c>
      <c r="T1830" s="22" t="s">
        <v>178</v>
      </c>
      <c r="U1830" s="22">
        <v>1</v>
      </c>
      <c r="V1830" s="22">
        <v>147</v>
      </c>
      <c r="W1830" s="22" t="s">
        <v>167</v>
      </c>
      <c r="X1830" s="22"/>
      <c r="Y1830" s="22">
        <v>1</v>
      </c>
      <c r="Z1830" s="22" t="s">
        <v>1706</v>
      </c>
    </row>
    <row r="1831" spans="1:26" x14ac:dyDescent="0.2">
      <c r="A1831" s="22">
        <v>1829</v>
      </c>
      <c r="B1831" s="22" t="s">
        <v>168</v>
      </c>
      <c r="C1831" s="23">
        <v>37652</v>
      </c>
      <c r="D1831" s="23">
        <v>37652</v>
      </c>
      <c r="E1831" s="22" t="s">
        <v>21</v>
      </c>
      <c r="F1831" s="24" t="s">
        <v>1707</v>
      </c>
      <c r="G1831" s="4" t="s">
        <v>40</v>
      </c>
      <c r="H1831" s="31" t="str">
        <f>VLOOKUP(G1831,[3]Hoja2!A:B,2,0)</f>
        <v>SERIE029</v>
      </c>
      <c r="I1831" s="4" t="s">
        <v>40</v>
      </c>
      <c r="J1831" s="31">
        <f>VLOOKUP(Eliminación!I1121,RETENCIÓN!A:D,IF(Eliminación!E1121="OPES",2,IF(Eliminación!E1121="UPES",3,4)),FALSE)</f>
        <v>10</v>
      </c>
      <c r="K1831" s="27">
        <f t="shared" si="29"/>
        <v>41302</v>
      </c>
      <c r="L1831" s="28" t="str">
        <f>IF(VLOOKUP(I1831,RETENCIÓN!A:E,5,FALSE)="E","X","")</f>
        <v>X</v>
      </c>
      <c r="M1831" s="29" t="str">
        <f>IF(VLOOKUP(I1831,RETENCIÓN!A:E,5,FALSE)="CT","X","")</f>
        <v/>
      </c>
      <c r="N1831" s="28" t="str">
        <f>IF(VLOOKUP(I1831,RETENCIÓN!A:E,5,FALSE)="E","X","")</f>
        <v>X</v>
      </c>
      <c r="O1831" s="28" t="str">
        <f>IF(VLOOKUP(I1831,[3]RETENCIÓN!A:E,5,FALSE)="MT","X","")</f>
        <v/>
      </c>
      <c r="P1831" s="28" t="str">
        <f>IF(VLOOKUP(I1831,[3]RETENCIÓN!A:E,5,FALSE)="S","X","")</f>
        <v/>
      </c>
      <c r="Q1831" s="26" t="s">
        <v>1708</v>
      </c>
      <c r="R1831" s="26"/>
      <c r="S1831" s="25" t="s">
        <v>177</v>
      </c>
      <c r="T1831" s="22" t="s">
        <v>178</v>
      </c>
      <c r="U1831" s="22">
        <v>1</v>
      </c>
      <c r="V1831" s="22">
        <v>100</v>
      </c>
      <c r="W1831" s="22" t="s">
        <v>167</v>
      </c>
      <c r="X1831" s="22"/>
      <c r="Y1831" s="22">
        <v>2</v>
      </c>
      <c r="Z1831" s="22" t="s">
        <v>1706</v>
      </c>
    </row>
    <row r="1832" spans="1:26" x14ac:dyDescent="0.2">
      <c r="A1832" s="22">
        <v>1830</v>
      </c>
      <c r="B1832" s="22" t="s">
        <v>168</v>
      </c>
      <c r="C1832" s="23">
        <v>37650</v>
      </c>
      <c r="D1832" s="23">
        <v>37650</v>
      </c>
      <c r="E1832" s="22" t="s">
        <v>21</v>
      </c>
      <c r="F1832" s="24" t="s">
        <v>1709</v>
      </c>
      <c r="G1832" s="4" t="s">
        <v>40</v>
      </c>
      <c r="H1832" s="31" t="str">
        <f>VLOOKUP(G1832,[3]Hoja2!A:B,2,0)</f>
        <v>SERIE029</v>
      </c>
      <c r="I1832" s="4" t="s">
        <v>40</v>
      </c>
      <c r="J1832" s="31">
        <f>VLOOKUP(Eliminación!I1122,RETENCIÓN!A:D,IF(Eliminación!E1122="OPES",2,IF(Eliminación!E1122="UPES",3,4)),FALSE)</f>
        <v>10</v>
      </c>
      <c r="K1832" s="27">
        <f t="shared" si="29"/>
        <v>41300</v>
      </c>
      <c r="L1832" s="28" t="str">
        <f>IF(VLOOKUP(I1832,RETENCIÓN!A:E,5,FALSE)="E","X","")</f>
        <v>X</v>
      </c>
      <c r="M1832" s="29" t="str">
        <f>IF(VLOOKUP(I1832,RETENCIÓN!A:E,5,FALSE)="CT","X","")</f>
        <v/>
      </c>
      <c r="N1832" s="28" t="str">
        <f>IF(VLOOKUP(I1832,RETENCIÓN!A:E,5,FALSE)="E","X","")</f>
        <v>X</v>
      </c>
      <c r="O1832" s="28" t="str">
        <f>IF(VLOOKUP(I1832,[3]RETENCIÓN!A:E,5,FALSE)="MT","X","")</f>
        <v/>
      </c>
      <c r="P1832" s="28" t="str">
        <f>IF(VLOOKUP(I1832,[3]RETENCIÓN!A:E,5,FALSE)="S","X","")</f>
        <v/>
      </c>
      <c r="Q1832" s="26" t="s">
        <v>1708</v>
      </c>
      <c r="R1832" s="26" t="s">
        <v>1710</v>
      </c>
      <c r="S1832" s="25" t="s">
        <v>177</v>
      </c>
      <c r="T1832" s="22" t="s">
        <v>178</v>
      </c>
      <c r="U1832" s="22">
        <v>1</v>
      </c>
      <c r="V1832" s="22">
        <v>57</v>
      </c>
      <c r="W1832" s="22" t="s">
        <v>167</v>
      </c>
      <c r="X1832" s="22"/>
      <c r="Y1832" s="22">
        <v>3</v>
      </c>
      <c r="Z1832" s="22" t="s">
        <v>1706</v>
      </c>
    </row>
    <row r="1833" spans="1:26" x14ac:dyDescent="0.2">
      <c r="A1833" s="22">
        <v>1831</v>
      </c>
      <c r="B1833" s="22" t="s">
        <v>168</v>
      </c>
      <c r="C1833" s="23">
        <v>37671</v>
      </c>
      <c r="D1833" s="23">
        <v>37671</v>
      </c>
      <c r="E1833" s="22" t="s">
        <v>21</v>
      </c>
      <c r="F1833" s="24" t="s">
        <v>1711</v>
      </c>
      <c r="G1833" s="4" t="s">
        <v>40</v>
      </c>
      <c r="H1833" s="31" t="str">
        <f>VLOOKUP(G1833,[3]Hoja2!A:B,2,0)</f>
        <v>SERIE029</v>
      </c>
      <c r="I1833" s="4" t="s">
        <v>40</v>
      </c>
      <c r="J1833" s="31">
        <f>VLOOKUP(Eliminación!I1123,RETENCIÓN!A:D,IF(Eliminación!E1123="OPES",2,IF(Eliminación!E1123="UPES",3,4)),FALSE)</f>
        <v>10</v>
      </c>
      <c r="K1833" s="27">
        <f t="shared" si="29"/>
        <v>41321</v>
      </c>
      <c r="L1833" s="28" t="str">
        <f>IF(VLOOKUP(I1833,RETENCIÓN!A:E,5,FALSE)="E","X","")</f>
        <v>X</v>
      </c>
      <c r="M1833" s="29" t="str">
        <f>IF(VLOOKUP(I1833,RETENCIÓN!A:E,5,FALSE)="CT","X","")</f>
        <v/>
      </c>
      <c r="N1833" s="28" t="str">
        <f>IF(VLOOKUP(I1833,RETENCIÓN!A:E,5,FALSE)="E","X","")</f>
        <v>X</v>
      </c>
      <c r="O1833" s="28" t="str">
        <f>IF(VLOOKUP(I1833,[3]RETENCIÓN!A:E,5,FALSE)="MT","X","")</f>
        <v/>
      </c>
      <c r="P1833" s="28" t="str">
        <f>IF(VLOOKUP(I1833,[3]RETENCIÓN!A:E,5,FALSE)="S","X","")</f>
        <v/>
      </c>
      <c r="Q1833" s="26" t="s">
        <v>1712</v>
      </c>
      <c r="R1833" s="26"/>
      <c r="S1833" s="25" t="s">
        <v>177</v>
      </c>
      <c r="T1833" s="22" t="s">
        <v>178</v>
      </c>
      <c r="U1833" s="22">
        <v>1</v>
      </c>
      <c r="V1833" s="22">
        <v>27</v>
      </c>
      <c r="W1833" s="22" t="s">
        <v>167</v>
      </c>
      <c r="X1833" s="22"/>
      <c r="Y1833" s="22">
        <v>4</v>
      </c>
      <c r="Z1833" s="22" t="s">
        <v>1706</v>
      </c>
    </row>
    <row r="1834" spans="1:26" x14ac:dyDescent="0.2">
      <c r="A1834" s="22">
        <v>1832</v>
      </c>
      <c r="B1834" s="22" t="s">
        <v>168</v>
      </c>
      <c r="C1834" s="23">
        <v>37672</v>
      </c>
      <c r="D1834" s="23">
        <v>37672</v>
      </c>
      <c r="E1834" s="22" t="s">
        <v>21</v>
      </c>
      <c r="F1834" s="24" t="s">
        <v>1713</v>
      </c>
      <c r="G1834" s="4" t="s">
        <v>40</v>
      </c>
      <c r="H1834" s="31" t="str">
        <f>VLOOKUP(G1834,[3]Hoja2!A:B,2,0)</f>
        <v>SERIE029</v>
      </c>
      <c r="I1834" s="4" t="s">
        <v>40</v>
      </c>
      <c r="J1834" s="31">
        <f>VLOOKUP(Eliminación!I1124,RETENCIÓN!A:D,IF(Eliminación!E1124="OPES",2,IF(Eliminación!E1124="UPES",3,4)),FALSE)</f>
        <v>10</v>
      </c>
      <c r="K1834" s="27">
        <f t="shared" si="29"/>
        <v>41322</v>
      </c>
      <c r="L1834" s="28" t="str">
        <f>IF(VLOOKUP(I1834,RETENCIÓN!A:E,5,FALSE)="E","X","")</f>
        <v>X</v>
      </c>
      <c r="M1834" s="29" t="str">
        <f>IF(VLOOKUP(I1834,RETENCIÓN!A:E,5,FALSE)="CT","X","")</f>
        <v/>
      </c>
      <c r="N1834" s="28" t="str">
        <f>IF(VLOOKUP(I1834,RETENCIÓN!A:E,5,FALSE)="E","X","")</f>
        <v>X</v>
      </c>
      <c r="O1834" s="28" t="str">
        <f>IF(VLOOKUP(I1834,[3]RETENCIÓN!A:E,5,FALSE)="MT","X","")</f>
        <v/>
      </c>
      <c r="P1834" s="28" t="str">
        <f>IF(VLOOKUP(I1834,[3]RETENCIÓN!A:E,5,FALSE)="S","X","")</f>
        <v/>
      </c>
      <c r="Q1834" s="26" t="s">
        <v>1714</v>
      </c>
      <c r="R1834" s="26"/>
      <c r="S1834" s="25" t="s">
        <v>177</v>
      </c>
      <c r="T1834" s="22" t="s">
        <v>178</v>
      </c>
      <c r="U1834" s="22">
        <v>1</v>
      </c>
      <c r="V1834" s="22">
        <v>18</v>
      </c>
      <c r="W1834" s="22" t="s">
        <v>167</v>
      </c>
      <c r="X1834" s="22"/>
      <c r="Y1834" s="22">
        <v>5</v>
      </c>
      <c r="Z1834" s="22" t="s">
        <v>1706</v>
      </c>
    </row>
    <row r="1835" spans="1:26" x14ac:dyDescent="0.2">
      <c r="A1835" s="22">
        <v>1833</v>
      </c>
      <c r="B1835" s="22" t="s">
        <v>168</v>
      </c>
      <c r="C1835" s="23">
        <v>37678</v>
      </c>
      <c r="D1835" s="23">
        <v>37678</v>
      </c>
      <c r="E1835" s="22" t="s">
        <v>21</v>
      </c>
      <c r="F1835" s="24" t="s">
        <v>1715</v>
      </c>
      <c r="G1835" s="4" t="s">
        <v>40</v>
      </c>
      <c r="H1835" s="31" t="str">
        <f>VLOOKUP(G1835,[3]Hoja2!A:B,2,0)</f>
        <v>SERIE029</v>
      </c>
      <c r="I1835" s="4" t="s">
        <v>40</v>
      </c>
      <c r="J1835" s="31">
        <f>VLOOKUP(Eliminación!I1125,RETENCIÓN!A:D,IF(Eliminación!E1125="OPES",2,IF(Eliminación!E1125="UPES",3,4)),FALSE)</f>
        <v>10</v>
      </c>
      <c r="K1835" s="27">
        <f t="shared" si="29"/>
        <v>41328</v>
      </c>
      <c r="L1835" s="28" t="str">
        <f>IF(VLOOKUP(I1835,RETENCIÓN!A:E,5,FALSE)="E","X","")</f>
        <v>X</v>
      </c>
      <c r="M1835" s="29" t="str">
        <f>IF(VLOOKUP(I1835,RETENCIÓN!A:E,5,FALSE)="CT","X","")</f>
        <v/>
      </c>
      <c r="N1835" s="28" t="str">
        <f>IF(VLOOKUP(I1835,RETENCIÓN!A:E,5,FALSE)="E","X","")</f>
        <v>X</v>
      </c>
      <c r="O1835" s="28" t="str">
        <f>IF(VLOOKUP(I1835,[3]RETENCIÓN!A:E,5,FALSE)="MT","X","")</f>
        <v/>
      </c>
      <c r="P1835" s="28" t="str">
        <f>IF(VLOOKUP(I1835,[3]RETENCIÓN!A:E,5,FALSE)="S","X","")</f>
        <v/>
      </c>
      <c r="Q1835" s="26" t="s">
        <v>1716</v>
      </c>
      <c r="R1835" s="26"/>
      <c r="S1835" s="25" t="s">
        <v>177</v>
      </c>
      <c r="T1835" s="22" t="s">
        <v>178</v>
      </c>
      <c r="U1835" s="22">
        <v>1</v>
      </c>
      <c r="V1835" s="22">
        <v>9</v>
      </c>
      <c r="W1835" s="22" t="s">
        <v>167</v>
      </c>
      <c r="X1835" s="22"/>
      <c r="Y1835" s="22">
        <v>6</v>
      </c>
      <c r="Z1835" s="22" t="s">
        <v>1706</v>
      </c>
    </row>
    <row r="1836" spans="1:26" x14ac:dyDescent="0.2">
      <c r="A1836" s="22">
        <v>1834</v>
      </c>
      <c r="B1836" s="22" t="s">
        <v>168</v>
      </c>
      <c r="C1836" s="23">
        <v>37678</v>
      </c>
      <c r="D1836" s="23">
        <v>37678</v>
      </c>
      <c r="E1836" s="22" t="s">
        <v>21</v>
      </c>
      <c r="F1836" s="24" t="s">
        <v>1717</v>
      </c>
      <c r="G1836" s="4" t="s">
        <v>40</v>
      </c>
      <c r="H1836" s="31" t="str">
        <f>VLOOKUP(G1836,[3]Hoja2!A:B,2,0)</f>
        <v>SERIE029</v>
      </c>
      <c r="I1836" s="4" t="s">
        <v>40</v>
      </c>
      <c r="J1836" s="31">
        <f>VLOOKUP(Eliminación!I1126,RETENCIÓN!A:D,IF(Eliminación!E1126="OPES",2,IF(Eliminación!E1126="UPES",3,4)),FALSE)</f>
        <v>10</v>
      </c>
      <c r="K1836" s="27">
        <f t="shared" si="29"/>
        <v>41328</v>
      </c>
      <c r="L1836" s="28" t="str">
        <f>IF(VLOOKUP(I1836,RETENCIÓN!A:E,5,FALSE)="E","X","")</f>
        <v>X</v>
      </c>
      <c r="M1836" s="29" t="str">
        <f>IF(VLOOKUP(I1836,RETENCIÓN!A:E,5,FALSE)="CT","X","")</f>
        <v/>
      </c>
      <c r="N1836" s="28" t="str">
        <f>IF(VLOOKUP(I1836,RETENCIÓN!A:E,5,FALSE)="E","X","")</f>
        <v>X</v>
      </c>
      <c r="O1836" s="28" t="str">
        <f>IF(VLOOKUP(I1836,[3]RETENCIÓN!A:E,5,FALSE)="MT","X","")</f>
        <v/>
      </c>
      <c r="P1836" s="28" t="str">
        <f>IF(VLOOKUP(I1836,[3]RETENCIÓN!A:E,5,FALSE)="S","X","")</f>
        <v/>
      </c>
      <c r="Q1836" s="26" t="s">
        <v>1718</v>
      </c>
      <c r="R1836" s="26" t="s">
        <v>1719</v>
      </c>
      <c r="S1836" s="25" t="s">
        <v>177</v>
      </c>
      <c r="T1836" s="22" t="s">
        <v>178</v>
      </c>
      <c r="U1836" s="22">
        <v>1</v>
      </c>
      <c r="V1836" s="22">
        <v>24</v>
      </c>
      <c r="W1836" s="22" t="s">
        <v>167</v>
      </c>
      <c r="X1836" s="22"/>
      <c r="Y1836" s="22">
        <v>7</v>
      </c>
      <c r="Z1836" s="22" t="s">
        <v>1706</v>
      </c>
    </row>
    <row r="1837" spans="1:26" x14ac:dyDescent="0.2">
      <c r="A1837" s="22">
        <v>1835</v>
      </c>
      <c r="B1837" s="22" t="s">
        <v>168</v>
      </c>
      <c r="C1837" s="23">
        <v>37670</v>
      </c>
      <c r="D1837" s="23">
        <v>37670</v>
      </c>
      <c r="E1837" s="22" t="s">
        <v>21</v>
      </c>
      <c r="F1837" s="24" t="s">
        <v>1720</v>
      </c>
      <c r="G1837" s="4" t="s">
        <v>40</v>
      </c>
      <c r="H1837" s="31" t="str">
        <f>VLOOKUP(G1837,[3]Hoja2!A:B,2,0)</f>
        <v>SERIE029</v>
      </c>
      <c r="I1837" s="4" t="s">
        <v>40</v>
      </c>
      <c r="J1837" s="31">
        <f>VLOOKUP(Eliminación!I1127,RETENCIÓN!A:D,IF(Eliminación!E1127="OPES",2,IF(Eliminación!E1127="UPES",3,4)),FALSE)</f>
        <v>10</v>
      </c>
      <c r="K1837" s="27">
        <f t="shared" si="29"/>
        <v>41320</v>
      </c>
      <c r="L1837" s="28" t="str">
        <f>IF(VLOOKUP(I1837,RETENCIÓN!A:E,5,FALSE)="E","X","")</f>
        <v>X</v>
      </c>
      <c r="M1837" s="29" t="str">
        <f>IF(VLOOKUP(I1837,RETENCIÓN!A:E,5,FALSE)="CT","X","")</f>
        <v/>
      </c>
      <c r="N1837" s="28" t="str">
        <f>IF(VLOOKUP(I1837,RETENCIÓN!A:E,5,FALSE)="E","X","")</f>
        <v>X</v>
      </c>
      <c r="O1837" s="28" t="str">
        <f>IF(VLOOKUP(I1837,[3]RETENCIÓN!A:E,5,FALSE)="MT","X","")</f>
        <v/>
      </c>
      <c r="P1837" s="28" t="str">
        <f>IF(VLOOKUP(I1837,[3]RETENCIÓN!A:E,5,FALSE)="S","X","")</f>
        <v/>
      </c>
      <c r="Q1837" s="26" t="s">
        <v>1721</v>
      </c>
      <c r="R1837" s="26"/>
      <c r="S1837" s="25" t="s">
        <v>177</v>
      </c>
      <c r="T1837" s="22" t="s">
        <v>178</v>
      </c>
      <c r="U1837" s="22">
        <v>1</v>
      </c>
      <c r="V1837" s="22">
        <v>38</v>
      </c>
      <c r="W1837" s="22" t="s">
        <v>167</v>
      </c>
      <c r="X1837" s="22"/>
      <c r="Y1837" s="22">
        <v>8</v>
      </c>
      <c r="Z1837" s="22" t="s">
        <v>1706</v>
      </c>
    </row>
    <row r="1838" spans="1:26" ht="24" x14ac:dyDescent="0.2">
      <c r="A1838" s="22">
        <v>1836</v>
      </c>
      <c r="B1838" s="22" t="s">
        <v>168</v>
      </c>
      <c r="C1838" s="23">
        <v>37602</v>
      </c>
      <c r="D1838" s="23">
        <v>37602</v>
      </c>
      <c r="E1838" s="22" t="s">
        <v>21</v>
      </c>
      <c r="F1838" s="24" t="s">
        <v>324</v>
      </c>
      <c r="G1838" s="4" t="s">
        <v>40</v>
      </c>
      <c r="H1838" s="31" t="str">
        <f>VLOOKUP(G1838,[3]Hoja2!A:B,2,0)</f>
        <v>SERIE029</v>
      </c>
      <c r="I1838" s="4" t="s">
        <v>40</v>
      </c>
      <c r="J1838" s="31">
        <f>VLOOKUP(Eliminación!I1128,RETENCIÓN!A:D,IF(Eliminación!E1128="OPES",2,IF(Eliminación!E1128="UPES",3,4)),FALSE)</f>
        <v>10</v>
      </c>
      <c r="K1838" s="27">
        <f t="shared" si="29"/>
        <v>41252</v>
      </c>
      <c r="L1838" s="28" t="str">
        <f>IF(VLOOKUP(I1838,RETENCIÓN!A:E,5,FALSE)="E","X","")</f>
        <v>X</v>
      </c>
      <c r="M1838" s="29" t="str">
        <f>IF(VLOOKUP(I1838,RETENCIÓN!A:E,5,FALSE)="CT","X","")</f>
        <v/>
      </c>
      <c r="N1838" s="28" t="str">
        <f>IF(VLOOKUP(I1838,RETENCIÓN!A:E,5,FALSE)="E","X","")</f>
        <v>X</v>
      </c>
      <c r="O1838" s="28" t="str">
        <f>IF(VLOOKUP(I1838,[3]RETENCIÓN!A:E,5,FALSE)="MT","X","")</f>
        <v/>
      </c>
      <c r="P1838" s="28" t="str">
        <f>IF(VLOOKUP(I1838,[3]RETENCIÓN!A:E,5,FALSE)="S","X","")</f>
        <v/>
      </c>
      <c r="Q1838" s="26" t="s">
        <v>1722</v>
      </c>
      <c r="R1838" s="26" t="s">
        <v>1455</v>
      </c>
      <c r="S1838" s="25" t="s">
        <v>177</v>
      </c>
      <c r="T1838" s="22" t="s">
        <v>178</v>
      </c>
      <c r="U1838" s="22">
        <v>1</v>
      </c>
      <c r="V1838" s="22">
        <v>47</v>
      </c>
      <c r="W1838" s="22" t="s">
        <v>167</v>
      </c>
      <c r="X1838" s="22"/>
      <c r="Y1838" s="22">
        <v>9</v>
      </c>
      <c r="Z1838" s="22" t="s">
        <v>1706</v>
      </c>
    </row>
    <row r="1839" spans="1:26" ht="24" x14ac:dyDescent="0.2">
      <c r="A1839" s="22">
        <v>1837</v>
      </c>
      <c r="B1839" s="22" t="s">
        <v>168</v>
      </c>
      <c r="C1839" s="23">
        <v>37602</v>
      </c>
      <c r="D1839" s="23">
        <v>37602</v>
      </c>
      <c r="E1839" s="22" t="s">
        <v>21</v>
      </c>
      <c r="F1839" s="24" t="s">
        <v>1058</v>
      </c>
      <c r="G1839" s="4" t="s">
        <v>40</v>
      </c>
      <c r="H1839" s="31" t="str">
        <f>VLOOKUP(G1839,[3]Hoja2!A:B,2,0)</f>
        <v>SERIE029</v>
      </c>
      <c r="I1839" s="4" t="s">
        <v>40</v>
      </c>
      <c r="J1839" s="31">
        <f>VLOOKUP(Eliminación!I1129,RETENCIÓN!A:D,IF(Eliminación!E1129="OPES",2,IF(Eliminación!E1129="UPES",3,4)),FALSE)</f>
        <v>10</v>
      </c>
      <c r="K1839" s="27">
        <f t="shared" si="29"/>
        <v>41252</v>
      </c>
      <c r="L1839" s="28" t="str">
        <f>IF(VLOOKUP(I1839,RETENCIÓN!A:E,5,FALSE)="E","X","")</f>
        <v>X</v>
      </c>
      <c r="M1839" s="29" t="str">
        <f>IF(VLOOKUP(I1839,RETENCIÓN!A:E,5,FALSE)="CT","X","")</f>
        <v/>
      </c>
      <c r="N1839" s="28" t="str">
        <f>IF(VLOOKUP(I1839,RETENCIÓN!A:E,5,FALSE)="E","X","")</f>
        <v>X</v>
      </c>
      <c r="O1839" s="28" t="str">
        <f>IF(VLOOKUP(I1839,[3]RETENCIÓN!A:E,5,FALSE)="MT","X","")</f>
        <v/>
      </c>
      <c r="P1839" s="28" t="str">
        <f>IF(VLOOKUP(I1839,[3]RETENCIÓN!A:E,5,FALSE)="S","X","")</f>
        <v/>
      </c>
      <c r="Q1839" s="26" t="s">
        <v>1723</v>
      </c>
      <c r="R1839" s="26"/>
      <c r="S1839" s="25" t="s">
        <v>177</v>
      </c>
      <c r="T1839" s="22" t="s">
        <v>178</v>
      </c>
      <c r="U1839" s="22">
        <v>1</v>
      </c>
      <c r="V1839" s="22">
        <v>15</v>
      </c>
      <c r="W1839" s="22" t="s">
        <v>167</v>
      </c>
      <c r="X1839" s="22"/>
      <c r="Y1839" s="22">
        <v>10</v>
      </c>
      <c r="Z1839" s="22" t="s">
        <v>1706</v>
      </c>
    </row>
    <row r="1840" spans="1:26" x14ac:dyDescent="0.2">
      <c r="A1840" s="22">
        <v>1838</v>
      </c>
      <c r="B1840" s="22" t="s">
        <v>168</v>
      </c>
      <c r="C1840" s="23">
        <v>37652</v>
      </c>
      <c r="D1840" s="23">
        <v>37652</v>
      </c>
      <c r="E1840" s="22" t="s">
        <v>21</v>
      </c>
      <c r="F1840" s="24" t="s">
        <v>1724</v>
      </c>
      <c r="G1840" s="4" t="s">
        <v>40</v>
      </c>
      <c r="H1840" s="31" t="str">
        <f>VLOOKUP(G1840,[3]Hoja2!A:B,2,0)</f>
        <v>SERIE029</v>
      </c>
      <c r="I1840" s="4" t="s">
        <v>40</v>
      </c>
      <c r="J1840" s="31">
        <f>VLOOKUP(Eliminación!I1130,RETENCIÓN!A:D,IF(Eliminación!E1130="OPES",2,IF(Eliminación!E1130="UPES",3,4)),FALSE)</f>
        <v>10</v>
      </c>
      <c r="K1840" s="27">
        <f t="shared" si="29"/>
        <v>41302</v>
      </c>
      <c r="L1840" s="28" t="str">
        <f>IF(VLOOKUP(I1840,RETENCIÓN!A:E,5,FALSE)="E","X","")</f>
        <v>X</v>
      </c>
      <c r="M1840" s="29" t="str">
        <f>IF(VLOOKUP(I1840,RETENCIÓN!A:E,5,FALSE)="CT","X","")</f>
        <v/>
      </c>
      <c r="N1840" s="28" t="str">
        <f>IF(VLOOKUP(I1840,RETENCIÓN!A:E,5,FALSE)="E","X","")</f>
        <v>X</v>
      </c>
      <c r="O1840" s="28" t="str">
        <f>IF(VLOOKUP(I1840,[3]RETENCIÓN!A:E,5,FALSE)="MT","X","")</f>
        <v/>
      </c>
      <c r="P1840" s="28" t="str">
        <f>IF(VLOOKUP(I1840,[3]RETENCIÓN!A:E,5,FALSE)="S","X","")</f>
        <v/>
      </c>
      <c r="Q1840" s="26" t="s">
        <v>1708</v>
      </c>
      <c r="R1840" s="26" t="s">
        <v>1725</v>
      </c>
      <c r="S1840" s="25" t="s">
        <v>177</v>
      </c>
      <c r="T1840" s="22" t="s">
        <v>178</v>
      </c>
      <c r="U1840" s="22">
        <v>1</v>
      </c>
      <c r="V1840" s="22">
        <v>232</v>
      </c>
      <c r="W1840" s="22" t="s">
        <v>167</v>
      </c>
      <c r="X1840" s="22"/>
      <c r="Y1840" s="22">
        <v>11</v>
      </c>
      <c r="Z1840" s="22" t="s">
        <v>1706</v>
      </c>
    </row>
    <row r="1841" spans="1:26" x14ac:dyDescent="0.2">
      <c r="A1841" s="22">
        <v>1839</v>
      </c>
      <c r="B1841" s="22" t="s">
        <v>168</v>
      </c>
      <c r="C1841" s="23">
        <v>37657</v>
      </c>
      <c r="D1841" s="23">
        <v>37657</v>
      </c>
      <c r="E1841" s="22" t="s">
        <v>21</v>
      </c>
      <c r="F1841" s="24" t="s">
        <v>1726</v>
      </c>
      <c r="G1841" s="4" t="s">
        <v>40</v>
      </c>
      <c r="H1841" s="31" t="str">
        <f>VLOOKUP(G1841,[3]Hoja2!A:B,2,0)</f>
        <v>SERIE029</v>
      </c>
      <c r="I1841" s="4" t="s">
        <v>40</v>
      </c>
      <c r="J1841" s="31">
        <f>VLOOKUP(Eliminación!I1131,RETENCIÓN!A:D,IF(Eliminación!E1131="OPES",2,IF(Eliminación!E1131="UPES",3,4)),FALSE)</f>
        <v>10</v>
      </c>
      <c r="K1841" s="27">
        <f t="shared" si="29"/>
        <v>41307</v>
      </c>
      <c r="L1841" s="28" t="str">
        <f>IF(VLOOKUP(I1841,RETENCIÓN!A:E,5,FALSE)="E","X","")</f>
        <v>X</v>
      </c>
      <c r="M1841" s="29" t="str">
        <f>IF(VLOOKUP(I1841,RETENCIÓN!A:E,5,FALSE)="CT","X","")</f>
        <v/>
      </c>
      <c r="N1841" s="28" t="str">
        <f>IF(VLOOKUP(I1841,RETENCIÓN!A:E,5,FALSE)="E","X","")</f>
        <v>X</v>
      </c>
      <c r="O1841" s="28" t="str">
        <f>IF(VLOOKUP(I1841,[3]RETENCIÓN!A:E,5,FALSE)="MT","X","")</f>
        <v/>
      </c>
      <c r="P1841" s="28" t="str">
        <f>IF(VLOOKUP(I1841,[3]RETENCIÓN!A:E,5,FALSE)="S","X","")</f>
        <v/>
      </c>
      <c r="Q1841" s="26" t="s">
        <v>1708</v>
      </c>
      <c r="R1841" s="26" t="s">
        <v>1727</v>
      </c>
      <c r="S1841" s="25" t="s">
        <v>177</v>
      </c>
      <c r="T1841" s="22" t="s">
        <v>178</v>
      </c>
      <c r="U1841" s="22">
        <v>1</v>
      </c>
      <c r="V1841" s="22">
        <v>70</v>
      </c>
      <c r="W1841" s="22" t="s">
        <v>167</v>
      </c>
      <c r="X1841" s="22"/>
      <c r="Y1841" s="22">
        <v>12</v>
      </c>
      <c r="Z1841" s="22" t="s">
        <v>1706</v>
      </c>
    </row>
    <row r="1842" spans="1:26" x14ac:dyDescent="0.2">
      <c r="A1842" s="22">
        <v>1840</v>
      </c>
      <c r="B1842" s="22" t="s">
        <v>168</v>
      </c>
      <c r="C1842" s="23">
        <v>38247</v>
      </c>
      <c r="D1842" s="23">
        <v>38247</v>
      </c>
      <c r="E1842" s="22" t="s">
        <v>21</v>
      </c>
      <c r="F1842" s="24" t="s">
        <v>1728</v>
      </c>
      <c r="G1842" s="4" t="s">
        <v>40</v>
      </c>
      <c r="H1842" s="31" t="str">
        <f>VLOOKUP(G1842,[3]Hoja2!A:B,2,0)</f>
        <v>SERIE029</v>
      </c>
      <c r="I1842" s="4" t="s">
        <v>40</v>
      </c>
      <c r="J1842" s="31">
        <f>VLOOKUP(Eliminación!I1132,RETENCIÓN!A:D,IF(Eliminación!E1132="OPES",2,IF(Eliminación!E1132="UPES",3,4)),FALSE)</f>
        <v>10</v>
      </c>
      <c r="K1842" s="27">
        <f t="shared" si="29"/>
        <v>41897</v>
      </c>
      <c r="L1842" s="28" t="str">
        <f>IF(VLOOKUP(I1842,RETENCIÓN!A:E,5,FALSE)="E","X","")</f>
        <v>X</v>
      </c>
      <c r="M1842" s="29" t="str">
        <f>IF(VLOOKUP(I1842,RETENCIÓN!A:E,5,FALSE)="CT","X","")</f>
        <v/>
      </c>
      <c r="N1842" s="28" t="str">
        <f>IF(VLOOKUP(I1842,RETENCIÓN!A:E,5,FALSE)="E","X","")</f>
        <v>X</v>
      </c>
      <c r="O1842" s="28" t="str">
        <f>IF(VLOOKUP(I1842,[3]RETENCIÓN!A:E,5,FALSE)="MT","X","")</f>
        <v/>
      </c>
      <c r="P1842" s="28" t="str">
        <f>IF(VLOOKUP(I1842,[3]RETENCIÓN!A:E,5,FALSE)="S","X","")</f>
        <v/>
      </c>
      <c r="Q1842" s="26" t="s">
        <v>1699</v>
      </c>
      <c r="R1842" s="26" t="s">
        <v>1729</v>
      </c>
      <c r="S1842" s="25" t="s">
        <v>177</v>
      </c>
      <c r="T1842" s="22" t="s">
        <v>178</v>
      </c>
      <c r="U1842" s="22">
        <v>1</v>
      </c>
      <c r="V1842" s="22">
        <v>260</v>
      </c>
      <c r="W1842" s="22" t="s">
        <v>167</v>
      </c>
      <c r="X1842" s="22"/>
      <c r="Y1842" s="22">
        <v>13</v>
      </c>
      <c r="Z1842" s="22" t="s">
        <v>1706</v>
      </c>
    </row>
    <row r="1843" spans="1:26" x14ac:dyDescent="0.2">
      <c r="A1843" s="22">
        <v>1841</v>
      </c>
      <c r="B1843" s="22" t="s">
        <v>168</v>
      </c>
      <c r="C1843" s="23">
        <v>38245</v>
      </c>
      <c r="D1843" s="23">
        <v>38245</v>
      </c>
      <c r="E1843" s="22" t="s">
        <v>21</v>
      </c>
      <c r="F1843" s="24" t="s">
        <v>1730</v>
      </c>
      <c r="G1843" s="4" t="s">
        <v>40</v>
      </c>
      <c r="H1843" s="31" t="str">
        <f>VLOOKUP(G1843,[3]Hoja2!A:B,2,0)</f>
        <v>SERIE029</v>
      </c>
      <c r="I1843" s="4" t="s">
        <v>40</v>
      </c>
      <c r="J1843" s="31">
        <f>VLOOKUP(Eliminación!I1133,RETENCIÓN!A:D,IF(Eliminación!E1133="OPES",2,IF(Eliminación!E1133="UPES",3,4)),FALSE)</f>
        <v>10</v>
      </c>
      <c r="K1843" s="27">
        <f t="shared" si="29"/>
        <v>41895</v>
      </c>
      <c r="L1843" s="28" t="str">
        <f>IF(VLOOKUP(I1843,RETENCIÓN!A:E,5,FALSE)="E","X","")</f>
        <v>X</v>
      </c>
      <c r="M1843" s="29" t="str">
        <f>IF(VLOOKUP(I1843,RETENCIÓN!A:E,5,FALSE)="CT","X","")</f>
        <v/>
      </c>
      <c r="N1843" s="28" t="str">
        <f>IF(VLOOKUP(I1843,RETENCIÓN!A:E,5,FALSE)="E","X","")</f>
        <v>X</v>
      </c>
      <c r="O1843" s="28" t="str">
        <f>IF(VLOOKUP(I1843,[3]RETENCIÓN!A:E,5,FALSE)="MT","X","")</f>
        <v/>
      </c>
      <c r="P1843" s="28" t="str">
        <f>IF(VLOOKUP(I1843,[3]RETENCIÓN!A:E,5,FALSE)="S","X","")</f>
        <v/>
      </c>
      <c r="Q1843" s="26" t="s">
        <v>1699</v>
      </c>
      <c r="R1843" s="26" t="s">
        <v>1731</v>
      </c>
      <c r="S1843" s="25" t="s">
        <v>177</v>
      </c>
      <c r="T1843" s="22" t="s">
        <v>178</v>
      </c>
      <c r="U1843" s="22">
        <v>1</v>
      </c>
      <c r="V1843" s="22">
        <v>280</v>
      </c>
      <c r="W1843" s="22" t="s">
        <v>167</v>
      </c>
      <c r="X1843" s="22"/>
      <c r="Y1843" s="22">
        <v>14</v>
      </c>
      <c r="Z1843" s="22" t="s">
        <v>1706</v>
      </c>
    </row>
    <row r="1844" spans="1:26" ht="24" x14ac:dyDescent="0.2">
      <c r="A1844" s="22">
        <v>1842</v>
      </c>
      <c r="B1844" s="22" t="s">
        <v>168</v>
      </c>
      <c r="C1844" s="23">
        <v>37531</v>
      </c>
      <c r="D1844" s="23">
        <v>37531</v>
      </c>
      <c r="E1844" s="22" t="s">
        <v>21</v>
      </c>
      <c r="F1844" s="24" t="s">
        <v>1732</v>
      </c>
      <c r="G1844" s="4" t="s">
        <v>40</v>
      </c>
      <c r="H1844" s="31" t="str">
        <f>VLOOKUP(G1844,[3]Hoja2!A:B,2,0)</f>
        <v>SERIE029</v>
      </c>
      <c r="I1844" s="4" t="s">
        <v>40</v>
      </c>
      <c r="J1844" s="31">
        <f>VLOOKUP(Eliminación!I1134,RETENCIÓN!A:D,IF(Eliminación!E1134="OPES",2,IF(Eliminación!E1134="UPES",3,4)),FALSE)</f>
        <v>10</v>
      </c>
      <c r="K1844" s="27">
        <f t="shared" si="29"/>
        <v>41181</v>
      </c>
      <c r="L1844" s="28" t="str">
        <f>IF(VLOOKUP(I1844,RETENCIÓN!A:E,5,FALSE)="E","X","")</f>
        <v>X</v>
      </c>
      <c r="M1844" s="29" t="str">
        <f>IF(VLOOKUP(I1844,RETENCIÓN!A:E,5,FALSE)="CT","X","")</f>
        <v/>
      </c>
      <c r="N1844" s="28" t="str">
        <f>IF(VLOOKUP(I1844,RETENCIÓN!A:E,5,FALSE)="E","X","")</f>
        <v>X</v>
      </c>
      <c r="O1844" s="28" t="str">
        <f>IF(VLOOKUP(I1844,[3]RETENCIÓN!A:E,5,FALSE)="MT","X","")</f>
        <v/>
      </c>
      <c r="P1844" s="28" t="str">
        <f>IF(VLOOKUP(I1844,[3]RETENCIÓN!A:E,5,FALSE)="S","X","")</f>
        <v/>
      </c>
      <c r="Q1844" s="26" t="s">
        <v>1733</v>
      </c>
      <c r="R1844" s="26" t="s">
        <v>1734</v>
      </c>
      <c r="S1844" s="25" t="s">
        <v>177</v>
      </c>
      <c r="T1844" s="22" t="s">
        <v>178</v>
      </c>
      <c r="U1844" s="22">
        <v>1</v>
      </c>
      <c r="V1844" s="22">
        <v>31</v>
      </c>
      <c r="W1844" s="22" t="s">
        <v>167</v>
      </c>
      <c r="X1844" s="22"/>
      <c r="Y1844" s="22">
        <v>15</v>
      </c>
      <c r="Z1844" s="22" t="s">
        <v>1706</v>
      </c>
    </row>
    <row r="1845" spans="1:26" ht="24" x14ac:dyDescent="0.2">
      <c r="A1845" s="22">
        <v>1843</v>
      </c>
      <c r="B1845" s="22" t="s">
        <v>168</v>
      </c>
      <c r="C1845" s="23">
        <v>37541</v>
      </c>
      <c r="D1845" s="23">
        <v>37541</v>
      </c>
      <c r="E1845" s="22" t="s">
        <v>21</v>
      </c>
      <c r="F1845" s="24" t="s">
        <v>1735</v>
      </c>
      <c r="G1845" s="4" t="s">
        <v>40</v>
      </c>
      <c r="H1845" s="31" t="str">
        <f>VLOOKUP(G1845,[3]Hoja2!A:B,2,0)</f>
        <v>SERIE029</v>
      </c>
      <c r="I1845" s="4" t="s">
        <v>40</v>
      </c>
      <c r="J1845" s="31">
        <f>VLOOKUP(Eliminación!I1135,RETENCIÓN!A:D,IF(Eliminación!E1135="OPES",2,IF(Eliminación!E1135="UPES",3,4)),FALSE)</f>
        <v>10</v>
      </c>
      <c r="K1845" s="27">
        <f t="shared" si="29"/>
        <v>41191</v>
      </c>
      <c r="L1845" s="28" t="str">
        <f>IF(VLOOKUP(I1845,RETENCIÓN!A:E,5,FALSE)="E","X","")</f>
        <v>X</v>
      </c>
      <c r="M1845" s="29" t="str">
        <f>IF(VLOOKUP(I1845,RETENCIÓN!A:E,5,FALSE)="CT","X","")</f>
        <v/>
      </c>
      <c r="N1845" s="28" t="str">
        <f>IF(VLOOKUP(I1845,RETENCIÓN!A:E,5,FALSE)="E","X","")</f>
        <v>X</v>
      </c>
      <c r="O1845" s="28" t="str">
        <f>IF(VLOOKUP(I1845,[3]RETENCIÓN!A:E,5,FALSE)="MT","X","")</f>
        <v/>
      </c>
      <c r="P1845" s="28" t="str">
        <f>IF(VLOOKUP(I1845,[3]RETENCIÓN!A:E,5,FALSE)="S","X","")</f>
        <v/>
      </c>
      <c r="Q1845" s="26" t="s">
        <v>1733</v>
      </c>
      <c r="R1845" s="26" t="s">
        <v>1736</v>
      </c>
      <c r="S1845" s="25" t="s">
        <v>177</v>
      </c>
      <c r="T1845" s="22" t="s">
        <v>178</v>
      </c>
      <c r="U1845" s="22">
        <v>1</v>
      </c>
      <c r="V1845" s="22">
        <v>41</v>
      </c>
      <c r="W1845" s="22" t="s">
        <v>167</v>
      </c>
      <c r="X1845" s="22"/>
      <c r="Y1845" s="22">
        <v>16</v>
      </c>
      <c r="Z1845" s="22" t="s">
        <v>1706</v>
      </c>
    </row>
    <row r="1846" spans="1:26" ht="24" x14ac:dyDescent="0.2">
      <c r="A1846" s="22">
        <v>1844</v>
      </c>
      <c r="B1846" s="22" t="s">
        <v>221</v>
      </c>
      <c r="C1846" s="23">
        <v>37541</v>
      </c>
      <c r="D1846" s="23">
        <v>37541</v>
      </c>
      <c r="E1846" s="22" t="s">
        <v>21</v>
      </c>
      <c r="F1846" s="24" t="s">
        <v>1453</v>
      </c>
      <c r="G1846" s="4" t="s">
        <v>40</v>
      </c>
      <c r="H1846" s="31" t="str">
        <f>VLOOKUP(G1846,[3]Hoja2!A:B,2,0)</f>
        <v>SERIE029</v>
      </c>
      <c r="I1846" s="4" t="s">
        <v>40</v>
      </c>
      <c r="J1846" s="31">
        <f>VLOOKUP(Eliminación!I1136,RETENCIÓN!A:D,IF(Eliminación!E1136="OPES",2,IF(Eliminación!E1136="UPES",3,4)),FALSE)</f>
        <v>10</v>
      </c>
      <c r="K1846" s="27">
        <f t="shared" si="29"/>
        <v>41191</v>
      </c>
      <c r="L1846" s="28" t="str">
        <f>IF(VLOOKUP(I1846,RETENCIÓN!A:E,5,FALSE)="E","X","")</f>
        <v>X</v>
      </c>
      <c r="M1846" s="29" t="str">
        <f>IF(VLOOKUP(I1846,RETENCIÓN!A:E,5,FALSE)="CT","X","")</f>
        <v/>
      </c>
      <c r="N1846" s="28" t="str">
        <f>IF(VLOOKUP(I1846,RETENCIÓN!A:E,5,FALSE)="E","X","")</f>
        <v>X</v>
      </c>
      <c r="O1846" s="28" t="str">
        <f>IF(VLOOKUP(I1846,[3]RETENCIÓN!A:E,5,FALSE)="MT","X","")</f>
        <v/>
      </c>
      <c r="P1846" s="28" t="str">
        <f>IF(VLOOKUP(I1846,[3]RETENCIÓN!A:E,5,FALSE)="S","X","")</f>
        <v/>
      </c>
      <c r="Q1846" s="26" t="s">
        <v>1737</v>
      </c>
      <c r="R1846" s="26" t="s">
        <v>1738</v>
      </c>
      <c r="S1846" s="25" t="s">
        <v>177</v>
      </c>
      <c r="T1846" s="22" t="s">
        <v>178</v>
      </c>
      <c r="U1846" s="22">
        <v>1</v>
      </c>
      <c r="V1846" s="22">
        <v>67</v>
      </c>
      <c r="W1846" s="22" t="s">
        <v>167</v>
      </c>
      <c r="X1846" s="22"/>
      <c r="Y1846" s="22">
        <v>1</v>
      </c>
      <c r="Z1846" s="22" t="s">
        <v>1739</v>
      </c>
    </row>
    <row r="1847" spans="1:26" ht="24" x14ac:dyDescent="0.2">
      <c r="A1847" s="22">
        <v>1845</v>
      </c>
      <c r="B1847" s="22" t="s">
        <v>221</v>
      </c>
      <c r="C1847" s="23">
        <v>37476</v>
      </c>
      <c r="D1847" s="23">
        <v>37476</v>
      </c>
      <c r="E1847" s="22" t="s">
        <v>21</v>
      </c>
      <c r="F1847" s="24" t="s">
        <v>1740</v>
      </c>
      <c r="G1847" s="4" t="s">
        <v>40</v>
      </c>
      <c r="H1847" s="31" t="str">
        <f>VLOOKUP(G1847,[3]Hoja2!A:B,2,0)</f>
        <v>SERIE029</v>
      </c>
      <c r="I1847" s="4" t="s">
        <v>40</v>
      </c>
      <c r="J1847" s="31">
        <f>VLOOKUP(Eliminación!I1137,RETENCIÓN!A:D,IF(Eliminación!E1137="OPES",2,IF(Eliminación!E1137="UPES",3,4)),FALSE)</f>
        <v>10</v>
      </c>
      <c r="K1847" s="27">
        <f t="shared" si="29"/>
        <v>41126</v>
      </c>
      <c r="L1847" s="28" t="str">
        <f>IF(VLOOKUP(I1847,RETENCIÓN!A:E,5,FALSE)="E","X","")</f>
        <v>X</v>
      </c>
      <c r="M1847" s="29" t="str">
        <f>IF(VLOOKUP(I1847,RETENCIÓN!A:E,5,FALSE)="CT","X","")</f>
        <v/>
      </c>
      <c r="N1847" s="28" t="str">
        <f>IF(VLOOKUP(I1847,RETENCIÓN!A:E,5,FALSE)="E","X","")</f>
        <v>X</v>
      </c>
      <c r="O1847" s="28" t="str">
        <f>IF(VLOOKUP(I1847,[3]RETENCIÓN!A:E,5,FALSE)="MT","X","")</f>
        <v/>
      </c>
      <c r="P1847" s="28" t="str">
        <f>IF(VLOOKUP(I1847,[3]RETENCIÓN!A:E,5,FALSE)="S","X","")</f>
        <v/>
      </c>
      <c r="Q1847" s="26" t="s">
        <v>1741</v>
      </c>
      <c r="R1847" s="26"/>
      <c r="S1847" s="25" t="s">
        <v>177</v>
      </c>
      <c r="T1847" s="22" t="s">
        <v>178</v>
      </c>
      <c r="U1847" s="22">
        <v>1</v>
      </c>
      <c r="V1847" s="22">
        <v>10</v>
      </c>
      <c r="W1847" s="22" t="s">
        <v>167</v>
      </c>
      <c r="X1847" s="22"/>
      <c r="Y1847" s="22">
        <v>2</v>
      </c>
      <c r="Z1847" s="22" t="s">
        <v>1739</v>
      </c>
    </row>
    <row r="1848" spans="1:26" ht="24" x14ac:dyDescent="0.2">
      <c r="A1848" s="22">
        <v>1846</v>
      </c>
      <c r="B1848" s="22" t="s">
        <v>221</v>
      </c>
      <c r="C1848" s="23">
        <v>37602</v>
      </c>
      <c r="D1848" s="23">
        <v>37602</v>
      </c>
      <c r="E1848" s="22" t="s">
        <v>21</v>
      </c>
      <c r="F1848" s="24" t="s">
        <v>1742</v>
      </c>
      <c r="G1848" s="4" t="s">
        <v>40</v>
      </c>
      <c r="H1848" s="31" t="str">
        <f>VLOOKUP(G1848,[3]Hoja2!A:B,2,0)</f>
        <v>SERIE029</v>
      </c>
      <c r="I1848" s="4" t="s">
        <v>40</v>
      </c>
      <c r="J1848" s="31">
        <f>VLOOKUP(Eliminación!I1138,RETENCIÓN!A:D,IF(Eliminación!E1138="OPES",2,IF(Eliminación!E1138="UPES",3,4)),FALSE)</f>
        <v>10</v>
      </c>
      <c r="K1848" s="27">
        <f t="shared" si="29"/>
        <v>41252</v>
      </c>
      <c r="L1848" s="28" t="str">
        <f>IF(VLOOKUP(I1848,RETENCIÓN!A:E,5,FALSE)="E","X","")</f>
        <v>X</v>
      </c>
      <c r="M1848" s="29" t="str">
        <f>IF(VLOOKUP(I1848,RETENCIÓN!A:E,5,FALSE)="CT","X","")</f>
        <v/>
      </c>
      <c r="N1848" s="28" t="str">
        <f>IF(VLOOKUP(I1848,RETENCIÓN!A:E,5,FALSE)="E","X","")</f>
        <v>X</v>
      </c>
      <c r="O1848" s="28" t="str">
        <f>IF(VLOOKUP(I1848,[3]RETENCIÓN!A:E,5,FALSE)="MT","X","")</f>
        <v/>
      </c>
      <c r="P1848" s="28" t="str">
        <f>IF(VLOOKUP(I1848,[3]RETENCIÓN!A:E,5,FALSE)="S","X","")</f>
        <v/>
      </c>
      <c r="Q1848" s="26" t="s">
        <v>1737</v>
      </c>
      <c r="R1848" s="26" t="s">
        <v>1743</v>
      </c>
      <c r="S1848" s="25" t="s">
        <v>177</v>
      </c>
      <c r="T1848" s="22" t="s">
        <v>178</v>
      </c>
      <c r="U1848" s="22">
        <v>1</v>
      </c>
      <c r="V1848" s="22">
        <v>121</v>
      </c>
      <c r="W1848" s="22" t="s">
        <v>167</v>
      </c>
      <c r="X1848" s="22"/>
      <c r="Y1848" s="22">
        <v>3</v>
      </c>
      <c r="Z1848" s="22" t="s">
        <v>1739</v>
      </c>
    </row>
    <row r="1849" spans="1:26" x14ac:dyDescent="0.2">
      <c r="A1849" s="22">
        <v>1847</v>
      </c>
      <c r="B1849" s="22" t="s">
        <v>412</v>
      </c>
      <c r="C1849" s="23">
        <v>37305</v>
      </c>
      <c r="D1849" s="23">
        <v>37305</v>
      </c>
      <c r="E1849" s="22" t="s">
        <v>21</v>
      </c>
      <c r="F1849" s="24" t="s">
        <v>1644</v>
      </c>
      <c r="G1849" s="4" t="s">
        <v>40</v>
      </c>
      <c r="H1849" s="31" t="str">
        <f>VLOOKUP(G1849,[3]Hoja2!A:B,2,0)</f>
        <v>SERIE029</v>
      </c>
      <c r="I1849" s="4" t="s">
        <v>40</v>
      </c>
      <c r="J1849" s="31">
        <f>VLOOKUP(Eliminación!I1139,RETENCIÓN!A:D,IF(Eliminación!E1139="OPES",2,IF(Eliminación!E1139="UPES",3,4)),FALSE)</f>
        <v>10</v>
      </c>
      <c r="K1849" s="27">
        <f t="shared" si="29"/>
        <v>40955</v>
      </c>
      <c r="L1849" s="28" t="str">
        <f>IF(VLOOKUP(I1849,RETENCIÓN!A:E,5,FALSE)="E","X","")</f>
        <v>X</v>
      </c>
      <c r="M1849" s="29" t="str">
        <f>IF(VLOOKUP(I1849,RETENCIÓN!A:E,5,FALSE)="CT","X","")</f>
        <v/>
      </c>
      <c r="N1849" s="28" t="str">
        <f>IF(VLOOKUP(I1849,RETENCIÓN!A:E,5,FALSE)="E","X","")</f>
        <v>X</v>
      </c>
      <c r="O1849" s="28" t="str">
        <f>IF(VLOOKUP(I1849,[3]RETENCIÓN!A:E,5,FALSE)="MT","X","")</f>
        <v/>
      </c>
      <c r="P1849" s="28" t="str">
        <f>IF(VLOOKUP(I1849,[3]RETENCIÓN!A:E,5,FALSE)="S","X","")</f>
        <v/>
      </c>
      <c r="Q1849" s="26" t="s">
        <v>1744</v>
      </c>
      <c r="R1849" s="26" t="s">
        <v>1745</v>
      </c>
      <c r="S1849" s="25" t="s">
        <v>177</v>
      </c>
      <c r="T1849" s="22" t="s">
        <v>178</v>
      </c>
      <c r="U1849" s="22">
        <v>1</v>
      </c>
      <c r="V1849" s="22">
        <v>248</v>
      </c>
      <c r="W1849" s="22" t="s">
        <v>167</v>
      </c>
      <c r="X1849" s="22" t="s">
        <v>351</v>
      </c>
      <c r="Y1849" s="22">
        <v>4</v>
      </c>
      <c r="Z1849" s="22" t="s">
        <v>1739</v>
      </c>
    </row>
    <row r="1850" spans="1:26" ht="24" x14ac:dyDescent="0.2">
      <c r="A1850" s="22">
        <v>1848</v>
      </c>
      <c r="B1850" s="22" t="s">
        <v>412</v>
      </c>
      <c r="C1850" s="23">
        <v>37300</v>
      </c>
      <c r="D1850" s="23">
        <v>37300</v>
      </c>
      <c r="E1850" s="22" t="s">
        <v>21</v>
      </c>
      <c r="F1850" s="24" t="s">
        <v>1746</v>
      </c>
      <c r="G1850" s="4" t="s">
        <v>40</v>
      </c>
      <c r="H1850" s="31" t="str">
        <f>VLOOKUP(G1850,[3]Hoja2!A:B,2,0)</f>
        <v>SERIE029</v>
      </c>
      <c r="I1850" s="4" t="s">
        <v>40</v>
      </c>
      <c r="J1850" s="31">
        <f>VLOOKUP(Eliminación!I1140,RETENCIÓN!A:D,IF(Eliminación!E1140="OPES",2,IF(Eliminación!E1140="UPES",3,4)),FALSE)</f>
        <v>10</v>
      </c>
      <c r="K1850" s="27">
        <f t="shared" si="29"/>
        <v>40950</v>
      </c>
      <c r="L1850" s="28" t="str">
        <f>IF(VLOOKUP(I1850,RETENCIÓN!A:E,5,FALSE)="E","X","")</f>
        <v>X</v>
      </c>
      <c r="M1850" s="29" t="str">
        <f>IF(VLOOKUP(I1850,RETENCIÓN!A:E,5,FALSE)="CT","X","")</f>
        <v/>
      </c>
      <c r="N1850" s="28" t="str">
        <f>IF(VLOOKUP(I1850,RETENCIÓN!A:E,5,FALSE)="E","X","")</f>
        <v>X</v>
      </c>
      <c r="O1850" s="28" t="str">
        <f>IF(VLOOKUP(I1850,[3]RETENCIÓN!A:E,5,FALSE)="MT","X","")</f>
        <v/>
      </c>
      <c r="P1850" s="28" t="str">
        <f>IF(VLOOKUP(I1850,[3]RETENCIÓN!A:E,5,FALSE)="S","X","")</f>
        <v/>
      </c>
      <c r="Q1850" s="26" t="s">
        <v>1747</v>
      </c>
      <c r="R1850" s="26"/>
      <c r="S1850" s="25" t="s">
        <v>177</v>
      </c>
      <c r="T1850" s="22" t="s">
        <v>178</v>
      </c>
      <c r="U1850" s="22">
        <v>1</v>
      </c>
      <c r="V1850" s="22">
        <v>9</v>
      </c>
      <c r="W1850" s="22" t="s">
        <v>167</v>
      </c>
      <c r="X1850" s="22" t="s">
        <v>351</v>
      </c>
      <c r="Y1850" s="22">
        <v>5</v>
      </c>
      <c r="Z1850" s="22" t="s">
        <v>1739</v>
      </c>
    </row>
    <row r="1851" spans="1:26" x14ac:dyDescent="0.2">
      <c r="A1851" s="22">
        <v>1849</v>
      </c>
      <c r="B1851" s="22" t="s">
        <v>412</v>
      </c>
      <c r="C1851" s="23">
        <v>37368</v>
      </c>
      <c r="D1851" s="23">
        <v>37368</v>
      </c>
      <c r="E1851" s="22" t="s">
        <v>21</v>
      </c>
      <c r="F1851" s="24" t="s">
        <v>1748</v>
      </c>
      <c r="G1851" s="4" t="s">
        <v>40</v>
      </c>
      <c r="H1851" s="31" t="str">
        <f>VLOOKUP(G1851,[3]Hoja2!A:B,2,0)</f>
        <v>SERIE029</v>
      </c>
      <c r="I1851" s="4" t="s">
        <v>40</v>
      </c>
      <c r="J1851" s="31">
        <f>VLOOKUP(Eliminación!I1141,RETENCIÓN!A:D,IF(Eliminación!E1141="OPES",2,IF(Eliminación!E1141="UPES",3,4)),FALSE)</f>
        <v>10</v>
      </c>
      <c r="K1851" s="27">
        <f t="shared" si="29"/>
        <v>41018</v>
      </c>
      <c r="L1851" s="28" t="str">
        <f>IF(VLOOKUP(I1851,RETENCIÓN!A:E,5,FALSE)="E","X","")</f>
        <v>X</v>
      </c>
      <c r="M1851" s="29" t="str">
        <f>IF(VLOOKUP(I1851,RETENCIÓN!A:E,5,FALSE)="CT","X","")</f>
        <v/>
      </c>
      <c r="N1851" s="28" t="str">
        <f>IF(VLOOKUP(I1851,RETENCIÓN!A:E,5,FALSE)="E","X","")</f>
        <v>X</v>
      </c>
      <c r="O1851" s="28" t="str">
        <f>IF(VLOOKUP(I1851,[3]RETENCIÓN!A:E,5,FALSE)="MT","X","")</f>
        <v/>
      </c>
      <c r="P1851" s="28" t="str">
        <f>IF(VLOOKUP(I1851,[3]RETENCIÓN!A:E,5,FALSE)="S","X","")</f>
        <v/>
      </c>
      <c r="Q1851" s="26" t="s">
        <v>1749</v>
      </c>
      <c r="R1851" s="26" t="s">
        <v>1750</v>
      </c>
      <c r="S1851" s="25" t="s">
        <v>177</v>
      </c>
      <c r="T1851" s="22" t="s">
        <v>178</v>
      </c>
      <c r="U1851" s="22">
        <v>1</v>
      </c>
      <c r="V1851" s="22">
        <v>9</v>
      </c>
      <c r="W1851" s="22" t="s">
        <v>167</v>
      </c>
      <c r="X1851" s="22" t="s">
        <v>351</v>
      </c>
      <c r="Y1851" s="22">
        <v>6</v>
      </c>
      <c r="Z1851" s="22" t="s">
        <v>1739</v>
      </c>
    </row>
    <row r="1852" spans="1:26" ht="24" x14ac:dyDescent="0.2">
      <c r="A1852" s="22">
        <v>1850</v>
      </c>
      <c r="B1852" s="22" t="s">
        <v>412</v>
      </c>
      <c r="C1852" s="23">
        <v>37455</v>
      </c>
      <c r="D1852" s="23">
        <v>37455</v>
      </c>
      <c r="E1852" s="22" t="s">
        <v>21</v>
      </c>
      <c r="F1852" s="24" t="s">
        <v>1751</v>
      </c>
      <c r="G1852" s="4" t="s">
        <v>40</v>
      </c>
      <c r="H1852" s="31" t="str">
        <f>VLOOKUP(G1852,[3]Hoja2!A:B,2,0)</f>
        <v>SERIE029</v>
      </c>
      <c r="I1852" s="4" t="s">
        <v>40</v>
      </c>
      <c r="J1852" s="31">
        <f>VLOOKUP(Eliminación!I1142,RETENCIÓN!A:D,IF(Eliminación!E1142="OPES",2,IF(Eliminación!E1142="UPES",3,4)),FALSE)</f>
        <v>10</v>
      </c>
      <c r="K1852" s="27">
        <f t="shared" si="29"/>
        <v>41105</v>
      </c>
      <c r="L1852" s="28" t="str">
        <f>IF(VLOOKUP(I1852,RETENCIÓN!A:E,5,FALSE)="E","X","")</f>
        <v>X</v>
      </c>
      <c r="M1852" s="29" t="str">
        <f>IF(VLOOKUP(I1852,RETENCIÓN!A:E,5,FALSE)="CT","X","")</f>
        <v/>
      </c>
      <c r="N1852" s="28" t="str">
        <f>IF(VLOOKUP(I1852,RETENCIÓN!A:E,5,FALSE)="E","X","")</f>
        <v>X</v>
      </c>
      <c r="O1852" s="28" t="str">
        <f>IF(VLOOKUP(I1852,[3]RETENCIÓN!A:E,5,FALSE)="MT","X","")</f>
        <v/>
      </c>
      <c r="P1852" s="28" t="str">
        <f>IF(VLOOKUP(I1852,[3]RETENCIÓN!A:E,5,FALSE)="S","X","")</f>
        <v/>
      </c>
      <c r="Q1852" s="26" t="s">
        <v>1752</v>
      </c>
      <c r="R1852" s="26" t="s">
        <v>1753</v>
      </c>
      <c r="S1852" s="25" t="s">
        <v>177</v>
      </c>
      <c r="T1852" s="22" t="s">
        <v>178</v>
      </c>
      <c r="U1852" s="22">
        <v>1</v>
      </c>
      <c r="V1852" s="22">
        <v>9</v>
      </c>
      <c r="W1852" s="22" t="s">
        <v>167</v>
      </c>
      <c r="X1852" s="22" t="s">
        <v>351</v>
      </c>
      <c r="Y1852" s="22">
        <v>7</v>
      </c>
      <c r="Z1852" s="22" t="s">
        <v>1739</v>
      </c>
    </row>
    <row r="1853" spans="1:26" x14ac:dyDescent="0.2">
      <c r="A1853" s="22">
        <v>1851</v>
      </c>
      <c r="B1853" s="22" t="s">
        <v>214</v>
      </c>
      <c r="C1853" s="23">
        <v>35744</v>
      </c>
      <c r="D1853" s="23">
        <v>35744</v>
      </c>
      <c r="E1853" s="22" t="s">
        <v>20</v>
      </c>
      <c r="F1853" s="24" t="s">
        <v>324</v>
      </c>
      <c r="G1853" s="4" t="s">
        <v>40</v>
      </c>
      <c r="H1853" s="31" t="str">
        <f>VLOOKUP(G1853,[3]Hoja2!A:B,2,0)</f>
        <v>SERIE029</v>
      </c>
      <c r="I1853" s="4" t="s">
        <v>40</v>
      </c>
      <c r="J1853" s="31">
        <f>VLOOKUP(Eliminación!I1143,RETENCIÓN!A:D,IF(Eliminación!E1143="OPES",2,IF(Eliminación!E1143="UPES",3,4)),FALSE)</f>
        <v>10</v>
      </c>
      <c r="K1853" s="27">
        <f t="shared" si="29"/>
        <v>39394</v>
      </c>
      <c r="L1853" s="28" t="str">
        <f>IF(VLOOKUP(I1853,RETENCIÓN!A:E,5,FALSE)="E","X","")</f>
        <v>X</v>
      </c>
      <c r="M1853" s="29" t="str">
        <f>IF(VLOOKUP(I1853,RETENCIÓN!A:E,5,FALSE)="CT","X","")</f>
        <v/>
      </c>
      <c r="N1853" s="28" t="str">
        <f>IF(VLOOKUP(I1853,RETENCIÓN!A:E,5,FALSE)="E","X","")</f>
        <v>X</v>
      </c>
      <c r="O1853" s="28" t="str">
        <f>IF(VLOOKUP(I1853,[3]RETENCIÓN!A:E,5,FALSE)="MT","X","")</f>
        <v/>
      </c>
      <c r="P1853" s="28" t="str">
        <f>IF(VLOOKUP(I1853,[3]RETENCIÓN!A:E,5,FALSE)="S","X","")</f>
        <v/>
      </c>
      <c r="Q1853" s="26" t="s">
        <v>1754</v>
      </c>
      <c r="R1853" s="26" t="s">
        <v>1455</v>
      </c>
      <c r="S1853" s="25" t="s">
        <v>177</v>
      </c>
      <c r="T1853" s="22" t="s">
        <v>178</v>
      </c>
      <c r="U1853" s="22">
        <v>1</v>
      </c>
      <c r="V1853" s="22">
        <v>200</v>
      </c>
      <c r="W1853" s="22" t="s">
        <v>167</v>
      </c>
      <c r="X1853" s="22" t="s">
        <v>1187</v>
      </c>
      <c r="Y1853" s="22">
        <v>8</v>
      </c>
      <c r="Z1853" s="22" t="s">
        <v>1739</v>
      </c>
    </row>
    <row r="1854" spans="1:26" x14ac:dyDescent="0.2">
      <c r="A1854" s="22">
        <v>1852</v>
      </c>
      <c r="B1854" s="22" t="s">
        <v>214</v>
      </c>
      <c r="C1854" s="23">
        <v>35744</v>
      </c>
      <c r="D1854" s="23">
        <v>35744</v>
      </c>
      <c r="E1854" s="22" t="s">
        <v>20</v>
      </c>
      <c r="F1854" s="24" t="s">
        <v>324</v>
      </c>
      <c r="G1854" s="4" t="s">
        <v>40</v>
      </c>
      <c r="H1854" s="31" t="str">
        <f>VLOOKUP(G1854,[3]Hoja2!A:B,2,0)</f>
        <v>SERIE029</v>
      </c>
      <c r="I1854" s="4" t="s">
        <v>40</v>
      </c>
      <c r="J1854" s="31">
        <f>VLOOKUP(Eliminación!I1144,RETENCIÓN!A:D,IF(Eliminación!E1144="OPES",2,IF(Eliminación!E1144="UPES",3,4)),FALSE)</f>
        <v>10</v>
      </c>
      <c r="K1854" s="27">
        <f t="shared" si="29"/>
        <v>39394</v>
      </c>
      <c r="L1854" s="28" t="str">
        <f>IF(VLOOKUP(I1854,RETENCIÓN!A:E,5,FALSE)="E","X","")</f>
        <v>X</v>
      </c>
      <c r="M1854" s="29" t="str">
        <f>IF(VLOOKUP(I1854,RETENCIÓN!A:E,5,FALSE)="CT","X","")</f>
        <v/>
      </c>
      <c r="N1854" s="28" t="str">
        <f>IF(VLOOKUP(I1854,RETENCIÓN!A:E,5,FALSE)="E","X","")</f>
        <v>X</v>
      </c>
      <c r="O1854" s="28" t="str">
        <f>IF(VLOOKUP(I1854,[3]RETENCIÓN!A:E,5,FALSE)="MT","X","")</f>
        <v/>
      </c>
      <c r="P1854" s="28" t="str">
        <f>IF(VLOOKUP(I1854,[3]RETENCIÓN!A:E,5,FALSE)="S","X","")</f>
        <v/>
      </c>
      <c r="Q1854" s="26" t="s">
        <v>1754</v>
      </c>
      <c r="R1854" s="26" t="s">
        <v>1455</v>
      </c>
      <c r="S1854" s="25" t="s">
        <v>177</v>
      </c>
      <c r="T1854" s="22" t="s">
        <v>178</v>
      </c>
      <c r="U1854" s="22">
        <v>201</v>
      </c>
      <c r="V1854" s="22">
        <v>392</v>
      </c>
      <c r="W1854" s="22" t="s">
        <v>167</v>
      </c>
      <c r="X1854" s="22" t="s">
        <v>1188</v>
      </c>
      <c r="Y1854" s="22">
        <v>9</v>
      </c>
      <c r="Z1854" s="22" t="s">
        <v>1739</v>
      </c>
    </row>
    <row r="1855" spans="1:26" x14ac:dyDescent="0.2">
      <c r="A1855" s="22">
        <v>1853</v>
      </c>
      <c r="B1855" s="22" t="s">
        <v>214</v>
      </c>
      <c r="C1855" s="23">
        <v>35741</v>
      </c>
      <c r="D1855" s="23">
        <v>35741</v>
      </c>
      <c r="E1855" s="22" t="s">
        <v>20</v>
      </c>
      <c r="F1855" s="24" t="s">
        <v>1755</v>
      </c>
      <c r="G1855" s="4" t="s">
        <v>40</v>
      </c>
      <c r="H1855" s="31" t="str">
        <f>VLOOKUP(G1855,[3]Hoja2!A:B,2,0)</f>
        <v>SERIE029</v>
      </c>
      <c r="I1855" s="4" t="s">
        <v>40</v>
      </c>
      <c r="J1855" s="31">
        <f>VLOOKUP(Eliminación!I1145,RETENCIÓN!A:D,IF(Eliminación!E1145="OPES",2,IF(Eliminación!E1145="UPES",3,4)),FALSE)</f>
        <v>10</v>
      </c>
      <c r="K1855" s="27">
        <f t="shared" si="29"/>
        <v>39391</v>
      </c>
      <c r="L1855" s="28" t="str">
        <f>IF(VLOOKUP(I1855,RETENCIÓN!A:E,5,FALSE)="E","X","")</f>
        <v>X</v>
      </c>
      <c r="M1855" s="29" t="str">
        <f>IF(VLOOKUP(I1855,RETENCIÓN!A:E,5,FALSE)="CT","X","")</f>
        <v/>
      </c>
      <c r="N1855" s="28" t="str">
        <f>IF(VLOOKUP(I1855,RETENCIÓN!A:E,5,FALSE)="E","X","")</f>
        <v>X</v>
      </c>
      <c r="O1855" s="28" t="str">
        <f>IF(VLOOKUP(I1855,[3]RETENCIÓN!A:E,5,FALSE)="MT","X","")</f>
        <v/>
      </c>
      <c r="P1855" s="28" t="str">
        <f>IF(VLOOKUP(I1855,[3]RETENCIÓN!A:E,5,FALSE)="S","X","")</f>
        <v/>
      </c>
      <c r="Q1855" s="26" t="s">
        <v>1754</v>
      </c>
      <c r="R1855" s="26" t="s">
        <v>1756</v>
      </c>
      <c r="S1855" s="25" t="s">
        <v>177</v>
      </c>
      <c r="T1855" s="22" t="s">
        <v>178</v>
      </c>
      <c r="U1855" s="22">
        <v>1</v>
      </c>
      <c r="V1855" s="22">
        <v>159</v>
      </c>
      <c r="W1855" s="22" t="s">
        <v>167</v>
      </c>
      <c r="X1855" s="22" t="s">
        <v>1187</v>
      </c>
      <c r="Y1855" s="22">
        <v>10</v>
      </c>
      <c r="Z1855" s="22" t="s">
        <v>1739</v>
      </c>
    </row>
    <row r="1856" spans="1:26" x14ac:dyDescent="0.2">
      <c r="A1856" s="22">
        <v>1854</v>
      </c>
      <c r="B1856" s="22" t="s">
        <v>214</v>
      </c>
      <c r="C1856" s="23">
        <v>35741</v>
      </c>
      <c r="D1856" s="23">
        <v>35741</v>
      </c>
      <c r="E1856" s="22" t="s">
        <v>20</v>
      </c>
      <c r="F1856" s="24" t="s">
        <v>1755</v>
      </c>
      <c r="G1856" s="4" t="s">
        <v>40</v>
      </c>
      <c r="H1856" s="31" t="str">
        <f>VLOOKUP(G1856,[3]Hoja2!A:B,2,0)</f>
        <v>SERIE029</v>
      </c>
      <c r="I1856" s="4" t="s">
        <v>40</v>
      </c>
      <c r="J1856" s="31">
        <f>VLOOKUP(Eliminación!I1146,RETENCIÓN!A:D,IF(Eliminación!E1146="OPES",2,IF(Eliminación!E1146="UPES",3,4)),FALSE)</f>
        <v>10</v>
      </c>
      <c r="K1856" s="27">
        <f t="shared" si="29"/>
        <v>39391</v>
      </c>
      <c r="L1856" s="28" t="str">
        <f>IF(VLOOKUP(I1856,RETENCIÓN!A:E,5,FALSE)="E","X","")</f>
        <v>X</v>
      </c>
      <c r="M1856" s="29" t="str">
        <f>IF(VLOOKUP(I1856,RETENCIÓN!A:E,5,FALSE)="CT","X","")</f>
        <v/>
      </c>
      <c r="N1856" s="28" t="str">
        <f>IF(VLOOKUP(I1856,RETENCIÓN!A:E,5,FALSE)="E","X","")</f>
        <v>X</v>
      </c>
      <c r="O1856" s="28" t="str">
        <f>IF(VLOOKUP(I1856,[3]RETENCIÓN!A:E,5,FALSE)="MT","X","")</f>
        <v/>
      </c>
      <c r="P1856" s="28" t="str">
        <f>IF(VLOOKUP(I1856,[3]RETENCIÓN!A:E,5,FALSE)="S","X","")</f>
        <v/>
      </c>
      <c r="Q1856" s="26" t="s">
        <v>1754</v>
      </c>
      <c r="R1856" s="26" t="s">
        <v>1756</v>
      </c>
      <c r="S1856" s="25" t="s">
        <v>177</v>
      </c>
      <c r="T1856" s="22" t="s">
        <v>178</v>
      </c>
      <c r="U1856" s="22">
        <v>160</v>
      </c>
      <c r="V1856" s="22">
        <v>323</v>
      </c>
      <c r="W1856" s="22" t="s">
        <v>167</v>
      </c>
      <c r="X1856" s="22" t="s">
        <v>1188</v>
      </c>
      <c r="Y1856" s="22">
        <v>11</v>
      </c>
      <c r="Z1856" s="22" t="s">
        <v>1739</v>
      </c>
    </row>
    <row r="1857" spans="1:26" ht="24" x14ac:dyDescent="0.2">
      <c r="A1857" s="22">
        <v>1855</v>
      </c>
      <c r="B1857" s="22" t="s">
        <v>214</v>
      </c>
      <c r="C1857" s="23">
        <v>35744</v>
      </c>
      <c r="D1857" s="23">
        <v>35744</v>
      </c>
      <c r="E1857" s="22" t="s">
        <v>20</v>
      </c>
      <c r="F1857" s="24" t="s">
        <v>1757</v>
      </c>
      <c r="G1857" s="4" t="s">
        <v>40</v>
      </c>
      <c r="H1857" s="31" t="str">
        <f>VLOOKUP(G1857,[3]Hoja2!A:B,2,0)</f>
        <v>SERIE029</v>
      </c>
      <c r="I1857" s="4" t="s">
        <v>40</v>
      </c>
      <c r="J1857" s="31">
        <f>VLOOKUP(Eliminación!I1147,RETENCIÓN!A:D,IF(Eliminación!E1147="OPES",2,IF(Eliminación!E1147="UPES",3,4)),FALSE)</f>
        <v>10</v>
      </c>
      <c r="K1857" s="27">
        <f t="shared" si="29"/>
        <v>39394</v>
      </c>
      <c r="L1857" s="28" t="str">
        <f>IF(VLOOKUP(I1857,RETENCIÓN!A:E,5,FALSE)="E","X","")</f>
        <v>X</v>
      </c>
      <c r="M1857" s="29" t="str">
        <f>IF(VLOOKUP(I1857,RETENCIÓN!A:E,5,FALSE)="CT","X","")</f>
        <v/>
      </c>
      <c r="N1857" s="28" t="str">
        <f>IF(VLOOKUP(I1857,RETENCIÓN!A:E,5,FALSE)="E","X","")</f>
        <v>X</v>
      </c>
      <c r="O1857" s="28" t="str">
        <f>IF(VLOOKUP(I1857,[3]RETENCIÓN!A:E,5,FALSE)="MT","X","")</f>
        <v/>
      </c>
      <c r="P1857" s="28" t="str">
        <f>IF(VLOOKUP(I1857,[3]RETENCIÓN!A:E,5,FALSE)="S","X","")</f>
        <v/>
      </c>
      <c r="Q1857" s="26" t="s">
        <v>1758</v>
      </c>
      <c r="R1857" s="26" t="s">
        <v>1759</v>
      </c>
      <c r="S1857" s="25" t="s">
        <v>177</v>
      </c>
      <c r="T1857" s="22" t="s">
        <v>178</v>
      </c>
      <c r="U1857" s="22">
        <v>1</v>
      </c>
      <c r="V1857" s="22">
        <v>241</v>
      </c>
      <c r="W1857" s="22" t="s">
        <v>167</v>
      </c>
      <c r="X1857" s="22"/>
      <c r="Y1857" s="22">
        <v>12</v>
      </c>
      <c r="Z1857" s="22" t="s">
        <v>1739</v>
      </c>
    </row>
    <row r="1858" spans="1:26" x14ac:dyDescent="0.2">
      <c r="A1858" s="22">
        <v>1856</v>
      </c>
      <c r="B1858" s="22" t="s">
        <v>214</v>
      </c>
      <c r="C1858" s="23">
        <v>35744</v>
      </c>
      <c r="D1858" s="23">
        <v>35744</v>
      </c>
      <c r="E1858" s="22" t="s">
        <v>20</v>
      </c>
      <c r="F1858" s="24" t="s">
        <v>1760</v>
      </c>
      <c r="G1858" s="4" t="s">
        <v>40</v>
      </c>
      <c r="H1858" s="31" t="str">
        <f>VLOOKUP(G1858,[3]Hoja2!A:B,2,0)</f>
        <v>SERIE029</v>
      </c>
      <c r="I1858" s="4" t="s">
        <v>40</v>
      </c>
      <c r="J1858" s="31">
        <f>VLOOKUP(Eliminación!I1148,RETENCIÓN!A:D,IF(Eliminación!E1148="OPES",2,IF(Eliminación!E1148="UPES",3,4)),FALSE)</f>
        <v>10</v>
      </c>
      <c r="K1858" s="27">
        <f t="shared" si="29"/>
        <v>39394</v>
      </c>
      <c r="L1858" s="28" t="str">
        <f>IF(VLOOKUP(I1858,RETENCIÓN!A:E,5,FALSE)="E","X","")</f>
        <v>X</v>
      </c>
      <c r="M1858" s="29" t="str">
        <f>IF(VLOOKUP(I1858,RETENCIÓN!A:E,5,FALSE)="CT","X","")</f>
        <v/>
      </c>
      <c r="N1858" s="28" t="str">
        <f>IF(VLOOKUP(I1858,RETENCIÓN!A:E,5,FALSE)="E","X","")</f>
        <v>X</v>
      </c>
      <c r="O1858" s="28" t="str">
        <f>IF(VLOOKUP(I1858,[3]RETENCIÓN!A:E,5,FALSE)="MT","X","")</f>
        <v/>
      </c>
      <c r="P1858" s="28" t="str">
        <f>IF(VLOOKUP(I1858,[3]RETENCIÓN!A:E,5,FALSE)="S","X","")</f>
        <v/>
      </c>
      <c r="Q1858" s="26" t="s">
        <v>1754</v>
      </c>
      <c r="R1858" s="26" t="s">
        <v>1761</v>
      </c>
      <c r="S1858" s="25" t="s">
        <v>177</v>
      </c>
      <c r="T1858" s="22" t="s">
        <v>178</v>
      </c>
      <c r="U1858" s="22">
        <v>1</v>
      </c>
      <c r="V1858" s="22">
        <v>201</v>
      </c>
      <c r="W1858" s="22" t="s">
        <v>167</v>
      </c>
      <c r="X1858" s="22" t="s">
        <v>1187</v>
      </c>
      <c r="Y1858" s="22">
        <v>1</v>
      </c>
      <c r="Z1858" s="22" t="s">
        <v>1762</v>
      </c>
    </row>
    <row r="1859" spans="1:26" x14ac:dyDescent="0.2">
      <c r="A1859" s="22">
        <v>1857</v>
      </c>
      <c r="B1859" s="22" t="s">
        <v>214</v>
      </c>
      <c r="C1859" s="23">
        <v>35744</v>
      </c>
      <c r="D1859" s="23">
        <v>35744</v>
      </c>
      <c r="E1859" s="22" t="s">
        <v>20</v>
      </c>
      <c r="F1859" s="24" t="s">
        <v>1760</v>
      </c>
      <c r="G1859" s="4" t="s">
        <v>40</v>
      </c>
      <c r="H1859" s="31" t="str">
        <f>VLOOKUP(G1859,[3]Hoja2!A:B,2,0)</f>
        <v>SERIE029</v>
      </c>
      <c r="I1859" s="4" t="s">
        <v>40</v>
      </c>
      <c r="J1859" s="31">
        <f>VLOOKUP(Eliminación!I1149,RETENCIÓN!A:D,IF(Eliminación!E1149="OPES",2,IF(Eliminación!E1149="UPES",3,4)),FALSE)</f>
        <v>10</v>
      </c>
      <c r="K1859" s="27">
        <f t="shared" si="29"/>
        <v>39394</v>
      </c>
      <c r="L1859" s="28" t="str">
        <f>IF(VLOOKUP(I1859,RETENCIÓN!A:E,5,FALSE)="E","X","")</f>
        <v>X</v>
      </c>
      <c r="M1859" s="29" t="str">
        <f>IF(VLOOKUP(I1859,RETENCIÓN!A:E,5,FALSE)="CT","X","")</f>
        <v/>
      </c>
      <c r="N1859" s="28" t="str">
        <f>IF(VLOOKUP(I1859,RETENCIÓN!A:E,5,FALSE)="E","X","")</f>
        <v>X</v>
      </c>
      <c r="O1859" s="28" t="str">
        <f>IF(VLOOKUP(I1859,[3]RETENCIÓN!A:E,5,FALSE)="MT","X","")</f>
        <v/>
      </c>
      <c r="P1859" s="28" t="str">
        <f>IF(VLOOKUP(I1859,[3]RETENCIÓN!A:E,5,FALSE)="S","X","")</f>
        <v/>
      </c>
      <c r="Q1859" s="26" t="s">
        <v>1754</v>
      </c>
      <c r="R1859" s="26" t="s">
        <v>1761</v>
      </c>
      <c r="S1859" s="25" t="s">
        <v>177</v>
      </c>
      <c r="T1859" s="22" t="s">
        <v>178</v>
      </c>
      <c r="U1859" s="22">
        <v>202</v>
      </c>
      <c r="V1859" s="22">
        <v>411</v>
      </c>
      <c r="W1859" s="22" t="s">
        <v>167</v>
      </c>
      <c r="X1859" s="22" t="s">
        <v>1188</v>
      </c>
      <c r="Y1859" s="22">
        <v>2</v>
      </c>
      <c r="Z1859" s="22" t="s">
        <v>1762</v>
      </c>
    </row>
    <row r="1860" spans="1:26" ht="36" x14ac:dyDescent="0.2">
      <c r="A1860" s="22">
        <v>1858</v>
      </c>
      <c r="B1860" s="22" t="s">
        <v>221</v>
      </c>
      <c r="C1860" s="23">
        <v>35739</v>
      </c>
      <c r="D1860" s="23">
        <v>35739</v>
      </c>
      <c r="E1860" s="22" t="s">
        <v>20</v>
      </c>
      <c r="F1860" s="24" t="s">
        <v>1763</v>
      </c>
      <c r="G1860" s="4" t="s">
        <v>40</v>
      </c>
      <c r="H1860" s="31" t="str">
        <f>VLOOKUP(G1860,[3]Hoja2!A:B,2,0)</f>
        <v>SERIE029</v>
      </c>
      <c r="I1860" s="4" t="s">
        <v>40</v>
      </c>
      <c r="J1860" s="31">
        <f>VLOOKUP(Eliminación!I1150,RETENCIÓN!A:D,IF(Eliminación!E1150="OPES",2,IF(Eliminación!E1150="UPES",3,4)),FALSE)</f>
        <v>10</v>
      </c>
      <c r="K1860" s="27">
        <f t="shared" si="29"/>
        <v>39389</v>
      </c>
      <c r="L1860" s="28" t="str">
        <f>IF(VLOOKUP(I1860,RETENCIÓN!A:E,5,FALSE)="E","X","")</f>
        <v>X</v>
      </c>
      <c r="M1860" s="29" t="str">
        <f>IF(VLOOKUP(I1860,RETENCIÓN!A:E,5,FALSE)="CT","X","")</f>
        <v/>
      </c>
      <c r="N1860" s="28" t="str">
        <f>IF(VLOOKUP(I1860,RETENCIÓN!A:E,5,FALSE)="E","X","")</f>
        <v>X</v>
      </c>
      <c r="O1860" s="28" t="str">
        <f>IF(VLOOKUP(I1860,[3]RETENCIÓN!A:E,5,FALSE)="MT","X","")</f>
        <v/>
      </c>
      <c r="P1860" s="28" t="str">
        <f>IF(VLOOKUP(I1860,[3]RETENCIÓN!A:E,5,FALSE)="S","X","")</f>
        <v/>
      </c>
      <c r="Q1860" s="26" t="s">
        <v>1754</v>
      </c>
      <c r="R1860" s="26" t="s">
        <v>1282</v>
      </c>
      <c r="S1860" s="25" t="s">
        <v>177</v>
      </c>
      <c r="T1860" s="22" t="s">
        <v>178</v>
      </c>
      <c r="U1860" s="22">
        <v>1</v>
      </c>
      <c r="V1860" s="22">
        <v>460</v>
      </c>
      <c r="W1860" s="22" t="s">
        <v>167</v>
      </c>
      <c r="X1860" s="22"/>
      <c r="Y1860" s="22">
        <v>3</v>
      </c>
      <c r="Z1860" s="22" t="s">
        <v>1762</v>
      </c>
    </row>
    <row r="1861" spans="1:26" ht="24" x14ac:dyDescent="0.2">
      <c r="A1861" s="22">
        <v>1859</v>
      </c>
      <c r="B1861" s="22" t="s">
        <v>221</v>
      </c>
      <c r="C1861" s="23">
        <v>35774</v>
      </c>
      <c r="D1861" s="23">
        <v>35774</v>
      </c>
      <c r="E1861" s="22" t="s">
        <v>20</v>
      </c>
      <c r="F1861" s="24" t="s">
        <v>1764</v>
      </c>
      <c r="G1861" s="4" t="s">
        <v>40</v>
      </c>
      <c r="H1861" s="31" t="str">
        <f>VLOOKUP(G1861,[3]Hoja2!A:B,2,0)</f>
        <v>SERIE029</v>
      </c>
      <c r="I1861" s="4" t="s">
        <v>40</v>
      </c>
      <c r="J1861" s="31">
        <f>VLOOKUP(Eliminación!I1151,RETENCIÓN!A:D,IF(Eliminación!E1151="OPES",2,IF(Eliminación!E1151="UPES",3,4)),FALSE)</f>
        <v>10</v>
      </c>
      <c r="K1861" s="27">
        <f t="shared" si="29"/>
        <v>39424</v>
      </c>
      <c r="L1861" s="28" t="str">
        <f>IF(VLOOKUP(I1861,RETENCIÓN!A:E,5,FALSE)="E","X","")</f>
        <v>X</v>
      </c>
      <c r="M1861" s="29" t="str">
        <f>IF(VLOOKUP(I1861,RETENCIÓN!A:E,5,FALSE)="CT","X","")</f>
        <v/>
      </c>
      <c r="N1861" s="28" t="str">
        <f>IF(VLOOKUP(I1861,RETENCIÓN!A:E,5,FALSE)="E","X","")</f>
        <v>X</v>
      </c>
      <c r="O1861" s="28" t="str">
        <f>IF(VLOOKUP(I1861,[3]RETENCIÓN!A:E,5,FALSE)="MT","X","")</f>
        <v/>
      </c>
      <c r="P1861" s="28" t="str">
        <f>IF(VLOOKUP(I1861,[3]RETENCIÓN!A:E,5,FALSE)="S","X","")</f>
        <v/>
      </c>
      <c r="Q1861" s="26" t="s">
        <v>1754</v>
      </c>
      <c r="R1861" s="26" t="s">
        <v>1765</v>
      </c>
      <c r="S1861" s="25" t="s">
        <v>177</v>
      </c>
      <c r="T1861" s="22" t="s">
        <v>178</v>
      </c>
      <c r="U1861" s="22">
        <v>1</v>
      </c>
      <c r="V1861" s="22">
        <v>242</v>
      </c>
      <c r="W1861" s="22" t="s">
        <v>167</v>
      </c>
      <c r="X1861" s="22"/>
      <c r="Y1861" s="22">
        <v>4</v>
      </c>
      <c r="Z1861" s="22" t="s">
        <v>1762</v>
      </c>
    </row>
    <row r="1862" spans="1:26" x14ac:dyDescent="0.2">
      <c r="A1862" s="22">
        <v>1860</v>
      </c>
      <c r="B1862" s="22" t="s">
        <v>221</v>
      </c>
      <c r="C1862" s="23">
        <v>35744</v>
      </c>
      <c r="D1862" s="23">
        <v>35744</v>
      </c>
      <c r="E1862" s="22" t="s">
        <v>20</v>
      </c>
      <c r="F1862" s="24" t="s">
        <v>1445</v>
      </c>
      <c r="G1862" s="4" t="s">
        <v>40</v>
      </c>
      <c r="H1862" s="31" t="str">
        <f>VLOOKUP(G1862,[3]Hoja2!A:B,2,0)</f>
        <v>SERIE029</v>
      </c>
      <c r="I1862" s="4" t="s">
        <v>40</v>
      </c>
      <c r="J1862" s="31">
        <f>VLOOKUP(Eliminación!I1152,RETENCIÓN!A:D,IF(Eliminación!E1152="OPES",2,IF(Eliminación!E1152="UPES",3,4)),FALSE)</f>
        <v>10</v>
      </c>
      <c r="K1862" s="27">
        <f t="shared" si="29"/>
        <v>39394</v>
      </c>
      <c r="L1862" s="28" t="str">
        <f>IF(VLOOKUP(I1862,RETENCIÓN!A:E,5,FALSE)="E","X","")</f>
        <v>X</v>
      </c>
      <c r="M1862" s="29" t="str">
        <f>IF(VLOOKUP(I1862,RETENCIÓN!A:E,5,FALSE)="CT","X","")</f>
        <v/>
      </c>
      <c r="N1862" s="28" t="str">
        <f>IF(VLOOKUP(I1862,RETENCIÓN!A:E,5,FALSE)="E","X","")</f>
        <v>X</v>
      </c>
      <c r="O1862" s="28" t="str">
        <f>IF(VLOOKUP(I1862,[3]RETENCIÓN!A:E,5,FALSE)="MT","X","")</f>
        <v/>
      </c>
      <c r="P1862" s="28" t="str">
        <f>IF(VLOOKUP(I1862,[3]RETENCIÓN!A:E,5,FALSE)="S","X","")</f>
        <v/>
      </c>
      <c r="Q1862" s="26" t="s">
        <v>1754</v>
      </c>
      <c r="R1862" s="26" t="s">
        <v>1446</v>
      </c>
      <c r="S1862" s="25" t="s">
        <v>177</v>
      </c>
      <c r="T1862" s="22" t="s">
        <v>178</v>
      </c>
      <c r="U1862" s="22">
        <v>1</v>
      </c>
      <c r="V1862" s="22">
        <v>200</v>
      </c>
      <c r="W1862" s="22" t="s">
        <v>167</v>
      </c>
      <c r="X1862" s="22"/>
      <c r="Y1862" s="22">
        <v>5</v>
      </c>
      <c r="Z1862" s="22" t="s">
        <v>1762</v>
      </c>
    </row>
    <row r="1863" spans="1:26" ht="24" x14ac:dyDescent="0.2">
      <c r="A1863" s="22">
        <v>1861</v>
      </c>
      <c r="B1863" s="22" t="s">
        <v>168</v>
      </c>
      <c r="C1863" s="23">
        <v>37713</v>
      </c>
      <c r="D1863" s="23">
        <v>37713</v>
      </c>
      <c r="E1863" s="22" t="s">
        <v>19</v>
      </c>
      <c r="F1863" s="24" t="s">
        <v>1766</v>
      </c>
      <c r="G1863" s="4" t="s">
        <v>40</v>
      </c>
      <c r="H1863" s="31" t="str">
        <f>VLOOKUP(G1863,[3]Hoja2!A:B,2,0)</f>
        <v>SERIE029</v>
      </c>
      <c r="I1863" s="4" t="s">
        <v>40</v>
      </c>
      <c r="J1863" s="31">
        <f>VLOOKUP(Eliminación!I1153,RETENCIÓN!A:D,IF(Eliminación!E1153="OPES",2,IF(Eliminación!E1153="UPES",3,4)),FALSE)</f>
        <v>10</v>
      </c>
      <c r="K1863" s="27">
        <f t="shared" si="29"/>
        <v>41363</v>
      </c>
      <c r="L1863" s="28" t="str">
        <f>IF(VLOOKUP(I1863,RETENCIÓN!A:E,5,FALSE)="E","X","")</f>
        <v>X</v>
      </c>
      <c r="M1863" s="29" t="str">
        <f>IF(VLOOKUP(I1863,RETENCIÓN!A:E,5,FALSE)="CT","X","")</f>
        <v/>
      </c>
      <c r="N1863" s="28" t="str">
        <f>IF(VLOOKUP(I1863,RETENCIÓN!A:E,5,FALSE)="E","X","")</f>
        <v>X</v>
      </c>
      <c r="O1863" s="28" t="str">
        <f>IF(VLOOKUP(I1863,[3]RETENCIÓN!A:E,5,FALSE)="MT","X","")</f>
        <v/>
      </c>
      <c r="P1863" s="28" t="str">
        <f>IF(VLOOKUP(I1863,[3]RETENCIÓN!A:E,5,FALSE)="S","X","")</f>
        <v/>
      </c>
      <c r="Q1863" s="26" t="s">
        <v>1767</v>
      </c>
      <c r="R1863" s="26" t="s">
        <v>1768</v>
      </c>
      <c r="S1863" s="25" t="s">
        <v>177</v>
      </c>
      <c r="T1863" s="22" t="s">
        <v>178</v>
      </c>
      <c r="U1863" s="22">
        <v>1</v>
      </c>
      <c r="V1863" s="22">
        <v>108</v>
      </c>
      <c r="W1863" s="22" t="s">
        <v>167</v>
      </c>
      <c r="X1863" s="22"/>
      <c r="Y1863" s="22">
        <v>6</v>
      </c>
      <c r="Z1863" s="22" t="s">
        <v>1762</v>
      </c>
    </row>
    <row r="1864" spans="1:26" x14ac:dyDescent="0.2">
      <c r="A1864" s="22">
        <v>1862</v>
      </c>
      <c r="B1864" s="22" t="s">
        <v>168</v>
      </c>
      <c r="C1864" s="23">
        <v>37713</v>
      </c>
      <c r="D1864" s="23">
        <v>37713</v>
      </c>
      <c r="E1864" s="22" t="s">
        <v>21</v>
      </c>
      <c r="F1864" s="24" t="s">
        <v>1769</v>
      </c>
      <c r="G1864" s="4" t="s">
        <v>40</v>
      </c>
      <c r="H1864" s="31" t="str">
        <f>VLOOKUP(G1864,[3]Hoja2!A:B,2,0)</f>
        <v>SERIE029</v>
      </c>
      <c r="I1864" s="4" t="s">
        <v>40</v>
      </c>
      <c r="J1864" s="31">
        <f>VLOOKUP(Eliminación!I1154,RETENCIÓN!A:D,IF(Eliminación!E1154="OPES",2,IF(Eliminación!E1154="UPES",3,4)),FALSE)</f>
        <v>10</v>
      </c>
      <c r="K1864" s="27">
        <f t="shared" si="29"/>
        <v>41363</v>
      </c>
      <c r="L1864" s="28" t="str">
        <f>IF(VLOOKUP(I1864,RETENCIÓN!A:E,5,FALSE)="E","X","")</f>
        <v>X</v>
      </c>
      <c r="M1864" s="29" t="str">
        <f>IF(VLOOKUP(I1864,RETENCIÓN!A:E,5,FALSE)="CT","X","")</f>
        <v/>
      </c>
      <c r="N1864" s="28" t="str">
        <f>IF(VLOOKUP(I1864,RETENCIÓN!A:E,5,FALSE)="E","X","")</f>
        <v>X</v>
      </c>
      <c r="O1864" s="28" t="str">
        <f>IF(VLOOKUP(I1864,[3]RETENCIÓN!A:E,5,FALSE)="MT","X","")</f>
        <v/>
      </c>
      <c r="P1864" s="28" t="str">
        <f>IF(VLOOKUP(I1864,[3]RETENCIÓN!A:E,5,FALSE)="S","X","")</f>
        <v/>
      </c>
      <c r="Q1864" s="26" t="s">
        <v>1770</v>
      </c>
      <c r="R1864" s="26" t="s">
        <v>1771</v>
      </c>
      <c r="S1864" s="25" t="s">
        <v>177</v>
      </c>
      <c r="T1864" s="22" t="s">
        <v>178</v>
      </c>
      <c r="U1864" s="22">
        <v>1</v>
      </c>
      <c r="V1864" s="22">
        <v>54</v>
      </c>
      <c r="W1864" s="22" t="s">
        <v>167</v>
      </c>
      <c r="X1864" s="22"/>
      <c r="Y1864" s="22">
        <v>7</v>
      </c>
      <c r="Z1864" s="22" t="s">
        <v>1762</v>
      </c>
    </row>
    <row r="1865" spans="1:26" x14ac:dyDescent="0.2">
      <c r="A1865" s="22">
        <v>1863</v>
      </c>
      <c r="B1865" s="22" t="s">
        <v>168</v>
      </c>
      <c r="C1865" s="23">
        <v>37713</v>
      </c>
      <c r="D1865" s="23">
        <v>37713</v>
      </c>
      <c r="E1865" s="22" t="s">
        <v>21</v>
      </c>
      <c r="F1865" s="24" t="s">
        <v>1772</v>
      </c>
      <c r="G1865" s="4" t="s">
        <v>40</v>
      </c>
      <c r="H1865" s="31" t="str">
        <f>VLOOKUP(G1865,[3]Hoja2!A:B,2,0)</f>
        <v>SERIE029</v>
      </c>
      <c r="I1865" s="4" t="s">
        <v>40</v>
      </c>
      <c r="J1865" s="31">
        <f>VLOOKUP(Eliminación!I1155,RETENCIÓN!A:D,IF(Eliminación!E1155="OPES",2,IF(Eliminación!E1155="UPES",3,4)),FALSE)</f>
        <v>10</v>
      </c>
      <c r="K1865" s="27">
        <f t="shared" si="29"/>
        <v>41363</v>
      </c>
      <c r="L1865" s="28" t="str">
        <f>IF(VLOOKUP(I1865,RETENCIÓN!A:E,5,FALSE)="E","X","")</f>
        <v>X</v>
      </c>
      <c r="M1865" s="29" t="str">
        <f>IF(VLOOKUP(I1865,RETENCIÓN!A:E,5,FALSE)="CT","X","")</f>
        <v/>
      </c>
      <c r="N1865" s="28" t="str">
        <f>IF(VLOOKUP(I1865,RETENCIÓN!A:E,5,FALSE)="E","X","")</f>
        <v>X</v>
      </c>
      <c r="O1865" s="28" t="str">
        <f>IF(VLOOKUP(I1865,[3]RETENCIÓN!A:E,5,FALSE)="MT","X","")</f>
        <v/>
      </c>
      <c r="P1865" s="28" t="str">
        <f>IF(VLOOKUP(I1865,[3]RETENCIÓN!A:E,5,FALSE)="S","X","")</f>
        <v/>
      </c>
      <c r="Q1865" s="26" t="s">
        <v>1773</v>
      </c>
      <c r="R1865" s="26" t="s">
        <v>1774</v>
      </c>
      <c r="S1865" s="25" t="s">
        <v>182</v>
      </c>
      <c r="T1865" s="22" t="s">
        <v>178</v>
      </c>
      <c r="U1865" s="22">
        <v>1</v>
      </c>
      <c r="V1865" s="22">
        <v>52</v>
      </c>
      <c r="W1865" s="22" t="s">
        <v>167</v>
      </c>
      <c r="X1865" s="22"/>
      <c r="Y1865" s="22">
        <v>8</v>
      </c>
      <c r="Z1865" s="22" t="s">
        <v>1762</v>
      </c>
    </row>
    <row r="1866" spans="1:26" x14ac:dyDescent="0.2">
      <c r="A1866" s="22">
        <v>1864</v>
      </c>
      <c r="B1866" s="22" t="s">
        <v>168</v>
      </c>
      <c r="C1866" s="23">
        <v>37713</v>
      </c>
      <c r="D1866" s="23">
        <v>37713</v>
      </c>
      <c r="E1866" s="22" t="s">
        <v>21</v>
      </c>
      <c r="F1866" s="24" t="s">
        <v>1775</v>
      </c>
      <c r="G1866" s="4" t="s">
        <v>40</v>
      </c>
      <c r="H1866" s="31" t="str">
        <f>VLOOKUP(G1866,[3]Hoja2!A:B,2,0)</f>
        <v>SERIE029</v>
      </c>
      <c r="I1866" s="4" t="s">
        <v>40</v>
      </c>
      <c r="J1866" s="31">
        <f>VLOOKUP(Eliminación!I1156,RETENCIÓN!A:D,IF(Eliminación!E1156="OPES",2,IF(Eliminación!E1156="UPES",3,4)),FALSE)</f>
        <v>10</v>
      </c>
      <c r="K1866" s="27">
        <f t="shared" si="29"/>
        <v>41363</v>
      </c>
      <c r="L1866" s="28" t="str">
        <f>IF(VLOOKUP(I1866,RETENCIÓN!A:E,5,FALSE)="E","X","")</f>
        <v>X</v>
      </c>
      <c r="M1866" s="29" t="str">
        <f>IF(VLOOKUP(I1866,RETENCIÓN!A:E,5,FALSE)="CT","X","")</f>
        <v/>
      </c>
      <c r="N1866" s="28" t="str">
        <f>IF(VLOOKUP(I1866,RETENCIÓN!A:E,5,FALSE)="E","X","")</f>
        <v>X</v>
      </c>
      <c r="O1866" s="28" t="str">
        <f>IF(VLOOKUP(I1866,[3]RETENCIÓN!A:E,5,FALSE)="MT","X","")</f>
        <v/>
      </c>
      <c r="P1866" s="28" t="str">
        <f>IF(VLOOKUP(I1866,[3]RETENCIÓN!A:E,5,FALSE)="S","X","")</f>
        <v/>
      </c>
      <c r="Q1866" s="26" t="s">
        <v>1776</v>
      </c>
      <c r="R1866" s="26" t="s">
        <v>1777</v>
      </c>
      <c r="S1866" s="25" t="s">
        <v>182</v>
      </c>
      <c r="T1866" s="22" t="s">
        <v>178</v>
      </c>
      <c r="U1866" s="22">
        <v>1</v>
      </c>
      <c r="V1866" s="22">
        <v>67</v>
      </c>
      <c r="W1866" s="22" t="s">
        <v>167</v>
      </c>
      <c r="X1866" s="22"/>
      <c r="Y1866" s="22">
        <v>9</v>
      </c>
      <c r="Z1866" s="22" t="s">
        <v>1762</v>
      </c>
    </row>
    <row r="1867" spans="1:26" x14ac:dyDescent="0.2">
      <c r="A1867" s="22">
        <v>1865</v>
      </c>
      <c r="B1867" s="22" t="s">
        <v>168</v>
      </c>
      <c r="C1867" s="23">
        <v>37484</v>
      </c>
      <c r="D1867" s="23">
        <v>37484</v>
      </c>
      <c r="E1867" s="22" t="s">
        <v>21</v>
      </c>
      <c r="F1867" s="24" t="s">
        <v>1778</v>
      </c>
      <c r="G1867" s="4" t="s">
        <v>40</v>
      </c>
      <c r="H1867" s="31" t="str">
        <f>VLOOKUP(G1867,[3]Hoja2!A:B,2,0)</f>
        <v>SERIE029</v>
      </c>
      <c r="I1867" s="4" t="s">
        <v>40</v>
      </c>
      <c r="J1867" s="31">
        <f>VLOOKUP(Eliminación!I1157,RETENCIÓN!A:D,IF(Eliminación!E1157="OPES",2,IF(Eliminación!E1157="UPES",3,4)),FALSE)</f>
        <v>10</v>
      </c>
      <c r="K1867" s="27">
        <f t="shared" si="29"/>
        <v>41134</v>
      </c>
      <c r="L1867" s="28" t="str">
        <f>IF(VLOOKUP(I1867,RETENCIÓN!A:E,5,FALSE)="E","X","")</f>
        <v>X</v>
      </c>
      <c r="M1867" s="29" t="str">
        <f>IF(VLOOKUP(I1867,RETENCIÓN!A:E,5,FALSE)="CT","X","")</f>
        <v/>
      </c>
      <c r="N1867" s="28" t="str">
        <f>IF(VLOOKUP(I1867,RETENCIÓN!A:E,5,FALSE)="E","X","")</f>
        <v>X</v>
      </c>
      <c r="O1867" s="28" t="str">
        <f>IF(VLOOKUP(I1867,[3]RETENCIÓN!A:E,5,FALSE)="MT","X","")</f>
        <v/>
      </c>
      <c r="P1867" s="28" t="str">
        <f>IF(VLOOKUP(I1867,[3]RETENCIÓN!A:E,5,FALSE)="S","X","")</f>
        <v/>
      </c>
      <c r="Q1867" s="26" t="s">
        <v>1779</v>
      </c>
      <c r="R1867" s="26" t="s">
        <v>1780</v>
      </c>
      <c r="S1867" s="25" t="s">
        <v>177</v>
      </c>
      <c r="T1867" s="22" t="s">
        <v>178</v>
      </c>
      <c r="U1867" s="22">
        <v>1</v>
      </c>
      <c r="V1867" s="22">
        <v>98</v>
      </c>
      <c r="W1867" s="22" t="s">
        <v>167</v>
      </c>
      <c r="X1867" s="22"/>
      <c r="Y1867" s="22">
        <v>1</v>
      </c>
      <c r="Z1867" s="22" t="s">
        <v>1781</v>
      </c>
    </row>
    <row r="1868" spans="1:26" x14ac:dyDescent="0.2">
      <c r="A1868" s="22">
        <v>1866</v>
      </c>
      <c r="B1868" s="22" t="s">
        <v>168</v>
      </c>
      <c r="C1868" s="23">
        <v>37484</v>
      </c>
      <c r="D1868" s="23">
        <v>37484</v>
      </c>
      <c r="E1868" s="22" t="s">
        <v>21</v>
      </c>
      <c r="F1868" s="24" t="s">
        <v>1778</v>
      </c>
      <c r="G1868" s="4" t="s">
        <v>40</v>
      </c>
      <c r="H1868" s="31" t="str">
        <f>VLOOKUP(G1868,[3]Hoja2!A:B,2,0)</f>
        <v>SERIE029</v>
      </c>
      <c r="I1868" s="4" t="s">
        <v>40</v>
      </c>
      <c r="J1868" s="31">
        <f>VLOOKUP(Eliminación!I1158,RETENCIÓN!A:D,IF(Eliminación!E1158="OPES",2,IF(Eliminación!E1158="UPES",3,4)),FALSE)</f>
        <v>10</v>
      </c>
      <c r="K1868" s="27">
        <f t="shared" si="29"/>
        <v>41134</v>
      </c>
      <c r="L1868" s="28" t="str">
        <f>IF(VLOOKUP(I1868,RETENCIÓN!A:E,5,FALSE)="E","X","")</f>
        <v>X</v>
      </c>
      <c r="M1868" s="29" t="str">
        <f>IF(VLOOKUP(I1868,RETENCIÓN!A:E,5,FALSE)="CT","X","")</f>
        <v/>
      </c>
      <c r="N1868" s="28" t="str">
        <f>IF(VLOOKUP(I1868,RETENCIÓN!A:E,5,FALSE)="E","X","")</f>
        <v>X</v>
      </c>
      <c r="O1868" s="28" t="str">
        <f>IF(VLOOKUP(I1868,[3]RETENCIÓN!A:E,5,FALSE)="MT","X","")</f>
        <v/>
      </c>
      <c r="P1868" s="28" t="str">
        <f>IF(VLOOKUP(I1868,[3]RETENCIÓN!A:E,5,FALSE)="S","X","")</f>
        <v/>
      </c>
      <c r="Q1868" s="26" t="s">
        <v>1779</v>
      </c>
      <c r="R1868" s="26" t="s">
        <v>1780</v>
      </c>
      <c r="S1868" s="25" t="s">
        <v>177</v>
      </c>
      <c r="T1868" s="22" t="s">
        <v>178</v>
      </c>
      <c r="U1868" s="22">
        <v>99</v>
      </c>
      <c r="V1868" s="22">
        <v>222</v>
      </c>
      <c r="W1868" s="22" t="s">
        <v>167</v>
      </c>
      <c r="X1868" s="22"/>
      <c r="Y1868" s="22">
        <v>2</v>
      </c>
      <c r="Z1868" s="22" t="s">
        <v>1781</v>
      </c>
    </row>
    <row r="1869" spans="1:26" x14ac:dyDescent="0.2">
      <c r="A1869" s="22">
        <v>1867</v>
      </c>
      <c r="B1869" s="22" t="s">
        <v>168</v>
      </c>
      <c r="C1869" s="23">
        <v>37484</v>
      </c>
      <c r="D1869" s="23">
        <v>37484</v>
      </c>
      <c r="E1869" s="22" t="s">
        <v>21</v>
      </c>
      <c r="F1869" s="24" t="s">
        <v>1778</v>
      </c>
      <c r="G1869" s="4" t="s">
        <v>40</v>
      </c>
      <c r="H1869" s="31" t="str">
        <f>VLOOKUP(G1869,[3]Hoja2!A:B,2,0)</f>
        <v>SERIE029</v>
      </c>
      <c r="I1869" s="4" t="s">
        <v>40</v>
      </c>
      <c r="J1869" s="31">
        <f>VLOOKUP(Eliminación!I1159,RETENCIÓN!A:D,IF(Eliminación!E1159="OPES",2,IF(Eliminación!E1159="UPES",3,4)),FALSE)</f>
        <v>10</v>
      </c>
      <c r="K1869" s="27">
        <f t="shared" si="29"/>
        <v>41134</v>
      </c>
      <c r="L1869" s="28" t="str">
        <f>IF(VLOOKUP(I1869,RETENCIÓN!A:E,5,FALSE)="E","X","")</f>
        <v>X</v>
      </c>
      <c r="M1869" s="29" t="str">
        <f>IF(VLOOKUP(I1869,RETENCIÓN!A:E,5,FALSE)="CT","X","")</f>
        <v/>
      </c>
      <c r="N1869" s="28" t="str">
        <f>IF(VLOOKUP(I1869,RETENCIÓN!A:E,5,FALSE)="E","X","")</f>
        <v>X</v>
      </c>
      <c r="O1869" s="28" t="str">
        <f>IF(VLOOKUP(I1869,[3]RETENCIÓN!A:E,5,FALSE)="MT","X","")</f>
        <v/>
      </c>
      <c r="P1869" s="28" t="str">
        <f>IF(VLOOKUP(I1869,[3]RETENCIÓN!A:E,5,FALSE)="S","X","")</f>
        <v/>
      </c>
      <c r="Q1869" s="26" t="s">
        <v>1779</v>
      </c>
      <c r="R1869" s="26" t="s">
        <v>1780</v>
      </c>
      <c r="S1869" s="25" t="s">
        <v>177</v>
      </c>
      <c r="T1869" s="22" t="s">
        <v>178</v>
      </c>
      <c r="U1869" s="22">
        <v>223</v>
      </c>
      <c r="V1869" s="22">
        <v>370</v>
      </c>
      <c r="W1869" s="22" t="s">
        <v>167</v>
      </c>
      <c r="X1869" s="22"/>
      <c r="Y1869" s="22">
        <v>3</v>
      </c>
      <c r="Z1869" s="22" t="s">
        <v>1781</v>
      </c>
    </row>
    <row r="1870" spans="1:26" x14ac:dyDescent="0.2">
      <c r="A1870" s="22">
        <v>1868</v>
      </c>
      <c r="B1870" s="22" t="s">
        <v>168</v>
      </c>
      <c r="C1870" s="23">
        <v>37484</v>
      </c>
      <c r="D1870" s="23">
        <v>37484</v>
      </c>
      <c r="E1870" s="22" t="s">
        <v>21</v>
      </c>
      <c r="F1870" s="24" t="s">
        <v>1778</v>
      </c>
      <c r="G1870" s="4" t="s">
        <v>40</v>
      </c>
      <c r="H1870" s="31" t="str">
        <f>VLOOKUP(G1870,[3]Hoja2!A:B,2,0)</f>
        <v>SERIE029</v>
      </c>
      <c r="I1870" s="4" t="s">
        <v>40</v>
      </c>
      <c r="J1870" s="31">
        <f>VLOOKUP(Eliminación!I1160,RETENCIÓN!A:D,IF(Eliminación!E1160="OPES",2,IF(Eliminación!E1160="UPES",3,4)),FALSE)</f>
        <v>10</v>
      </c>
      <c r="K1870" s="27">
        <f t="shared" si="29"/>
        <v>41134</v>
      </c>
      <c r="L1870" s="28" t="str">
        <f>IF(VLOOKUP(I1870,RETENCIÓN!A:E,5,FALSE)="E","X","")</f>
        <v>X</v>
      </c>
      <c r="M1870" s="29" t="str">
        <f>IF(VLOOKUP(I1870,RETENCIÓN!A:E,5,FALSE)="CT","X","")</f>
        <v/>
      </c>
      <c r="N1870" s="28" t="str">
        <f>IF(VLOOKUP(I1870,RETENCIÓN!A:E,5,FALSE)="E","X","")</f>
        <v>X</v>
      </c>
      <c r="O1870" s="28" t="str">
        <f>IF(VLOOKUP(I1870,[3]RETENCIÓN!A:E,5,FALSE)="MT","X","")</f>
        <v/>
      </c>
      <c r="P1870" s="28" t="str">
        <f>IF(VLOOKUP(I1870,[3]RETENCIÓN!A:E,5,FALSE)="S","X","")</f>
        <v/>
      </c>
      <c r="Q1870" s="26" t="s">
        <v>1779</v>
      </c>
      <c r="R1870" s="26" t="s">
        <v>1780</v>
      </c>
      <c r="S1870" s="25" t="s">
        <v>177</v>
      </c>
      <c r="T1870" s="22" t="s">
        <v>178</v>
      </c>
      <c r="U1870" s="22">
        <v>371</v>
      </c>
      <c r="V1870" s="22">
        <v>475</v>
      </c>
      <c r="W1870" s="22" t="s">
        <v>167</v>
      </c>
      <c r="X1870" s="22"/>
      <c r="Y1870" s="22">
        <v>4</v>
      </c>
      <c r="Z1870" s="22" t="s">
        <v>1781</v>
      </c>
    </row>
    <row r="1871" spans="1:26" x14ac:dyDescent="0.2">
      <c r="A1871" s="22">
        <v>1869</v>
      </c>
      <c r="B1871" s="22" t="s">
        <v>168</v>
      </c>
      <c r="C1871" s="23">
        <v>37484</v>
      </c>
      <c r="D1871" s="23">
        <v>37484</v>
      </c>
      <c r="E1871" s="22" t="s">
        <v>21</v>
      </c>
      <c r="F1871" s="24" t="s">
        <v>1778</v>
      </c>
      <c r="G1871" s="4" t="s">
        <v>40</v>
      </c>
      <c r="H1871" s="31" t="str">
        <f>VLOOKUP(G1871,[3]Hoja2!A:B,2,0)</f>
        <v>SERIE029</v>
      </c>
      <c r="I1871" s="4" t="s">
        <v>40</v>
      </c>
      <c r="J1871" s="31">
        <f>VLOOKUP(Eliminación!I1161,RETENCIÓN!A:D,IF(Eliminación!E1161="OPES",2,IF(Eliminación!E1161="UPES",3,4)),FALSE)</f>
        <v>10</v>
      </c>
      <c r="K1871" s="27">
        <f t="shared" ref="K1871:K1934" si="30">D1871+(J1871*365)</f>
        <v>41134</v>
      </c>
      <c r="L1871" s="28" t="str">
        <f>IF(VLOOKUP(I1871,RETENCIÓN!A:E,5,FALSE)="E","X","")</f>
        <v>X</v>
      </c>
      <c r="M1871" s="29" t="str">
        <f>IF(VLOOKUP(I1871,RETENCIÓN!A:E,5,FALSE)="CT","X","")</f>
        <v/>
      </c>
      <c r="N1871" s="28" t="str">
        <f>IF(VLOOKUP(I1871,RETENCIÓN!A:E,5,FALSE)="E","X","")</f>
        <v>X</v>
      </c>
      <c r="O1871" s="28" t="str">
        <f>IF(VLOOKUP(I1871,[3]RETENCIÓN!A:E,5,FALSE)="MT","X","")</f>
        <v/>
      </c>
      <c r="P1871" s="28" t="str">
        <f>IF(VLOOKUP(I1871,[3]RETENCIÓN!A:E,5,FALSE)="S","X","")</f>
        <v/>
      </c>
      <c r="Q1871" s="26" t="s">
        <v>1779</v>
      </c>
      <c r="R1871" s="26" t="s">
        <v>1780</v>
      </c>
      <c r="S1871" s="25" t="s">
        <v>177</v>
      </c>
      <c r="T1871" s="22" t="s">
        <v>178</v>
      </c>
      <c r="U1871" s="22">
        <v>476</v>
      </c>
      <c r="V1871" s="22">
        <v>555</v>
      </c>
      <c r="W1871" s="22" t="s">
        <v>167</v>
      </c>
      <c r="X1871" s="22"/>
      <c r="Y1871" s="22">
        <v>5</v>
      </c>
      <c r="Z1871" s="22" t="s">
        <v>1781</v>
      </c>
    </row>
    <row r="1872" spans="1:26" x14ac:dyDescent="0.2">
      <c r="A1872" s="22">
        <v>1870</v>
      </c>
      <c r="B1872" s="22" t="s">
        <v>168</v>
      </c>
      <c r="C1872" s="23">
        <v>37484</v>
      </c>
      <c r="D1872" s="23">
        <v>37484</v>
      </c>
      <c r="E1872" s="22" t="s">
        <v>21</v>
      </c>
      <c r="F1872" s="24" t="s">
        <v>1778</v>
      </c>
      <c r="G1872" s="4" t="s">
        <v>40</v>
      </c>
      <c r="H1872" s="31" t="str">
        <f>VLOOKUP(G1872,[3]Hoja2!A:B,2,0)</f>
        <v>SERIE029</v>
      </c>
      <c r="I1872" s="4" t="s">
        <v>40</v>
      </c>
      <c r="J1872" s="31">
        <f>VLOOKUP(Eliminación!I1162,RETENCIÓN!A:D,IF(Eliminación!E1162="OPES",2,IF(Eliminación!E1162="UPES",3,4)),FALSE)</f>
        <v>10</v>
      </c>
      <c r="K1872" s="27">
        <f t="shared" si="30"/>
        <v>41134</v>
      </c>
      <c r="L1872" s="28" t="str">
        <f>IF(VLOOKUP(I1872,RETENCIÓN!A:E,5,FALSE)="E","X","")</f>
        <v>X</v>
      </c>
      <c r="M1872" s="29" t="str">
        <f>IF(VLOOKUP(I1872,RETENCIÓN!A:E,5,FALSE)="CT","X","")</f>
        <v/>
      </c>
      <c r="N1872" s="28" t="str">
        <f>IF(VLOOKUP(I1872,RETENCIÓN!A:E,5,FALSE)="E","X","")</f>
        <v>X</v>
      </c>
      <c r="O1872" s="28" t="str">
        <f>IF(VLOOKUP(I1872,[3]RETENCIÓN!A:E,5,FALSE)="MT","X","")</f>
        <v/>
      </c>
      <c r="P1872" s="28" t="str">
        <f>IF(VLOOKUP(I1872,[3]RETENCIÓN!A:E,5,FALSE)="S","X","")</f>
        <v/>
      </c>
      <c r="Q1872" s="26" t="s">
        <v>1779</v>
      </c>
      <c r="R1872" s="26" t="s">
        <v>1780</v>
      </c>
      <c r="S1872" s="25" t="s">
        <v>177</v>
      </c>
      <c r="T1872" s="22" t="s">
        <v>178</v>
      </c>
      <c r="U1872" s="22">
        <v>556</v>
      </c>
      <c r="V1872" s="22">
        <v>699</v>
      </c>
      <c r="W1872" s="22" t="s">
        <v>167</v>
      </c>
      <c r="X1872" s="22"/>
      <c r="Y1872" s="22">
        <v>6</v>
      </c>
      <c r="Z1872" s="22" t="s">
        <v>1781</v>
      </c>
    </row>
    <row r="1873" spans="1:26" x14ac:dyDescent="0.2">
      <c r="A1873" s="22">
        <v>1871</v>
      </c>
      <c r="B1873" s="22" t="s">
        <v>168</v>
      </c>
      <c r="C1873" s="23">
        <v>37484</v>
      </c>
      <c r="D1873" s="23">
        <v>37484</v>
      </c>
      <c r="E1873" s="22" t="s">
        <v>21</v>
      </c>
      <c r="F1873" s="24" t="s">
        <v>1778</v>
      </c>
      <c r="G1873" s="4" t="s">
        <v>40</v>
      </c>
      <c r="H1873" s="31" t="str">
        <f>VLOOKUP(G1873,[3]Hoja2!A:B,2,0)</f>
        <v>SERIE029</v>
      </c>
      <c r="I1873" s="4" t="s">
        <v>40</v>
      </c>
      <c r="J1873" s="31">
        <f>VLOOKUP(Eliminación!I1163,RETENCIÓN!A:D,IF(Eliminación!E1163="OPES",2,IF(Eliminación!E1163="UPES",3,4)),FALSE)</f>
        <v>10</v>
      </c>
      <c r="K1873" s="27">
        <f t="shared" si="30"/>
        <v>41134</v>
      </c>
      <c r="L1873" s="28" t="str">
        <f>IF(VLOOKUP(I1873,RETENCIÓN!A:E,5,FALSE)="E","X","")</f>
        <v>X</v>
      </c>
      <c r="M1873" s="29" t="str">
        <f>IF(VLOOKUP(I1873,RETENCIÓN!A:E,5,FALSE)="CT","X","")</f>
        <v/>
      </c>
      <c r="N1873" s="28" t="str">
        <f>IF(VLOOKUP(I1873,RETENCIÓN!A:E,5,FALSE)="E","X","")</f>
        <v>X</v>
      </c>
      <c r="O1873" s="28" t="str">
        <f>IF(VLOOKUP(I1873,[3]RETENCIÓN!A:E,5,FALSE)="MT","X","")</f>
        <v/>
      </c>
      <c r="P1873" s="28" t="str">
        <f>IF(VLOOKUP(I1873,[3]RETENCIÓN!A:E,5,FALSE)="S","X","")</f>
        <v/>
      </c>
      <c r="Q1873" s="26" t="s">
        <v>1779</v>
      </c>
      <c r="R1873" s="26" t="s">
        <v>1780</v>
      </c>
      <c r="S1873" s="25" t="s">
        <v>177</v>
      </c>
      <c r="T1873" s="22" t="s">
        <v>178</v>
      </c>
      <c r="U1873" s="22">
        <v>700</v>
      </c>
      <c r="V1873" s="22">
        <v>860</v>
      </c>
      <c r="W1873" s="22" t="s">
        <v>167</v>
      </c>
      <c r="X1873" s="22"/>
      <c r="Y1873" s="22">
        <v>7</v>
      </c>
      <c r="Z1873" s="22" t="s">
        <v>1781</v>
      </c>
    </row>
    <row r="1874" spans="1:26" ht="24" x14ac:dyDescent="0.2">
      <c r="A1874" s="22">
        <v>1872</v>
      </c>
      <c r="B1874" s="22" t="s">
        <v>303</v>
      </c>
      <c r="C1874" s="23">
        <v>35744</v>
      </c>
      <c r="D1874" s="23">
        <v>35744</v>
      </c>
      <c r="E1874" s="22" t="s">
        <v>20</v>
      </c>
      <c r="F1874" s="24" t="s">
        <v>1782</v>
      </c>
      <c r="G1874" s="4" t="s">
        <v>40</v>
      </c>
      <c r="H1874" s="31" t="str">
        <f>VLOOKUP(G1874,[3]Hoja2!A:B,2,0)</f>
        <v>SERIE029</v>
      </c>
      <c r="I1874" s="4" t="s">
        <v>40</v>
      </c>
      <c r="J1874" s="31">
        <f>VLOOKUP(Eliminación!I1164,RETENCIÓN!A:D,IF(Eliminación!E1164="OPES",2,IF(Eliminación!E1164="UPES",3,4)),FALSE)</f>
        <v>10</v>
      </c>
      <c r="K1874" s="27">
        <f t="shared" si="30"/>
        <v>39394</v>
      </c>
      <c r="L1874" s="28" t="str">
        <f>IF(VLOOKUP(I1874,RETENCIÓN!A:E,5,FALSE)="E","X","")</f>
        <v>X</v>
      </c>
      <c r="M1874" s="29" t="str">
        <f>IF(VLOOKUP(I1874,RETENCIÓN!A:E,5,FALSE)="CT","X","")</f>
        <v/>
      </c>
      <c r="N1874" s="28" t="str">
        <f>IF(VLOOKUP(I1874,RETENCIÓN!A:E,5,FALSE)="E","X","")</f>
        <v>X</v>
      </c>
      <c r="O1874" s="28" t="str">
        <f>IF(VLOOKUP(I1874,[3]RETENCIÓN!A:E,5,FALSE)="MT","X","")</f>
        <v/>
      </c>
      <c r="P1874" s="28" t="str">
        <f>IF(VLOOKUP(I1874,[3]RETENCIÓN!A:E,5,FALSE)="S","X","")</f>
        <v/>
      </c>
      <c r="Q1874" s="26" t="s">
        <v>1783</v>
      </c>
      <c r="R1874" s="26" t="s">
        <v>1448</v>
      </c>
      <c r="S1874" s="25" t="s">
        <v>177</v>
      </c>
      <c r="T1874" s="22" t="s">
        <v>178</v>
      </c>
      <c r="U1874" s="22">
        <v>1</v>
      </c>
      <c r="V1874" s="22">
        <v>432</v>
      </c>
      <c r="W1874" s="22" t="s">
        <v>167</v>
      </c>
      <c r="X1874" s="22"/>
      <c r="Y1874" s="22">
        <v>8</v>
      </c>
      <c r="Z1874" s="22" t="s">
        <v>1781</v>
      </c>
    </row>
    <row r="1875" spans="1:26" x14ac:dyDescent="0.2">
      <c r="A1875" s="22">
        <v>1873</v>
      </c>
      <c r="B1875" s="22" t="s">
        <v>168</v>
      </c>
      <c r="C1875" s="23">
        <v>38310</v>
      </c>
      <c r="D1875" s="23">
        <v>38310</v>
      </c>
      <c r="E1875" s="22" t="s">
        <v>21</v>
      </c>
      <c r="F1875" s="24" t="s">
        <v>1784</v>
      </c>
      <c r="G1875" s="4" t="s">
        <v>40</v>
      </c>
      <c r="H1875" s="31" t="str">
        <f>VLOOKUP(G1875,[3]Hoja2!A:B,2,0)</f>
        <v>SERIE029</v>
      </c>
      <c r="I1875" s="4" t="s">
        <v>40</v>
      </c>
      <c r="J1875" s="31">
        <f>VLOOKUP(Eliminación!I1165,RETENCIÓN!A:D,IF(Eliminación!E1165="OPES",2,IF(Eliminación!E1165="UPES",3,4)),FALSE)</f>
        <v>10</v>
      </c>
      <c r="K1875" s="27">
        <f t="shared" si="30"/>
        <v>41960</v>
      </c>
      <c r="L1875" s="28" t="str">
        <f>IF(VLOOKUP(I1875,RETENCIÓN!A:E,5,FALSE)="E","X","")</f>
        <v>X</v>
      </c>
      <c r="M1875" s="29" t="str">
        <f>IF(VLOOKUP(I1875,RETENCIÓN!A:E,5,FALSE)="CT","X","")</f>
        <v/>
      </c>
      <c r="N1875" s="28" t="str">
        <f>IF(VLOOKUP(I1875,RETENCIÓN!A:E,5,FALSE)="E","X","")</f>
        <v>X</v>
      </c>
      <c r="O1875" s="28" t="str">
        <f>IF(VLOOKUP(I1875,[3]RETENCIÓN!A:E,5,FALSE)="MT","X","")</f>
        <v/>
      </c>
      <c r="P1875" s="28" t="str">
        <f>IF(VLOOKUP(I1875,[3]RETENCIÓN!A:E,5,FALSE)="S","X","")</f>
        <v/>
      </c>
      <c r="Q1875" s="26" t="s">
        <v>1785</v>
      </c>
      <c r="R1875" s="26" t="s">
        <v>1786</v>
      </c>
      <c r="S1875" s="25" t="s">
        <v>177</v>
      </c>
      <c r="T1875" s="22" t="s">
        <v>178</v>
      </c>
      <c r="U1875" s="22">
        <v>1</v>
      </c>
      <c r="V1875" s="22">
        <v>51</v>
      </c>
      <c r="W1875" s="22" t="s">
        <v>167</v>
      </c>
      <c r="X1875" s="22"/>
      <c r="Y1875" s="22">
        <v>1</v>
      </c>
      <c r="Z1875" s="22" t="s">
        <v>1787</v>
      </c>
    </row>
    <row r="1876" spans="1:26" ht="24" x14ac:dyDescent="0.2">
      <c r="A1876" s="22">
        <v>1874</v>
      </c>
      <c r="B1876" s="22" t="s">
        <v>168</v>
      </c>
      <c r="C1876" s="23">
        <v>38295</v>
      </c>
      <c r="D1876" s="23">
        <v>38295</v>
      </c>
      <c r="E1876" s="22" t="s">
        <v>21</v>
      </c>
      <c r="F1876" s="24" t="s">
        <v>1788</v>
      </c>
      <c r="G1876" s="4" t="s">
        <v>40</v>
      </c>
      <c r="H1876" s="31" t="str">
        <f>VLOOKUP(G1876,[3]Hoja2!A:B,2,0)</f>
        <v>SERIE029</v>
      </c>
      <c r="I1876" s="4" t="s">
        <v>40</v>
      </c>
      <c r="J1876" s="31">
        <f>VLOOKUP(Eliminación!I1166,RETENCIÓN!A:D,IF(Eliminación!E1166="OPES",2,IF(Eliminación!E1166="UPES",3,4)),FALSE)</f>
        <v>10</v>
      </c>
      <c r="K1876" s="27">
        <f t="shared" si="30"/>
        <v>41945</v>
      </c>
      <c r="L1876" s="28" t="str">
        <f>IF(VLOOKUP(I1876,RETENCIÓN!A:E,5,FALSE)="E","X","")</f>
        <v>X</v>
      </c>
      <c r="M1876" s="29" t="str">
        <f>IF(VLOOKUP(I1876,RETENCIÓN!A:E,5,FALSE)="CT","X","")</f>
        <v/>
      </c>
      <c r="N1876" s="28" t="str">
        <f>IF(VLOOKUP(I1876,RETENCIÓN!A:E,5,FALSE)="E","X","")</f>
        <v>X</v>
      </c>
      <c r="O1876" s="28" t="str">
        <f>IF(VLOOKUP(I1876,[3]RETENCIÓN!A:E,5,FALSE)="MT","X","")</f>
        <v/>
      </c>
      <c r="P1876" s="28" t="str">
        <f>IF(VLOOKUP(I1876,[3]RETENCIÓN!A:E,5,FALSE)="S","X","")</f>
        <v/>
      </c>
      <c r="Q1876" s="26" t="s">
        <v>1789</v>
      </c>
      <c r="R1876" s="26" t="s">
        <v>1790</v>
      </c>
      <c r="S1876" s="25" t="s">
        <v>177</v>
      </c>
      <c r="T1876" s="22" t="s">
        <v>178</v>
      </c>
      <c r="U1876" s="22">
        <v>1</v>
      </c>
      <c r="V1876" s="22">
        <v>49</v>
      </c>
      <c r="W1876" s="22" t="s">
        <v>167</v>
      </c>
      <c r="X1876" s="22"/>
      <c r="Y1876" s="22">
        <v>2</v>
      </c>
      <c r="Z1876" s="22" t="s">
        <v>1787</v>
      </c>
    </row>
    <row r="1877" spans="1:26" ht="24" x14ac:dyDescent="0.2">
      <c r="A1877" s="22">
        <v>1875</v>
      </c>
      <c r="B1877" s="22" t="s">
        <v>168</v>
      </c>
      <c r="C1877" s="23">
        <v>38295</v>
      </c>
      <c r="D1877" s="23">
        <v>38295</v>
      </c>
      <c r="E1877" s="22" t="s">
        <v>21</v>
      </c>
      <c r="F1877" s="24" t="s">
        <v>1791</v>
      </c>
      <c r="G1877" s="4" t="s">
        <v>40</v>
      </c>
      <c r="H1877" s="31" t="str">
        <f>VLOOKUP(G1877,[3]Hoja2!A:B,2,0)</f>
        <v>SERIE029</v>
      </c>
      <c r="I1877" s="4" t="s">
        <v>40</v>
      </c>
      <c r="J1877" s="31">
        <f>VLOOKUP(Eliminación!I1167,RETENCIÓN!A:D,IF(Eliminación!E1167="OPES",2,IF(Eliminación!E1167="UPES",3,4)),FALSE)</f>
        <v>10</v>
      </c>
      <c r="K1877" s="27">
        <f t="shared" si="30"/>
        <v>41945</v>
      </c>
      <c r="L1877" s="28" t="str">
        <f>IF(VLOOKUP(I1877,RETENCIÓN!A:E,5,FALSE)="E","X","")</f>
        <v>X</v>
      </c>
      <c r="M1877" s="29" t="str">
        <f>IF(VLOOKUP(I1877,RETENCIÓN!A:E,5,FALSE)="CT","X","")</f>
        <v/>
      </c>
      <c r="N1877" s="28" t="str">
        <f>IF(VLOOKUP(I1877,RETENCIÓN!A:E,5,FALSE)="E","X","")</f>
        <v>X</v>
      </c>
      <c r="O1877" s="28" t="str">
        <f>IF(VLOOKUP(I1877,[3]RETENCIÓN!A:E,5,FALSE)="MT","X","")</f>
        <v/>
      </c>
      <c r="P1877" s="28" t="str">
        <f>IF(VLOOKUP(I1877,[3]RETENCIÓN!A:E,5,FALSE)="S","X","")</f>
        <v/>
      </c>
      <c r="Q1877" s="26" t="s">
        <v>1789</v>
      </c>
      <c r="R1877" s="26" t="s">
        <v>1792</v>
      </c>
      <c r="S1877" s="25" t="s">
        <v>177</v>
      </c>
      <c r="T1877" s="22" t="s">
        <v>178</v>
      </c>
      <c r="U1877" s="22">
        <v>1</v>
      </c>
      <c r="V1877" s="22">
        <v>38</v>
      </c>
      <c r="W1877" s="22" t="s">
        <v>167</v>
      </c>
      <c r="X1877" s="22"/>
      <c r="Y1877" s="22">
        <v>3</v>
      </c>
      <c r="Z1877" s="22" t="s">
        <v>1787</v>
      </c>
    </row>
    <row r="1878" spans="1:26" x14ac:dyDescent="0.2">
      <c r="A1878" s="22">
        <v>1876</v>
      </c>
      <c r="B1878" s="22" t="s">
        <v>168</v>
      </c>
      <c r="C1878" s="23">
        <v>38310</v>
      </c>
      <c r="D1878" s="23">
        <v>38310</v>
      </c>
      <c r="E1878" s="22" t="s">
        <v>21</v>
      </c>
      <c r="F1878" s="24" t="s">
        <v>1793</v>
      </c>
      <c r="G1878" s="4" t="s">
        <v>40</v>
      </c>
      <c r="H1878" s="31" t="str">
        <f>VLOOKUP(G1878,[3]Hoja2!A:B,2,0)</f>
        <v>SERIE029</v>
      </c>
      <c r="I1878" s="4" t="s">
        <v>40</v>
      </c>
      <c r="J1878" s="31">
        <f>VLOOKUP(Eliminación!I1168,RETENCIÓN!A:D,IF(Eliminación!E1168="OPES",2,IF(Eliminación!E1168="UPES",3,4)),FALSE)</f>
        <v>10</v>
      </c>
      <c r="K1878" s="27">
        <f t="shared" si="30"/>
        <v>41960</v>
      </c>
      <c r="L1878" s="28" t="str">
        <f>IF(VLOOKUP(I1878,RETENCIÓN!A:E,5,FALSE)="E","X","")</f>
        <v>X</v>
      </c>
      <c r="M1878" s="29" t="str">
        <f>IF(VLOOKUP(I1878,RETENCIÓN!A:E,5,FALSE)="CT","X","")</f>
        <v/>
      </c>
      <c r="N1878" s="28" t="str">
        <f>IF(VLOOKUP(I1878,RETENCIÓN!A:E,5,FALSE)="E","X","")</f>
        <v>X</v>
      </c>
      <c r="O1878" s="28" t="str">
        <f>IF(VLOOKUP(I1878,[3]RETENCIÓN!A:E,5,FALSE)="MT","X","")</f>
        <v/>
      </c>
      <c r="P1878" s="28" t="str">
        <f>IF(VLOOKUP(I1878,[3]RETENCIÓN!A:E,5,FALSE)="S","X","")</f>
        <v/>
      </c>
      <c r="Q1878" s="26" t="s">
        <v>1794</v>
      </c>
      <c r="R1878" s="26" t="s">
        <v>1795</v>
      </c>
      <c r="S1878" s="25" t="s">
        <v>177</v>
      </c>
      <c r="T1878" s="22" t="s">
        <v>178</v>
      </c>
      <c r="U1878" s="22">
        <v>1</v>
      </c>
      <c r="V1878" s="22">
        <v>96</v>
      </c>
      <c r="W1878" s="22" t="s">
        <v>167</v>
      </c>
      <c r="X1878" s="22"/>
      <c r="Y1878" s="22">
        <v>4</v>
      </c>
      <c r="Z1878" s="22" t="s">
        <v>1787</v>
      </c>
    </row>
    <row r="1879" spans="1:26" x14ac:dyDescent="0.2">
      <c r="A1879" s="22">
        <v>1877</v>
      </c>
      <c r="B1879" s="22" t="s">
        <v>168</v>
      </c>
      <c r="C1879" s="23">
        <v>38301</v>
      </c>
      <c r="D1879" s="23">
        <v>38301</v>
      </c>
      <c r="E1879" s="22" t="s">
        <v>21</v>
      </c>
      <c r="F1879" s="24" t="s">
        <v>1796</v>
      </c>
      <c r="G1879" s="4" t="s">
        <v>40</v>
      </c>
      <c r="H1879" s="31" t="str">
        <f>VLOOKUP(G1879,[3]Hoja2!A:B,2,0)</f>
        <v>SERIE029</v>
      </c>
      <c r="I1879" s="4" t="s">
        <v>40</v>
      </c>
      <c r="J1879" s="31">
        <f>VLOOKUP(Eliminación!I1169,RETENCIÓN!A:D,IF(Eliminación!E1169="OPES",2,IF(Eliminación!E1169="UPES",3,4)),FALSE)</f>
        <v>10</v>
      </c>
      <c r="K1879" s="27">
        <f t="shared" si="30"/>
        <v>41951</v>
      </c>
      <c r="L1879" s="28" t="str">
        <f>IF(VLOOKUP(I1879,RETENCIÓN!A:E,5,FALSE)="E","X","")</f>
        <v>X</v>
      </c>
      <c r="M1879" s="29" t="str">
        <f>IF(VLOOKUP(I1879,RETENCIÓN!A:E,5,FALSE)="CT","X","")</f>
        <v/>
      </c>
      <c r="N1879" s="28" t="str">
        <f>IF(VLOOKUP(I1879,RETENCIÓN!A:E,5,FALSE)="E","X","")</f>
        <v>X</v>
      </c>
      <c r="O1879" s="28" t="str">
        <f>IF(VLOOKUP(I1879,[3]RETENCIÓN!A:E,5,FALSE)="MT","X","")</f>
        <v/>
      </c>
      <c r="P1879" s="28" t="str">
        <f>IF(VLOOKUP(I1879,[3]RETENCIÓN!A:E,5,FALSE)="S","X","")</f>
        <v/>
      </c>
      <c r="Q1879" s="26" t="s">
        <v>1797</v>
      </c>
      <c r="R1879" s="26" t="s">
        <v>1046</v>
      </c>
      <c r="S1879" s="25" t="s">
        <v>182</v>
      </c>
      <c r="T1879" s="22" t="s">
        <v>178</v>
      </c>
      <c r="U1879" s="22">
        <v>1</v>
      </c>
      <c r="V1879" s="22">
        <v>177</v>
      </c>
      <c r="W1879" s="22" t="s">
        <v>167</v>
      </c>
      <c r="X1879" s="22"/>
      <c r="Y1879" s="22">
        <v>5</v>
      </c>
      <c r="Z1879" s="22" t="s">
        <v>1787</v>
      </c>
    </row>
    <row r="1880" spans="1:26" x14ac:dyDescent="0.2">
      <c r="A1880" s="22">
        <v>1878</v>
      </c>
      <c r="B1880" s="22" t="s">
        <v>168</v>
      </c>
      <c r="C1880" s="23">
        <v>38322</v>
      </c>
      <c r="D1880" s="23">
        <v>38322</v>
      </c>
      <c r="E1880" s="22" t="s">
        <v>21</v>
      </c>
      <c r="F1880" s="24" t="s">
        <v>1796</v>
      </c>
      <c r="G1880" s="4" t="s">
        <v>40</v>
      </c>
      <c r="H1880" s="31" t="str">
        <f>VLOOKUP(G1880,[3]Hoja2!A:B,2,0)</f>
        <v>SERIE029</v>
      </c>
      <c r="I1880" s="4" t="s">
        <v>40</v>
      </c>
      <c r="J1880" s="31">
        <f>VLOOKUP(Eliminación!I1170,RETENCIÓN!A:D,IF(Eliminación!E1170="OPES",2,IF(Eliminación!E1170="UPES",3,4)),FALSE)</f>
        <v>10</v>
      </c>
      <c r="K1880" s="27">
        <f t="shared" si="30"/>
        <v>41972</v>
      </c>
      <c r="L1880" s="28" t="str">
        <f>IF(VLOOKUP(I1880,RETENCIÓN!A:E,5,FALSE)="E","X","")</f>
        <v>X</v>
      </c>
      <c r="M1880" s="29" t="str">
        <f>IF(VLOOKUP(I1880,RETENCIÓN!A:E,5,FALSE)="CT","X","")</f>
        <v/>
      </c>
      <c r="N1880" s="28" t="str">
        <f>IF(VLOOKUP(I1880,RETENCIÓN!A:E,5,FALSE)="E","X","")</f>
        <v>X</v>
      </c>
      <c r="O1880" s="28" t="str">
        <f>IF(VLOOKUP(I1880,[3]RETENCIÓN!A:E,5,FALSE)="MT","X","")</f>
        <v/>
      </c>
      <c r="P1880" s="28" t="str">
        <f>IF(VLOOKUP(I1880,[3]RETENCIÓN!A:E,5,FALSE)="S","X","")</f>
        <v/>
      </c>
      <c r="Q1880" s="26" t="s">
        <v>1797</v>
      </c>
      <c r="R1880" s="26" t="s">
        <v>1046</v>
      </c>
      <c r="S1880" s="25" t="s">
        <v>177</v>
      </c>
      <c r="T1880" s="22" t="s">
        <v>178</v>
      </c>
      <c r="U1880" s="22">
        <v>1</v>
      </c>
      <c r="V1880" s="22">
        <v>178</v>
      </c>
      <c r="W1880" s="22" t="s">
        <v>167</v>
      </c>
      <c r="X1880" s="22"/>
      <c r="Y1880" s="22">
        <v>6</v>
      </c>
      <c r="Z1880" s="22" t="s">
        <v>1787</v>
      </c>
    </row>
    <row r="1881" spans="1:26" ht="24" x14ac:dyDescent="0.2">
      <c r="A1881" s="22">
        <v>1879</v>
      </c>
      <c r="B1881" s="22" t="s">
        <v>168</v>
      </c>
      <c r="C1881" s="23">
        <v>37713</v>
      </c>
      <c r="D1881" s="23">
        <v>37713</v>
      </c>
      <c r="E1881" s="22" t="s">
        <v>21</v>
      </c>
      <c r="F1881" s="24" t="s">
        <v>1798</v>
      </c>
      <c r="G1881" s="4" t="s">
        <v>40</v>
      </c>
      <c r="H1881" s="31" t="str">
        <f>VLOOKUP(G1881,[3]Hoja2!A:B,2,0)</f>
        <v>SERIE029</v>
      </c>
      <c r="I1881" s="4" t="s">
        <v>40</v>
      </c>
      <c r="J1881" s="31">
        <f>VLOOKUP(Eliminación!I1171,RETENCIÓN!A:D,IF(Eliminación!E1171="OPES",2,IF(Eliminación!E1171="UPES",3,4)),FALSE)</f>
        <v>10</v>
      </c>
      <c r="K1881" s="27">
        <f t="shared" si="30"/>
        <v>41363</v>
      </c>
      <c r="L1881" s="28" t="str">
        <f>IF(VLOOKUP(I1881,RETENCIÓN!A:E,5,FALSE)="E","X","")</f>
        <v>X</v>
      </c>
      <c r="M1881" s="29" t="str">
        <f>IF(VLOOKUP(I1881,RETENCIÓN!A:E,5,FALSE)="CT","X","")</f>
        <v/>
      </c>
      <c r="N1881" s="28" t="str">
        <f>IF(VLOOKUP(I1881,RETENCIÓN!A:E,5,FALSE)="E","X","")</f>
        <v>X</v>
      </c>
      <c r="O1881" s="28" t="str">
        <f>IF(VLOOKUP(I1881,[3]RETENCIÓN!A:E,5,FALSE)="MT","X","")</f>
        <v/>
      </c>
      <c r="P1881" s="28" t="str">
        <f>IF(VLOOKUP(I1881,[3]RETENCIÓN!A:E,5,FALSE)="S","X","")</f>
        <v/>
      </c>
      <c r="Q1881" s="26" t="s">
        <v>1799</v>
      </c>
      <c r="R1881" s="26" t="s">
        <v>1800</v>
      </c>
      <c r="S1881" s="25" t="s">
        <v>177</v>
      </c>
      <c r="T1881" s="22" t="s">
        <v>178</v>
      </c>
      <c r="U1881" s="22">
        <v>1</v>
      </c>
      <c r="V1881" s="22">
        <v>141</v>
      </c>
      <c r="W1881" s="22" t="s">
        <v>167</v>
      </c>
      <c r="X1881" s="22"/>
      <c r="Y1881" s="22">
        <v>7</v>
      </c>
      <c r="Z1881" s="22" t="s">
        <v>1787</v>
      </c>
    </row>
    <row r="1882" spans="1:26" ht="24" x14ac:dyDescent="0.2">
      <c r="A1882" s="22">
        <v>1880</v>
      </c>
      <c r="B1882" s="22" t="s">
        <v>168</v>
      </c>
      <c r="C1882" s="23">
        <v>37713</v>
      </c>
      <c r="D1882" s="23">
        <v>37713</v>
      </c>
      <c r="E1882" s="22" t="s">
        <v>21</v>
      </c>
      <c r="F1882" s="24" t="s">
        <v>1801</v>
      </c>
      <c r="G1882" s="4" t="s">
        <v>40</v>
      </c>
      <c r="H1882" s="31" t="str">
        <f>VLOOKUP(G1882,[3]Hoja2!A:B,2,0)</f>
        <v>SERIE029</v>
      </c>
      <c r="I1882" s="4" t="s">
        <v>40</v>
      </c>
      <c r="J1882" s="31">
        <f>VLOOKUP(Eliminación!I1172,RETENCIÓN!A:D,IF(Eliminación!E1172="OPES",2,IF(Eliminación!E1172="UPES",3,4)),FALSE)</f>
        <v>10</v>
      </c>
      <c r="K1882" s="27">
        <f t="shared" si="30"/>
        <v>41363</v>
      </c>
      <c r="L1882" s="28" t="str">
        <f>IF(VLOOKUP(I1882,RETENCIÓN!A:E,5,FALSE)="E","X","")</f>
        <v>X</v>
      </c>
      <c r="M1882" s="29" t="str">
        <f>IF(VLOOKUP(I1882,RETENCIÓN!A:E,5,FALSE)="CT","X","")</f>
        <v/>
      </c>
      <c r="N1882" s="28" t="str">
        <f>IF(VLOOKUP(I1882,RETENCIÓN!A:E,5,FALSE)="E","X","")</f>
        <v>X</v>
      </c>
      <c r="O1882" s="28" t="str">
        <f>IF(VLOOKUP(I1882,[3]RETENCIÓN!A:E,5,FALSE)="MT","X","")</f>
        <v/>
      </c>
      <c r="P1882" s="28" t="str">
        <f>IF(VLOOKUP(I1882,[3]RETENCIÓN!A:E,5,FALSE)="S","X","")</f>
        <v/>
      </c>
      <c r="Q1882" s="26" t="s">
        <v>1799</v>
      </c>
      <c r="R1882" s="26" t="s">
        <v>1802</v>
      </c>
      <c r="S1882" s="25" t="s">
        <v>177</v>
      </c>
      <c r="T1882" s="22" t="s">
        <v>178</v>
      </c>
      <c r="U1882" s="22">
        <v>1</v>
      </c>
      <c r="V1882" s="22">
        <v>37</v>
      </c>
      <c r="W1882" s="22" t="s">
        <v>167</v>
      </c>
      <c r="X1882" s="22"/>
      <c r="Y1882" s="22">
        <v>8</v>
      </c>
      <c r="Z1882" s="22" t="s">
        <v>1787</v>
      </c>
    </row>
    <row r="1883" spans="1:26" ht="24" x14ac:dyDescent="0.2">
      <c r="A1883" s="22">
        <v>1881</v>
      </c>
      <c r="B1883" s="22" t="s">
        <v>168</v>
      </c>
      <c r="C1883" s="23">
        <v>38316</v>
      </c>
      <c r="D1883" s="23">
        <v>38316</v>
      </c>
      <c r="E1883" s="22" t="s">
        <v>21</v>
      </c>
      <c r="F1883" s="24" t="s">
        <v>1803</v>
      </c>
      <c r="G1883" s="4" t="s">
        <v>40</v>
      </c>
      <c r="H1883" s="31" t="str">
        <f>VLOOKUP(G1883,[3]Hoja2!A:B,2,0)</f>
        <v>SERIE029</v>
      </c>
      <c r="I1883" s="4" t="s">
        <v>40</v>
      </c>
      <c r="J1883" s="31">
        <f>VLOOKUP(Eliminación!I1173,RETENCIÓN!A:D,IF(Eliminación!E1173="OPES",2,IF(Eliminación!E1173="UPES",3,4)),FALSE)</f>
        <v>10</v>
      </c>
      <c r="K1883" s="27">
        <f t="shared" si="30"/>
        <v>41966</v>
      </c>
      <c r="L1883" s="28" t="str">
        <f>IF(VLOOKUP(I1883,RETENCIÓN!A:E,5,FALSE)="E","X","")</f>
        <v>X</v>
      </c>
      <c r="M1883" s="29" t="str">
        <f>IF(VLOOKUP(I1883,RETENCIÓN!A:E,5,FALSE)="CT","X","")</f>
        <v/>
      </c>
      <c r="N1883" s="28" t="str">
        <f>IF(VLOOKUP(I1883,RETENCIÓN!A:E,5,FALSE)="E","X","")</f>
        <v>X</v>
      </c>
      <c r="O1883" s="28" t="str">
        <f>IF(VLOOKUP(I1883,[3]RETENCIÓN!A:E,5,FALSE)="MT","X","")</f>
        <v/>
      </c>
      <c r="P1883" s="28" t="str">
        <f>IF(VLOOKUP(I1883,[3]RETENCIÓN!A:E,5,FALSE)="S","X","")</f>
        <v/>
      </c>
      <c r="Q1883" s="26" t="s">
        <v>1804</v>
      </c>
      <c r="R1883" s="26"/>
      <c r="S1883" s="25" t="s">
        <v>177</v>
      </c>
      <c r="T1883" s="22" t="s">
        <v>178</v>
      </c>
      <c r="U1883" s="22">
        <v>1</v>
      </c>
      <c r="V1883" s="22">
        <v>45</v>
      </c>
      <c r="W1883" s="22" t="s">
        <v>167</v>
      </c>
      <c r="X1883" s="22"/>
      <c r="Y1883" s="22">
        <v>9</v>
      </c>
      <c r="Z1883" s="22" t="s">
        <v>1787</v>
      </c>
    </row>
    <row r="1884" spans="1:26" ht="24" x14ac:dyDescent="0.2">
      <c r="A1884" s="22">
        <v>1882</v>
      </c>
      <c r="B1884" s="22" t="s">
        <v>168</v>
      </c>
      <c r="C1884" s="23">
        <v>38316</v>
      </c>
      <c r="D1884" s="23">
        <v>38316</v>
      </c>
      <c r="E1884" s="22" t="s">
        <v>21</v>
      </c>
      <c r="F1884" s="24" t="s">
        <v>1805</v>
      </c>
      <c r="G1884" s="4" t="s">
        <v>40</v>
      </c>
      <c r="H1884" s="31" t="str">
        <f>VLOOKUP(G1884,[3]Hoja2!A:B,2,0)</f>
        <v>SERIE029</v>
      </c>
      <c r="I1884" s="4" t="s">
        <v>40</v>
      </c>
      <c r="J1884" s="31">
        <f>VLOOKUP(Eliminación!I1174,RETENCIÓN!A:D,IF(Eliminación!E1174="OPES",2,IF(Eliminación!E1174="UPES",3,4)),FALSE)</f>
        <v>10</v>
      </c>
      <c r="K1884" s="27">
        <f t="shared" si="30"/>
        <v>41966</v>
      </c>
      <c r="L1884" s="28" t="str">
        <f>IF(VLOOKUP(I1884,RETENCIÓN!A:E,5,FALSE)="E","X","")</f>
        <v>X</v>
      </c>
      <c r="M1884" s="29" t="str">
        <f>IF(VLOOKUP(I1884,RETENCIÓN!A:E,5,FALSE)="CT","X","")</f>
        <v/>
      </c>
      <c r="N1884" s="28" t="str">
        <f>IF(VLOOKUP(I1884,RETENCIÓN!A:E,5,FALSE)="E","X","")</f>
        <v>X</v>
      </c>
      <c r="O1884" s="28" t="str">
        <f>IF(VLOOKUP(I1884,[3]RETENCIÓN!A:E,5,FALSE)="MT","X","")</f>
        <v/>
      </c>
      <c r="P1884" s="28" t="str">
        <f>IF(VLOOKUP(I1884,[3]RETENCIÓN!A:E,5,FALSE)="S","X","")</f>
        <v/>
      </c>
      <c r="Q1884" s="26" t="s">
        <v>1804</v>
      </c>
      <c r="R1884" s="26" t="s">
        <v>1806</v>
      </c>
      <c r="S1884" s="25" t="s">
        <v>177</v>
      </c>
      <c r="T1884" s="22" t="s">
        <v>178</v>
      </c>
      <c r="U1884" s="22">
        <v>1</v>
      </c>
      <c r="V1884" s="22">
        <v>74</v>
      </c>
      <c r="W1884" s="22" t="s">
        <v>167</v>
      </c>
      <c r="X1884" s="22"/>
      <c r="Y1884" s="22">
        <v>10</v>
      </c>
      <c r="Z1884" s="22" t="s">
        <v>1787</v>
      </c>
    </row>
    <row r="1885" spans="1:26" ht="24" x14ac:dyDescent="0.2">
      <c r="A1885" s="22">
        <v>1883</v>
      </c>
      <c r="B1885" s="22" t="s">
        <v>168</v>
      </c>
      <c r="C1885" s="23">
        <v>38316</v>
      </c>
      <c r="D1885" s="23">
        <v>38316</v>
      </c>
      <c r="E1885" s="22" t="s">
        <v>21</v>
      </c>
      <c r="F1885" s="24" t="s">
        <v>1807</v>
      </c>
      <c r="G1885" s="4" t="s">
        <v>40</v>
      </c>
      <c r="H1885" s="31" t="str">
        <f>VLOOKUP(G1885,[3]Hoja2!A:B,2,0)</f>
        <v>SERIE029</v>
      </c>
      <c r="I1885" s="4" t="s">
        <v>40</v>
      </c>
      <c r="J1885" s="31">
        <f>VLOOKUP(Eliminación!I1175,RETENCIÓN!A:D,IF(Eliminación!E1175="OPES",2,IF(Eliminación!E1175="UPES",3,4)),FALSE)</f>
        <v>10</v>
      </c>
      <c r="K1885" s="27">
        <f t="shared" si="30"/>
        <v>41966</v>
      </c>
      <c r="L1885" s="28" t="str">
        <f>IF(VLOOKUP(I1885,RETENCIÓN!A:E,5,FALSE)="E","X","")</f>
        <v>X</v>
      </c>
      <c r="M1885" s="29" t="str">
        <f>IF(VLOOKUP(I1885,RETENCIÓN!A:E,5,FALSE)="CT","X","")</f>
        <v/>
      </c>
      <c r="N1885" s="28" t="str">
        <f>IF(VLOOKUP(I1885,RETENCIÓN!A:E,5,FALSE)="E","X","")</f>
        <v>X</v>
      </c>
      <c r="O1885" s="28" t="str">
        <f>IF(VLOOKUP(I1885,[3]RETENCIÓN!A:E,5,FALSE)="MT","X","")</f>
        <v/>
      </c>
      <c r="P1885" s="28" t="str">
        <f>IF(VLOOKUP(I1885,[3]RETENCIÓN!A:E,5,FALSE)="S","X","")</f>
        <v/>
      </c>
      <c r="Q1885" s="26" t="s">
        <v>1804</v>
      </c>
      <c r="R1885" s="26" t="s">
        <v>1808</v>
      </c>
      <c r="S1885" s="25" t="s">
        <v>177</v>
      </c>
      <c r="T1885" s="22" t="s">
        <v>178</v>
      </c>
      <c r="U1885" s="22">
        <v>1</v>
      </c>
      <c r="V1885" s="22">
        <v>73</v>
      </c>
      <c r="W1885" s="22" t="s">
        <v>167</v>
      </c>
      <c r="X1885" s="22"/>
      <c r="Y1885" s="22">
        <v>11</v>
      </c>
      <c r="Z1885" s="22" t="s">
        <v>1787</v>
      </c>
    </row>
    <row r="1886" spans="1:26" ht="24" x14ac:dyDescent="0.2">
      <c r="A1886" s="22">
        <v>1884</v>
      </c>
      <c r="B1886" s="22" t="s">
        <v>168</v>
      </c>
      <c r="C1886" s="23">
        <v>38316</v>
      </c>
      <c r="D1886" s="23">
        <v>38316</v>
      </c>
      <c r="E1886" s="22" t="s">
        <v>21</v>
      </c>
      <c r="F1886" s="24" t="s">
        <v>1809</v>
      </c>
      <c r="G1886" s="4" t="s">
        <v>40</v>
      </c>
      <c r="H1886" s="31" t="str">
        <f>VLOOKUP(G1886,[3]Hoja2!A:B,2,0)</f>
        <v>SERIE029</v>
      </c>
      <c r="I1886" s="4" t="s">
        <v>40</v>
      </c>
      <c r="J1886" s="31">
        <f>VLOOKUP(Eliminación!I1176,RETENCIÓN!A:D,IF(Eliminación!E1176="OPES",2,IF(Eliminación!E1176="UPES",3,4)),FALSE)</f>
        <v>10</v>
      </c>
      <c r="K1886" s="27">
        <f t="shared" si="30"/>
        <v>41966</v>
      </c>
      <c r="L1886" s="28" t="str">
        <f>IF(VLOOKUP(I1886,RETENCIÓN!A:E,5,FALSE)="E","X","")</f>
        <v>X</v>
      </c>
      <c r="M1886" s="29" t="str">
        <f>IF(VLOOKUP(I1886,RETENCIÓN!A:E,5,FALSE)="CT","X","")</f>
        <v/>
      </c>
      <c r="N1886" s="28" t="str">
        <f>IF(VLOOKUP(I1886,RETENCIÓN!A:E,5,FALSE)="E","X","")</f>
        <v>X</v>
      </c>
      <c r="O1886" s="28" t="str">
        <f>IF(VLOOKUP(I1886,[3]RETENCIÓN!A:E,5,FALSE)="MT","X","")</f>
        <v/>
      </c>
      <c r="P1886" s="28" t="str">
        <f>IF(VLOOKUP(I1886,[3]RETENCIÓN!A:E,5,FALSE)="S","X","")</f>
        <v/>
      </c>
      <c r="Q1886" s="26" t="s">
        <v>1804</v>
      </c>
      <c r="R1886" s="26" t="s">
        <v>1810</v>
      </c>
      <c r="S1886" s="25" t="s">
        <v>177</v>
      </c>
      <c r="T1886" s="22" t="s">
        <v>178</v>
      </c>
      <c r="U1886" s="22">
        <v>1</v>
      </c>
      <c r="V1886" s="22">
        <v>74</v>
      </c>
      <c r="W1886" s="22" t="s">
        <v>167</v>
      </c>
      <c r="X1886" s="22"/>
      <c r="Y1886" s="22">
        <v>12</v>
      </c>
      <c r="Z1886" s="22" t="s">
        <v>1787</v>
      </c>
    </row>
    <row r="1887" spans="1:26" ht="24" x14ac:dyDescent="0.2">
      <c r="A1887" s="22">
        <v>1885</v>
      </c>
      <c r="B1887" s="22" t="s">
        <v>168</v>
      </c>
      <c r="C1887" s="23">
        <v>38316</v>
      </c>
      <c r="D1887" s="23">
        <v>38316</v>
      </c>
      <c r="E1887" s="22" t="s">
        <v>21</v>
      </c>
      <c r="F1887" s="24" t="s">
        <v>1811</v>
      </c>
      <c r="G1887" s="4" t="s">
        <v>40</v>
      </c>
      <c r="H1887" s="31" t="str">
        <f>VLOOKUP(G1887,[3]Hoja2!A:B,2,0)</f>
        <v>SERIE029</v>
      </c>
      <c r="I1887" s="4" t="s">
        <v>40</v>
      </c>
      <c r="J1887" s="31">
        <f>VLOOKUP(Eliminación!I1177,RETENCIÓN!A:D,IF(Eliminación!E1177="OPES",2,IF(Eliminación!E1177="UPES",3,4)),FALSE)</f>
        <v>10</v>
      </c>
      <c r="K1887" s="27">
        <f t="shared" si="30"/>
        <v>41966</v>
      </c>
      <c r="L1887" s="28" t="str">
        <f>IF(VLOOKUP(I1887,RETENCIÓN!A:E,5,FALSE)="E","X","")</f>
        <v>X</v>
      </c>
      <c r="M1887" s="29" t="str">
        <f>IF(VLOOKUP(I1887,RETENCIÓN!A:E,5,FALSE)="CT","X","")</f>
        <v/>
      </c>
      <c r="N1887" s="28" t="str">
        <f>IF(VLOOKUP(I1887,RETENCIÓN!A:E,5,FALSE)="E","X","")</f>
        <v>X</v>
      </c>
      <c r="O1887" s="28" t="str">
        <f>IF(VLOOKUP(I1887,[3]RETENCIÓN!A:E,5,FALSE)="MT","X","")</f>
        <v/>
      </c>
      <c r="P1887" s="28" t="str">
        <f>IF(VLOOKUP(I1887,[3]RETENCIÓN!A:E,5,FALSE)="S","X","")</f>
        <v/>
      </c>
      <c r="Q1887" s="26" t="s">
        <v>1804</v>
      </c>
      <c r="R1887" s="26" t="s">
        <v>1812</v>
      </c>
      <c r="S1887" s="25" t="s">
        <v>177</v>
      </c>
      <c r="T1887" s="22" t="s">
        <v>178</v>
      </c>
      <c r="U1887" s="22">
        <v>1</v>
      </c>
      <c r="V1887" s="22">
        <v>136</v>
      </c>
      <c r="W1887" s="22" t="s">
        <v>167</v>
      </c>
      <c r="X1887" s="22"/>
      <c r="Y1887" s="22">
        <v>13</v>
      </c>
      <c r="Z1887" s="22" t="s">
        <v>1787</v>
      </c>
    </row>
    <row r="1888" spans="1:26" ht="24" x14ac:dyDescent="0.2">
      <c r="A1888" s="22">
        <v>1886</v>
      </c>
      <c r="B1888" s="22" t="s">
        <v>168</v>
      </c>
      <c r="C1888" s="23">
        <v>38316</v>
      </c>
      <c r="D1888" s="23">
        <v>38316</v>
      </c>
      <c r="E1888" s="22" t="s">
        <v>21</v>
      </c>
      <c r="F1888" s="24" t="s">
        <v>1813</v>
      </c>
      <c r="G1888" s="4" t="s">
        <v>40</v>
      </c>
      <c r="H1888" s="31" t="str">
        <f>VLOOKUP(G1888,[3]Hoja2!A:B,2,0)</f>
        <v>SERIE029</v>
      </c>
      <c r="I1888" s="4" t="s">
        <v>40</v>
      </c>
      <c r="J1888" s="31">
        <f>VLOOKUP(Eliminación!I1178,RETENCIÓN!A:D,IF(Eliminación!E1178="OPES",2,IF(Eliminación!E1178="UPES",3,4)),FALSE)</f>
        <v>10</v>
      </c>
      <c r="K1888" s="27">
        <f t="shared" si="30"/>
        <v>41966</v>
      </c>
      <c r="L1888" s="28" t="str">
        <f>IF(VLOOKUP(I1888,RETENCIÓN!A:E,5,FALSE)="E","X","")</f>
        <v>X</v>
      </c>
      <c r="M1888" s="29" t="str">
        <f>IF(VLOOKUP(I1888,RETENCIÓN!A:E,5,FALSE)="CT","X","")</f>
        <v/>
      </c>
      <c r="N1888" s="28" t="str">
        <f>IF(VLOOKUP(I1888,RETENCIÓN!A:E,5,FALSE)="E","X","")</f>
        <v>X</v>
      </c>
      <c r="O1888" s="28" t="str">
        <f>IF(VLOOKUP(I1888,[3]RETENCIÓN!A:E,5,FALSE)="MT","X","")</f>
        <v/>
      </c>
      <c r="P1888" s="28" t="str">
        <f>IF(VLOOKUP(I1888,[3]RETENCIÓN!A:E,5,FALSE)="S","X","")</f>
        <v/>
      </c>
      <c r="Q1888" s="26" t="s">
        <v>1814</v>
      </c>
      <c r="R1888" s="26" t="s">
        <v>1815</v>
      </c>
      <c r="S1888" s="25" t="s">
        <v>177</v>
      </c>
      <c r="T1888" s="22" t="s">
        <v>178</v>
      </c>
      <c r="U1888" s="22">
        <v>1</v>
      </c>
      <c r="V1888" s="22">
        <v>74</v>
      </c>
      <c r="W1888" s="22" t="s">
        <v>167</v>
      </c>
      <c r="X1888" s="22"/>
      <c r="Y1888" s="22">
        <v>1</v>
      </c>
      <c r="Z1888" s="22" t="s">
        <v>1816</v>
      </c>
    </row>
    <row r="1889" spans="1:26" ht="24" x14ac:dyDescent="0.2">
      <c r="A1889" s="22">
        <v>1887</v>
      </c>
      <c r="B1889" s="22" t="s">
        <v>168</v>
      </c>
      <c r="C1889" s="23">
        <v>38316</v>
      </c>
      <c r="D1889" s="23">
        <v>38316</v>
      </c>
      <c r="E1889" s="22" t="s">
        <v>21</v>
      </c>
      <c r="F1889" s="24" t="s">
        <v>1817</v>
      </c>
      <c r="G1889" s="4" t="s">
        <v>40</v>
      </c>
      <c r="H1889" s="31" t="str">
        <f>VLOOKUP(G1889,[3]Hoja2!A:B,2,0)</f>
        <v>SERIE029</v>
      </c>
      <c r="I1889" s="4" t="s">
        <v>40</v>
      </c>
      <c r="J1889" s="31">
        <f>VLOOKUP(Eliminación!I1179,RETENCIÓN!A:D,IF(Eliminación!E1179="OPES",2,IF(Eliminación!E1179="UPES",3,4)),FALSE)</f>
        <v>10</v>
      </c>
      <c r="K1889" s="27">
        <f t="shared" si="30"/>
        <v>41966</v>
      </c>
      <c r="L1889" s="28" t="str">
        <f>IF(VLOOKUP(I1889,RETENCIÓN!A:E,5,FALSE)="E","X","")</f>
        <v>X</v>
      </c>
      <c r="M1889" s="29" t="str">
        <f>IF(VLOOKUP(I1889,RETENCIÓN!A:E,5,FALSE)="CT","X","")</f>
        <v/>
      </c>
      <c r="N1889" s="28" t="str">
        <f>IF(VLOOKUP(I1889,RETENCIÓN!A:E,5,FALSE)="E","X","")</f>
        <v>X</v>
      </c>
      <c r="O1889" s="28" t="str">
        <f>IF(VLOOKUP(I1889,[3]RETENCIÓN!A:E,5,FALSE)="MT","X","")</f>
        <v/>
      </c>
      <c r="P1889" s="28" t="str">
        <f>IF(VLOOKUP(I1889,[3]RETENCIÓN!A:E,5,FALSE)="S","X","")</f>
        <v/>
      </c>
      <c r="Q1889" s="26" t="s">
        <v>1814</v>
      </c>
      <c r="R1889" s="26" t="s">
        <v>1818</v>
      </c>
      <c r="S1889" s="25" t="s">
        <v>177</v>
      </c>
      <c r="T1889" s="22" t="s">
        <v>178</v>
      </c>
      <c r="U1889" s="22">
        <v>1</v>
      </c>
      <c r="V1889" s="22">
        <v>81</v>
      </c>
      <c r="W1889" s="22" t="s">
        <v>167</v>
      </c>
      <c r="X1889" s="22"/>
      <c r="Y1889" s="22">
        <v>2</v>
      </c>
      <c r="Z1889" s="22" t="s">
        <v>1816</v>
      </c>
    </row>
    <row r="1890" spans="1:26" ht="24" x14ac:dyDescent="0.2">
      <c r="A1890" s="22">
        <v>1888</v>
      </c>
      <c r="B1890" s="22" t="s">
        <v>168</v>
      </c>
      <c r="C1890" s="23">
        <v>38316</v>
      </c>
      <c r="D1890" s="23">
        <v>38316</v>
      </c>
      <c r="E1890" s="22" t="s">
        <v>21</v>
      </c>
      <c r="F1890" s="24" t="s">
        <v>1819</v>
      </c>
      <c r="G1890" s="4" t="s">
        <v>40</v>
      </c>
      <c r="H1890" s="31" t="str">
        <f>VLOOKUP(G1890,[3]Hoja2!A:B,2,0)</f>
        <v>SERIE029</v>
      </c>
      <c r="I1890" s="4" t="s">
        <v>40</v>
      </c>
      <c r="J1890" s="31">
        <f>VLOOKUP(Eliminación!I1180,RETENCIÓN!A:D,IF(Eliminación!E1180="OPES",2,IF(Eliminación!E1180="UPES",3,4)),FALSE)</f>
        <v>10</v>
      </c>
      <c r="K1890" s="27">
        <f t="shared" si="30"/>
        <v>41966</v>
      </c>
      <c r="L1890" s="28" t="str">
        <f>IF(VLOOKUP(I1890,RETENCIÓN!A:E,5,FALSE)="E","X","")</f>
        <v>X</v>
      </c>
      <c r="M1890" s="29" t="str">
        <f>IF(VLOOKUP(I1890,RETENCIÓN!A:E,5,FALSE)="CT","X","")</f>
        <v/>
      </c>
      <c r="N1890" s="28" t="str">
        <f>IF(VLOOKUP(I1890,RETENCIÓN!A:E,5,FALSE)="E","X","")</f>
        <v>X</v>
      </c>
      <c r="O1890" s="28" t="str">
        <f>IF(VLOOKUP(I1890,[3]RETENCIÓN!A:E,5,FALSE)="MT","X","")</f>
        <v/>
      </c>
      <c r="P1890" s="28" t="str">
        <f>IF(VLOOKUP(I1890,[3]RETENCIÓN!A:E,5,FALSE)="S","X","")</f>
        <v/>
      </c>
      <c r="Q1890" s="26" t="s">
        <v>1820</v>
      </c>
      <c r="R1890" s="26" t="s">
        <v>1818</v>
      </c>
      <c r="S1890" s="25" t="s">
        <v>177</v>
      </c>
      <c r="T1890" s="22" t="s">
        <v>178</v>
      </c>
      <c r="U1890" s="22">
        <v>1</v>
      </c>
      <c r="V1890" s="22">
        <v>85</v>
      </c>
      <c r="W1890" s="22" t="s">
        <v>167</v>
      </c>
      <c r="X1890" s="22"/>
      <c r="Y1890" s="22">
        <v>3</v>
      </c>
      <c r="Z1890" s="22" t="s">
        <v>1816</v>
      </c>
    </row>
    <row r="1891" spans="1:26" ht="24" x14ac:dyDescent="0.2">
      <c r="A1891" s="22">
        <v>1889</v>
      </c>
      <c r="B1891" s="22" t="s">
        <v>168</v>
      </c>
      <c r="C1891" s="23">
        <v>38316</v>
      </c>
      <c r="D1891" s="23">
        <v>38316</v>
      </c>
      <c r="E1891" s="22" t="s">
        <v>21</v>
      </c>
      <c r="F1891" s="24" t="s">
        <v>420</v>
      </c>
      <c r="G1891" s="4" t="s">
        <v>40</v>
      </c>
      <c r="H1891" s="31" t="str">
        <f>VLOOKUP(G1891,[3]Hoja2!A:B,2,0)</f>
        <v>SERIE029</v>
      </c>
      <c r="I1891" s="4" t="s">
        <v>40</v>
      </c>
      <c r="J1891" s="31">
        <f>VLOOKUP(Eliminación!I1181,RETENCIÓN!A:D,IF(Eliminación!E1181="OPES",2,IF(Eliminación!E1181="UPES",3,4)),FALSE)</f>
        <v>10</v>
      </c>
      <c r="K1891" s="27">
        <f t="shared" si="30"/>
        <v>41966</v>
      </c>
      <c r="L1891" s="28" t="str">
        <f>IF(VLOOKUP(I1891,RETENCIÓN!A:E,5,FALSE)="E","X","")</f>
        <v>X</v>
      </c>
      <c r="M1891" s="29" t="str">
        <f>IF(VLOOKUP(I1891,RETENCIÓN!A:E,5,FALSE)="CT","X","")</f>
        <v/>
      </c>
      <c r="N1891" s="28" t="str">
        <f>IF(VLOOKUP(I1891,RETENCIÓN!A:E,5,FALSE)="E","X","")</f>
        <v>X</v>
      </c>
      <c r="O1891" s="28" t="str">
        <f>IF(VLOOKUP(I1891,[3]RETENCIÓN!A:E,5,FALSE)="MT","X","")</f>
        <v/>
      </c>
      <c r="P1891" s="28" t="str">
        <f>IF(VLOOKUP(I1891,[3]RETENCIÓN!A:E,5,FALSE)="S","X","")</f>
        <v/>
      </c>
      <c r="Q1891" s="26" t="s">
        <v>1820</v>
      </c>
      <c r="R1891" s="26" t="s">
        <v>1821</v>
      </c>
      <c r="S1891" s="25" t="s">
        <v>177</v>
      </c>
      <c r="T1891" s="22" t="s">
        <v>178</v>
      </c>
      <c r="U1891" s="22">
        <v>1</v>
      </c>
      <c r="V1891" s="22">
        <v>61</v>
      </c>
      <c r="W1891" s="22" t="s">
        <v>167</v>
      </c>
      <c r="X1891" s="22"/>
      <c r="Y1891" s="22">
        <v>4</v>
      </c>
      <c r="Z1891" s="22" t="s">
        <v>1816</v>
      </c>
    </row>
    <row r="1892" spans="1:26" ht="24" x14ac:dyDescent="0.2">
      <c r="A1892" s="22">
        <v>1890</v>
      </c>
      <c r="B1892" s="22" t="s">
        <v>168</v>
      </c>
      <c r="C1892" s="23">
        <v>38316</v>
      </c>
      <c r="D1892" s="23">
        <v>38316</v>
      </c>
      <c r="E1892" s="22" t="s">
        <v>21</v>
      </c>
      <c r="F1892" s="24" t="s">
        <v>1822</v>
      </c>
      <c r="G1892" s="4" t="s">
        <v>40</v>
      </c>
      <c r="H1892" s="31" t="str">
        <f>VLOOKUP(G1892,[3]Hoja2!A:B,2,0)</f>
        <v>SERIE029</v>
      </c>
      <c r="I1892" s="4" t="s">
        <v>40</v>
      </c>
      <c r="J1892" s="31">
        <f>VLOOKUP(Eliminación!I1182,RETENCIÓN!A:D,IF(Eliminación!E1182="OPES",2,IF(Eliminación!E1182="UPES",3,4)),FALSE)</f>
        <v>10</v>
      </c>
      <c r="K1892" s="27">
        <f t="shared" si="30"/>
        <v>41966</v>
      </c>
      <c r="L1892" s="28" t="str">
        <f>IF(VLOOKUP(I1892,RETENCIÓN!A:E,5,FALSE)="E","X","")</f>
        <v>X</v>
      </c>
      <c r="M1892" s="29" t="str">
        <f>IF(VLOOKUP(I1892,RETENCIÓN!A:E,5,FALSE)="CT","X","")</f>
        <v/>
      </c>
      <c r="N1892" s="28" t="str">
        <f>IF(VLOOKUP(I1892,RETENCIÓN!A:E,5,FALSE)="E","X","")</f>
        <v>X</v>
      </c>
      <c r="O1892" s="28" t="str">
        <f>IF(VLOOKUP(I1892,[3]RETENCIÓN!A:E,5,FALSE)="MT","X","")</f>
        <v/>
      </c>
      <c r="P1892" s="28" t="str">
        <f>IF(VLOOKUP(I1892,[3]RETENCIÓN!A:E,5,FALSE)="S","X","")</f>
        <v/>
      </c>
      <c r="Q1892" s="26" t="s">
        <v>1820</v>
      </c>
      <c r="R1892" s="26" t="s">
        <v>1186</v>
      </c>
      <c r="S1892" s="25" t="s">
        <v>177</v>
      </c>
      <c r="T1892" s="22" t="s">
        <v>178</v>
      </c>
      <c r="U1892" s="22">
        <v>1</v>
      </c>
      <c r="V1892" s="22">
        <v>47</v>
      </c>
      <c r="W1892" s="22" t="s">
        <v>167</v>
      </c>
      <c r="X1892" s="22"/>
      <c r="Y1892" s="22">
        <v>5</v>
      </c>
      <c r="Z1892" s="22" t="s">
        <v>1816</v>
      </c>
    </row>
    <row r="1893" spans="1:26" ht="24" x14ac:dyDescent="0.2">
      <c r="A1893" s="22">
        <v>1891</v>
      </c>
      <c r="B1893" s="22" t="s">
        <v>168</v>
      </c>
      <c r="C1893" s="23">
        <v>38316</v>
      </c>
      <c r="D1893" s="23">
        <v>38316</v>
      </c>
      <c r="E1893" s="22" t="s">
        <v>21</v>
      </c>
      <c r="F1893" s="24" t="s">
        <v>1823</v>
      </c>
      <c r="G1893" s="4" t="s">
        <v>40</v>
      </c>
      <c r="H1893" s="31" t="str">
        <f>VLOOKUP(G1893,[3]Hoja2!A:B,2,0)</f>
        <v>SERIE029</v>
      </c>
      <c r="I1893" s="4" t="s">
        <v>40</v>
      </c>
      <c r="J1893" s="31">
        <f>VLOOKUP(Eliminación!I1183,RETENCIÓN!A:D,IF(Eliminación!E1183="OPES",2,IF(Eliminación!E1183="UPES",3,4)),FALSE)</f>
        <v>10</v>
      </c>
      <c r="K1893" s="27">
        <f t="shared" si="30"/>
        <v>41966</v>
      </c>
      <c r="L1893" s="28" t="str">
        <f>IF(VLOOKUP(I1893,RETENCIÓN!A:E,5,FALSE)="E","X","")</f>
        <v>X</v>
      </c>
      <c r="M1893" s="29" t="str">
        <f>IF(VLOOKUP(I1893,RETENCIÓN!A:E,5,FALSE)="CT","X","")</f>
        <v/>
      </c>
      <c r="N1893" s="28" t="str">
        <f>IF(VLOOKUP(I1893,RETENCIÓN!A:E,5,FALSE)="E","X","")</f>
        <v>X</v>
      </c>
      <c r="O1893" s="28" t="str">
        <f>IF(VLOOKUP(I1893,[3]RETENCIÓN!A:E,5,FALSE)="MT","X","")</f>
        <v/>
      </c>
      <c r="P1893" s="28" t="str">
        <f>IF(VLOOKUP(I1893,[3]RETENCIÓN!A:E,5,FALSE)="S","X","")</f>
        <v/>
      </c>
      <c r="Q1893" s="26" t="s">
        <v>1820</v>
      </c>
      <c r="R1893" s="26"/>
      <c r="S1893" s="25" t="s">
        <v>177</v>
      </c>
      <c r="T1893" s="22" t="s">
        <v>178</v>
      </c>
      <c r="U1893" s="22">
        <v>1</v>
      </c>
      <c r="V1893" s="22">
        <v>27</v>
      </c>
      <c r="W1893" s="22" t="s">
        <v>167</v>
      </c>
      <c r="X1893" s="22"/>
      <c r="Y1893" s="22">
        <v>6</v>
      </c>
      <c r="Z1893" s="22" t="s">
        <v>1816</v>
      </c>
    </row>
    <row r="1894" spans="1:26" ht="24" x14ac:dyDescent="0.2">
      <c r="A1894" s="22">
        <v>1892</v>
      </c>
      <c r="B1894" s="22" t="s">
        <v>168</v>
      </c>
      <c r="C1894" s="23">
        <v>38316</v>
      </c>
      <c r="D1894" s="23">
        <v>38316</v>
      </c>
      <c r="E1894" s="22" t="s">
        <v>21</v>
      </c>
      <c r="F1894" s="24" t="s">
        <v>687</v>
      </c>
      <c r="G1894" s="4" t="s">
        <v>40</v>
      </c>
      <c r="H1894" s="31" t="str">
        <f>VLOOKUP(G1894,[3]Hoja2!A:B,2,0)</f>
        <v>SERIE029</v>
      </c>
      <c r="I1894" s="4" t="s">
        <v>40</v>
      </c>
      <c r="J1894" s="31">
        <f>VLOOKUP(Eliminación!I1184,RETENCIÓN!A:D,IF(Eliminación!E1184="OPES",2,IF(Eliminación!E1184="UPES",3,4)),FALSE)</f>
        <v>10</v>
      </c>
      <c r="K1894" s="27">
        <f t="shared" si="30"/>
        <v>41966</v>
      </c>
      <c r="L1894" s="28" t="str">
        <f>IF(VLOOKUP(I1894,RETENCIÓN!A:E,5,FALSE)="E","X","")</f>
        <v>X</v>
      </c>
      <c r="M1894" s="29" t="str">
        <f>IF(VLOOKUP(I1894,RETENCIÓN!A:E,5,FALSE)="CT","X","")</f>
        <v/>
      </c>
      <c r="N1894" s="28" t="str">
        <f>IF(VLOOKUP(I1894,RETENCIÓN!A:E,5,FALSE)="E","X","")</f>
        <v>X</v>
      </c>
      <c r="O1894" s="28" t="str">
        <f>IF(VLOOKUP(I1894,[3]RETENCIÓN!A:E,5,FALSE)="MT","X","")</f>
        <v/>
      </c>
      <c r="P1894" s="28" t="str">
        <f>IF(VLOOKUP(I1894,[3]RETENCIÓN!A:E,5,FALSE)="S","X","")</f>
        <v/>
      </c>
      <c r="Q1894" s="26" t="s">
        <v>1820</v>
      </c>
      <c r="R1894" s="26" t="s">
        <v>1824</v>
      </c>
      <c r="S1894" s="25" t="s">
        <v>177</v>
      </c>
      <c r="T1894" s="22" t="s">
        <v>178</v>
      </c>
      <c r="U1894" s="22">
        <v>1</v>
      </c>
      <c r="V1894" s="22">
        <v>87</v>
      </c>
      <c r="W1894" s="22" t="s">
        <v>167</v>
      </c>
      <c r="X1894" s="22"/>
      <c r="Y1894" s="22">
        <v>7</v>
      </c>
      <c r="Z1894" s="22" t="s">
        <v>1816</v>
      </c>
    </row>
    <row r="1895" spans="1:26" ht="24" x14ac:dyDescent="0.2">
      <c r="A1895" s="22">
        <v>1893</v>
      </c>
      <c r="B1895" s="22" t="s">
        <v>168</v>
      </c>
      <c r="C1895" s="23">
        <v>38316</v>
      </c>
      <c r="D1895" s="23">
        <v>38316</v>
      </c>
      <c r="E1895" s="22" t="s">
        <v>21</v>
      </c>
      <c r="F1895" s="24" t="s">
        <v>1825</v>
      </c>
      <c r="G1895" s="4" t="s">
        <v>40</v>
      </c>
      <c r="H1895" s="31" t="str">
        <f>VLOOKUP(G1895,[3]Hoja2!A:B,2,0)</f>
        <v>SERIE029</v>
      </c>
      <c r="I1895" s="4" t="s">
        <v>40</v>
      </c>
      <c r="J1895" s="31">
        <f>VLOOKUP(Eliminación!I1185,RETENCIÓN!A:D,IF(Eliminación!E1185="OPES",2,IF(Eliminación!E1185="UPES",3,4)),FALSE)</f>
        <v>10</v>
      </c>
      <c r="K1895" s="27">
        <f t="shared" si="30"/>
        <v>41966</v>
      </c>
      <c r="L1895" s="28" t="str">
        <f>IF(VLOOKUP(I1895,RETENCIÓN!A:E,5,FALSE)="E","X","")</f>
        <v>X</v>
      </c>
      <c r="M1895" s="29" t="str">
        <f>IF(VLOOKUP(I1895,RETENCIÓN!A:E,5,FALSE)="CT","X","")</f>
        <v/>
      </c>
      <c r="N1895" s="28" t="str">
        <f>IF(VLOOKUP(I1895,RETENCIÓN!A:E,5,FALSE)="E","X","")</f>
        <v>X</v>
      </c>
      <c r="O1895" s="28" t="str">
        <f>IF(VLOOKUP(I1895,[3]RETENCIÓN!A:E,5,FALSE)="MT","X","")</f>
        <v/>
      </c>
      <c r="P1895" s="28" t="str">
        <f>IF(VLOOKUP(I1895,[3]RETENCIÓN!A:E,5,FALSE)="S","X","")</f>
        <v/>
      </c>
      <c r="Q1895" s="26" t="s">
        <v>1826</v>
      </c>
      <c r="R1895" s="26" t="s">
        <v>1827</v>
      </c>
      <c r="S1895" s="25" t="s">
        <v>177</v>
      </c>
      <c r="T1895" s="22" t="s">
        <v>178</v>
      </c>
      <c r="U1895" s="22">
        <v>1</v>
      </c>
      <c r="V1895" s="22">
        <v>26</v>
      </c>
      <c r="W1895" s="22" t="s">
        <v>167</v>
      </c>
      <c r="X1895" s="22"/>
      <c r="Y1895" s="22">
        <v>8</v>
      </c>
      <c r="Z1895" s="22" t="s">
        <v>1816</v>
      </c>
    </row>
    <row r="1896" spans="1:26" ht="24" x14ac:dyDescent="0.2">
      <c r="A1896" s="22">
        <v>1894</v>
      </c>
      <c r="B1896" s="22" t="s">
        <v>168</v>
      </c>
      <c r="C1896" s="23">
        <v>38316</v>
      </c>
      <c r="D1896" s="23">
        <v>38316</v>
      </c>
      <c r="E1896" s="22" t="s">
        <v>21</v>
      </c>
      <c r="F1896" s="24" t="s">
        <v>186</v>
      </c>
      <c r="G1896" s="4" t="s">
        <v>40</v>
      </c>
      <c r="H1896" s="31" t="str">
        <f>VLOOKUP(G1896,[3]Hoja2!A:B,2,0)</f>
        <v>SERIE029</v>
      </c>
      <c r="I1896" s="4" t="s">
        <v>40</v>
      </c>
      <c r="J1896" s="31">
        <f>VLOOKUP(Eliminación!I1186,RETENCIÓN!A:D,IF(Eliminación!E1186="OPES",2,IF(Eliminación!E1186="UPES",3,4)),FALSE)</f>
        <v>10</v>
      </c>
      <c r="K1896" s="27">
        <f t="shared" si="30"/>
        <v>41966</v>
      </c>
      <c r="L1896" s="28" t="str">
        <f>IF(VLOOKUP(I1896,RETENCIÓN!A:E,5,FALSE)="E","X","")</f>
        <v>X</v>
      </c>
      <c r="M1896" s="29" t="str">
        <f>IF(VLOOKUP(I1896,RETENCIÓN!A:E,5,FALSE)="CT","X","")</f>
        <v/>
      </c>
      <c r="N1896" s="28" t="str">
        <f>IF(VLOOKUP(I1896,RETENCIÓN!A:E,5,FALSE)="E","X","")</f>
        <v>X</v>
      </c>
      <c r="O1896" s="28" t="str">
        <f>IF(VLOOKUP(I1896,[3]RETENCIÓN!A:E,5,FALSE)="MT","X","")</f>
        <v/>
      </c>
      <c r="P1896" s="28" t="str">
        <f>IF(VLOOKUP(I1896,[3]RETENCIÓN!A:E,5,FALSE)="S","X","")</f>
        <v/>
      </c>
      <c r="Q1896" s="26" t="s">
        <v>1828</v>
      </c>
      <c r="R1896" s="26" t="s">
        <v>399</v>
      </c>
      <c r="S1896" s="25" t="s">
        <v>182</v>
      </c>
      <c r="T1896" s="22" t="s">
        <v>178</v>
      </c>
      <c r="U1896" s="22">
        <v>1</v>
      </c>
      <c r="V1896" s="22">
        <v>180</v>
      </c>
      <c r="W1896" s="22" t="s">
        <v>167</v>
      </c>
      <c r="X1896" s="22"/>
      <c r="Y1896" s="22">
        <v>9</v>
      </c>
      <c r="Z1896" s="22" t="s">
        <v>1816</v>
      </c>
    </row>
    <row r="1897" spans="1:26" ht="24" x14ac:dyDescent="0.2">
      <c r="A1897" s="22">
        <v>1895</v>
      </c>
      <c r="B1897" s="22" t="s">
        <v>168</v>
      </c>
      <c r="C1897" s="23">
        <v>38316</v>
      </c>
      <c r="D1897" s="23">
        <v>38316</v>
      </c>
      <c r="E1897" s="22" t="s">
        <v>21</v>
      </c>
      <c r="F1897" s="24" t="s">
        <v>1829</v>
      </c>
      <c r="G1897" s="4" t="s">
        <v>40</v>
      </c>
      <c r="H1897" s="31" t="str">
        <f>VLOOKUP(G1897,[3]Hoja2!A:B,2,0)</f>
        <v>SERIE029</v>
      </c>
      <c r="I1897" s="4" t="s">
        <v>40</v>
      </c>
      <c r="J1897" s="31">
        <f>VLOOKUP(Eliminación!I1187,RETENCIÓN!A:D,IF(Eliminación!E1187="OPES",2,IF(Eliminación!E1187="UPES",3,4)),FALSE)</f>
        <v>10</v>
      </c>
      <c r="K1897" s="27">
        <f t="shared" si="30"/>
        <v>41966</v>
      </c>
      <c r="L1897" s="28" t="str">
        <f>IF(VLOOKUP(I1897,RETENCIÓN!A:E,5,FALSE)="E","X","")</f>
        <v>X</v>
      </c>
      <c r="M1897" s="29" t="str">
        <f>IF(VLOOKUP(I1897,RETENCIÓN!A:E,5,FALSE)="CT","X","")</f>
        <v/>
      </c>
      <c r="N1897" s="28" t="str">
        <f>IF(VLOOKUP(I1897,RETENCIÓN!A:E,5,FALSE)="E","X","")</f>
        <v>X</v>
      </c>
      <c r="O1897" s="28" t="str">
        <f>IF(VLOOKUP(I1897,[3]RETENCIÓN!A:E,5,FALSE)="MT","X","")</f>
        <v/>
      </c>
      <c r="P1897" s="28" t="str">
        <f>IF(VLOOKUP(I1897,[3]RETENCIÓN!A:E,5,FALSE)="S","X","")</f>
        <v/>
      </c>
      <c r="Q1897" s="26" t="s">
        <v>1828</v>
      </c>
      <c r="R1897" s="26" t="s">
        <v>1830</v>
      </c>
      <c r="S1897" s="25" t="s">
        <v>177</v>
      </c>
      <c r="T1897" s="22" t="s">
        <v>178</v>
      </c>
      <c r="U1897" s="22">
        <v>1</v>
      </c>
      <c r="V1897" s="22">
        <v>96</v>
      </c>
      <c r="W1897" s="22" t="s">
        <v>167</v>
      </c>
      <c r="X1897" s="22" t="s">
        <v>1187</v>
      </c>
      <c r="Y1897" s="22">
        <v>10</v>
      </c>
      <c r="Z1897" s="22" t="s">
        <v>1816</v>
      </c>
    </row>
    <row r="1898" spans="1:26" ht="24" x14ac:dyDescent="0.2">
      <c r="A1898" s="22">
        <v>1896</v>
      </c>
      <c r="B1898" s="22" t="s">
        <v>168</v>
      </c>
      <c r="C1898" s="23">
        <v>38316</v>
      </c>
      <c r="D1898" s="23">
        <v>38316</v>
      </c>
      <c r="E1898" s="22" t="s">
        <v>21</v>
      </c>
      <c r="F1898" s="24" t="s">
        <v>1829</v>
      </c>
      <c r="G1898" s="4" t="s">
        <v>40</v>
      </c>
      <c r="H1898" s="31" t="str">
        <f>VLOOKUP(G1898,[3]Hoja2!A:B,2,0)</f>
        <v>SERIE029</v>
      </c>
      <c r="I1898" s="4" t="s">
        <v>40</v>
      </c>
      <c r="J1898" s="31">
        <f>VLOOKUP(Eliminación!I1188,RETENCIÓN!A:D,IF(Eliminación!E1188="OPES",2,IF(Eliminación!E1188="UPES",3,4)),FALSE)</f>
        <v>10</v>
      </c>
      <c r="K1898" s="27">
        <f t="shared" si="30"/>
        <v>41966</v>
      </c>
      <c r="L1898" s="28" t="str">
        <f>IF(VLOOKUP(I1898,RETENCIÓN!A:E,5,FALSE)="E","X","")</f>
        <v>X</v>
      </c>
      <c r="M1898" s="29" t="str">
        <f>IF(VLOOKUP(I1898,RETENCIÓN!A:E,5,FALSE)="CT","X","")</f>
        <v/>
      </c>
      <c r="N1898" s="28" t="str">
        <f>IF(VLOOKUP(I1898,RETENCIÓN!A:E,5,FALSE)="E","X","")</f>
        <v>X</v>
      </c>
      <c r="O1898" s="28" t="str">
        <f>IF(VLOOKUP(I1898,[3]RETENCIÓN!A:E,5,FALSE)="MT","X","")</f>
        <v/>
      </c>
      <c r="P1898" s="28" t="str">
        <f>IF(VLOOKUP(I1898,[3]RETENCIÓN!A:E,5,FALSE)="S","X","")</f>
        <v/>
      </c>
      <c r="Q1898" s="26" t="s">
        <v>1828</v>
      </c>
      <c r="R1898" s="26" t="s">
        <v>1830</v>
      </c>
      <c r="S1898" s="25" t="s">
        <v>177</v>
      </c>
      <c r="T1898" s="22" t="s">
        <v>178</v>
      </c>
      <c r="U1898" s="22">
        <v>98</v>
      </c>
      <c r="V1898" s="22">
        <v>218</v>
      </c>
      <c r="W1898" s="22" t="s">
        <v>167</v>
      </c>
      <c r="X1898" s="22" t="s">
        <v>1188</v>
      </c>
      <c r="Y1898" s="22">
        <v>11</v>
      </c>
      <c r="Z1898" s="22" t="s">
        <v>1816</v>
      </c>
    </row>
    <row r="1899" spans="1:26" ht="24" x14ac:dyDescent="0.2">
      <c r="A1899" s="22">
        <v>1897</v>
      </c>
      <c r="B1899" s="22" t="s">
        <v>168</v>
      </c>
      <c r="C1899" s="23">
        <v>38316</v>
      </c>
      <c r="D1899" s="23">
        <v>38316</v>
      </c>
      <c r="E1899" s="22" t="s">
        <v>21</v>
      </c>
      <c r="F1899" s="24" t="s">
        <v>1831</v>
      </c>
      <c r="G1899" s="4" t="s">
        <v>40</v>
      </c>
      <c r="H1899" s="31" t="str">
        <f>VLOOKUP(G1899,[3]Hoja2!A:B,2,0)</f>
        <v>SERIE029</v>
      </c>
      <c r="I1899" s="4" t="s">
        <v>40</v>
      </c>
      <c r="J1899" s="31">
        <f>VLOOKUP(Eliminación!I1189,RETENCIÓN!A:D,IF(Eliminación!E1189="OPES",2,IF(Eliminación!E1189="UPES",3,4)),FALSE)</f>
        <v>10</v>
      </c>
      <c r="K1899" s="27">
        <f t="shared" si="30"/>
        <v>41966</v>
      </c>
      <c r="L1899" s="28" t="str">
        <f>IF(VLOOKUP(I1899,RETENCIÓN!A:E,5,FALSE)="E","X","")</f>
        <v>X</v>
      </c>
      <c r="M1899" s="29" t="str">
        <f>IF(VLOOKUP(I1899,RETENCIÓN!A:E,5,FALSE)="CT","X","")</f>
        <v/>
      </c>
      <c r="N1899" s="28" t="str">
        <f>IF(VLOOKUP(I1899,RETENCIÓN!A:E,5,FALSE)="E","X","")</f>
        <v>X</v>
      </c>
      <c r="O1899" s="28" t="str">
        <f>IF(VLOOKUP(I1899,[3]RETENCIÓN!A:E,5,FALSE)="MT","X","")</f>
        <v/>
      </c>
      <c r="P1899" s="28" t="str">
        <f>IF(VLOOKUP(I1899,[3]RETENCIÓN!A:E,5,FALSE)="S","X","")</f>
        <v/>
      </c>
      <c r="Q1899" s="26" t="s">
        <v>1828</v>
      </c>
      <c r="R1899" s="26" t="s">
        <v>1743</v>
      </c>
      <c r="S1899" s="25" t="s">
        <v>177</v>
      </c>
      <c r="T1899" s="22" t="s">
        <v>178</v>
      </c>
      <c r="U1899" s="22">
        <v>1</v>
      </c>
      <c r="V1899" s="22">
        <v>182</v>
      </c>
      <c r="W1899" s="22" t="s">
        <v>167</v>
      </c>
      <c r="X1899" s="22"/>
      <c r="Y1899" s="22">
        <v>12</v>
      </c>
      <c r="Z1899" s="22" t="s">
        <v>1816</v>
      </c>
    </row>
    <row r="1900" spans="1:26" x14ac:dyDescent="0.2">
      <c r="A1900" s="22">
        <v>1898</v>
      </c>
      <c r="B1900" s="22" t="s">
        <v>221</v>
      </c>
      <c r="C1900" s="23">
        <v>35765</v>
      </c>
      <c r="D1900" s="23">
        <v>35795</v>
      </c>
      <c r="E1900" s="22" t="s">
        <v>20</v>
      </c>
      <c r="F1900" s="24" t="s">
        <v>425</v>
      </c>
      <c r="G1900" s="4" t="s">
        <v>40</v>
      </c>
      <c r="H1900" s="31" t="str">
        <f>VLOOKUP(G1900,[3]Hoja2!A:B,2,0)</f>
        <v>SERIE029</v>
      </c>
      <c r="I1900" s="4" t="s">
        <v>40</v>
      </c>
      <c r="J1900" s="31">
        <f>VLOOKUP(Eliminación!I1190,RETENCIÓN!A:D,IF(Eliminación!E1190="OPES",2,IF(Eliminación!E1190="UPES",3,4)),FALSE)</f>
        <v>10</v>
      </c>
      <c r="K1900" s="27">
        <f t="shared" si="30"/>
        <v>39445</v>
      </c>
      <c r="L1900" s="28" t="str">
        <f>IF(VLOOKUP(I1900,RETENCIÓN!A:E,5,FALSE)="E","X","")</f>
        <v>X</v>
      </c>
      <c r="M1900" s="29" t="str">
        <f>IF(VLOOKUP(I1900,RETENCIÓN!A:E,5,FALSE)="CT","X","")</f>
        <v/>
      </c>
      <c r="N1900" s="28" t="str">
        <f>IF(VLOOKUP(I1900,RETENCIÓN!A:E,5,FALSE)="E","X","")</f>
        <v>X</v>
      </c>
      <c r="O1900" s="28" t="str">
        <f>IF(VLOOKUP(I1900,[3]RETENCIÓN!A:E,5,FALSE)="MT","X","")</f>
        <v/>
      </c>
      <c r="P1900" s="28" t="str">
        <f>IF(VLOOKUP(I1900,[3]RETENCIÓN!A:E,5,FALSE)="S","X","")</f>
        <v/>
      </c>
      <c r="Q1900" s="26"/>
      <c r="R1900" s="26"/>
      <c r="S1900" s="25" t="s">
        <v>182</v>
      </c>
      <c r="T1900" s="22" t="s">
        <v>178</v>
      </c>
      <c r="U1900" s="22">
        <v>1</v>
      </c>
      <c r="V1900" s="22"/>
      <c r="W1900" s="22" t="s">
        <v>167</v>
      </c>
      <c r="X1900" s="22" t="s">
        <v>1832</v>
      </c>
      <c r="Y1900" s="22">
        <v>13</v>
      </c>
      <c r="Z1900" s="22" t="s">
        <v>1816</v>
      </c>
    </row>
    <row r="1901" spans="1:26" ht="24" x14ac:dyDescent="0.2">
      <c r="A1901" s="22">
        <v>1899</v>
      </c>
      <c r="B1901" s="22" t="s">
        <v>168</v>
      </c>
      <c r="C1901" s="23">
        <v>38250</v>
      </c>
      <c r="D1901" s="23">
        <v>38250</v>
      </c>
      <c r="E1901" s="22" t="s">
        <v>21</v>
      </c>
      <c r="F1901" s="24" t="s">
        <v>1805</v>
      </c>
      <c r="G1901" s="4" t="s">
        <v>40</v>
      </c>
      <c r="H1901" s="31" t="str">
        <f>VLOOKUP(G1901,[3]Hoja2!A:B,2,0)</f>
        <v>SERIE029</v>
      </c>
      <c r="I1901" s="4" t="s">
        <v>40</v>
      </c>
      <c r="J1901" s="31">
        <f>VLOOKUP(Eliminación!I1191,RETENCIÓN!A:D,IF(Eliminación!E1191="OPES",2,IF(Eliminación!E1191="UPES",3,4)),FALSE)</f>
        <v>10</v>
      </c>
      <c r="K1901" s="27">
        <f t="shared" si="30"/>
        <v>41900</v>
      </c>
      <c r="L1901" s="28" t="str">
        <f>IF(VLOOKUP(I1901,RETENCIÓN!A:E,5,FALSE)="E","X","")</f>
        <v>X</v>
      </c>
      <c r="M1901" s="29" t="str">
        <f>IF(VLOOKUP(I1901,RETENCIÓN!A:E,5,FALSE)="CT","X","")</f>
        <v/>
      </c>
      <c r="N1901" s="28" t="str">
        <f>IF(VLOOKUP(I1901,RETENCIÓN!A:E,5,FALSE)="E","X","")</f>
        <v>X</v>
      </c>
      <c r="O1901" s="28" t="str">
        <f>IF(VLOOKUP(I1901,[3]RETENCIÓN!A:E,5,FALSE)="MT","X","")</f>
        <v/>
      </c>
      <c r="P1901" s="28" t="str">
        <f>IF(VLOOKUP(I1901,[3]RETENCIÓN!A:E,5,FALSE)="S","X","")</f>
        <v/>
      </c>
      <c r="Q1901" s="26" t="s">
        <v>1833</v>
      </c>
      <c r="R1901" s="26" t="s">
        <v>1192</v>
      </c>
      <c r="S1901" s="25" t="s">
        <v>177</v>
      </c>
      <c r="T1901" s="22" t="s">
        <v>178</v>
      </c>
      <c r="U1901" s="22">
        <v>1</v>
      </c>
      <c r="V1901" s="22">
        <v>96</v>
      </c>
      <c r="W1901" s="22" t="s">
        <v>167</v>
      </c>
      <c r="X1901" s="22"/>
      <c r="Y1901" s="22">
        <v>1</v>
      </c>
      <c r="Z1901" s="22" t="s">
        <v>1834</v>
      </c>
    </row>
    <row r="1902" spans="1:26" ht="24" x14ac:dyDescent="0.2">
      <c r="A1902" s="22">
        <v>1900</v>
      </c>
      <c r="B1902" s="22" t="s">
        <v>168</v>
      </c>
      <c r="C1902" s="23">
        <v>38250</v>
      </c>
      <c r="D1902" s="23">
        <v>38250</v>
      </c>
      <c r="E1902" s="22" t="s">
        <v>21</v>
      </c>
      <c r="F1902" s="24" t="s">
        <v>1835</v>
      </c>
      <c r="G1902" s="4" t="s">
        <v>40</v>
      </c>
      <c r="H1902" s="31" t="str">
        <f>VLOOKUP(G1902,[3]Hoja2!A:B,2,0)</f>
        <v>SERIE029</v>
      </c>
      <c r="I1902" s="4" t="s">
        <v>40</v>
      </c>
      <c r="J1902" s="31">
        <f>VLOOKUP(Eliminación!I1192,RETENCIÓN!A:D,IF(Eliminación!E1192="OPES",2,IF(Eliminación!E1192="UPES",3,4)),FALSE)</f>
        <v>10</v>
      </c>
      <c r="K1902" s="27">
        <f t="shared" si="30"/>
        <v>41900</v>
      </c>
      <c r="L1902" s="28" t="str">
        <f>IF(VLOOKUP(I1902,RETENCIÓN!A:E,5,FALSE)="E","X","")</f>
        <v>X</v>
      </c>
      <c r="M1902" s="29" t="str">
        <f>IF(VLOOKUP(I1902,RETENCIÓN!A:E,5,FALSE)="CT","X","")</f>
        <v/>
      </c>
      <c r="N1902" s="28" t="str">
        <f>IF(VLOOKUP(I1902,RETENCIÓN!A:E,5,FALSE)="E","X","")</f>
        <v>X</v>
      </c>
      <c r="O1902" s="28" t="str">
        <f>IF(VLOOKUP(I1902,[3]RETENCIÓN!A:E,5,FALSE)="MT","X","")</f>
        <v/>
      </c>
      <c r="P1902" s="28" t="str">
        <f>IF(VLOOKUP(I1902,[3]RETENCIÓN!A:E,5,FALSE)="S","X","")</f>
        <v/>
      </c>
      <c r="Q1902" s="26" t="s">
        <v>1833</v>
      </c>
      <c r="R1902" s="26" t="s">
        <v>1836</v>
      </c>
      <c r="S1902" s="25" t="s">
        <v>177</v>
      </c>
      <c r="T1902" s="22" t="s">
        <v>178</v>
      </c>
      <c r="U1902" s="22">
        <v>1</v>
      </c>
      <c r="V1902" s="22">
        <v>65</v>
      </c>
      <c r="W1902" s="22" t="s">
        <v>167</v>
      </c>
      <c r="X1902" s="22"/>
      <c r="Y1902" s="22">
        <v>2</v>
      </c>
      <c r="Z1902" s="22" t="s">
        <v>1834</v>
      </c>
    </row>
    <row r="1903" spans="1:26" ht="24" x14ac:dyDescent="0.2">
      <c r="A1903" s="22">
        <v>1901</v>
      </c>
      <c r="B1903" s="22" t="s">
        <v>168</v>
      </c>
      <c r="C1903" s="23">
        <v>38250</v>
      </c>
      <c r="D1903" s="23">
        <v>38250</v>
      </c>
      <c r="E1903" s="22" t="s">
        <v>21</v>
      </c>
      <c r="F1903" s="24" t="s">
        <v>1837</v>
      </c>
      <c r="G1903" s="4" t="s">
        <v>40</v>
      </c>
      <c r="H1903" s="31" t="str">
        <f>VLOOKUP(G1903,[3]Hoja2!A:B,2,0)</f>
        <v>SERIE029</v>
      </c>
      <c r="I1903" s="4" t="s">
        <v>40</v>
      </c>
      <c r="J1903" s="31">
        <f>VLOOKUP(Eliminación!I1193,RETENCIÓN!A:D,IF(Eliminación!E1193="OPES",2,IF(Eliminación!E1193="UPES",3,4)),FALSE)</f>
        <v>10</v>
      </c>
      <c r="K1903" s="27">
        <f t="shared" si="30"/>
        <v>41900</v>
      </c>
      <c r="L1903" s="28" t="str">
        <f>IF(VLOOKUP(I1903,RETENCIÓN!A:E,5,FALSE)="E","X","")</f>
        <v>X</v>
      </c>
      <c r="M1903" s="29" t="str">
        <f>IF(VLOOKUP(I1903,RETENCIÓN!A:E,5,FALSE)="CT","X","")</f>
        <v/>
      </c>
      <c r="N1903" s="28" t="str">
        <f>IF(VLOOKUP(I1903,RETENCIÓN!A:E,5,FALSE)="E","X","")</f>
        <v>X</v>
      </c>
      <c r="O1903" s="28" t="str">
        <f>IF(VLOOKUP(I1903,[3]RETENCIÓN!A:E,5,FALSE)="MT","X","")</f>
        <v/>
      </c>
      <c r="P1903" s="28" t="str">
        <f>IF(VLOOKUP(I1903,[3]RETENCIÓN!A:E,5,FALSE)="S","X","")</f>
        <v/>
      </c>
      <c r="Q1903" s="26" t="s">
        <v>1833</v>
      </c>
      <c r="R1903" s="26"/>
      <c r="S1903" s="25" t="s">
        <v>177</v>
      </c>
      <c r="T1903" s="22" t="s">
        <v>178</v>
      </c>
      <c r="U1903" s="22">
        <v>1</v>
      </c>
      <c r="V1903" s="22">
        <v>25</v>
      </c>
      <c r="W1903" s="22" t="s">
        <v>167</v>
      </c>
      <c r="X1903" s="22"/>
      <c r="Y1903" s="22">
        <v>3</v>
      </c>
      <c r="Z1903" s="22" t="s">
        <v>1834</v>
      </c>
    </row>
    <row r="1904" spans="1:26" ht="24" x14ac:dyDescent="0.2">
      <c r="A1904" s="22">
        <v>1902</v>
      </c>
      <c r="B1904" s="22" t="s">
        <v>168</v>
      </c>
      <c r="C1904" s="23">
        <v>38250</v>
      </c>
      <c r="D1904" s="23">
        <v>38250</v>
      </c>
      <c r="E1904" s="22" t="s">
        <v>21</v>
      </c>
      <c r="F1904" s="24" t="s">
        <v>744</v>
      </c>
      <c r="G1904" s="4" t="s">
        <v>40</v>
      </c>
      <c r="H1904" s="31" t="str">
        <f>VLOOKUP(G1904,[3]Hoja2!A:B,2,0)</f>
        <v>SERIE029</v>
      </c>
      <c r="I1904" s="4" t="s">
        <v>40</v>
      </c>
      <c r="J1904" s="31">
        <f>VLOOKUP(Eliminación!I1194,RETENCIÓN!A:D,IF(Eliminación!E1194="OPES",2,IF(Eliminación!E1194="UPES",3,4)),FALSE)</f>
        <v>10</v>
      </c>
      <c r="K1904" s="27">
        <f t="shared" si="30"/>
        <v>41900</v>
      </c>
      <c r="L1904" s="28" t="str">
        <f>IF(VLOOKUP(I1904,RETENCIÓN!A:E,5,FALSE)="E","X","")</f>
        <v>X</v>
      </c>
      <c r="M1904" s="29" t="str">
        <f>IF(VLOOKUP(I1904,RETENCIÓN!A:E,5,FALSE)="CT","X","")</f>
        <v/>
      </c>
      <c r="N1904" s="28" t="str">
        <f>IF(VLOOKUP(I1904,RETENCIÓN!A:E,5,FALSE)="E","X","")</f>
        <v>X</v>
      </c>
      <c r="O1904" s="28" t="str">
        <f>IF(VLOOKUP(I1904,[3]RETENCIÓN!A:E,5,FALSE)="MT","X","")</f>
        <v/>
      </c>
      <c r="P1904" s="28" t="str">
        <f>IF(VLOOKUP(I1904,[3]RETENCIÓN!A:E,5,FALSE)="S","X","")</f>
        <v/>
      </c>
      <c r="Q1904" s="26" t="s">
        <v>1833</v>
      </c>
      <c r="R1904" s="26"/>
      <c r="S1904" s="25" t="s">
        <v>177</v>
      </c>
      <c r="T1904" s="22" t="s">
        <v>178</v>
      </c>
      <c r="U1904" s="22">
        <v>1</v>
      </c>
      <c r="V1904" s="22">
        <v>46</v>
      </c>
      <c r="W1904" s="22" t="s">
        <v>167</v>
      </c>
      <c r="X1904" s="22"/>
      <c r="Y1904" s="22">
        <v>4</v>
      </c>
      <c r="Z1904" s="22" t="s">
        <v>1834</v>
      </c>
    </row>
    <row r="1905" spans="1:26" ht="24" x14ac:dyDescent="0.2">
      <c r="A1905" s="22">
        <v>1903</v>
      </c>
      <c r="B1905" s="22" t="s">
        <v>168</v>
      </c>
      <c r="C1905" s="23">
        <v>38250</v>
      </c>
      <c r="D1905" s="23">
        <v>38250</v>
      </c>
      <c r="E1905" s="22" t="s">
        <v>21</v>
      </c>
      <c r="F1905" s="24" t="s">
        <v>1838</v>
      </c>
      <c r="G1905" s="4" t="s">
        <v>40</v>
      </c>
      <c r="H1905" s="31" t="str">
        <f>VLOOKUP(G1905,[3]Hoja2!A:B,2,0)</f>
        <v>SERIE029</v>
      </c>
      <c r="I1905" s="4" t="s">
        <v>40</v>
      </c>
      <c r="J1905" s="31">
        <f>VLOOKUP(Eliminación!I1195,RETENCIÓN!A:D,IF(Eliminación!E1195="OPES",2,IF(Eliminación!E1195="UPES",3,4)),FALSE)</f>
        <v>10</v>
      </c>
      <c r="K1905" s="27">
        <f t="shared" si="30"/>
        <v>41900</v>
      </c>
      <c r="L1905" s="28" t="str">
        <f>IF(VLOOKUP(I1905,RETENCIÓN!A:E,5,FALSE)="E","X","")</f>
        <v>X</v>
      </c>
      <c r="M1905" s="29" t="str">
        <f>IF(VLOOKUP(I1905,RETENCIÓN!A:E,5,FALSE)="CT","X","")</f>
        <v/>
      </c>
      <c r="N1905" s="28" t="str">
        <f>IF(VLOOKUP(I1905,RETENCIÓN!A:E,5,FALSE)="E","X","")</f>
        <v>X</v>
      </c>
      <c r="O1905" s="28" t="str">
        <f>IF(VLOOKUP(I1905,[3]RETENCIÓN!A:E,5,FALSE)="MT","X","")</f>
        <v/>
      </c>
      <c r="P1905" s="28" t="str">
        <f>IF(VLOOKUP(I1905,[3]RETENCIÓN!A:E,5,FALSE)="S","X","")</f>
        <v/>
      </c>
      <c r="Q1905" s="26" t="s">
        <v>1833</v>
      </c>
      <c r="R1905" s="26" t="s">
        <v>1818</v>
      </c>
      <c r="S1905" s="25" t="s">
        <v>177</v>
      </c>
      <c r="T1905" s="22" t="s">
        <v>178</v>
      </c>
      <c r="U1905" s="22">
        <v>1</v>
      </c>
      <c r="V1905" s="22">
        <v>93</v>
      </c>
      <c r="W1905" s="22" t="s">
        <v>167</v>
      </c>
      <c r="X1905" s="22"/>
      <c r="Y1905" s="22">
        <v>5</v>
      </c>
      <c r="Z1905" s="22" t="s">
        <v>1834</v>
      </c>
    </row>
    <row r="1906" spans="1:26" ht="24" x14ac:dyDescent="0.2">
      <c r="A1906" s="22">
        <v>1904</v>
      </c>
      <c r="B1906" s="22" t="s">
        <v>168</v>
      </c>
      <c r="C1906" s="23">
        <v>38250</v>
      </c>
      <c r="D1906" s="23">
        <v>38250</v>
      </c>
      <c r="E1906" s="22" t="s">
        <v>21</v>
      </c>
      <c r="F1906" s="24" t="s">
        <v>1819</v>
      </c>
      <c r="G1906" s="4" t="s">
        <v>40</v>
      </c>
      <c r="H1906" s="31" t="str">
        <f>VLOOKUP(G1906,[3]Hoja2!A:B,2,0)</f>
        <v>SERIE029</v>
      </c>
      <c r="I1906" s="4" t="s">
        <v>40</v>
      </c>
      <c r="J1906" s="31">
        <f>VLOOKUP(Eliminación!I1196,RETENCIÓN!A:D,IF(Eliminación!E1196="OPES",2,IF(Eliminación!E1196="UPES",3,4)),FALSE)</f>
        <v>10</v>
      </c>
      <c r="K1906" s="27">
        <f t="shared" si="30"/>
        <v>41900</v>
      </c>
      <c r="L1906" s="28" t="str">
        <f>IF(VLOOKUP(I1906,RETENCIÓN!A:E,5,FALSE)="E","X","")</f>
        <v>X</v>
      </c>
      <c r="M1906" s="29" t="str">
        <f>IF(VLOOKUP(I1906,RETENCIÓN!A:E,5,FALSE)="CT","X","")</f>
        <v/>
      </c>
      <c r="N1906" s="28" t="str">
        <f>IF(VLOOKUP(I1906,RETENCIÓN!A:E,5,FALSE)="E","X","")</f>
        <v>X</v>
      </c>
      <c r="O1906" s="28" t="str">
        <f>IF(VLOOKUP(I1906,[3]RETENCIÓN!A:E,5,FALSE)="MT","X","")</f>
        <v/>
      </c>
      <c r="P1906" s="28" t="str">
        <f>IF(VLOOKUP(I1906,[3]RETENCIÓN!A:E,5,FALSE)="S","X","")</f>
        <v/>
      </c>
      <c r="Q1906" s="26" t="s">
        <v>1839</v>
      </c>
      <c r="R1906" s="26" t="s">
        <v>1818</v>
      </c>
      <c r="S1906" s="25" t="s">
        <v>177</v>
      </c>
      <c r="T1906" s="22" t="s">
        <v>178</v>
      </c>
      <c r="U1906" s="22">
        <v>1</v>
      </c>
      <c r="V1906" s="22">
        <v>79</v>
      </c>
      <c r="W1906" s="22" t="s">
        <v>167</v>
      </c>
      <c r="X1906" s="22"/>
      <c r="Y1906" s="22">
        <v>6</v>
      </c>
      <c r="Z1906" s="22" t="s">
        <v>1834</v>
      </c>
    </row>
    <row r="1907" spans="1:26" ht="24" x14ac:dyDescent="0.2">
      <c r="A1907" s="22">
        <v>1905</v>
      </c>
      <c r="B1907" s="22" t="s">
        <v>168</v>
      </c>
      <c r="C1907" s="23">
        <v>38250</v>
      </c>
      <c r="D1907" s="23">
        <v>38250</v>
      </c>
      <c r="E1907" s="22" t="s">
        <v>21</v>
      </c>
      <c r="F1907" s="24" t="s">
        <v>1803</v>
      </c>
      <c r="G1907" s="4" t="s">
        <v>40</v>
      </c>
      <c r="H1907" s="31" t="str">
        <f>VLOOKUP(G1907,[3]Hoja2!A:B,2,0)</f>
        <v>SERIE029</v>
      </c>
      <c r="I1907" s="4" t="s">
        <v>40</v>
      </c>
      <c r="J1907" s="31">
        <f>VLOOKUP(Eliminación!I1197,RETENCIÓN!A:D,IF(Eliminación!E1197="OPES",2,IF(Eliminación!E1197="UPES",3,4)),FALSE)</f>
        <v>10</v>
      </c>
      <c r="K1907" s="27">
        <f t="shared" si="30"/>
        <v>41900</v>
      </c>
      <c r="L1907" s="28" t="str">
        <f>IF(VLOOKUP(I1907,RETENCIÓN!A:E,5,FALSE)="E","X","")</f>
        <v>X</v>
      </c>
      <c r="M1907" s="29" t="str">
        <f>IF(VLOOKUP(I1907,RETENCIÓN!A:E,5,FALSE)="CT","X","")</f>
        <v/>
      </c>
      <c r="N1907" s="28" t="str">
        <f>IF(VLOOKUP(I1907,RETENCIÓN!A:E,5,FALSE)="E","X","")</f>
        <v>X</v>
      </c>
      <c r="O1907" s="28" t="str">
        <f>IF(VLOOKUP(I1907,[3]RETENCIÓN!A:E,5,FALSE)="MT","X","")</f>
        <v/>
      </c>
      <c r="P1907" s="28" t="str">
        <f>IF(VLOOKUP(I1907,[3]RETENCIÓN!A:E,5,FALSE)="S","X","")</f>
        <v/>
      </c>
      <c r="Q1907" s="26" t="s">
        <v>1839</v>
      </c>
      <c r="R1907" s="26"/>
      <c r="S1907" s="25" t="s">
        <v>177</v>
      </c>
      <c r="T1907" s="22" t="s">
        <v>178</v>
      </c>
      <c r="U1907" s="22">
        <v>1</v>
      </c>
      <c r="V1907" s="22">
        <v>82</v>
      </c>
      <c r="W1907" s="22" t="s">
        <v>167</v>
      </c>
      <c r="X1907" s="22"/>
      <c r="Y1907" s="22">
        <v>7</v>
      </c>
      <c r="Z1907" s="22" t="s">
        <v>1834</v>
      </c>
    </row>
    <row r="1908" spans="1:26" ht="24" x14ac:dyDescent="0.2">
      <c r="A1908" s="22">
        <v>1906</v>
      </c>
      <c r="B1908" s="22" t="s">
        <v>168</v>
      </c>
      <c r="C1908" s="23">
        <v>38250</v>
      </c>
      <c r="D1908" s="23">
        <v>38250</v>
      </c>
      <c r="E1908" s="22" t="s">
        <v>21</v>
      </c>
      <c r="F1908" s="24" t="s">
        <v>404</v>
      </c>
      <c r="G1908" s="4" t="s">
        <v>40</v>
      </c>
      <c r="H1908" s="31" t="str">
        <f>VLOOKUP(G1908,[3]Hoja2!A:B,2,0)</f>
        <v>SERIE029</v>
      </c>
      <c r="I1908" s="4" t="s">
        <v>40</v>
      </c>
      <c r="J1908" s="31">
        <f>VLOOKUP(Eliminación!I1198,RETENCIÓN!A:D,IF(Eliminación!E1198="OPES",2,IF(Eliminación!E1198="UPES",3,4)),FALSE)</f>
        <v>10</v>
      </c>
      <c r="K1908" s="27">
        <f t="shared" si="30"/>
        <v>41900</v>
      </c>
      <c r="L1908" s="28" t="str">
        <f>IF(VLOOKUP(I1908,RETENCIÓN!A:E,5,FALSE)="E","X","")</f>
        <v>X</v>
      </c>
      <c r="M1908" s="29" t="str">
        <f>IF(VLOOKUP(I1908,RETENCIÓN!A:E,5,FALSE)="CT","X","")</f>
        <v/>
      </c>
      <c r="N1908" s="28" t="str">
        <f>IF(VLOOKUP(I1908,RETENCIÓN!A:E,5,FALSE)="E","X","")</f>
        <v>X</v>
      </c>
      <c r="O1908" s="28" t="str">
        <f>IF(VLOOKUP(I1908,[3]RETENCIÓN!A:E,5,FALSE)="MT","X","")</f>
        <v/>
      </c>
      <c r="P1908" s="28" t="str">
        <f>IF(VLOOKUP(I1908,[3]RETENCIÓN!A:E,5,FALSE)="S","X","")</f>
        <v/>
      </c>
      <c r="Q1908" s="26" t="s">
        <v>1839</v>
      </c>
      <c r="R1908" s="26" t="s">
        <v>1840</v>
      </c>
      <c r="S1908" s="25" t="s">
        <v>177</v>
      </c>
      <c r="T1908" s="22" t="s">
        <v>178</v>
      </c>
      <c r="U1908" s="22">
        <v>1</v>
      </c>
      <c r="V1908" s="22">
        <v>67</v>
      </c>
      <c r="W1908" s="22" t="s">
        <v>167</v>
      </c>
      <c r="X1908" s="22"/>
      <c r="Y1908" s="22">
        <v>8</v>
      </c>
      <c r="Z1908" s="22" t="s">
        <v>1834</v>
      </c>
    </row>
    <row r="1909" spans="1:26" ht="24" x14ac:dyDescent="0.2">
      <c r="A1909" s="22">
        <v>1907</v>
      </c>
      <c r="B1909" s="22" t="s">
        <v>168</v>
      </c>
      <c r="C1909" s="23">
        <v>38250</v>
      </c>
      <c r="D1909" s="23">
        <v>38250</v>
      </c>
      <c r="E1909" s="22" t="s">
        <v>21</v>
      </c>
      <c r="F1909" s="24" t="s">
        <v>1841</v>
      </c>
      <c r="G1909" s="4" t="s">
        <v>40</v>
      </c>
      <c r="H1909" s="31" t="str">
        <f>VLOOKUP(G1909,[3]Hoja2!A:B,2,0)</f>
        <v>SERIE029</v>
      </c>
      <c r="I1909" s="4" t="s">
        <v>40</v>
      </c>
      <c r="J1909" s="31">
        <f>VLOOKUP(Eliminación!I1199,RETENCIÓN!A:D,IF(Eliminación!E1199="OPES",2,IF(Eliminación!E1199="UPES",3,4)),FALSE)</f>
        <v>10</v>
      </c>
      <c r="K1909" s="27">
        <f t="shared" si="30"/>
        <v>41900</v>
      </c>
      <c r="L1909" s="28" t="str">
        <f>IF(VLOOKUP(I1909,RETENCIÓN!A:E,5,FALSE)="E","X","")</f>
        <v>X</v>
      </c>
      <c r="M1909" s="29" t="str">
        <f>IF(VLOOKUP(I1909,RETENCIÓN!A:E,5,FALSE)="CT","X","")</f>
        <v/>
      </c>
      <c r="N1909" s="28" t="str">
        <f>IF(VLOOKUP(I1909,RETENCIÓN!A:E,5,FALSE)="E","X","")</f>
        <v>X</v>
      </c>
      <c r="O1909" s="28" t="str">
        <f>IF(VLOOKUP(I1909,[3]RETENCIÓN!A:E,5,FALSE)="MT","X","")</f>
        <v/>
      </c>
      <c r="P1909" s="28" t="str">
        <f>IF(VLOOKUP(I1909,[3]RETENCIÓN!A:E,5,FALSE)="S","X","")</f>
        <v/>
      </c>
      <c r="Q1909" s="26" t="s">
        <v>1839</v>
      </c>
      <c r="R1909" s="26" t="s">
        <v>1842</v>
      </c>
      <c r="S1909" s="25" t="s">
        <v>177</v>
      </c>
      <c r="T1909" s="22" t="s">
        <v>178</v>
      </c>
      <c r="U1909" s="22">
        <v>1</v>
      </c>
      <c r="V1909" s="22">
        <v>58</v>
      </c>
      <c r="W1909" s="22" t="s">
        <v>167</v>
      </c>
      <c r="X1909" s="22"/>
      <c r="Y1909" s="22">
        <v>9</v>
      </c>
      <c r="Z1909" s="22" t="s">
        <v>1834</v>
      </c>
    </row>
    <row r="1910" spans="1:26" ht="24" x14ac:dyDescent="0.2">
      <c r="A1910" s="22">
        <v>1908</v>
      </c>
      <c r="B1910" s="22" t="s">
        <v>168</v>
      </c>
      <c r="C1910" s="23">
        <v>38250</v>
      </c>
      <c r="D1910" s="23">
        <v>38250</v>
      </c>
      <c r="E1910" s="22" t="s">
        <v>21</v>
      </c>
      <c r="F1910" s="24" t="s">
        <v>1830</v>
      </c>
      <c r="G1910" s="4" t="s">
        <v>40</v>
      </c>
      <c r="H1910" s="31" t="str">
        <f>VLOOKUP(G1910,[3]Hoja2!A:B,2,0)</f>
        <v>SERIE029</v>
      </c>
      <c r="I1910" s="4" t="s">
        <v>40</v>
      </c>
      <c r="J1910" s="31">
        <f>VLOOKUP(Eliminación!I1200,RETENCIÓN!A:D,IF(Eliminación!E1200="OPES",2,IF(Eliminación!E1200="UPES",3,4)),FALSE)</f>
        <v>10</v>
      </c>
      <c r="K1910" s="27">
        <f t="shared" si="30"/>
        <v>41900</v>
      </c>
      <c r="L1910" s="28" t="str">
        <f>IF(VLOOKUP(I1910,RETENCIÓN!A:E,5,FALSE)="E","X","")</f>
        <v>X</v>
      </c>
      <c r="M1910" s="29" t="str">
        <f>IF(VLOOKUP(I1910,RETENCIÓN!A:E,5,FALSE)="CT","X","")</f>
        <v/>
      </c>
      <c r="N1910" s="28" t="str">
        <f>IF(VLOOKUP(I1910,RETENCIÓN!A:E,5,FALSE)="E","X","")</f>
        <v>X</v>
      </c>
      <c r="O1910" s="28" t="str">
        <f>IF(VLOOKUP(I1910,[3]RETENCIÓN!A:E,5,FALSE)="MT","X","")</f>
        <v/>
      </c>
      <c r="P1910" s="28" t="str">
        <f>IF(VLOOKUP(I1910,[3]RETENCIÓN!A:E,5,FALSE)="S","X","")</f>
        <v/>
      </c>
      <c r="Q1910" s="26" t="s">
        <v>1839</v>
      </c>
      <c r="R1910" s="26"/>
      <c r="S1910" s="25" t="s">
        <v>177</v>
      </c>
      <c r="T1910" s="22" t="s">
        <v>178</v>
      </c>
      <c r="U1910" s="22">
        <v>1</v>
      </c>
      <c r="V1910" s="22">
        <v>135</v>
      </c>
      <c r="W1910" s="22" t="s">
        <v>167</v>
      </c>
      <c r="X1910" s="22"/>
      <c r="Y1910" s="22">
        <v>10</v>
      </c>
      <c r="Z1910" s="22" t="s">
        <v>1834</v>
      </c>
    </row>
    <row r="1911" spans="1:26" ht="24" x14ac:dyDescent="0.2">
      <c r="A1911" s="22">
        <v>1909</v>
      </c>
      <c r="B1911" s="22" t="s">
        <v>168</v>
      </c>
      <c r="C1911" s="23">
        <v>38250</v>
      </c>
      <c r="D1911" s="23">
        <v>38250</v>
      </c>
      <c r="E1911" s="22" t="s">
        <v>21</v>
      </c>
      <c r="F1911" s="24" t="s">
        <v>423</v>
      </c>
      <c r="G1911" s="4" t="s">
        <v>40</v>
      </c>
      <c r="H1911" s="31" t="str">
        <f>VLOOKUP(G1911,[3]Hoja2!A:B,2,0)</f>
        <v>SERIE029</v>
      </c>
      <c r="I1911" s="4" t="s">
        <v>40</v>
      </c>
      <c r="J1911" s="31">
        <f>VLOOKUP(Eliminación!I1201,RETENCIÓN!A:D,IF(Eliminación!E1201="OPES",2,IF(Eliminación!E1201="UPES",3,4)),FALSE)</f>
        <v>10</v>
      </c>
      <c r="K1911" s="27">
        <f t="shared" si="30"/>
        <v>41900</v>
      </c>
      <c r="L1911" s="28" t="str">
        <f>IF(VLOOKUP(I1911,RETENCIÓN!A:E,5,FALSE)="E","X","")</f>
        <v>X</v>
      </c>
      <c r="M1911" s="29" t="str">
        <f>IF(VLOOKUP(I1911,RETENCIÓN!A:E,5,FALSE)="CT","X","")</f>
        <v/>
      </c>
      <c r="N1911" s="28" t="str">
        <f>IF(VLOOKUP(I1911,RETENCIÓN!A:E,5,FALSE)="E","X","")</f>
        <v>X</v>
      </c>
      <c r="O1911" s="28" t="str">
        <f>IF(VLOOKUP(I1911,[3]RETENCIÓN!A:E,5,FALSE)="MT","X","")</f>
        <v/>
      </c>
      <c r="P1911" s="28" t="str">
        <f>IF(VLOOKUP(I1911,[3]RETENCIÓN!A:E,5,FALSE)="S","X","")</f>
        <v/>
      </c>
      <c r="Q1911" s="26" t="s">
        <v>1839</v>
      </c>
      <c r="R1911" s="26"/>
      <c r="S1911" s="25" t="s">
        <v>182</v>
      </c>
      <c r="T1911" s="22" t="s">
        <v>178</v>
      </c>
      <c r="U1911" s="22">
        <v>1</v>
      </c>
      <c r="V1911" s="22">
        <v>47</v>
      </c>
      <c r="W1911" s="22" t="s">
        <v>167</v>
      </c>
      <c r="X1911" s="22"/>
      <c r="Y1911" s="22">
        <v>11</v>
      </c>
      <c r="Z1911" s="22" t="s">
        <v>1834</v>
      </c>
    </row>
    <row r="1912" spans="1:26" ht="24" x14ac:dyDescent="0.2">
      <c r="A1912" s="22">
        <v>1910</v>
      </c>
      <c r="B1912" s="22" t="s">
        <v>168</v>
      </c>
      <c r="C1912" s="23">
        <v>38250</v>
      </c>
      <c r="D1912" s="23">
        <v>38250</v>
      </c>
      <c r="E1912" s="22" t="s">
        <v>21</v>
      </c>
      <c r="F1912" s="24" t="s">
        <v>1843</v>
      </c>
      <c r="G1912" s="4" t="s">
        <v>40</v>
      </c>
      <c r="H1912" s="31" t="str">
        <f>VLOOKUP(G1912,[3]Hoja2!A:B,2,0)</f>
        <v>SERIE029</v>
      </c>
      <c r="I1912" s="4" t="s">
        <v>40</v>
      </c>
      <c r="J1912" s="31">
        <f>VLOOKUP(Eliminación!I1202,RETENCIÓN!A:D,IF(Eliminación!E1202="OPES",2,IF(Eliminación!E1202="UPES",3,4)),FALSE)</f>
        <v>10</v>
      </c>
      <c r="K1912" s="27">
        <f t="shared" si="30"/>
        <v>41900</v>
      </c>
      <c r="L1912" s="28" t="str">
        <f>IF(VLOOKUP(I1912,RETENCIÓN!A:E,5,FALSE)="E","X","")</f>
        <v>X</v>
      </c>
      <c r="M1912" s="29" t="str">
        <f>IF(VLOOKUP(I1912,RETENCIÓN!A:E,5,FALSE)="CT","X","")</f>
        <v/>
      </c>
      <c r="N1912" s="28" t="str">
        <f>IF(VLOOKUP(I1912,RETENCIÓN!A:E,5,FALSE)="E","X","")</f>
        <v>X</v>
      </c>
      <c r="O1912" s="28" t="str">
        <f>IF(VLOOKUP(I1912,[3]RETENCIÓN!A:E,5,FALSE)="MT","X","")</f>
        <v/>
      </c>
      <c r="P1912" s="28" t="str">
        <f>IF(VLOOKUP(I1912,[3]RETENCIÓN!A:E,5,FALSE)="S","X","")</f>
        <v/>
      </c>
      <c r="Q1912" s="26" t="s">
        <v>1844</v>
      </c>
      <c r="R1912" s="26" t="s">
        <v>1700</v>
      </c>
      <c r="S1912" s="25" t="s">
        <v>177</v>
      </c>
      <c r="T1912" s="22" t="s">
        <v>178</v>
      </c>
      <c r="U1912" s="22">
        <v>1</v>
      </c>
      <c r="V1912" s="22">
        <v>88</v>
      </c>
      <c r="W1912" s="22" t="s">
        <v>167</v>
      </c>
      <c r="X1912" s="22"/>
      <c r="Y1912" s="22">
        <v>12</v>
      </c>
      <c r="Z1912" s="22" t="s">
        <v>1834</v>
      </c>
    </row>
    <row r="1913" spans="1:26" x14ac:dyDescent="0.2">
      <c r="A1913" s="22">
        <v>1911</v>
      </c>
      <c r="B1913" s="22" t="s">
        <v>168</v>
      </c>
      <c r="C1913" s="23">
        <v>38250</v>
      </c>
      <c r="D1913" s="23">
        <v>38250</v>
      </c>
      <c r="E1913" s="22" t="s">
        <v>21</v>
      </c>
      <c r="F1913" s="24" t="s">
        <v>1845</v>
      </c>
      <c r="G1913" s="4" t="s">
        <v>40</v>
      </c>
      <c r="H1913" s="31" t="str">
        <f>VLOOKUP(G1913,[3]Hoja2!A:B,2,0)</f>
        <v>SERIE029</v>
      </c>
      <c r="I1913" s="4" t="s">
        <v>40</v>
      </c>
      <c r="J1913" s="31">
        <f>VLOOKUP(Eliminación!I1203,RETENCIÓN!A:D,IF(Eliminación!E1203="OPES",2,IF(Eliminación!E1203="UPES",3,4)),FALSE)</f>
        <v>10</v>
      </c>
      <c r="K1913" s="27">
        <f t="shared" si="30"/>
        <v>41900</v>
      </c>
      <c r="L1913" s="28" t="str">
        <f>IF(VLOOKUP(I1913,RETENCIÓN!A:E,5,FALSE)="E","X","")</f>
        <v>X</v>
      </c>
      <c r="M1913" s="29" t="str">
        <f>IF(VLOOKUP(I1913,RETENCIÓN!A:E,5,FALSE)="CT","X","")</f>
        <v/>
      </c>
      <c r="N1913" s="28" t="str">
        <f>IF(VLOOKUP(I1913,RETENCIÓN!A:E,5,FALSE)="E","X","")</f>
        <v>X</v>
      </c>
      <c r="O1913" s="28" t="str">
        <f>IF(VLOOKUP(I1913,[3]RETENCIÓN!A:E,5,FALSE)="MT","X","")</f>
        <v/>
      </c>
      <c r="P1913" s="28" t="str">
        <f>IF(VLOOKUP(I1913,[3]RETENCIÓN!A:E,5,FALSE)="S","X","")</f>
        <v/>
      </c>
      <c r="Q1913" s="26" t="s">
        <v>1844</v>
      </c>
      <c r="R1913" s="26" t="s">
        <v>1846</v>
      </c>
      <c r="S1913" s="25" t="s">
        <v>177</v>
      </c>
      <c r="T1913" s="22" t="s">
        <v>178</v>
      </c>
      <c r="U1913" s="22">
        <v>1</v>
      </c>
      <c r="V1913" s="22">
        <v>84</v>
      </c>
      <c r="W1913" s="22" t="s">
        <v>167</v>
      </c>
      <c r="X1913" s="22"/>
      <c r="Y1913" s="22">
        <v>13</v>
      </c>
      <c r="Z1913" s="22" t="s">
        <v>1834</v>
      </c>
    </row>
    <row r="1914" spans="1:26" x14ac:dyDescent="0.2">
      <c r="A1914" s="22">
        <v>1912</v>
      </c>
      <c r="B1914" s="22" t="s">
        <v>168</v>
      </c>
      <c r="C1914" s="23">
        <v>38250</v>
      </c>
      <c r="D1914" s="23">
        <v>38250</v>
      </c>
      <c r="E1914" s="22" t="s">
        <v>21</v>
      </c>
      <c r="F1914" s="24" t="s">
        <v>1847</v>
      </c>
      <c r="G1914" s="4" t="s">
        <v>40</v>
      </c>
      <c r="H1914" s="31" t="str">
        <f>VLOOKUP(G1914,[3]Hoja2!A:B,2,0)</f>
        <v>SERIE029</v>
      </c>
      <c r="I1914" s="4" t="s">
        <v>40</v>
      </c>
      <c r="J1914" s="31">
        <f>VLOOKUP(Eliminación!I1204,RETENCIÓN!A:D,IF(Eliminación!E1204="OPES",2,IF(Eliminación!E1204="UPES",3,4)),FALSE)</f>
        <v>10</v>
      </c>
      <c r="K1914" s="27">
        <f t="shared" si="30"/>
        <v>41900</v>
      </c>
      <c r="L1914" s="28" t="str">
        <f>IF(VLOOKUP(I1914,RETENCIÓN!A:E,5,FALSE)="E","X","")</f>
        <v>X</v>
      </c>
      <c r="M1914" s="29" t="str">
        <f>IF(VLOOKUP(I1914,RETENCIÓN!A:E,5,FALSE)="CT","X","")</f>
        <v/>
      </c>
      <c r="N1914" s="28" t="str">
        <f>IF(VLOOKUP(I1914,RETENCIÓN!A:E,5,FALSE)="E","X","")</f>
        <v>X</v>
      </c>
      <c r="O1914" s="28" t="str">
        <f>IF(VLOOKUP(I1914,[3]RETENCIÓN!A:E,5,FALSE)="MT","X","")</f>
        <v/>
      </c>
      <c r="P1914" s="28" t="str">
        <f>IF(VLOOKUP(I1914,[3]RETENCIÓN!A:E,5,FALSE)="S","X","")</f>
        <v/>
      </c>
      <c r="Q1914" s="26" t="s">
        <v>1844</v>
      </c>
      <c r="R1914" s="26" t="s">
        <v>1848</v>
      </c>
      <c r="S1914" s="25" t="s">
        <v>177</v>
      </c>
      <c r="T1914" s="22" t="s">
        <v>178</v>
      </c>
      <c r="U1914" s="22">
        <v>1</v>
      </c>
      <c r="V1914" s="22">
        <v>168</v>
      </c>
      <c r="W1914" s="22" t="s">
        <v>167</v>
      </c>
      <c r="X1914" s="22"/>
      <c r="Y1914" s="22">
        <v>14</v>
      </c>
      <c r="Z1914" s="22" t="s">
        <v>1834</v>
      </c>
    </row>
    <row r="1915" spans="1:26" x14ac:dyDescent="0.2">
      <c r="A1915" s="22">
        <v>1913</v>
      </c>
      <c r="B1915" s="22" t="s">
        <v>168</v>
      </c>
      <c r="C1915" s="23">
        <v>37824</v>
      </c>
      <c r="D1915" s="23">
        <v>37824</v>
      </c>
      <c r="E1915" s="22" t="s">
        <v>21</v>
      </c>
      <c r="F1915" s="24" t="s">
        <v>324</v>
      </c>
      <c r="G1915" s="4" t="s">
        <v>40</v>
      </c>
      <c r="H1915" s="31" t="str">
        <f>VLOOKUP(G1915,[3]Hoja2!A:B,2,0)</f>
        <v>SERIE029</v>
      </c>
      <c r="I1915" s="4" t="s">
        <v>40</v>
      </c>
      <c r="J1915" s="31">
        <f>VLOOKUP(Eliminación!I1205,RETENCIÓN!A:D,IF(Eliminación!E1205="OPES",2,IF(Eliminación!E1205="UPES",3,4)),FALSE)</f>
        <v>10</v>
      </c>
      <c r="K1915" s="27">
        <f t="shared" si="30"/>
        <v>41474</v>
      </c>
      <c r="L1915" s="28" t="str">
        <f>IF(VLOOKUP(I1915,RETENCIÓN!A:E,5,FALSE)="E","X","")</f>
        <v>X</v>
      </c>
      <c r="M1915" s="29" t="str">
        <f>IF(VLOOKUP(I1915,RETENCIÓN!A:E,5,FALSE)="CT","X","")</f>
        <v/>
      </c>
      <c r="N1915" s="28" t="str">
        <f>IF(VLOOKUP(I1915,RETENCIÓN!A:E,5,FALSE)="E","X","")</f>
        <v>X</v>
      </c>
      <c r="O1915" s="28" t="str">
        <f>IF(VLOOKUP(I1915,[3]RETENCIÓN!A:E,5,FALSE)="MT","X","")</f>
        <v/>
      </c>
      <c r="P1915" s="28" t="str">
        <f>IF(VLOOKUP(I1915,[3]RETENCIÓN!A:E,5,FALSE)="S","X","")</f>
        <v/>
      </c>
      <c r="Q1915" s="26" t="s">
        <v>1849</v>
      </c>
      <c r="R1915" s="26" t="s">
        <v>1455</v>
      </c>
      <c r="S1915" s="25" t="s">
        <v>177</v>
      </c>
      <c r="T1915" s="22" t="s">
        <v>178</v>
      </c>
      <c r="U1915" s="22">
        <v>1</v>
      </c>
      <c r="V1915" s="22">
        <v>142</v>
      </c>
      <c r="W1915" s="22" t="s">
        <v>167</v>
      </c>
      <c r="X1915" s="22"/>
      <c r="Y1915" s="22">
        <v>1</v>
      </c>
      <c r="Z1915" s="22" t="s">
        <v>1850</v>
      </c>
    </row>
    <row r="1916" spans="1:26" x14ac:dyDescent="0.2">
      <c r="A1916" s="22">
        <v>1914</v>
      </c>
      <c r="B1916" s="22" t="s">
        <v>168</v>
      </c>
      <c r="C1916" s="23">
        <v>37824</v>
      </c>
      <c r="D1916" s="23">
        <v>37824</v>
      </c>
      <c r="E1916" s="22" t="s">
        <v>21</v>
      </c>
      <c r="F1916" s="24" t="s">
        <v>186</v>
      </c>
      <c r="G1916" s="4" t="s">
        <v>40</v>
      </c>
      <c r="H1916" s="31" t="str">
        <f>VLOOKUP(G1916,[3]Hoja2!A:B,2,0)</f>
        <v>SERIE029</v>
      </c>
      <c r="I1916" s="4" t="s">
        <v>40</v>
      </c>
      <c r="J1916" s="31">
        <f>VLOOKUP(Eliminación!I1206,RETENCIÓN!A:D,IF(Eliminación!E1206="OPES",2,IF(Eliminación!E1206="UPES",3,4)),FALSE)</f>
        <v>10</v>
      </c>
      <c r="K1916" s="27">
        <f t="shared" si="30"/>
        <v>41474</v>
      </c>
      <c r="L1916" s="28" t="str">
        <f>IF(VLOOKUP(I1916,RETENCIÓN!A:E,5,FALSE)="E","X","")</f>
        <v>X</v>
      </c>
      <c r="M1916" s="29" t="str">
        <f>IF(VLOOKUP(I1916,RETENCIÓN!A:E,5,FALSE)="CT","X","")</f>
        <v/>
      </c>
      <c r="N1916" s="28" t="str">
        <f>IF(VLOOKUP(I1916,RETENCIÓN!A:E,5,FALSE)="E","X","")</f>
        <v>X</v>
      </c>
      <c r="O1916" s="28" t="str">
        <f>IF(VLOOKUP(I1916,[3]RETENCIÓN!A:E,5,FALSE)="MT","X","")</f>
        <v/>
      </c>
      <c r="P1916" s="28" t="str">
        <f>IF(VLOOKUP(I1916,[3]RETENCIÓN!A:E,5,FALSE)="S","X","")</f>
        <v/>
      </c>
      <c r="Q1916" s="26" t="s">
        <v>1851</v>
      </c>
      <c r="R1916" s="26" t="s">
        <v>399</v>
      </c>
      <c r="S1916" s="25" t="s">
        <v>177</v>
      </c>
      <c r="T1916" s="22" t="s">
        <v>178</v>
      </c>
      <c r="U1916" s="22">
        <v>1</v>
      </c>
      <c r="V1916" s="22">
        <v>50</v>
      </c>
      <c r="W1916" s="22" t="s">
        <v>167</v>
      </c>
      <c r="X1916" s="22"/>
      <c r="Y1916" s="22">
        <v>2</v>
      </c>
      <c r="Z1916" s="22" t="s">
        <v>1850</v>
      </c>
    </row>
    <row r="1917" spans="1:26" x14ac:dyDescent="0.2">
      <c r="A1917" s="22">
        <v>1915</v>
      </c>
      <c r="B1917" s="22" t="s">
        <v>168</v>
      </c>
      <c r="C1917" s="23">
        <v>37824</v>
      </c>
      <c r="D1917" s="23">
        <v>37824</v>
      </c>
      <c r="E1917" s="22" t="s">
        <v>21</v>
      </c>
      <c r="F1917" s="24" t="s">
        <v>1852</v>
      </c>
      <c r="G1917" s="4" t="s">
        <v>40</v>
      </c>
      <c r="H1917" s="31" t="str">
        <f>VLOOKUP(G1917,[3]Hoja2!A:B,2,0)</f>
        <v>SERIE029</v>
      </c>
      <c r="I1917" s="4" t="s">
        <v>40</v>
      </c>
      <c r="J1917" s="31">
        <f>VLOOKUP(Eliminación!I1207,RETENCIÓN!A:D,IF(Eliminación!E1207="OPES",2,IF(Eliminación!E1207="UPES",3,4)),FALSE)</f>
        <v>10</v>
      </c>
      <c r="K1917" s="27">
        <f t="shared" si="30"/>
        <v>41474</v>
      </c>
      <c r="L1917" s="28" t="str">
        <f>IF(VLOOKUP(I1917,RETENCIÓN!A:E,5,FALSE)="E","X","")</f>
        <v>X</v>
      </c>
      <c r="M1917" s="29" t="str">
        <f>IF(VLOOKUP(I1917,RETENCIÓN!A:E,5,FALSE)="CT","X","")</f>
        <v/>
      </c>
      <c r="N1917" s="28" t="str">
        <f>IF(VLOOKUP(I1917,RETENCIÓN!A:E,5,FALSE)="E","X","")</f>
        <v>X</v>
      </c>
      <c r="O1917" s="28" t="str">
        <f>IF(VLOOKUP(I1917,[3]RETENCIÓN!A:E,5,FALSE)="MT","X","")</f>
        <v/>
      </c>
      <c r="P1917" s="28" t="str">
        <f>IF(VLOOKUP(I1917,[3]RETENCIÓN!A:E,5,FALSE)="S","X","")</f>
        <v/>
      </c>
      <c r="Q1917" s="26" t="s">
        <v>1853</v>
      </c>
      <c r="R1917" s="26" t="s">
        <v>1854</v>
      </c>
      <c r="S1917" s="25" t="s">
        <v>177</v>
      </c>
      <c r="T1917" s="22" t="s">
        <v>178</v>
      </c>
      <c r="U1917" s="22">
        <v>1</v>
      </c>
      <c r="V1917" s="22">
        <v>173</v>
      </c>
      <c r="W1917" s="22" t="s">
        <v>167</v>
      </c>
      <c r="X1917" s="22"/>
      <c r="Y1917" s="22">
        <v>3</v>
      </c>
      <c r="Z1917" s="22" t="s">
        <v>1850</v>
      </c>
    </row>
    <row r="1918" spans="1:26" x14ac:dyDescent="0.2">
      <c r="A1918" s="22">
        <v>1916</v>
      </c>
      <c r="B1918" s="22" t="s">
        <v>168</v>
      </c>
      <c r="C1918" s="23">
        <v>37824</v>
      </c>
      <c r="D1918" s="23">
        <v>37824</v>
      </c>
      <c r="E1918" s="22" t="s">
        <v>21</v>
      </c>
      <c r="F1918" s="24" t="s">
        <v>1855</v>
      </c>
      <c r="G1918" s="4" t="s">
        <v>40</v>
      </c>
      <c r="H1918" s="31" t="str">
        <f>VLOOKUP(G1918,[3]Hoja2!A:B,2,0)</f>
        <v>SERIE029</v>
      </c>
      <c r="I1918" s="4" t="s">
        <v>40</v>
      </c>
      <c r="J1918" s="31">
        <f>VLOOKUP(Eliminación!I1208,RETENCIÓN!A:D,IF(Eliminación!E1208="OPES",2,IF(Eliminación!E1208="UPES",3,4)),FALSE)</f>
        <v>10</v>
      </c>
      <c r="K1918" s="27">
        <f t="shared" si="30"/>
        <v>41474</v>
      </c>
      <c r="L1918" s="28" t="str">
        <f>IF(VLOOKUP(I1918,RETENCIÓN!A:E,5,FALSE)="E","X","")</f>
        <v>X</v>
      </c>
      <c r="M1918" s="29" t="str">
        <f>IF(VLOOKUP(I1918,RETENCIÓN!A:E,5,FALSE)="CT","X","")</f>
        <v/>
      </c>
      <c r="N1918" s="28" t="str">
        <f>IF(VLOOKUP(I1918,RETENCIÓN!A:E,5,FALSE)="E","X","")</f>
        <v>X</v>
      </c>
      <c r="O1918" s="28" t="str">
        <f>IF(VLOOKUP(I1918,[3]RETENCIÓN!A:E,5,FALSE)="MT","X","")</f>
        <v/>
      </c>
      <c r="P1918" s="28" t="str">
        <f>IF(VLOOKUP(I1918,[3]RETENCIÓN!A:E,5,FALSE)="S","X","")</f>
        <v/>
      </c>
      <c r="Q1918" s="26" t="s">
        <v>1851</v>
      </c>
      <c r="R1918" s="26"/>
      <c r="S1918" s="25" t="s">
        <v>177</v>
      </c>
      <c r="T1918" s="22" t="s">
        <v>178</v>
      </c>
      <c r="U1918" s="22">
        <v>1</v>
      </c>
      <c r="V1918" s="22">
        <v>87</v>
      </c>
      <c r="W1918" s="22" t="s">
        <v>167</v>
      </c>
      <c r="X1918" s="22"/>
      <c r="Y1918" s="22">
        <v>4</v>
      </c>
      <c r="Z1918" s="22" t="s">
        <v>1850</v>
      </c>
    </row>
    <row r="1919" spans="1:26" x14ac:dyDescent="0.2">
      <c r="A1919" s="22">
        <v>1917</v>
      </c>
      <c r="B1919" s="22" t="s">
        <v>168</v>
      </c>
      <c r="C1919" s="23">
        <v>37824</v>
      </c>
      <c r="D1919" s="23">
        <v>37824</v>
      </c>
      <c r="E1919" s="22" t="s">
        <v>21</v>
      </c>
      <c r="F1919" s="24" t="s">
        <v>1856</v>
      </c>
      <c r="G1919" s="4" t="s">
        <v>40</v>
      </c>
      <c r="H1919" s="31" t="str">
        <f>VLOOKUP(G1919,[3]Hoja2!A:B,2,0)</f>
        <v>SERIE029</v>
      </c>
      <c r="I1919" s="4" t="s">
        <v>40</v>
      </c>
      <c r="J1919" s="31">
        <f>VLOOKUP(Eliminación!I1209,RETENCIÓN!A:D,IF(Eliminación!E1209="OPES",2,IF(Eliminación!E1209="UPES",3,4)),FALSE)</f>
        <v>10</v>
      </c>
      <c r="K1919" s="27">
        <f t="shared" si="30"/>
        <v>41474</v>
      </c>
      <c r="L1919" s="28" t="str">
        <f>IF(VLOOKUP(I1919,RETENCIÓN!A:E,5,FALSE)="E","X","")</f>
        <v>X</v>
      </c>
      <c r="M1919" s="29" t="str">
        <f>IF(VLOOKUP(I1919,RETENCIÓN!A:E,5,FALSE)="CT","X","")</f>
        <v/>
      </c>
      <c r="N1919" s="28" t="str">
        <f>IF(VLOOKUP(I1919,RETENCIÓN!A:E,5,FALSE)="E","X","")</f>
        <v>X</v>
      </c>
      <c r="O1919" s="28" t="str">
        <f>IF(VLOOKUP(I1919,[3]RETENCIÓN!A:E,5,FALSE)="MT","X","")</f>
        <v/>
      </c>
      <c r="P1919" s="28" t="str">
        <f>IF(VLOOKUP(I1919,[3]RETENCIÓN!A:E,5,FALSE)="S","X","")</f>
        <v/>
      </c>
      <c r="Q1919" s="26" t="s">
        <v>1851</v>
      </c>
      <c r="R1919" s="26" t="s">
        <v>1857</v>
      </c>
      <c r="S1919" s="25" t="s">
        <v>177</v>
      </c>
      <c r="T1919" s="22" t="s">
        <v>178</v>
      </c>
      <c r="U1919" s="22">
        <v>1</v>
      </c>
      <c r="V1919" s="22">
        <v>55</v>
      </c>
      <c r="W1919" s="22" t="s">
        <v>167</v>
      </c>
      <c r="X1919" s="22"/>
      <c r="Y1919" s="22">
        <v>5</v>
      </c>
      <c r="Z1919" s="22" t="s">
        <v>1850</v>
      </c>
    </row>
    <row r="1920" spans="1:26" x14ac:dyDescent="0.2">
      <c r="A1920" s="22">
        <v>1918</v>
      </c>
      <c r="B1920" s="22" t="s">
        <v>168</v>
      </c>
      <c r="C1920" s="23">
        <v>37824</v>
      </c>
      <c r="D1920" s="23">
        <v>37824</v>
      </c>
      <c r="E1920" s="22" t="s">
        <v>21</v>
      </c>
      <c r="F1920" s="24" t="s">
        <v>869</v>
      </c>
      <c r="G1920" s="4" t="s">
        <v>40</v>
      </c>
      <c r="H1920" s="31" t="str">
        <f>VLOOKUP(G1920,[3]Hoja2!A:B,2,0)</f>
        <v>SERIE029</v>
      </c>
      <c r="I1920" s="4" t="s">
        <v>40</v>
      </c>
      <c r="J1920" s="31">
        <f>VLOOKUP(Eliminación!I1210,RETENCIÓN!A:D,IF(Eliminación!E1210="OPES",2,IF(Eliminación!E1210="UPES",3,4)),FALSE)</f>
        <v>10</v>
      </c>
      <c r="K1920" s="27">
        <f t="shared" si="30"/>
        <v>41474</v>
      </c>
      <c r="L1920" s="28" t="str">
        <f>IF(VLOOKUP(I1920,RETENCIÓN!A:E,5,FALSE)="E","X","")</f>
        <v>X</v>
      </c>
      <c r="M1920" s="29" t="str">
        <f>IF(VLOOKUP(I1920,RETENCIÓN!A:E,5,FALSE)="CT","X","")</f>
        <v/>
      </c>
      <c r="N1920" s="28" t="str">
        <f>IF(VLOOKUP(I1920,RETENCIÓN!A:E,5,FALSE)="E","X","")</f>
        <v>X</v>
      </c>
      <c r="O1920" s="28" t="str">
        <f>IF(VLOOKUP(I1920,[3]RETENCIÓN!A:E,5,FALSE)="MT","X","")</f>
        <v/>
      </c>
      <c r="P1920" s="28" t="str">
        <f>IF(VLOOKUP(I1920,[3]RETENCIÓN!A:E,5,FALSE)="S","X","")</f>
        <v/>
      </c>
      <c r="Q1920" s="26" t="s">
        <v>1851</v>
      </c>
      <c r="R1920" s="26" t="s">
        <v>1858</v>
      </c>
      <c r="S1920" s="25" t="s">
        <v>177</v>
      </c>
      <c r="T1920" s="22" t="s">
        <v>178</v>
      </c>
      <c r="U1920" s="22">
        <v>1</v>
      </c>
      <c r="V1920" s="22">
        <v>32</v>
      </c>
      <c r="W1920" s="22" t="s">
        <v>167</v>
      </c>
      <c r="X1920" s="22"/>
      <c r="Y1920" s="22">
        <v>6</v>
      </c>
      <c r="Z1920" s="22" t="s">
        <v>1850</v>
      </c>
    </row>
    <row r="1921" spans="1:26" x14ac:dyDescent="0.2">
      <c r="A1921" s="22">
        <v>1919</v>
      </c>
      <c r="B1921" s="22" t="s">
        <v>168</v>
      </c>
      <c r="C1921" s="23">
        <v>37824</v>
      </c>
      <c r="D1921" s="23">
        <v>37824</v>
      </c>
      <c r="E1921" s="22" t="s">
        <v>21</v>
      </c>
      <c r="F1921" s="24" t="s">
        <v>1852</v>
      </c>
      <c r="G1921" s="4" t="s">
        <v>40</v>
      </c>
      <c r="H1921" s="31" t="str">
        <f>VLOOKUP(G1921,[3]Hoja2!A:B,2,0)</f>
        <v>SERIE029</v>
      </c>
      <c r="I1921" s="4" t="s">
        <v>40</v>
      </c>
      <c r="J1921" s="31">
        <f>VLOOKUP(Eliminación!I1211,RETENCIÓN!A:D,IF(Eliminación!E1211="OPES",2,IF(Eliminación!E1211="UPES",3,4)),FALSE)</f>
        <v>10</v>
      </c>
      <c r="K1921" s="27">
        <f t="shared" si="30"/>
        <v>41474</v>
      </c>
      <c r="L1921" s="28" t="str">
        <f>IF(VLOOKUP(I1921,RETENCIÓN!A:E,5,FALSE)="E","X","")</f>
        <v>X</v>
      </c>
      <c r="M1921" s="29" t="str">
        <f>IF(VLOOKUP(I1921,RETENCIÓN!A:E,5,FALSE)="CT","X","")</f>
        <v/>
      </c>
      <c r="N1921" s="28" t="str">
        <f>IF(VLOOKUP(I1921,RETENCIÓN!A:E,5,FALSE)="E","X","")</f>
        <v>X</v>
      </c>
      <c r="O1921" s="28" t="str">
        <f>IF(VLOOKUP(I1921,[3]RETENCIÓN!A:E,5,FALSE)="MT","X","")</f>
        <v/>
      </c>
      <c r="P1921" s="28" t="str">
        <f>IF(VLOOKUP(I1921,[3]RETENCIÓN!A:E,5,FALSE)="S","X","")</f>
        <v/>
      </c>
      <c r="Q1921" s="26" t="s">
        <v>1851</v>
      </c>
      <c r="R1921" s="26" t="s">
        <v>1854</v>
      </c>
      <c r="S1921" s="25" t="s">
        <v>177</v>
      </c>
      <c r="T1921" s="22" t="s">
        <v>178</v>
      </c>
      <c r="U1921" s="22">
        <v>1</v>
      </c>
      <c r="V1921" s="22">
        <v>78</v>
      </c>
      <c r="W1921" s="22" t="s">
        <v>167</v>
      </c>
      <c r="X1921" s="22"/>
      <c r="Y1921" s="22">
        <v>7</v>
      </c>
      <c r="Z1921" s="22" t="s">
        <v>1850</v>
      </c>
    </row>
    <row r="1922" spans="1:26" x14ac:dyDescent="0.2">
      <c r="A1922" s="22">
        <v>1920</v>
      </c>
      <c r="B1922" s="22" t="s">
        <v>168</v>
      </c>
      <c r="C1922" s="23">
        <v>37824</v>
      </c>
      <c r="D1922" s="23">
        <v>37824</v>
      </c>
      <c r="E1922" s="22" t="s">
        <v>21</v>
      </c>
      <c r="F1922" s="24" t="s">
        <v>206</v>
      </c>
      <c r="G1922" s="4" t="s">
        <v>40</v>
      </c>
      <c r="H1922" s="31" t="str">
        <f>VLOOKUP(G1922,[3]Hoja2!A:B,2,0)</f>
        <v>SERIE029</v>
      </c>
      <c r="I1922" s="4" t="s">
        <v>40</v>
      </c>
      <c r="J1922" s="31">
        <f>VLOOKUP(Eliminación!I1212,RETENCIÓN!A:D,IF(Eliminación!E1212="OPES",2,IF(Eliminación!E1212="UPES",3,4)),FALSE)</f>
        <v>10</v>
      </c>
      <c r="K1922" s="27">
        <f t="shared" si="30"/>
        <v>41474</v>
      </c>
      <c r="L1922" s="28" t="str">
        <f>IF(VLOOKUP(I1922,RETENCIÓN!A:E,5,FALSE)="E","X","")</f>
        <v>X</v>
      </c>
      <c r="M1922" s="29" t="str">
        <f>IF(VLOOKUP(I1922,RETENCIÓN!A:E,5,FALSE)="CT","X","")</f>
        <v/>
      </c>
      <c r="N1922" s="28" t="str">
        <f>IF(VLOOKUP(I1922,RETENCIÓN!A:E,5,FALSE)="E","X","")</f>
        <v>X</v>
      </c>
      <c r="O1922" s="28" t="str">
        <f>IF(VLOOKUP(I1922,[3]RETENCIÓN!A:E,5,FALSE)="MT","X","")</f>
        <v/>
      </c>
      <c r="P1922" s="28" t="str">
        <f>IF(VLOOKUP(I1922,[3]RETENCIÓN!A:E,5,FALSE)="S","X","")</f>
        <v/>
      </c>
      <c r="Q1922" s="26" t="s">
        <v>1851</v>
      </c>
      <c r="R1922" s="26" t="s">
        <v>208</v>
      </c>
      <c r="S1922" s="25" t="s">
        <v>177</v>
      </c>
      <c r="T1922" s="22" t="s">
        <v>178</v>
      </c>
      <c r="U1922" s="22">
        <v>1</v>
      </c>
      <c r="V1922" s="22">
        <v>96</v>
      </c>
      <c r="W1922" s="22" t="s">
        <v>167</v>
      </c>
      <c r="X1922" s="22"/>
      <c r="Y1922" s="22">
        <v>8</v>
      </c>
      <c r="Z1922" s="22" t="s">
        <v>1850</v>
      </c>
    </row>
    <row r="1923" spans="1:26" x14ac:dyDescent="0.2">
      <c r="A1923" s="22">
        <v>1921</v>
      </c>
      <c r="B1923" s="22" t="s">
        <v>168</v>
      </c>
      <c r="C1923" s="23">
        <v>37824</v>
      </c>
      <c r="D1923" s="23">
        <v>37824</v>
      </c>
      <c r="E1923" s="22" t="s">
        <v>21</v>
      </c>
      <c r="F1923" s="24" t="s">
        <v>1859</v>
      </c>
      <c r="G1923" s="4" t="s">
        <v>40</v>
      </c>
      <c r="H1923" s="31" t="str">
        <f>VLOOKUP(G1923,[3]Hoja2!A:B,2,0)</f>
        <v>SERIE029</v>
      </c>
      <c r="I1923" s="4" t="s">
        <v>40</v>
      </c>
      <c r="J1923" s="31">
        <f>VLOOKUP(Eliminación!I1213,RETENCIÓN!A:D,IF(Eliminación!E1213="OPES",2,IF(Eliminación!E1213="UPES",3,4)),FALSE)</f>
        <v>10</v>
      </c>
      <c r="K1923" s="27">
        <f t="shared" si="30"/>
        <v>41474</v>
      </c>
      <c r="L1923" s="28" t="str">
        <f>IF(VLOOKUP(I1923,RETENCIÓN!A:E,5,FALSE)="E","X","")</f>
        <v>X</v>
      </c>
      <c r="M1923" s="29" t="str">
        <f>IF(VLOOKUP(I1923,RETENCIÓN!A:E,5,FALSE)="CT","X","")</f>
        <v/>
      </c>
      <c r="N1923" s="28" t="str">
        <f>IF(VLOOKUP(I1923,RETENCIÓN!A:E,5,FALSE)="E","X","")</f>
        <v>X</v>
      </c>
      <c r="O1923" s="28" t="str">
        <f>IF(VLOOKUP(I1923,[3]RETENCIÓN!A:E,5,FALSE)="MT","X","")</f>
        <v/>
      </c>
      <c r="P1923" s="28" t="str">
        <f>IF(VLOOKUP(I1923,[3]RETENCIÓN!A:E,5,FALSE)="S","X","")</f>
        <v/>
      </c>
      <c r="Q1923" s="26" t="s">
        <v>1851</v>
      </c>
      <c r="R1923" s="26" t="s">
        <v>1860</v>
      </c>
      <c r="S1923" s="25" t="s">
        <v>177</v>
      </c>
      <c r="T1923" s="22" t="s">
        <v>178</v>
      </c>
      <c r="U1923" s="22">
        <v>1</v>
      </c>
      <c r="V1923" s="22">
        <v>77</v>
      </c>
      <c r="W1923" s="22" t="s">
        <v>167</v>
      </c>
      <c r="X1923" s="22"/>
      <c r="Y1923" s="22">
        <v>9</v>
      </c>
      <c r="Z1923" s="22" t="s">
        <v>1850</v>
      </c>
    </row>
    <row r="1924" spans="1:26" x14ac:dyDescent="0.2">
      <c r="A1924" s="22">
        <v>1922</v>
      </c>
      <c r="B1924" s="22" t="s">
        <v>168</v>
      </c>
      <c r="C1924" s="23">
        <v>37824</v>
      </c>
      <c r="D1924" s="23">
        <v>37824</v>
      </c>
      <c r="E1924" s="22" t="s">
        <v>21</v>
      </c>
      <c r="F1924" s="24" t="s">
        <v>1861</v>
      </c>
      <c r="G1924" s="4" t="s">
        <v>40</v>
      </c>
      <c r="H1924" s="31" t="str">
        <f>VLOOKUP(G1924,[3]Hoja2!A:B,2,0)</f>
        <v>SERIE029</v>
      </c>
      <c r="I1924" s="4" t="s">
        <v>40</v>
      </c>
      <c r="J1924" s="31">
        <f>VLOOKUP(Eliminación!I1214,RETENCIÓN!A:D,IF(Eliminación!E1214="OPES",2,IF(Eliminación!E1214="UPES",3,4)),FALSE)</f>
        <v>10</v>
      </c>
      <c r="K1924" s="27">
        <f t="shared" si="30"/>
        <v>41474</v>
      </c>
      <c r="L1924" s="28" t="str">
        <f>IF(VLOOKUP(I1924,RETENCIÓN!A:E,5,FALSE)="E","X","")</f>
        <v>X</v>
      </c>
      <c r="M1924" s="29" t="str">
        <f>IF(VLOOKUP(I1924,RETENCIÓN!A:E,5,FALSE)="CT","X","")</f>
        <v/>
      </c>
      <c r="N1924" s="28" t="str">
        <f>IF(VLOOKUP(I1924,RETENCIÓN!A:E,5,FALSE)="E","X","")</f>
        <v>X</v>
      </c>
      <c r="O1924" s="28" t="str">
        <f>IF(VLOOKUP(I1924,[3]RETENCIÓN!A:E,5,FALSE)="MT","X","")</f>
        <v/>
      </c>
      <c r="P1924" s="28" t="str">
        <f>IF(VLOOKUP(I1924,[3]RETENCIÓN!A:E,5,FALSE)="S","X","")</f>
        <v/>
      </c>
      <c r="Q1924" s="26" t="s">
        <v>1851</v>
      </c>
      <c r="R1924" s="26"/>
      <c r="S1924" s="25" t="s">
        <v>177</v>
      </c>
      <c r="T1924" s="22" t="s">
        <v>178</v>
      </c>
      <c r="U1924" s="22">
        <v>1</v>
      </c>
      <c r="V1924" s="22">
        <v>33</v>
      </c>
      <c r="W1924" s="22" t="s">
        <v>167</v>
      </c>
      <c r="X1924" s="22"/>
      <c r="Y1924" s="22">
        <v>10</v>
      </c>
      <c r="Z1924" s="22" t="s">
        <v>1850</v>
      </c>
    </row>
    <row r="1925" spans="1:26" x14ac:dyDescent="0.2">
      <c r="A1925" s="22">
        <v>1923</v>
      </c>
      <c r="B1925" s="22" t="s">
        <v>168</v>
      </c>
      <c r="C1925" s="23">
        <v>37824</v>
      </c>
      <c r="D1925" s="23">
        <v>37824</v>
      </c>
      <c r="E1925" s="22" t="s">
        <v>21</v>
      </c>
      <c r="F1925" s="24" t="s">
        <v>1862</v>
      </c>
      <c r="G1925" s="4" t="s">
        <v>40</v>
      </c>
      <c r="H1925" s="31" t="str">
        <f>VLOOKUP(G1925,[3]Hoja2!A:B,2,0)</f>
        <v>SERIE029</v>
      </c>
      <c r="I1925" s="4" t="s">
        <v>40</v>
      </c>
      <c r="J1925" s="31">
        <f>VLOOKUP(Eliminación!I1215,RETENCIÓN!A:D,IF(Eliminación!E1215="OPES",2,IF(Eliminación!E1215="UPES",3,4)),FALSE)</f>
        <v>10</v>
      </c>
      <c r="K1925" s="27">
        <f t="shared" si="30"/>
        <v>41474</v>
      </c>
      <c r="L1925" s="28" t="str">
        <f>IF(VLOOKUP(I1925,RETENCIÓN!A:E,5,FALSE)="E","X","")</f>
        <v>X</v>
      </c>
      <c r="M1925" s="29" t="str">
        <f>IF(VLOOKUP(I1925,RETENCIÓN!A:E,5,FALSE)="CT","X","")</f>
        <v/>
      </c>
      <c r="N1925" s="28" t="str">
        <f>IF(VLOOKUP(I1925,RETENCIÓN!A:E,5,FALSE)="E","X","")</f>
        <v>X</v>
      </c>
      <c r="O1925" s="28" t="str">
        <f>IF(VLOOKUP(I1925,[3]RETENCIÓN!A:E,5,FALSE)="MT","X","")</f>
        <v/>
      </c>
      <c r="P1925" s="28" t="str">
        <f>IF(VLOOKUP(I1925,[3]RETENCIÓN!A:E,5,FALSE)="S","X","")</f>
        <v/>
      </c>
      <c r="Q1925" s="26" t="s">
        <v>1851</v>
      </c>
      <c r="R1925" s="26"/>
      <c r="S1925" s="25" t="s">
        <v>177</v>
      </c>
      <c r="T1925" s="22" t="s">
        <v>178</v>
      </c>
      <c r="U1925" s="22">
        <v>1</v>
      </c>
      <c r="V1925" s="22">
        <v>55</v>
      </c>
      <c r="W1925" s="22" t="s">
        <v>167</v>
      </c>
      <c r="X1925" s="22"/>
      <c r="Y1925" s="22">
        <v>11</v>
      </c>
      <c r="Z1925" s="22" t="s">
        <v>1850</v>
      </c>
    </row>
    <row r="1926" spans="1:26" x14ac:dyDescent="0.2">
      <c r="A1926" s="22">
        <v>1924</v>
      </c>
      <c r="B1926" s="22" t="s">
        <v>168</v>
      </c>
      <c r="C1926" s="23">
        <v>37824</v>
      </c>
      <c r="D1926" s="23">
        <v>37824</v>
      </c>
      <c r="E1926" s="22" t="s">
        <v>21</v>
      </c>
      <c r="F1926" s="24" t="s">
        <v>1863</v>
      </c>
      <c r="G1926" s="4" t="s">
        <v>40</v>
      </c>
      <c r="H1926" s="31" t="str">
        <f>VLOOKUP(G1926,[3]Hoja2!A:B,2,0)</f>
        <v>SERIE029</v>
      </c>
      <c r="I1926" s="4" t="s">
        <v>40</v>
      </c>
      <c r="J1926" s="31">
        <f>VLOOKUP(Eliminación!I1216,RETENCIÓN!A:D,IF(Eliminación!E1216="OPES",2,IF(Eliminación!E1216="UPES",3,4)),FALSE)</f>
        <v>10</v>
      </c>
      <c r="K1926" s="27">
        <f t="shared" si="30"/>
        <v>41474</v>
      </c>
      <c r="L1926" s="28" t="str">
        <f>IF(VLOOKUP(I1926,RETENCIÓN!A:E,5,FALSE)="E","X","")</f>
        <v>X</v>
      </c>
      <c r="M1926" s="29" t="str">
        <f>IF(VLOOKUP(I1926,RETENCIÓN!A:E,5,FALSE)="CT","X","")</f>
        <v/>
      </c>
      <c r="N1926" s="28" t="str">
        <f>IF(VLOOKUP(I1926,RETENCIÓN!A:E,5,FALSE)="E","X","")</f>
        <v>X</v>
      </c>
      <c r="O1926" s="28" t="str">
        <f>IF(VLOOKUP(I1926,[3]RETENCIÓN!A:E,5,FALSE)="MT","X","")</f>
        <v/>
      </c>
      <c r="P1926" s="28" t="str">
        <f>IF(VLOOKUP(I1926,[3]RETENCIÓN!A:E,5,FALSE)="S","X","")</f>
        <v/>
      </c>
      <c r="Q1926" s="26" t="s">
        <v>1853</v>
      </c>
      <c r="R1926" s="26" t="s">
        <v>1864</v>
      </c>
      <c r="S1926" s="25" t="s">
        <v>177</v>
      </c>
      <c r="T1926" s="22" t="s">
        <v>178</v>
      </c>
      <c r="U1926" s="22">
        <v>1</v>
      </c>
      <c r="V1926" s="22">
        <v>95</v>
      </c>
      <c r="W1926" s="22" t="s">
        <v>167</v>
      </c>
      <c r="X1926" s="22"/>
      <c r="Y1926" s="22">
        <v>12</v>
      </c>
      <c r="Z1926" s="22" t="s">
        <v>1850</v>
      </c>
    </row>
    <row r="1927" spans="1:26" x14ac:dyDescent="0.2">
      <c r="A1927" s="22">
        <v>1925</v>
      </c>
      <c r="B1927" s="22" t="s">
        <v>168</v>
      </c>
      <c r="C1927" s="23">
        <v>37824</v>
      </c>
      <c r="D1927" s="23">
        <v>37824</v>
      </c>
      <c r="E1927" s="22" t="s">
        <v>21</v>
      </c>
      <c r="F1927" s="24" t="s">
        <v>253</v>
      </c>
      <c r="G1927" s="4" t="s">
        <v>40</v>
      </c>
      <c r="H1927" s="31" t="str">
        <f>VLOOKUP(G1927,[3]Hoja2!A:B,2,0)</f>
        <v>SERIE029</v>
      </c>
      <c r="I1927" s="4" t="s">
        <v>40</v>
      </c>
      <c r="J1927" s="31">
        <f>VLOOKUP(Eliminación!I1217,RETENCIÓN!A:D,IF(Eliminación!E1217="OPES",2,IF(Eliminación!E1217="UPES",3,4)),FALSE)</f>
        <v>10</v>
      </c>
      <c r="K1927" s="27">
        <f t="shared" si="30"/>
        <v>41474</v>
      </c>
      <c r="L1927" s="28" t="str">
        <f>IF(VLOOKUP(I1927,RETENCIÓN!A:E,5,FALSE)="E","X","")</f>
        <v>X</v>
      </c>
      <c r="M1927" s="29" t="str">
        <f>IF(VLOOKUP(I1927,RETENCIÓN!A:E,5,FALSE)="CT","X","")</f>
        <v/>
      </c>
      <c r="N1927" s="28" t="str">
        <f>IF(VLOOKUP(I1927,RETENCIÓN!A:E,5,FALSE)="E","X","")</f>
        <v>X</v>
      </c>
      <c r="O1927" s="28" t="str">
        <f>IF(VLOOKUP(I1927,[3]RETENCIÓN!A:E,5,FALSE)="MT","X","")</f>
        <v/>
      </c>
      <c r="P1927" s="28" t="str">
        <f>IF(VLOOKUP(I1927,[3]RETENCIÓN!A:E,5,FALSE)="S","X","")</f>
        <v/>
      </c>
      <c r="Q1927" s="26" t="s">
        <v>1853</v>
      </c>
      <c r="R1927" s="26"/>
      <c r="S1927" s="25" t="s">
        <v>177</v>
      </c>
      <c r="T1927" s="22" t="s">
        <v>178</v>
      </c>
      <c r="U1927" s="22">
        <v>1</v>
      </c>
      <c r="V1927" s="22">
        <v>78</v>
      </c>
      <c r="W1927" s="22" t="s">
        <v>167</v>
      </c>
      <c r="X1927" s="22"/>
      <c r="Y1927" s="22">
        <v>13</v>
      </c>
      <c r="Z1927" s="22" t="s">
        <v>1850</v>
      </c>
    </row>
    <row r="1928" spans="1:26" x14ac:dyDescent="0.2">
      <c r="A1928" s="22">
        <v>1926</v>
      </c>
      <c r="B1928" s="22" t="s">
        <v>168</v>
      </c>
      <c r="C1928" s="23">
        <v>37824</v>
      </c>
      <c r="D1928" s="23">
        <v>37824</v>
      </c>
      <c r="E1928" s="22" t="s">
        <v>21</v>
      </c>
      <c r="F1928" s="24" t="s">
        <v>1865</v>
      </c>
      <c r="G1928" s="4" t="s">
        <v>40</v>
      </c>
      <c r="H1928" s="31" t="str">
        <f>VLOOKUP(G1928,[3]Hoja2!A:B,2,0)</f>
        <v>SERIE029</v>
      </c>
      <c r="I1928" s="4" t="s">
        <v>40</v>
      </c>
      <c r="J1928" s="31">
        <f>VLOOKUP(Eliminación!I1218,RETENCIÓN!A:D,IF(Eliminación!E1218="OPES",2,IF(Eliminación!E1218="UPES",3,4)),FALSE)</f>
        <v>10</v>
      </c>
      <c r="K1928" s="27">
        <f t="shared" si="30"/>
        <v>41474</v>
      </c>
      <c r="L1928" s="28" t="str">
        <f>IF(VLOOKUP(I1928,RETENCIÓN!A:E,5,FALSE)="E","X","")</f>
        <v>X</v>
      </c>
      <c r="M1928" s="29" t="str">
        <f>IF(VLOOKUP(I1928,RETENCIÓN!A:E,5,FALSE)="CT","X","")</f>
        <v/>
      </c>
      <c r="N1928" s="28" t="str">
        <f>IF(VLOOKUP(I1928,RETENCIÓN!A:E,5,FALSE)="E","X","")</f>
        <v>X</v>
      </c>
      <c r="O1928" s="28" t="str">
        <f>IF(VLOOKUP(I1928,[3]RETENCIÓN!A:E,5,FALSE)="MT","X","")</f>
        <v/>
      </c>
      <c r="P1928" s="28" t="str">
        <f>IF(VLOOKUP(I1928,[3]RETENCIÓN!A:E,5,FALSE)="S","X","")</f>
        <v/>
      </c>
      <c r="Q1928" s="26" t="s">
        <v>1853</v>
      </c>
      <c r="R1928" s="26" t="s">
        <v>1743</v>
      </c>
      <c r="S1928" s="25" t="s">
        <v>177</v>
      </c>
      <c r="T1928" s="22" t="s">
        <v>178</v>
      </c>
      <c r="U1928" s="22">
        <v>1</v>
      </c>
      <c r="V1928" s="22">
        <v>154</v>
      </c>
      <c r="W1928" s="22" t="s">
        <v>167</v>
      </c>
      <c r="X1928" s="22"/>
      <c r="Y1928" s="22">
        <v>14</v>
      </c>
      <c r="Z1928" s="22" t="s">
        <v>1850</v>
      </c>
    </row>
    <row r="1929" spans="1:26" x14ac:dyDescent="0.2">
      <c r="A1929" s="22">
        <v>1927</v>
      </c>
      <c r="B1929" s="22" t="s">
        <v>168</v>
      </c>
      <c r="C1929" s="23">
        <v>38226</v>
      </c>
      <c r="D1929" s="23">
        <v>38226</v>
      </c>
      <c r="E1929" s="22" t="s">
        <v>21</v>
      </c>
      <c r="F1929" s="24" t="s">
        <v>1866</v>
      </c>
      <c r="G1929" s="4" t="s">
        <v>40</v>
      </c>
      <c r="H1929" s="31" t="str">
        <f>VLOOKUP(G1929,[3]Hoja2!A:B,2,0)</f>
        <v>SERIE029</v>
      </c>
      <c r="I1929" s="4" t="s">
        <v>40</v>
      </c>
      <c r="J1929" s="31">
        <f>VLOOKUP(Eliminación!I1219,RETENCIÓN!A:D,IF(Eliminación!E1219="OPES",2,IF(Eliminación!E1219="UPES",3,4)),FALSE)</f>
        <v>10</v>
      </c>
      <c r="K1929" s="27">
        <f t="shared" si="30"/>
        <v>41876</v>
      </c>
      <c r="L1929" s="28" t="str">
        <f>IF(VLOOKUP(I1929,RETENCIÓN!A:E,5,FALSE)="E","X","")</f>
        <v>X</v>
      </c>
      <c r="M1929" s="29" t="str">
        <f>IF(VLOOKUP(I1929,RETENCIÓN!A:E,5,FALSE)="CT","X","")</f>
        <v/>
      </c>
      <c r="N1929" s="28" t="str">
        <f>IF(VLOOKUP(I1929,RETENCIÓN!A:E,5,FALSE)="E","X","")</f>
        <v>X</v>
      </c>
      <c r="O1929" s="28" t="str">
        <f>IF(VLOOKUP(I1929,[3]RETENCIÓN!A:E,5,FALSE)="MT","X","")</f>
        <v/>
      </c>
      <c r="P1929" s="28" t="str">
        <f>IF(VLOOKUP(I1929,[3]RETENCIÓN!A:E,5,FALSE)="S","X","")</f>
        <v/>
      </c>
      <c r="Q1929" s="26" t="s">
        <v>1867</v>
      </c>
      <c r="R1929" s="26" t="s">
        <v>1868</v>
      </c>
      <c r="S1929" s="25" t="s">
        <v>177</v>
      </c>
      <c r="T1929" s="22" t="s">
        <v>178</v>
      </c>
      <c r="U1929" s="22">
        <v>1</v>
      </c>
      <c r="V1929" s="22">
        <v>134</v>
      </c>
      <c r="W1929" s="22" t="s">
        <v>167</v>
      </c>
      <c r="X1929" s="22" t="s">
        <v>1187</v>
      </c>
      <c r="Y1929" s="22">
        <v>1</v>
      </c>
      <c r="Z1929" s="22" t="s">
        <v>1869</v>
      </c>
    </row>
    <row r="1930" spans="1:26" x14ac:dyDescent="0.2">
      <c r="A1930" s="22">
        <v>1928</v>
      </c>
      <c r="B1930" s="22" t="s">
        <v>168</v>
      </c>
      <c r="C1930" s="23">
        <v>38226</v>
      </c>
      <c r="D1930" s="23">
        <v>38226</v>
      </c>
      <c r="E1930" s="22" t="s">
        <v>21</v>
      </c>
      <c r="F1930" s="24" t="s">
        <v>1866</v>
      </c>
      <c r="G1930" s="4" t="s">
        <v>40</v>
      </c>
      <c r="H1930" s="31" t="str">
        <f>VLOOKUP(G1930,[3]Hoja2!A:B,2,0)</f>
        <v>SERIE029</v>
      </c>
      <c r="I1930" s="4" t="s">
        <v>40</v>
      </c>
      <c r="J1930" s="31">
        <f>VLOOKUP(Eliminación!I1220,RETENCIÓN!A:D,IF(Eliminación!E1220="OPES",2,IF(Eliminación!E1220="UPES",3,4)),FALSE)</f>
        <v>10</v>
      </c>
      <c r="K1930" s="27">
        <f t="shared" si="30"/>
        <v>41876</v>
      </c>
      <c r="L1930" s="28" t="str">
        <f>IF(VLOOKUP(I1930,RETENCIÓN!A:E,5,FALSE)="E","X","")</f>
        <v>X</v>
      </c>
      <c r="M1930" s="29" t="str">
        <f>IF(VLOOKUP(I1930,RETENCIÓN!A:E,5,FALSE)="CT","X","")</f>
        <v/>
      </c>
      <c r="N1930" s="28" t="str">
        <f>IF(VLOOKUP(I1930,RETENCIÓN!A:E,5,FALSE)="E","X","")</f>
        <v>X</v>
      </c>
      <c r="O1930" s="28" t="str">
        <f>IF(VLOOKUP(I1930,[3]RETENCIÓN!A:E,5,FALSE)="MT","X","")</f>
        <v/>
      </c>
      <c r="P1930" s="28" t="str">
        <f>IF(VLOOKUP(I1930,[3]RETENCIÓN!A:E,5,FALSE)="S","X","")</f>
        <v/>
      </c>
      <c r="Q1930" s="26" t="s">
        <v>1867</v>
      </c>
      <c r="R1930" s="26" t="s">
        <v>1868</v>
      </c>
      <c r="S1930" s="25" t="s">
        <v>177</v>
      </c>
      <c r="T1930" s="22" t="s">
        <v>178</v>
      </c>
      <c r="U1930" s="22">
        <v>135</v>
      </c>
      <c r="V1930" s="22">
        <v>274</v>
      </c>
      <c r="W1930" s="22" t="s">
        <v>167</v>
      </c>
      <c r="X1930" s="22" t="s">
        <v>1188</v>
      </c>
      <c r="Y1930" s="22">
        <v>2</v>
      </c>
      <c r="Z1930" s="22" t="s">
        <v>1869</v>
      </c>
    </row>
    <row r="1931" spans="1:26" x14ac:dyDescent="0.2">
      <c r="A1931" s="22">
        <v>1929</v>
      </c>
      <c r="B1931" s="22" t="s">
        <v>168</v>
      </c>
      <c r="C1931" s="23">
        <v>38226</v>
      </c>
      <c r="D1931" s="23">
        <v>38226</v>
      </c>
      <c r="E1931" s="22" t="s">
        <v>21</v>
      </c>
      <c r="F1931" s="24" t="s">
        <v>1870</v>
      </c>
      <c r="G1931" s="4" t="s">
        <v>40</v>
      </c>
      <c r="H1931" s="31" t="str">
        <f>VLOOKUP(G1931,[3]Hoja2!A:B,2,0)</f>
        <v>SERIE029</v>
      </c>
      <c r="I1931" s="4" t="s">
        <v>40</v>
      </c>
      <c r="J1931" s="31">
        <f>VLOOKUP(Eliminación!I1221,RETENCIÓN!A:D,IF(Eliminación!E1221="OPES",2,IF(Eliminación!E1221="UPES",3,4)),FALSE)</f>
        <v>10</v>
      </c>
      <c r="K1931" s="27">
        <f t="shared" si="30"/>
        <v>41876</v>
      </c>
      <c r="L1931" s="28" t="str">
        <f>IF(VLOOKUP(I1931,RETENCIÓN!A:E,5,FALSE)="E","X","")</f>
        <v>X</v>
      </c>
      <c r="M1931" s="29" t="str">
        <f>IF(VLOOKUP(I1931,RETENCIÓN!A:E,5,FALSE)="CT","X","")</f>
        <v/>
      </c>
      <c r="N1931" s="28" t="str">
        <f>IF(VLOOKUP(I1931,RETENCIÓN!A:E,5,FALSE)="E","X","")</f>
        <v>X</v>
      </c>
      <c r="O1931" s="28" t="str">
        <f>IF(VLOOKUP(I1931,[3]RETENCIÓN!A:E,5,FALSE)="MT","X","")</f>
        <v/>
      </c>
      <c r="P1931" s="28" t="str">
        <f>IF(VLOOKUP(I1931,[3]RETENCIÓN!A:E,5,FALSE)="S","X","")</f>
        <v/>
      </c>
      <c r="Q1931" s="26" t="s">
        <v>1867</v>
      </c>
      <c r="R1931" s="26" t="s">
        <v>1193</v>
      </c>
      <c r="S1931" s="25" t="s">
        <v>177</v>
      </c>
      <c r="T1931" s="22" t="s">
        <v>178</v>
      </c>
      <c r="U1931" s="22">
        <v>1</v>
      </c>
      <c r="V1931" s="22">
        <v>164</v>
      </c>
      <c r="W1931" s="22" t="s">
        <v>167</v>
      </c>
      <c r="X1931" s="22"/>
      <c r="Y1931" s="22">
        <v>3</v>
      </c>
      <c r="Z1931" s="22" t="s">
        <v>1869</v>
      </c>
    </row>
    <row r="1932" spans="1:26" x14ac:dyDescent="0.2">
      <c r="A1932" s="22">
        <v>1930</v>
      </c>
      <c r="B1932" s="22" t="s">
        <v>168</v>
      </c>
      <c r="C1932" s="23">
        <v>38226</v>
      </c>
      <c r="D1932" s="23">
        <v>38226</v>
      </c>
      <c r="E1932" s="22" t="s">
        <v>21</v>
      </c>
      <c r="F1932" s="24" t="s">
        <v>266</v>
      </c>
      <c r="G1932" s="4" t="s">
        <v>40</v>
      </c>
      <c r="H1932" s="31" t="str">
        <f>VLOOKUP(G1932,[3]Hoja2!A:B,2,0)</f>
        <v>SERIE029</v>
      </c>
      <c r="I1932" s="4" t="s">
        <v>40</v>
      </c>
      <c r="J1932" s="31">
        <f>VLOOKUP(Eliminación!I1222,RETENCIÓN!A:D,IF(Eliminación!E1222="OPES",2,IF(Eliminación!E1222="UPES",3,4)),FALSE)</f>
        <v>10</v>
      </c>
      <c r="K1932" s="27">
        <f t="shared" si="30"/>
        <v>41876</v>
      </c>
      <c r="L1932" s="28" t="str">
        <f>IF(VLOOKUP(I1932,RETENCIÓN!A:E,5,FALSE)="E","X","")</f>
        <v>X</v>
      </c>
      <c r="M1932" s="29" t="str">
        <f>IF(VLOOKUP(I1932,RETENCIÓN!A:E,5,FALSE)="CT","X","")</f>
        <v/>
      </c>
      <c r="N1932" s="28" t="str">
        <f>IF(VLOOKUP(I1932,RETENCIÓN!A:E,5,FALSE)="E","X","")</f>
        <v>X</v>
      </c>
      <c r="O1932" s="28" t="str">
        <f>IF(VLOOKUP(I1932,[3]RETENCIÓN!A:E,5,FALSE)="MT","X","")</f>
        <v/>
      </c>
      <c r="P1932" s="28" t="str">
        <f>IF(VLOOKUP(I1932,[3]RETENCIÓN!A:E,5,FALSE)="S","X","")</f>
        <v/>
      </c>
      <c r="Q1932" s="26" t="s">
        <v>1867</v>
      </c>
      <c r="R1932" s="26" t="s">
        <v>399</v>
      </c>
      <c r="S1932" s="25" t="s">
        <v>177</v>
      </c>
      <c r="T1932" s="22" t="s">
        <v>178</v>
      </c>
      <c r="U1932" s="22">
        <v>1</v>
      </c>
      <c r="V1932" s="22">
        <v>200</v>
      </c>
      <c r="W1932" s="22" t="s">
        <v>167</v>
      </c>
      <c r="X1932" s="22"/>
      <c r="Y1932" s="22">
        <v>4</v>
      </c>
      <c r="Z1932" s="22" t="s">
        <v>1869</v>
      </c>
    </row>
    <row r="1933" spans="1:26" x14ac:dyDescent="0.2">
      <c r="A1933" s="22">
        <v>1931</v>
      </c>
      <c r="B1933" s="22" t="s">
        <v>168</v>
      </c>
      <c r="C1933" s="23">
        <v>38226</v>
      </c>
      <c r="D1933" s="23">
        <v>38226</v>
      </c>
      <c r="E1933" s="22" t="s">
        <v>21</v>
      </c>
      <c r="F1933" s="24" t="s">
        <v>1871</v>
      </c>
      <c r="G1933" s="4" t="s">
        <v>40</v>
      </c>
      <c r="H1933" s="31" t="str">
        <f>VLOOKUP(G1933,[3]Hoja2!A:B,2,0)</f>
        <v>SERIE029</v>
      </c>
      <c r="I1933" s="4" t="s">
        <v>40</v>
      </c>
      <c r="J1933" s="31">
        <f>VLOOKUP(Eliminación!I1223,RETENCIÓN!A:D,IF(Eliminación!E1223="OPES",2,IF(Eliminación!E1223="UPES",3,4)),FALSE)</f>
        <v>10</v>
      </c>
      <c r="K1933" s="27">
        <f t="shared" si="30"/>
        <v>41876</v>
      </c>
      <c r="L1933" s="28" t="str">
        <f>IF(VLOOKUP(I1933,RETENCIÓN!A:E,5,FALSE)="E","X","")</f>
        <v>X</v>
      </c>
      <c r="M1933" s="29" t="str">
        <f>IF(VLOOKUP(I1933,RETENCIÓN!A:E,5,FALSE)="CT","X","")</f>
        <v/>
      </c>
      <c r="N1933" s="28" t="str">
        <f>IF(VLOOKUP(I1933,RETENCIÓN!A:E,5,FALSE)="E","X","")</f>
        <v>X</v>
      </c>
      <c r="O1933" s="28" t="str">
        <f>IF(VLOOKUP(I1933,[3]RETENCIÓN!A:E,5,FALSE)="MT","X","")</f>
        <v/>
      </c>
      <c r="P1933" s="28" t="str">
        <f>IF(VLOOKUP(I1933,[3]RETENCIÓN!A:E,5,FALSE)="S","X","")</f>
        <v/>
      </c>
      <c r="Q1933" s="26" t="s">
        <v>1872</v>
      </c>
      <c r="R1933" s="26" t="s">
        <v>1873</v>
      </c>
      <c r="S1933" s="25" t="s">
        <v>182</v>
      </c>
      <c r="T1933" s="22" t="s">
        <v>178</v>
      </c>
      <c r="U1933" s="22">
        <v>1</v>
      </c>
      <c r="V1933" s="22">
        <v>124</v>
      </c>
      <c r="W1933" s="22" t="s">
        <v>167</v>
      </c>
      <c r="X1933" s="22"/>
      <c r="Y1933" s="22">
        <v>5</v>
      </c>
      <c r="Z1933" s="22" t="s">
        <v>1869</v>
      </c>
    </row>
    <row r="1934" spans="1:26" x14ac:dyDescent="0.2">
      <c r="A1934" s="22">
        <v>1932</v>
      </c>
      <c r="B1934" s="22" t="s">
        <v>168</v>
      </c>
      <c r="C1934" s="23">
        <v>38226</v>
      </c>
      <c r="D1934" s="23">
        <v>38226</v>
      </c>
      <c r="E1934" s="22" t="s">
        <v>21</v>
      </c>
      <c r="F1934" s="24" t="s">
        <v>1874</v>
      </c>
      <c r="G1934" s="4" t="s">
        <v>40</v>
      </c>
      <c r="H1934" s="31" t="str">
        <f>VLOOKUP(G1934,[3]Hoja2!A:B,2,0)</f>
        <v>SERIE029</v>
      </c>
      <c r="I1934" s="4" t="s">
        <v>40</v>
      </c>
      <c r="J1934" s="31">
        <f>VLOOKUP(Eliminación!I1224,RETENCIÓN!A:D,IF(Eliminación!E1224="OPES",2,IF(Eliminación!E1224="UPES",3,4)),FALSE)</f>
        <v>10</v>
      </c>
      <c r="K1934" s="27">
        <f t="shared" si="30"/>
        <v>41876</v>
      </c>
      <c r="L1934" s="28" t="str">
        <f>IF(VLOOKUP(I1934,RETENCIÓN!A:E,5,FALSE)="E","X","")</f>
        <v>X</v>
      </c>
      <c r="M1934" s="29" t="str">
        <f>IF(VLOOKUP(I1934,RETENCIÓN!A:E,5,FALSE)="CT","X","")</f>
        <v/>
      </c>
      <c r="N1934" s="28" t="str">
        <f>IF(VLOOKUP(I1934,RETENCIÓN!A:E,5,FALSE)="E","X","")</f>
        <v>X</v>
      </c>
      <c r="O1934" s="28" t="str">
        <f>IF(VLOOKUP(I1934,[3]RETENCIÓN!A:E,5,FALSE)="MT","X","")</f>
        <v/>
      </c>
      <c r="P1934" s="28" t="str">
        <f>IF(VLOOKUP(I1934,[3]RETENCIÓN!A:E,5,FALSE)="S","X","")</f>
        <v/>
      </c>
      <c r="Q1934" s="26" t="s">
        <v>1867</v>
      </c>
      <c r="R1934" s="26" t="s">
        <v>1875</v>
      </c>
      <c r="S1934" s="25" t="s">
        <v>177</v>
      </c>
      <c r="T1934" s="22" t="s">
        <v>178</v>
      </c>
      <c r="U1934" s="22">
        <v>1</v>
      </c>
      <c r="V1934" s="22">
        <v>145</v>
      </c>
      <c r="W1934" s="22" t="s">
        <v>167</v>
      </c>
      <c r="X1934" s="22"/>
      <c r="Y1934" s="22">
        <v>6</v>
      </c>
      <c r="Z1934" s="22" t="s">
        <v>1869</v>
      </c>
    </row>
    <row r="1935" spans="1:26" x14ac:dyDescent="0.2">
      <c r="A1935" s="22">
        <v>1933</v>
      </c>
      <c r="B1935" s="22" t="s">
        <v>168</v>
      </c>
      <c r="C1935" s="23">
        <v>38226</v>
      </c>
      <c r="D1935" s="23">
        <v>38226</v>
      </c>
      <c r="E1935" s="22" t="s">
        <v>21</v>
      </c>
      <c r="F1935" s="24" t="s">
        <v>257</v>
      </c>
      <c r="G1935" s="4" t="s">
        <v>40</v>
      </c>
      <c r="H1935" s="31" t="str">
        <f>VLOOKUP(G1935,[3]Hoja2!A:B,2,0)</f>
        <v>SERIE029</v>
      </c>
      <c r="I1935" s="4" t="s">
        <v>40</v>
      </c>
      <c r="J1935" s="31">
        <f>VLOOKUP(Eliminación!I1225,RETENCIÓN!A:D,IF(Eliminación!E1225="OPES",2,IF(Eliminación!E1225="UPES",3,4)),FALSE)</f>
        <v>10</v>
      </c>
      <c r="K1935" s="27">
        <f t="shared" ref="K1935:K1983" si="31">D1935+(J1935*365)</f>
        <v>41876</v>
      </c>
      <c r="L1935" s="28" t="str">
        <f>IF(VLOOKUP(I1935,RETENCIÓN!A:E,5,FALSE)="E","X","")</f>
        <v>X</v>
      </c>
      <c r="M1935" s="29" t="str">
        <f>IF(VLOOKUP(I1935,RETENCIÓN!A:E,5,FALSE)="CT","X","")</f>
        <v/>
      </c>
      <c r="N1935" s="28" t="str">
        <f>IF(VLOOKUP(I1935,RETENCIÓN!A:E,5,FALSE)="E","X","")</f>
        <v>X</v>
      </c>
      <c r="O1935" s="28" t="str">
        <f>IF(VLOOKUP(I1935,[3]RETENCIÓN!A:E,5,FALSE)="MT","X","")</f>
        <v/>
      </c>
      <c r="P1935" s="28" t="str">
        <f>IF(VLOOKUP(I1935,[3]RETENCIÓN!A:E,5,FALSE)="S","X","")</f>
        <v/>
      </c>
      <c r="Q1935" s="26" t="s">
        <v>1867</v>
      </c>
      <c r="R1935" s="26" t="s">
        <v>1876</v>
      </c>
      <c r="S1935" s="25" t="s">
        <v>177</v>
      </c>
      <c r="T1935" s="22" t="s">
        <v>178</v>
      </c>
      <c r="U1935" s="22">
        <v>1</v>
      </c>
      <c r="V1935" s="22">
        <v>173</v>
      </c>
      <c r="W1935" s="22" t="s">
        <v>167</v>
      </c>
      <c r="X1935" s="22"/>
      <c r="Y1935" s="22">
        <v>7</v>
      </c>
      <c r="Z1935" s="22" t="s">
        <v>1869</v>
      </c>
    </row>
    <row r="1936" spans="1:26" ht="24" x14ac:dyDescent="0.2">
      <c r="A1936" s="22">
        <v>1934</v>
      </c>
      <c r="B1936" s="22" t="s">
        <v>168</v>
      </c>
      <c r="C1936" s="23">
        <v>38226</v>
      </c>
      <c r="D1936" s="23">
        <v>38226</v>
      </c>
      <c r="E1936" s="22" t="s">
        <v>21</v>
      </c>
      <c r="F1936" s="24" t="s">
        <v>1246</v>
      </c>
      <c r="G1936" s="4" t="s">
        <v>40</v>
      </c>
      <c r="H1936" s="31" t="str">
        <f>VLOOKUP(G1936,[3]Hoja2!A:B,2,0)</f>
        <v>SERIE029</v>
      </c>
      <c r="I1936" s="4" t="s">
        <v>40</v>
      </c>
      <c r="J1936" s="31">
        <f>VLOOKUP(Eliminación!I1226,RETENCIÓN!A:D,IF(Eliminación!E1226="OPES",2,IF(Eliminación!E1226="UPES",3,4)),FALSE)</f>
        <v>10</v>
      </c>
      <c r="K1936" s="27">
        <f t="shared" si="31"/>
        <v>41876</v>
      </c>
      <c r="L1936" s="28" t="str">
        <f>IF(VLOOKUP(I1936,RETENCIÓN!A:E,5,FALSE)="E","X","")</f>
        <v>X</v>
      </c>
      <c r="M1936" s="29" t="str">
        <f>IF(VLOOKUP(I1936,RETENCIÓN!A:E,5,FALSE)="CT","X","")</f>
        <v/>
      </c>
      <c r="N1936" s="28" t="str">
        <f>IF(VLOOKUP(I1936,RETENCIÓN!A:E,5,FALSE)="E","X","")</f>
        <v>X</v>
      </c>
      <c r="O1936" s="28" t="str">
        <f>IF(VLOOKUP(I1936,[3]RETENCIÓN!A:E,5,FALSE)="MT","X","")</f>
        <v/>
      </c>
      <c r="P1936" s="28" t="str">
        <f>IF(VLOOKUP(I1936,[3]RETENCIÓN!A:E,5,FALSE)="S","X","")</f>
        <v/>
      </c>
      <c r="Q1936" s="26" t="s">
        <v>1867</v>
      </c>
      <c r="R1936" s="26" t="s">
        <v>1877</v>
      </c>
      <c r="S1936" s="25" t="s">
        <v>177</v>
      </c>
      <c r="T1936" s="22" t="s">
        <v>178</v>
      </c>
      <c r="U1936" s="22">
        <v>1</v>
      </c>
      <c r="V1936" s="22">
        <v>92</v>
      </c>
      <c r="W1936" s="22" t="s">
        <v>167</v>
      </c>
      <c r="X1936" s="22"/>
      <c r="Y1936" s="22">
        <v>8</v>
      </c>
      <c r="Z1936" s="22" t="s">
        <v>1869</v>
      </c>
    </row>
    <row r="1937" spans="1:26" x14ac:dyDescent="0.2">
      <c r="A1937" s="22">
        <v>1935</v>
      </c>
      <c r="B1937" s="22" t="s">
        <v>168</v>
      </c>
      <c r="C1937" s="23">
        <v>38226</v>
      </c>
      <c r="D1937" s="23">
        <v>38226</v>
      </c>
      <c r="E1937" s="22" t="s">
        <v>21</v>
      </c>
      <c r="F1937" s="24" t="s">
        <v>324</v>
      </c>
      <c r="G1937" s="4" t="s">
        <v>40</v>
      </c>
      <c r="H1937" s="31" t="str">
        <f>VLOOKUP(G1937,[3]Hoja2!A:B,2,0)</f>
        <v>SERIE029</v>
      </c>
      <c r="I1937" s="4" t="s">
        <v>40</v>
      </c>
      <c r="J1937" s="31">
        <f>VLOOKUP(Eliminación!I1227,RETENCIÓN!A:D,IF(Eliminación!E1227="OPES",2,IF(Eliminación!E1227="UPES",3,4)),FALSE)</f>
        <v>10</v>
      </c>
      <c r="K1937" s="27">
        <f t="shared" si="31"/>
        <v>41876</v>
      </c>
      <c r="L1937" s="28" t="str">
        <f>IF(VLOOKUP(I1937,RETENCIÓN!A:E,5,FALSE)="E","X","")</f>
        <v>X</v>
      </c>
      <c r="M1937" s="29" t="str">
        <f>IF(VLOOKUP(I1937,RETENCIÓN!A:E,5,FALSE)="CT","X","")</f>
        <v/>
      </c>
      <c r="N1937" s="28" t="str">
        <f>IF(VLOOKUP(I1937,RETENCIÓN!A:E,5,FALSE)="E","X","")</f>
        <v>X</v>
      </c>
      <c r="O1937" s="28" t="str">
        <f>IF(VLOOKUP(I1937,[3]RETENCIÓN!A:E,5,FALSE)="MT","X","")</f>
        <v/>
      </c>
      <c r="P1937" s="28" t="str">
        <f>IF(VLOOKUP(I1937,[3]RETENCIÓN!A:E,5,FALSE)="S","X","")</f>
        <v/>
      </c>
      <c r="Q1937" s="26" t="s">
        <v>1867</v>
      </c>
      <c r="R1937" s="26" t="s">
        <v>326</v>
      </c>
      <c r="S1937" s="25" t="s">
        <v>182</v>
      </c>
      <c r="T1937" s="22" t="s">
        <v>178</v>
      </c>
      <c r="U1937" s="22">
        <v>1</v>
      </c>
      <c r="V1937" s="22">
        <v>139</v>
      </c>
      <c r="W1937" s="22" t="s">
        <v>167</v>
      </c>
      <c r="X1937" s="22"/>
      <c r="Y1937" s="22">
        <v>9</v>
      </c>
      <c r="Z1937" s="22" t="s">
        <v>1869</v>
      </c>
    </row>
    <row r="1938" spans="1:26" x14ac:dyDescent="0.2">
      <c r="A1938" s="22">
        <v>1936</v>
      </c>
      <c r="B1938" s="22" t="s">
        <v>168</v>
      </c>
      <c r="C1938" s="23">
        <v>38229</v>
      </c>
      <c r="D1938" s="23">
        <v>38229</v>
      </c>
      <c r="E1938" s="22" t="s">
        <v>21</v>
      </c>
      <c r="F1938" s="24" t="s">
        <v>1878</v>
      </c>
      <c r="G1938" s="4" t="s">
        <v>40</v>
      </c>
      <c r="H1938" s="31" t="str">
        <f>VLOOKUP(G1938,[3]Hoja2!A:B,2,0)</f>
        <v>SERIE029</v>
      </c>
      <c r="I1938" s="4" t="s">
        <v>40</v>
      </c>
      <c r="J1938" s="31">
        <f>VLOOKUP(Eliminación!I1228,RETENCIÓN!A:D,IF(Eliminación!E1228="OPES",2,IF(Eliminación!E1228="UPES",3,4)),FALSE)</f>
        <v>10</v>
      </c>
      <c r="K1938" s="27">
        <f t="shared" si="31"/>
        <v>41879</v>
      </c>
      <c r="L1938" s="28" t="str">
        <f>IF(VLOOKUP(I1938,RETENCIÓN!A:E,5,FALSE)="E","X","")</f>
        <v>X</v>
      </c>
      <c r="M1938" s="29" t="str">
        <f>IF(VLOOKUP(I1938,RETENCIÓN!A:E,5,FALSE)="CT","X","")</f>
        <v/>
      </c>
      <c r="N1938" s="28" t="str">
        <f>IF(VLOOKUP(I1938,RETENCIÓN!A:E,5,FALSE)="E","X","")</f>
        <v>X</v>
      </c>
      <c r="O1938" s="28" t="str">
        <f>IF(VLOOKUP(I1938,[3]RETENCIÓN!A:E,5,FALSE)="MT","X","")</f>
        <v/>
      </c>
      <c r="P1938" s="28" t="str">
        <f>IF(VLOOKUP(I1938,[3]RETENCIÓN!A:E,5,FALSE)="S","X","")</f>
        <v/>
      </c>
      <c r="Q1938" s="26" t="s">
        <v>1879</v>
      </c>
      <c r="R1938" s="26" t="s">
        <v>1880</v>
      </c>
      <c r="S1938" s="25" t="s">
        <v>177</v>
      </c>
      <c r="T1938" s="22" t="s">
        <v>178</v>
      </c>
      <c r="U1938" s="22">
        <v>21</v>
      </c>
      <c r="V1938" s="22">
        <v>28</v>
      </c>
      <c r="W1938" s="22" t="s">
        <v>167</v>
      </c>
      <c r="X1938" s="22"/>
      <c r="Y1938" s="22">
        <v>10</v>
      </c>
      <c r="Z1938" s="22" t="s">
        <v>1869</v>
      </c>
    </row>
    <row r="1939" spans="1:26" x14ac:dyDescent="0.2">
      <c r="A1939" s="22">
        <v>1937</v>
      </c>
      <c r="B1939" s="22" t="s">
        <v>168</v>
      </c>
      <c r="C1939" s="23">
        <v>38238</v>
      </c>
      <c r="D1939" s="23">
        <v>38238</v>
      </c>
      <c r="E1939" s="22" t="s">
        <v>21</v>
      </c>
      <c r="F1939" s="24" t="s">
        <v>1881</v>
      </c>
      <c r="G1939" s="4" t="s">
        <v>40</v>
      </c>
      <c r="H1939" s="31" t="str">
        <f>VLOOKUP(G1939,[3]Hoja2!A:B,2,0)</f>
        <v>SERIE029</v>
      </c>
      <c r="I1939" s="4" t="s">
        <v>40</v>
      </c>
      <c r="J1939" s="31">
        <f>VLOOKUP(Eliminación!I1229,RETENCIÓN!A:D,IF(Eliminación!E1229="OPES",2,IF(Eliminación!E1229="UPES",3,4)),FALSE)</f>
        <v>10</v>
      </c>
      <c r="K1939" s="27">
        <f t="shared" si="31"/>
        <v>41888</v>
      </c>
      <c r="L1939" s="28" t="str">
        <f>IF(VLOOKUP(I1939,RETENCIÓN!A:E,5,FALSE)="E","X","")</f>
        <v>X</v>
      </c>
      <c r="M1939" s="29" t="str">
        <f>IF(VLOOKUP(I1939,RETENCIÓN!A:E,5,FALSE)="CT","X","")</f>
        <v/>
      </c>
      <c r="N1939" s="28" t="str">
        <f>IF(VLOOKUP(I1939,RETENCIÓN!A:E,5,FALSE)="E","X","")</f>
        <v>X</v>
      </c>
      <c r="O1939" s="28" t="str">
        <f>IF(VLOOKUP(I1939,[3]RETENCIÓN!A:E,5,FALSE)="MT","X","")</f>
        <v/>
      </c>
      <c r="P1939" s="28" t="str">
        <f>IF(VLOOKUP(I1939,[3]RETENCIÓN!A:E,5,FALSE)="S","X","")</f>
        <v/>
      </c>
      <c r="Q1939" s="26" t="s">
        <v>1882</v>
      </c>
      <c r="R1939" s="26"/>
      <c r="S1939" s="25" t="s">
        <v>177</v>
      </c>
      <c r="T1939" s="22" t="s">
        <v>178</v>
      </c>
      <c r="U1939" s="22">
        <v>1</v>
      </c>
      <c r="V1939" s="22">
        <v>30</v>
      </c>
      <c r="W1939" s="22" t="s">
        <v>167</v>
      </c>
      <c r="X1939" s="22"/>
      <c r="Y1939" s="22">
        <v>1</v>
      </c>
      <c r="Z1939" s="22" t="s">
        <v>1883</v>
      </c>
    </row>
    <row r="1940" spans="1:26" x14ac:dyDescent="0.2">
      <c r="A1940" s="22">
        <v>1938</v>
      </c>
      <c r="B1940" s="22" t="s">
        <v>168</v>
      </c>
      <c r="C1940" s="23">
        <v>38238</v>
      </c>
      <c r="D1940" s="23">
        <v>38238</v>
      </c>
      <c r="E1940" s="22" t="s">
        <v>21</v>
      </c>
      <c r="F1940" s="24" t="s">
        <v>1884</v>
      </c>
      <c r="G1940" s="4" t="s">
        <v>40</v>
      </c>
      <c r="H1940" s="31" t="str">
        <f>VLOOKUP(G1940,[3]Hoja2!A:B,2,0)</f>
        <v>SERIE029</v>
      </c>
      <c r="I1940" s="4" t="s">
        <v>40</v>
      </c>
      <c r="J1940" s="31">
        <f>VLOOKUP(Eliminación!I1230,RETENCIÓN!A:D,IF(Eliminación!E1230="OPES",2,IF(Eliminación!E1230="UPES",3,4)),FALSE)</f>
        <v>10</v>
      </c>
      <c r="K1940" s="27">
        <f t="shared" si="31"/>
        <v>41888</v>
      </c>
      <c r="L1940" s="28" t="str">
        <f>IF(VLOOKUP(I1940,RETENCIÓN!A:E,5,FALSE)="E","X","")</f>
        <v>X</v>
      </c>
      <c r="M1940" s="29" t="str">
        <f>IF(VLOOKUP(I1940,RETENCIÓN!A:E,5,FALSE)="CT","X","")</f>
        <v/>
      </c>
      <c r="N1940" s="28" t="str">
        <f>IF(VLOOKUP(I1940,RETENCIÓN!A:E,5,FALSE)="E","X","")</f>
        <v>X</v>
      </c>
      <c r="O1940" s="28" t="str">
        <f>IF(VLOOKUP(I1940,[3]RETENCIÓN!A:E,5,FALSE)="MT","X","")</f>
        <v/>
      </c>
      <c r="P1940" s="28" t="str">
        <f>IF(VLOOKUP(I1940,[3]RETENCIÓN!A:E,5,FALSE)="S","X","")</f>
        <v/>
      </c>
      <c r="Q1940" s="26" t="s">
        <v>1882</v>
      </c>
      <c r="R1940" s="26" t="s">
        <v>1885</v>
      </c>
      <c r="S1940" s="25" t="s">
        <v>177</v>
      </c>
      <c r="T1940" s="22" t="s">
        <v>178</v>
      </c>
      <c r="U1940" s="22">
        <v>1</v>
      </c>
      <c r="V1940" s="22">
        <v>25</v>
      </c>
      <c r="W1940" s="22" t="s">
        <v>167</v>
      </c>
      <c r="X1940" s="22"/>
      <c r="Y1940" s="22">
        <v>2</v>
      </c>
      <c r="Z1940" s="22" t="s">
        <v>1883</v>
      </c>
    </row>
    <row r="1941" spans="1:26" x14ac:dyDescent="0.2">
      <c r="A1941" s="22">
        <v>1939</v>
      </c>
      <c r="B1941" s="22" t="s">
        <v>168</v>
      </c>
      <c r="C1941" s="23">
        <v>38238</v>
      </c>
      <c r="D1941" s="23">
        <v>38238</v>
      </c>
      <c r="E1941" s="22" t="s">
        <v>21</v>
      </c>
      <c r="F1941" s="24" t="s">
        <v>1886</v>
      </c>
      <c r="G1941" s="4" t="s">
        <v>40</v>
      </c>
      <c r="H1941" s="31" t="str">
        <f>VLOOKUP(G1941,[3]Hoja2!A:B,2,0)</f>
        <v>SERIE029</v>
      </c>
      <c r="I1941" s="4" t="s">
        <v>40</v>
      </c>
      <c r="J1941" s="31">
        <f>VLOOKUP(Eliminación!I1231,RETENCIÓN!A:D,IF(Eliminación!E1231="OPES",2,IF(Eliminación!E1231="UPES",3,4)),FALSE)</f>
        <v>10</v>
      </c>
      <c r="K1941" s="27">
        <f t="shared" si="31"/>
        <v>41888</v>
      </c>
      <c r="L1941" s="28" t="str">
        <f>IF(VLOOKUP(I1941,RETENCIÓN!A:E,5,FALSE)="E","X","")</f>
        <v>X</v>
      </c>
      <c r="M1941" s="29" t="str">
        <f>IF(VLOOKUP(I1941,RETENCIÓN!A:E,5,FALSE)="CT","X","")</f>
        <v/>
      </c>
      <c r="N1941" s="28" t="str">
        <f>IF(VLOOKUP(I1941,RETENCIÓN!A:E,5,FALSE)="E","X","")</f>
        <v>X</v>
      </c>
      <c r="O1941" s="28" t="str">
        <f>IF(VLOOKUP(I1941,[3]RETENCIÓN!A:E,5,FALSE)="MT","X","")</f>
        <v/>
      </c>
      <c r="P1941" s="28" t="str">
        <f>IF(VLOOKUP(I1941,[3]RETENCIÓN!A:E,5,FALSE)="S","X","")</f>
        <v/>
      </c>
      <c r="Q1941" s="26" t="s">
        <v>1882</v>
      </c>
      <c r="R1941" s="26" t="s">
        <v>1887</v>
      </c>
      <c r="S1941" s="25" t="s">
        <v>177</v>
      </c>
      <c r="T1941" s="22" t="s">
        <v>178</v>
      </c>
      <c r="U1941" s="22">
        <v>1</v>
      </c>
      <c r="V1941" s="22">
        <v>20</v>
      </c>
      <c r="W1941" s="22" t="s">
        <v>167</v>
      </c>
      <c r="X1941" s="22"/>
      <c r="Y1941" s="22">
        <v>3</v>
      </c>
      <c r="Z1941" s="22" t="s">
        <v>1883</v>
      </c>
    </row>
    <row r="1942" spans="1:26" x14ac:dyDescent="0.2">
      <c r="A1942" s="22">
        <v>1940</v>
      </c>
      <c r="B1942" s="22" t="s">
        <v>168</v>
      </c>
      <c r="C1942" s="23">
        <v>38243</v>
      </c>
      <c r="D1942" s="23">
        <v>38243</v>
      </c>
      <c r="E1942" s="22" t="s">
        <v>21</v>
      </c>
      <c r="F1942" s="24" t="s">
        <v>421</v>
      </c>
      <c r="G1942" s="4" t="s">
        <v>40</v>
      </c>
      <c r="H1942" s="31" t="str">
        <f>VLOOKUP(G1942,[3]Hoja2!A:B,2,0)</f>
        <v>SERIE029</v>
      </c>
      <c r="I1942" s="4" t="s">
        <v>40</v>
      </c>
      <c r="J1942" s="31">
        <f>VLOOKUP(Eliminación!I1232,RETENCIÓN!A:D,IF(Eliminación!E1232="OPES",2,IF(Eliminación!E1232="UPES",3,4)),FALSE)</f>
        <v>10</v>
      </c>
      <c r="K1942" s="27">
        <f t="shared" si="31"/>
        <v>41893</v>
      </c>
      <c r="L1942" s="28" t="str">
        <f>IF(VLOOKUP(I1942,RETENCIÓN!A:E,5,FALSE)="E","X","")</f>
        <v>X</v>
      </c>
      <c r="M1942" s="29" t="str">
        <f>IF(VLOOKUP(I1942,RETENCIÓN!A:E,5,FALSE)="CT","X","")</f>
        <v/>
      </c>
      <c r="N1942" s="28" t="str">
        <f>IF(VLOOKUP(I1942,RETENCIÓN!A:E,5,FALSE)="E","X","")</f>
        <v>X</v>
      </c>
      <c r="O1942" s="28" t="str">
        <f>IF(VLOOKUP(I1942,[3]RETENCIÓN!A:E,5,FALSE)="MT","X","")</f>
        <v/>
      </c>
      <c r="P1942" s="28" t="str">
        <f>IF(VLOOKUP(I1942,[3]RETENCIÓN!A:E,5,FALSE)="S","X","")</f>
        <v/>
      </c>
      <c r="Q1942" s="26" t="s">
        <v>1888</v>
      </c>
      <c r="R1942" s="26" t="s">
        <v>1889</v>
      </c>
      <c r="S1942" s="25" t="s">
        <v>177</v>
      </c>
      <c r="T1942" s="22" t="s">
        <v>178</v>
      </c>
      <c r="U1942" s="22">
        <v>1</v>
      </c>
      <c r="V1942" s="22">
        <v>129</v>
      </c>
      <c r="W1942" s="22" t="s">
        <v>167</v>
      </c>
      <c r="X1942" s="22"/>
      <c r="Y1942" s="22">
        <v>4</v>
      </c>
      <c r="Z1942" s="22" t="s">
        <v>1883</v>
      </c>
    </row>
    <row r="1943" spans="1:26" x14ac:dyDescent="0.2">
      <c r="A1943" s="22">
        <v>1941</v>
      </c>
      <c r="B1943" s="22" t="s">
        <v>168</v>
      </c>
      <c r="C1943" s="23">
        <v>38243</v>
      </c>
      <c r="D1943" s="23">
        <v>38243</v>
      </c>
      <c r="E1943" s="22" t="s">
        <v>21</v>
      </c>
      <c r="F1943" s="24" t="s">
        <v>1890</v>
      </c>
      <c r="G1943" s="4" t="s">
        <v>40</v>
      </c>
      <c r="H1943" s="31" t="str">
        <f>VLOOKUP(G1943,[3]Hoja2!A:B,2,0)</f>
        <v>SERIE029</v>
      </c>
      <c r="I1943" s="4" t="s">
        <v>40</v>
      </c>
      <c r="J1943" s="31">
        <f>VLOOKUP(Eliminación!I1233,RETENCIÓN!A:D,IF(Eliminación!E1233="OPES",2,IF(Eliminación!E1233="UPES",3,4)),FALSE)</f>
        <v>10</v>
      </c>
      <c r="K1943" s="27">
        <f t="shared" si="31"/>
        <v>41893</v>
      </c>
      <c r="L1943" s="28" t="str">
        <f>IF(VLOOKUP(I1943,RETENCIÓN!A:E,5,FALSE)="E","X","")</f>
        <v>X</v>
      </c>
      <c r="M1943" s="29" t="str">
        <f>IF(VLOOKUP(I1943,RETENCIÓN!A:E,5,FALSE)="CT","X","")</f>
        <v/>
      </c>
      <c r="N1943" s="28" t="str">
        <f>IF(VLOOKUP(I1943,RETENCIÓN!A:E,5,FALSE)="E","X","")</f>
        <v>X</v>
      </c>
      <c r="O1943" s="28" t="str">
        <f>IF(VLOOKUP(I1943,[3]RETENCIÓN!A:E,5,FALSE)="MT","X","")</f>
        <v/>
      </c>
      <c r="P1943" s="28" t="str">
        <f>IF(VLOOKUP(I1943,[3]RETENCIÓN!A:E,5,FALSE)="S","X","")</f>
        <v/>
      </c>
      <c r="Q1943" s="26" t="s">
        <v>1888</v>
      </c>
      <c r="R1943" s="26" t="s">
        <v>1891</v>
      </c>
      <c r="S1943" s="25" t="s">
        <v>177</v>
      </c>
      <c r="T1943" s="22" t="s">
        <v>178</v>
      </c>
      <c r="U1943" s="22">
        <v>1</v>
      </c>
      <c r="V1943" s="22">
        <v>191</v>
      </c>
      <c r="W1943" s="22" t="s">
        <v>167</v>
      </c>
      <c r="X1943" s="22"/>
      <c r="Y1943" s="22">
        <v>5</v>
      </c>
      <c r="Z1943" s="22" t="s">
        <v>1883</v>
      </c>
    </row>
    <row r="1944" spans="1:26" x14ac:dyDescent="0.2">
      <c r="A1944" s="22">
        <v>1942</v>
      </c>
      <c r="B1944" s="22" t="s">
        <v>168</v>
      </c>
      <c r="C1944" s="23">
        <v>38240</v>
      </c>
      <c r="D1944" s="23">
        <v>38240</v>
      </c>
      <c r="E1944" s="22" t="s">
        <v>21</v>
      </c>
      <c r="F1944" s="24" t="s">
        <v>425</v>
      </c>
      <c r="G1944" s="4" t="s">
        <v>40</v>
      </c>
      <c r="H1944" s="31" t="str">
        <f>VLOOKUP(G1944,[3]Hoja2!A:B,2,0)</f>
        <v>SERIE029</v>
      </c>
      <c r="I1944" s="4" t="s">
        <v>40</v>
      </c>
      <c r="J1944" s="31">
        <f>VLOOKUP(Eliminación!I1234,RETENCIÓN!A:D,IF(Eliminación!E1234="OPES",2,IF(Eliminación!E1234="UPES",3,4)),FALSE)</f>
        <v>10</v>
      </c>
      <c r="K1944" s="27">
        <f t="shared" si="31"/>
        <v>41890</v>
      </c>
      <c r="L1944" s="28" t="str">
        <f>IF(VLOOKUP(I1944,RETENCIÓN!A:E,5,FALSE)="E","X","")</f>
        <v>X</v>
      </c>
      <c r="M1944" s="29" t="str">
        <f>IF(VLOOKUP(I1944,RETENCIÓN!A:E,5,FALSE)="CT","X","")</f>
        <v/>
      </c>
      <c r="N1944" s="28" t="str">
        <f>IF(VLOOKUP(I1944,RETENCIÓN!A:E,5,FALSE)="E","X","")</f>
        <v>X</v>
      </c>
      <c r="O1944" s="28" t="str">
        <f>IF(VLOOKUP(I1944,[3]RETENCIÓN!A:E,5,FALSE)="MT","X","")</f>
        <v/>
      </c>
      <c r="P1944" s="28" t="str">
        <f>IF(VLOOKUP(I1944,[3]RETENCIÓN!A:E,5,FALSE)="S","X","")</f>
        <v/>
      </c>
      <c r="Q1944" s="26" t="s">
        <v>1892</v>
      </c>
      <c r="R1944" s="26" t="s">
        <v>384</v>
      </c>
      <c r="S1944" s="25" t="s">
        <v>177</v>
      </c>
      <c r="T1944" s="22" t="s">
        <v>178</v>
      </c>
      <c r="U1944" s="22">
        <v>1</v>
      </c>
      <c r="V1944" s="22">
        <v>34</v>
      </c>
      <c r="W1944" s="22" t="s">
        <v>167</v>
      </c>
      <c r="X1944" s="22"/>
      <c r="Y1944" s="22">
        <v>6</v>
      </c>
      <c r="Z1944" s="22" t="s">
        <v>1883</v>
      </c>
    </row>
    <row r="1945" spans="1:26" x14ac:dyDescent="0.2">
      <c r="A1945" s="22">
        <v>1943</v>
      </c>
      <c r="B1945" s="22" t="s">
        <v>168</v>
      </c>
      <c r="C1945" s="23">
        <v>38240</v>
      </c>
      <c r="D1945" s="23">
        <v>38240</v>
      </c>
      <c r="E1945" s="22" t="s">
        <v>21</v>
      </c>
      <c r="F1945" s="24" t="s">
        <v>211</v>
      </c>
      <c r="G1945" s="4" t="s">
        <v>40</v>
      </c>
      <c r="H1945" s="31" t="str">
        <f>VLOOKUP(G1945,[3]Hoja2!A:B,2,0)</f>
        <v>SERIE029</v>
      </c>
      <c r="I1945" s="4" t="s">
        <v>40</v>
      </c>
      <c r="J1945" s="31">
        <f>VLOOKUP(Eliminación!I1235,RETENCIÓN!A:D,IF(Eliminación!E1235="OPES",2,IF(Eliminación!E1235="UPES",3,4)),FALSE)</f>
        <v>10</v>
      </c>
      <c r="K1945" s="27">
        <f t="shared" si="31"/>
        <v>41890</v>
      </c>
      <c r="L1945" s="28" t="str">
        <f>IF(VLOOKUP(I1945,RETENCIÓN!A:E,5,FALSE)="E","X","")</f>
        <v>X</v>
      </c>
      <c r="M1945" s="29" t="str">
        <f>IF(VLOOKUP(I1945,RETENCIÓN!A:E,5,FALSE)="CT","X","")</f>
        <v/>
      </c>
      <c r="N1945" s="28" t="str">
        <f>IF(VLOOKUP(I1945,RETENCIÓN!A:E,5,FALSE)="E","X","")</f>
        <v>X</v>
      </c>
      <c r="O1945" s="28" t="str">
        <f>IF(VLOOKUP(I1945,[3]RETENCIÓN!A:E,5,FALSE)="MT","X","")</f>
        <v/>
      </c>
      <c r="P1945" s="28" t="str">
        <f>IF(VLOOKUP(I1945,[3]RETENCIÓN!A:E,5,FALSE)="S","X","")</f>
        <v/>
      </c>
      <c r="Q1945" s="26" t="s">
        <v>1892</v>
      </c>
      <c r="R1945" s="26" t="s">
        <v>1316</v>
      </c>
      <c r="S1945" s="25" t="s">
        <v>182</v>
      </c>
      <c r="T1945" s="22" t="s">
        <v>178</v>
      </c>
      <c r="U1945" s="22">
        <v>1</v>
      </c>
      <c r="V1945" s="22">
        <v>80</v>
      </c>
      <c r="W1945" s="22" t="s">
        <v>167</v>
      </c>
      <c r="X1945" s="22"/>
      <c r="Y1945" s="22">
        <v>7</v>
      </c>
      <c r="Z1945" s="22" t="s">
        <v>1883</v>
      </c>
    </row>
    <row r="1946" spans="1:26" x14ac:dyDescent="0.2">
      <c r="A1946" s="22">
        <v>1944</v>
      </c>
      <c r="B1946" s="22" t="s">
        <v>168</v>
      </c>
      <c r="C1946" s="23">
        <v>38238</v>
      </c>
      <c r="D1946" s="23">
        <v>38238</v>
      </c>
      <c r="E1946" s="22" t="s">
        <v>21</v>
      </c>
      <c r="F1946" s="24" t="s">
        <v>1893</v>
      </c>
      <c r="G1946" s="4" t="s">
        <v>40</v>
      </c>
      <c r="H1946" s="31" t="str">
        <f>VLOOKUP(G1946,[3]Hoja2!A:B,2,0)</f>
        <v>SERIE029</v>
      </c>
      <c r="I1946" s="4" t="s">
        <v>40</v>
      </c>
      <c r="J1946" s="31">
        <f>VLOOKUP(Eliminación!I1236,RETENCIÓN!A:D,IF(Eliminación!E1236="OPES",2,IF(Eliminación!E1236="UPES",3,4)),FALSE)</f>
        <v>10</v>
      </c>
      <c r="K1946" s="27">
        <f t="shared" si="31"/>
        <v>41888</v>
      </c>
      <c r="L1946" s="28" t="str">
        <f>IF(VLOOKUP(I1946,RETENCIÓN!A:E,5,FALSE)="E","X","")</f>
        <v>X</v>
      </c>
      <c r="M1946" s="29" t="str">
        <f>IF(VLOOKUP(I1946,RETENCIÓN!A:E,5,FALSE)="CT","X","")</f>
        <v/>
      </c>
      <c r="N1946" s="28" t="str">
        <f>IF(VLOOKUP(I1946,RETENCIÓN!A:E,5,FALSE)="E","X","")</f>
        <v>X</v>
      </c>
      <c r="O1946" s="28" t="str">
        <f>IF(VLOOKUP(I1946,[3]RETENCIÓN!A:E,5,FALSE)="MT","X","")</f>
        <v/>
      </c>
      <c r="P1946" s="28" t="str">
        <f>IF(VLOOKUP(I1946,[3]RETENCIÓN!A:E,5,FALSE)="S","X","")</f>
        <v/>
      </c>
      <c r="Q1946" s="26" t="s">
        <v>1882</v>
      </c>
      <c r="R1946" s="26" t="s">
        <v>1894</v>
      </c>
      <c r="S1946" s="25" t="s">
        <v>182</v>
      </c>
      <c r="T1946" s="22" t="s">
        <v>178</v>
      </c>
      <c r="U1946" s="22">
        <v>1</v>
      </c>
      <c r="V1946" s="22">
        <v>49</v>
      </c>
      <c r="W1946" s="22" t="s">
        <v>167</v>
      </c>
      <c r="X1946" s="22"/>
      <c r="Y1946" s="22">
        <v>8</v>
      </c>
      <c r="Z1946" s="22" t="s">
        <v>1883</v>
      </c>
    </row>
    <row r="1947" spans="1:26" ht="24" x14ac:dyDescent="0.2">
      <c r="A1947" s="22">
        <v>1945</v>
      </c>
      <c r="B1947" s="22" t="s">
        <v>168</v>
      </c>
      <c r="C1947" s="23">
        <v>38240</v>
      </c>
      <c r="D1947" s="23">
        <v>38240</v>
      </c>
      <c r="E1947" s="22" t="s">
        <v>21</v>
      </c>
      <c r="F1947" s="24" t="s">
        <v>1895</v>
      </c>
      <c r="G1947" s="4" t="s">
        <v>40</v>
      </c>
      <c r="H1947" s="31" t="str">
        <f>VLOOKUP(G1947,[3]Hoja2!A:B,2,0)</f>
        <v>SERIE029</v>
      </c>
      <c r="I1947" s="4" t="s">
        <v>40</v>
      </c>
      <c r="J1947" s="31">
        <f>VLOOKUP(Eliminación!I1237,RETENCIÓN!A:D,IF(Eliminación!E1237="OPES",2,IF(Eliminación!E1237="UPES",3,4)),FALSE)</f>
        <v>10</v>
      </c>
      <c r="K1947" s="27">
        <f t="shared" si="31"/>
        <v>41890</v>
      </c>
      <c r="L1947" s="28" t="str">
        <f>IF(VLOOKUP(I1947,RETENCIÓN!A:E,5,FALSE)="E","X","")</f>
        <v>X</v>
      </c>
      <c r="M1947" s="29" t="str">
        <f>IF(VLOOKUP(I1947,RETENCIÓN!A:E,5,FALSE)="CT","X","")</f>
        <v/>
      </c>
      <c r="N1947" s="28" t="str">
        <f>IF(VLOOKUP(I1947,RETENCIÓN!A:E,5,FALSE)="E","X","")</f>
        <v>X</v>
      </c>
      <c r="O1947" s="28" t="str">
        <f>IF(VLOOKUP(I1947,[3]RETENCIÓN!A:E,5,FALSE)="MT","X","")</f>
        <v/>
      </c>
      <c r="P1947" s="28" t="str">
        <f>IF(VLOOKUP(I1947,[3]RETENCIÓN!A:E,5,FALSE)="S","X","")</f>
        <v/>
      </c>
      <c r="Q1947" s="26" t="s">
        <v>1882</v>
      </c>
      <c r="R1947" s="26" t="s">
        <v>1896</v>
      </c>
      <c r="S1947" s="25" t="s">
        <v>177</v>
      </c>
      <c r="T1947" s="22" t="s">
        <v>178</v>
      </c>
      <c r="U1947" s="22">
        <v>1</v>
      </c>
      <c r="V1947" s="22">
        <v>30</v>
      </c>
      <c r="W1947" s="22" t="s">
        <v>167</v>
      </c>
      <c r="X1947" s="22"/>
      <c r="Y1947" s="22">
        <v>9</v>
      </c>
      <c r="Z1947" s="22" t="s">
        <v>1883</v>
      </c>
    </row>
    <row r="1948" spans="1:26" x14ac:dyDescent="0.2">
      <c r="A1948" s="22">
        <v>1946</v>
      </c>
      <c r="B1948" s="22" t="s">
        <v>168</v>
      </c>
      <c r="C1948" s="23">
        <v>38238</v>
      </c>
      <c r="D1948" s="23">
        <v>38238</v>
      </c>
      <c r="E1948" s="22" t="s">
        <v>21</v>
      </c>
      <c r="F1948" s="24" t="s">
        <v>1897</v>
      </c>
      <c r="G1948" s="4" t="s">
        <v>40</v>
      </c>
      <c r="H1948" s="31" t="str">
        <f>VLOOKUP(G1948,[3]Hoja2!A:B,2,0)</f>
        <v>SERIE029</v>
      </c>
      <c r="I1948" s="4" t="s">
        <v>40</v>
      </c>
      <c r="J1948" s="31">
        <f>VLOOKUP(Eliminación!I1238,RETENCIÓN!A:D,IF(Eliminación!E1238="OPES",2,IF(Eliminación!E1238="UPES",3,4)),FALSE)</f>
        <v>10</v>
      </c>
      <c r="K1948" s="27">
        <f t="shared" si="31"/>
        <v>41888</v>
      </c>
      <c r="L1948" s="28" t="str">
        <f>IF(VLOOKUP(I1948,RETENCIÓN!A:E,5,FALSE)="E","X","")</f>
        <v>X</v>
      </c>
      <c r="M1948" s="29" t="str">
        <f>IF(VLOOKUP(I1948,RETENCIÓN!A:E,5,FALSE)="CT","X","")</f>
        <v/>
      </c>
      <c r="N1948" s="28" t="str">
        <f>IF(VLOOKUP(I1948,RETENCIÓN!A:E,5,FALSE)="E","X","")</f>
        <v>X</v>
      </c>
      <c r="O1948" s="28" t="str">
        <f>IF(VLOOKUP(I1948,[3]RETENCIÓN!A:E,5,FALSE)="MT","X","")</f>
        <v/>
      </c>
      <c r="P1948" s="28" t="str">
        <f>IF(VLOOKUP(I1948,[3]RETENCIÓN!A:E,5,FALSE)="S","X","")</f>
        <v/>
      </c>
      <c r="Q1948" s="26" t="s">
        <v>1882</v>
      </c>
      <c r="R1948" s="26" t="s">
        <v>1898</v>
      </c>
      <c r="S1948" s="25" t="s">
        <v>177</v>
      </c>
      <c r="T1948" s="22" t="s">
        <v>178</v>
      </c>
      <c r="U1948" s="22">
        <v>1</v>
      </c>
      <c r="V1948" s="22">
        <v>16</v>
      </c>
      <c r="W1948" s="22" t="s">
        <v>167</v>
      </c>
      <c r="X1948" s="22"/>
      <c r="Y1948" s="22">
        <v>10</v>
      </c>
      <c r="Z1948" s="22" t="s">
        <v>1883</v>
      </c>
    </row>
    <row r="1949" spans="1:26" x14ac:dyDescent="0.2">
      <c r="A1949" s="22">
        <v>1947</v>
      </c>
      <c r="B1949" s="22" t="s">
        <v>168</v>
      </c>
      <c r="C1949" s="23">
        <v>38238</v>
      </c>
      <c r="D1949" s="23">
        <v>38238</v>
      </c>
      <c r="E1949" s="22" t="s">
        <v>21</v>
      </c>
      <c r="F1949" s="24" t="s">
        <v>1899</v>
      </c>
      <c r="G1949" s="4" t="s">
        <v>40</v>
      </c>
      <c r="H1949" s="31" t="str">
        <f>VLOOKUP(G1949,[3]Hoja2!A:B,2,0)</f>
        <v>SERIE029</v>
      </c>
      <c r="I1949" s="4" t="s">
        <v>40</v>
      </c>
      <c r="J1949" s="31">
        <f>VLOOKUP(Eliminación!I1239,RETENCIÓN!A:D,IF(Eliminación!E1239="OPES",2,IF(Eliminación!E1239="UPES",3,4)),FALSE)</f>
        <v>10</v>
      </c>
      <c r="K1949" s="27">
        <f t="shared" si="31"/>
        <v>41888</v>
      </c>
      <c r="L1949" s="28" t="str">
        <f>IF(VLOOKUP(I1949,RETENCIÓN!A:E,5,FALSE)="E","X","")</f>
        <v>X</v>
      </c>
      <c r="M1949" s="29" t="str">
        <f>IF(VLOOKUP(I1949,RETENCIÓN!A:E,5,FALSE)="CT","X","")</f>
        <v/>
      </c>
      <c r="N1949" s="28" t="str">
        <f>IF(VLOOKUP(I1949,RETENCIÓN!A:E,5,FALSE)="E","X","")</f>
        <v>X</v>
      </c>
      <c r="O1949" s="28" t="str">
        <f>IF(VLOOKUP(I1949,[3]RETENCIÓN!A:E,5,FALSE)="MT","X","")</f>
        <v/>
      </c>
      <c r="P1949" s="28" t="str">
        <f>IF(VLOOKUP(I1949,[3]RETENCIÓN!A:E,5,FALSE)="S","X","")</f>
        <v/>
      </c>
      <c r="Q1949" s="26" t="s">
        <v>1882</v>
      </c>
      <c r="R1949" s="26" t="s">
        <v>1900</v>
      </c>
      <c r="S1949" s="25" t="s">
        <v>177</v>
      </c>
      <c r="T1949" s="22" t="s">
        <v>178</v>
      </c>
      <c r="U1949" s="22">
        <v>1</v>
      </c>
      <c r="V1949" s="22">
        <v>25</v>
      </c>
      <c r="W1949" s="22" t="s">
        <v>167</v>
      </c>
      <c r="X1949" s="22"/>
      <c r="Y1949" s="22">
        <v>11</v>
      </c>
      <c r="Z1949" s="22" t="s">
        <v>1883</v>
      </c>
    </row>
    <row r="1950" spans="1:26" x14ac:dyDescent="0.2">
      <c r="A1950" s="22">
        <v>1948</v>
      </c>
      <c r="B1950" s="22" t="s">
        <v>168</v>
      </c>
      <c r="C1950" s="23">
        <v>38238</v>
      </c>
      <c r="D1950" s="23">
        <v>38238</v>
      </c>
      <c r="E1950" s="22" t="s">
        <v>21</v>
      </c>
      <c r="F1950" s="24" t="s">
        <v>1901</v>
      </c>
      <c r="G1950" s="4" t="s">
        <v>40</v>
      </c>
      <c r="H1950" s="31" t="str">
        <f>VLOOKUP(G1950,[3]Hoja2!A:B,2,0)</f>
        <v>SERIE029</v>
      </c>
      <c r="I1950" s="4" t="s">
        <v>40</v>
      </c>
      <c r="J1950" s="31">
        <f>VLOOKUP(Eliminación!I1240,RETENCIÓN!A:D,IF(Eliminación!E1240="OPES",2,IF(Eliminación!E1240="UPES",3,4)),FALSE)</f>
        <v>10</v>
      </c>
      <c r="K1950" s="27">
        <f t="shared" si="31"/>
        <v>41888</v>
      </c>
      <c r="L1950" s="28" t="str">
        <f>IF(VLOOKUP(I1950,RETENCIÓN!A:E,5,FALSE)="E","X","")</f>
        <v>X</v>
      </c>
      <c r="M1950" s="29" t="str">
        <f>IF(VLOOKUP(I1950,RETENCIÓN!A:E,5,FALSE)="CT","X","")</f>
        <v/>
      </c>
      <c r="N1950" s="28" t="str">
        <f>IF(VLOOKUP(I1950,RETENCIÓN!A:E,5,FALSE)="E","X","")</f>
        <v>X</v>
      </c>
      <c r="O1950" s="28" t="str">
        <f>IF(VLOOKUP(I1950,[3]RETENCIÓN!A:E,5,FALSE)="MT","X","")</f>
        <v/>
      </c>
      <c r="P1950" s="28" t="str">
        <f>IF(VLOOKUP(I1950,[3]RETENCIÓN!A:E,5,FALSE)="S","X","")</f>
        <v/>
      </c>
      <c r="Q1950" s="26" t="s">
        <v>1882</v>
      </c>
      <c r="R1950" s="26" t="s">
        <v>1902</v>
      </c>
      <c r="S1950" s="25" t="s">
        <v>177</v>
      </c>
      <c r="T1950" s="22" t="s">
        <v>178</v>
      </c>
      <c r="U1950" s="22">
        <v>1</v>
      </c>
      <c r="V1950" s="22">
        <v>38</v>
      </c>
      <c r="W1950" s="22" t="s">
        <v>167</v>
      </c>
      <c r="X1950" s="22"/>
      <c r="Y1950" s="22">
        <v>12</v>
      </c>
      <c r="Z1950" s="22" t="s">
        <v>1883</v>
      </c>
    </row>
    <row r="1951" spans="1:26" x14ac:dyDescent="0.2">
      <c r="A1951" s="22">
        <v>1949</v>
      </c>
      <c r="B1951" s="22" t="s">
        <v>168</v>
      </c>
      <c r="C1951" s="23">
        <v>38240</v>
      </c>
      <c r="D1951" s="23">
        <v>38240</v>
      </c>
      <c r="E1951" s="22" t="s">
        <v>21</v>
      </c>
      <c r="F1951" s="24" t="s">
        <v>1893</v>
      </c>
      <c r="G1951" s="4" t="s">
        <v>40</v>
      </c>
      <c r="H1951" s="31" t="str">
        <f>VLOOKUP(G1951,[3]Hoja2!A:B,2,0)</f>
        <v>SERIE029</v>
      </c>
      <c r="I1951" s="4" t="s">
        <v>40</v>
      </c>
      <c r="J1951" s="31">
        <f>VLOOKUP(Eliminación!I1241,RETENCIÓN!A:D,IF(Eliminación!E1241="OPES",2,IF(Eliminación!E1241="UPES",3,4)),FALSE)</f>
        <v>10</v>
      </c>
      <c r="K1951" s="27">
        <f t="shared" si="31"/>
        <v>41890</v>
      </c>
      <c r="L1951" s="28" t="str">
        <f>IF(VLOOKUP(I1951,RETENCIÓN!A:E,5,FALSE)="E","X","")</f>
        <v>X</v>
      </c>
      <c r="M1951" s="29" t="str">
        <f>IF(VLOOKUP(I1951,RETENCIÓN!A:E,5,FALSE)="CT","X","")</f>
        <v/>
      </c>
      <c r="N1951" s="28" t="str">
        <f>IF(VLOOKUP(I1951,RETENCIÓN!A:E,5,FALSE)="E","X","")</f>
        <v>X</v>
      </c>
      <c r="O1951" s="28" t="str">
        <f>IF(VLOOKUP(I1951,[3]RETENCIÓN!A:E,5,FALSE)="MT","X","")</f>
        <v/>
      </c>
      <c r="P1951" s="28" t="str">
        <f>IF(VLOOKUP(I1951,[3]RETENCIÓN!A:E,5,FALSE)="S","X","")</f>
        <v/>
      </c>
      <c r="Q1951" s="26" t="s">
        <v>1903</v>
      </c>
      <c r="R1951" s="26" t="s">
        <v>1894</v>
      </c>
      <c r="S1951" s="25" t="s">
        <v>177</v>
      </c>
      <c r="T1951" s="22" t="s">
        <v>178</v>
      </c>
      <c r="U1951" s="22">
        <v>1</v>
      </c>
      <c r="V1951" s="22">
        <v>39</v>
      </c>
      <c r="W1951" s="22" t="s">
        <v>167</v>
      </c>
      <c r="X1951" s="22"/>
      <c r="Y1951" s="22">
        <v>13</v>
      </c>
      <c r="Z1951" s="22" t="s">
        <v>1883</v>
      </c>
    </row>
    <row r="1952" spans="1:26" x14ac:dyDescent="0.2">
      <c r="A1952" s="22">
        <v>1950</v>
      </c>
      <c r="B1952" s="22" t="s">
        <v>168</v>
      </c>
      <c r="C1952" s="23">
        <v>38240</v>
      </c>
      <c r="D1952" s="23">
        <v>38240</v>
      </c>
      <c r="E1952" s="22" t="s">
        <v>21</v>
      </c>
      <c r="F1952" s="24" t="s">
        <v>1904</v>
      </c>
      <c r="G1952" s="4" t="s">
        <v>40</v>
      </c>
      <c r="H1952" s="31" t="str">
        <f>VLOOKUP(G1952,[3]Hoja2!A:B,2,0)</f>
        <v>SERIE029</v>
      </c>
      <c r="I1952" s="4" t="s">
        <v>40</v>
      </c>
      <c r="J1952" s="31">
        <f>VLOOKUP(Eliminación!I1242,RETENCIÓN!A:D,IF(Eliminación!E1242="OPES",2,IF(Eliminación!E1242="UPES",3,4)),FALSE)</f>
        <v>10</v>
      </c>
      <c r="K1952" s="27">
        <f t="shared" si="31"/>
        <v>41890</v>
      </c>
      <c r="L1952" s="28" t="str">
        <f>IF(VLOOKUP(I1952,RETENCIÓN!A:E,5,FALSE)="E","X","")</f>
        <v>X</v>
      </c>
      <c r="M1952" s="29" t="str">
        <f>IF(VLOOKUP(I1952,RETENCIÓN!A:E,5,FALSE)="CT","X","")</f>
        <v/>
      </c>
      <c r="N1952" s="28" t="str">
        <f>IF(VLOOKUP(I1952,RETENCIÓN!A:E,5,FALSE)="E","X","")</f>
        <v>X</v>
      </c>
      <c r="O1952" s="28" t="str">
        <f>IF(VLOOKUP(I1952,[3]RETENCIÓN!A:E,5,FALSE)="MT","X","")</f>
        <v/>
      </c>
      <c r="P1952" s="28" t="str">
        <f>IF(VLOOKUP(I1952,[3]RETENCIÓN!A:E,5,FALSE)="S","X","")</f>
        <v/>
      </c>
      <c r="Q1952" s="26" t="s">
        <v>1903</v>
      </c>
      <c r="R1952" s="26" t="s">
        <v>1902</v>
      </c>
      <c r="S1952" s="25" t="s">
        <v>177</v>
      </c>
      <c r="T1952" s="22" t="s">
        <v>178</v>
      </c>
      <c r="U1952" s="22">
        <v>1</v>
      </c>
      <c r="V1952" s="22">
        <v>42</v>
      </c>
      <c r="W1952" s="22" t="s">
        <v>167</v>
      </c>
      <c r="X1952" s="22"/>
      <c r="Y1952" s="22">
        <v>14</v>
      </c>
      <c r="Z1952" s="22" t="s">
        <v>1883</v>
      </c>
    </row>
    <row r="1953" spans="1:26" x14ac:dyDescent="0.2">
      <c r="A1953" s="22">
        <v>1951</v>
      </c>
      <c r="B1953" s="22" t="s">
        <v>168</v>
      </c>
      <c r="C1953" s="23">
        <v>38240</v>
      </c>
      <c r="D1953" s="23">
        <v>38240</v>
      </c>
      <c r="E1953" s="22" t="s">
        <v>21</v>
      </c>
      <c r="F1953" s="24" t="s">
        <v>1168</v>
      </c>
      <c r="G1953" s="4" t="s">
        <v>40</v>
      </c>
      <c r="H1953" s="31" t="str">
        <f>VLOOKUP(G1953,[3]Hoja2!A:B,2,0)</f>
        <v>SERIE029</v>
      </c>
      <c r="I1953" s="4" t="s">
        <v>40</v>
      </c>
      <c r="J1953" s="31">
        <f>VLOOKUP(Eliminación!I1243,RETENCIÓN!A:D,IF(Eliminación!E1243="OPES",2,IF(Eliminación!E1243="UPES",3,4)),FALSE)</f>
        <v>10</v>
      </c>
      <c r="K1953" s="27">
        <f t="shared" si="31"/>
        <v>41890</v>
      </c>
      <c r="L1953" s="28" t="str">
        <f>IF(VLOOKUP(I1953,RETENCIÓN!A:E,5,FALSE)="E","X","")</f>
        <v>X</v>
      </c>
      <c r="M1953" s="29" t="str">
        <f>IF(VLOOKUP(I1953,RETENCIÓN!A:E,5,FALSE)="CT","X","")</f>
        <v/>
      </c>
      <c r="N1953" s="28" t="str">
        <f>IF(VLOOKUP(I1953,RETENCIÓN!A:E,5,FALSE)="E","X","")</f>
        <v>X</v>
      </c>
      <c r="O1953" s="28" t="str">
        <f>IF(VLOOKUP(I1953,[3]RETENCIÓN!A:E,5,FALSE)="MT","X","")</f>
        <v/>
      </c>
      <c r="P1953" s="28" t="str">
        <f>IF(VLOOKUP(I1953,[3]RETENCIÓN!A:E,5,FALSE)="S","X","")</f>
        <v/>
      </c>
      <c r="Q1953" s="26" t="s">
        <v>1903</v>
      </c>
      <c r="R1953" s="26" t="s">
        <v>1170</v>
      </c>
      <c r="S1953" s="25" t="s">
        <v>177</v>
      </c>
      <c r="T1953" s="22" t="s">
        <v>178</v>
      </c>
      <c r="U1953" s="22">
        <v>1</v>
      </c>
      <c r="V1953" s="22">
        <v>23</v>
      </c>
      <c r="W1953" s="22" t="s">
        <v>167</v>
      </c>
      <c r="X1953" s="22"/>
      <c r="Y1953" s="22">
        <v>15</v>
      </c>
      <c r="Z1953" s="22" t="s">
        <v>1883</v>
      </c>
    </row>
    <row r="1954" spans="1:26" ht="36" x14ac:dyDescent="0.2">
      <c r="A1954" s="22">
        <v>1952</v>
      </c>
      <c r="B1954" s="22" t="s">
        <v>168</v>
      </c>
      <c r="C1954" s="23">
        <v>38240</v>
      </c>
      <c r="D1954" s="23">
        <v>38240</v>
      </c>
      <c r="E1954" s="22" t="s">
        <v>21</v>
      </c>
      <c r="F1954" s="24" t="s">
        <v>1905</v>
      </c>
      <c r="G1954" s="4" t="s">
        <v>40</v>
      </c>
      <c r="H1954" s="31" t="str">
        <f>VLOOKUP(G1954,[3]Hoja2!A:B,2,0)</f>
        <v>SERIE029</v>
      </c>
      <c r="I1954" s="4" t="s">
        <v>40</v>
      </c>
      <c r="J1954" s="31">
        <f>VLOOKUP(Eliminación!I1244,RETENCIÓN!A:D,IF(Eliminación!E1244="OPES",2,IF(Eliminación!E1244="UPES",3,4)),FALSE)</f>
        <v>10</v>
      </c>
      <c r="K1954" s="27">
        <f t="shared" si="31"/>
        <v>41890</v>
      </c>
      <c r="L1954" s="28" t="str">
        <f>IF(VLOOKUP(I1954,RETENCIÓN!A:E,5,FALSE)="E","X","")</f>
        <v>X</v>
      </c>
      <c r="M1954" s="29" t="str">
        <f>IF(VLOOKUP(I1954,RETENCIÓN!A:E,5,FALSE)="CT","X","")</f>
        <v/>
      </c>
      <c r="N1954" s="28" t="str">
        <f>IF(VLOOKUP(I1954,RETENCIÓN!A:E,5,FALSE)="E","X","")</f>
        <v>X</v>
      </c>
      <c r="O1954" s="28" t="str">
        <f>IF(VLOOKUP(I1954,[3]RETENCIÓN!A:E,5,FALSE)="MT","X","")</f>
        <v/>
      </c>
      <c r="P1954" s="28" t="str">
        <f>IF(VLOOKUP(I1954,[3]RETENCIÓN!A:E,5,FALSE)="S","X","")</f>
        <v/>
      </c>
      <c r="Q1954" s="26" t="s">
        <v>1903</v>
      </c>
      <c r="R1954" s="26" t="s">
        <v>1906</v>
      </c>
      <c r="S1954" s="25" t="s">
        <v>177</v>
      </c>
      <c r="T1954" s="22" t="s">
        <v>178</v>
      </c>
      <c r="U1954" s="22">
        <v>1</v>
      </c>
      <c r="V1954" s="22">
        <v>28</v>
      </c>
      <c r="W1954" s="22" t="s">
        <v>167</v>
      </c>
      <c r="X1954" s="22"/>
      <c r="Y1954" s="22">
        <v>16</v>
      </c>
      <c r="Z1954" s="22" t="s">
        <v>1883</v>
      </c>
    </row>
    <row r="1955" spans="1:26" x14ac:dyDescent="0.2">
      <c r="A1955" s="22">
        <v>1953</v>
      </c>
      <c r="B1955" s="22" t="s">
        <v>168</v>
      </c>
      <c r="C1955" s="23">
        <v>38240</v>
      </c>
      <c r="D1955" s="23">
        <v>38240</v>
      </c>
      <c r="E1955" s="22" t="s">
        <v>21</v>
      </c>
      <c r="F1955" s="24" t="s">
        <v>1907</v>
      </c>
      <c r="G1955" s="4" t="s">
        <v>40</v>
      </c>
      <c r="H1955" s="31" t="str">
        <f>VLOOKUP(G1955,[3]Hoja2!A:B,2,0)</f>
        <v>SERIE029</v>
      </c>
      <c r="I1955" s="4" t="s">
        <v>40</v>
      </c>
      <c r="J1955" s="31">
        <f>VLOOKUP(Eliminación!I1245,RETENCIÓN!A:D,IF(Eliminación!E1245="OPES",2,IF(Eliminación!E1245="UPES",3,4)),FALSE)</f>
        <v>10</v>
      </c>
      <c r="K1955" s="27">
        <f t="shared" si="31"/>
        <v>41890</v>
      </c>
      <c r="L1955" s="28" t="str">
        <f>IF(VLOOKUP(I1955,RETENCIÓN!A:E,5,FALSE)="E","X","")</f>
        <v>X</v>
      </c>
      <c r="M1955" s="29" t="str">
        <f>IF(VLOOKUP(I1955,RETENCIÓN!A:E,5,FALSE)="CT","X","")</f>
        <v/>
      </c>
      <c r="N1955" s="28" t="str">
        <f>IF(VLOOKUP(I1955,RETENCIÓN!A:E,5,FALSE)="E","X","")</f>
        <v>X</v>
      </c>
      <c r="O1955" s="28" t="str">
        <f>IF(VLOOKUP(I1955,[3]RETENCIÓN!A:E,5,FALSE)="MT","X","")</f>
        <v/>
      </c>
      <c r="P1955" s="28" t="str">
        <f>IF(VLOOKUP(I1955,[3]RETENCIÓN!A:E,5,FALSE)="S","X","")</f>
        <v/>
      </c>
      <c r="Q1955" s="26" t="s">
        <v>1908</v>
      </c>
      <c r="R1955" s="26" t="s">
        <v>1909</v>
      </c>
      <c r="S1955" s="25" t="s">
        <v>182</v>
      </c>
      <c r="T1955" s="22" t="s">
        <v>178</v>
      </c>
      <c r="U1955" s="22">
        <v>1</v>
      </c>
      <c r="V1955" s="22">
        <v>22</v>
      </c>
      <c r="W1955" s="22" t="s">
        <v>167</v>
      </c>
      <c r="X1955" s="22"/>
      <c r="Y1955" s="22">
        <v>17</v>
      </c>
      <c r="Z1955" s="22" t="s">
        <v>1883</v>
      </c>
    </row>
    <row r="1956" spans="1:26" ht="24" x14ac:dyDescent="0.2">
      <c r="A1956" s="22">
        <v>1954</v>
      </c>
      <c r="B1956" s="22" t="s">
        <v>168</v>
      </c>
      <c r="C1956" s="23">
        <v>36844</v>
      </c>
      <c r="D1956" s="23">
        <v>36971</v>
      </c>
      <c r="E1956" s="22" t="s">
        <v>21</v>
      </c>
      <c r="F1956" s="24" t="s">
        <v>1910</v>
      </c>
      <c r="G1956" s="4" t="s">
        <v>40</v>
      </c>
      <c r="H1956" s="31" t="str">
        <f>VLOOKUP(G1956,[3]Hoja2!A:B,2,0)</f>
        <v>SERIE029</v>
      </c>
      <c r="I1956" s="4" t="s">
        <v>40</v>
      </c>
      <c r="J1956" s="31">
        <f>VLOOKUP(Eliminación!I1246,RETENCIÓN!A:D,IF(Eliminación!E1246="OPES",2,IF(Eliminación!E1246="UPES",3,4)),FALSE)</f>
        <v>10</v>
      </c>
      <c r="K1956" s="27">
        <f t="shared" si="31"/>
        <v>40621</v>
      </c>
      <c r="L1956" s="28" t="str">
        <f>IF(VLOOKUP(I1956,RETENCIÓN!A:E,5,FALSE)="E","X","")</f>
        <v>X</v>
      </c>
      <c r="M1956" s="29" t="str">
        <f>IF(VLOOKUP(I1956,RETENCIÓN!A:E,5,FALSE)="CT","X","")</f>
        <v/>
      </c>
      <c r="N1956" s="28" t="str">
        <f>IF(VLOOKUP(I1956,RETENCIÓN!A:E,5,FALSE)="E","X","")</f>
        <v>X</v>
      </c>
      <c r="O1956" s="28"/>
      <c r="P1956" s="28"/>
      <c r="Q1956" s="26" t="s">
        <v>1911</v>
      </c>
      <c r="R1956" s="26" t="s">
        <v>1912</v>
      </c>
      <c r="S1956" s="25" t="s">
        <v>177</v>
      </c>
      <c r="T1956" s="22" t="s">
        <v>178</v>
      </c>
      <c r="U1956" s="22">
        <v>1</v>
      </c>
      <c r="V1956" s="22">
        <v>105</v>
      </c>
      <c r="W1956" s="22" t="s">
        <v>167</v>
      </c>
      <c r="X1956" s="22"/>
      <c r="Y1956" s="22">
        <v>18</v>
      </c>
      <c r="Z1956" s="22" t="s">
        <v>1883</v>
      </c>
    </row>
    <row r="1957" spans="1:26" ht="24" x14ac:dyDescent="0.2">
      <c r="A1957" s="22">
        <v>1955</v>
      </c>
      <c r="B1957" s="22" t="s">
        <v>214</v>
      </c>
      <c r="C1957" s="23">
        <v>36073</v>
      </c>
      <c r="D1957" s="23">
        <v>36073</v>
      </c>
      <c r="E1957" s="22" t="s">
        <v>20</v>
      </c>
      <c r="F1957" s="24" t="s">
        <v>1913</v>
      </c>
      <c r="G1957" s="4" t="s">
        <v>40</v>
      </c>
      <c r="H1957" s="31" t="str">
        <f>VLOOKUP(G1957,[3]Hoja2!A:B,2,0)</f>
        <v>SERIE029</v>
      </c>
      <c r="I1957" s="4" t="s">
        <v>40</v>
      </c>
      <c r="J1957" s="31">
        <f>VLOOKUP(Eliminación!I1247,RETENCIÓN!A:D,IF(Eliminación!E1247="OPES",2,IF(Eliminación!E1247="UPES",3,4)),FALSE)</f>
        <v>10</v>
      </c>
      <c r="K1957" s="27">
        <f t="shared" si="31"/>
        <v>39723</v>
      </c>
      <c r="L1957" s="28" t="str">
        <f>IF(VLOOKUP(I1957,RETENCIÓN!A:E,5,FALSE)="E","X","")</f>
        <v>X</v>
      </c>
      <c r="M1957" s="29" t="str">
        <f>IF(VLOOKUP(I1957,RETENCIÓN!A:E,5,FALSE)="CT","X","")</f>
        <v/>
      </c>
      <c r="N1957" s="28" t="str">
        <f>IF(VLOOKUP(I1957,RETENCIÓN!A:E,5,FALSE)="E","X","")</f>
        <v>X</v>
      </c>
      <c r="O1957" s="28" t="str">
        <f>IF(VLOOKUP(I1957,[3]RETENCIÓN!A:E,5,FALSE)="MT","X","")</f>
        <v/>
      </c>
      <c r="P1957" s="28" t="str">
        <f>IF(VLOOKUP(I1957,[3]RETENCIÓN!A:E,5,FALSE)="S","X","")</f>
        <v/>
      </c>
      <c r="Q1957" s="26" t="s">
        <v>1914</v>
      </c>
      <c r="R1957" s="26" t="s">
        <v>1915</v>
      </c>
      <c r="S1957" s="25" t="s">
        <v>177</v>
      </c>
      <c r="T1957" s="22" t="s">
        <v>178</v>
      </c>
      <c r="U1957" s="22">
        <v>1</v>
      </c>
      <c r="V1957" s="22">
        <v>134</v>
      </c>
      <c r="W1957" s="22" t="s">
        <v>167</v>
      </c>
      <c r="X1957" s="22"/>
      <c r="Y1957" s="22">
        <v>1</v>
      </c>
      <c r="Z1957" s="22" t="s">
        <v>1916</v>
      </c>
    </row>
    <row r="1958" spans="1:26" x14ac:dyDescent="0.2">
      <c r="A1958" s="22">
        <v>1956</v>
      </c>
      <c r="B1958" s="22" t="s">
        <v>221</v>
      </c>
      <c r="C1958" s="23">
        <v>36081</v>
      </c>
      <c r="D1958" s="23">
        <v>36081</v>
      </c>
      <c r="E1958" s="22" t="s">
        <v>20</v>
      </c>
      <c r="F1958" s="24" t="s">
        <v>385</v>
      </c>
      <c r="G1958" s="4" t="s">
        <v>40</v>
      </c>
      <c r="H1958" s="31" t="str">
        <f>VLOOKUP(G1958,[3]Hoja2!A:B,2,0)</f>
        <v>SERIE029</v>
      </c>
      <c r="I1958" s="4" t="s">
        <v>40</v>
      </c>
      <c r="J1958" s="31">
        <f>VLOOKUP(Eliminación!I1248,RETENCIÓN!A:D,IF(Eliminación!E1248="OPES",2,IF(Eliminación!E1248="UPES",3,4)),FALSE)</f>
        <v>10</v>
      </c>
      <c r="K1958" s="27">
        <f t="shared" si="31"/>
        <v>39731</v>
      </c>
      <c r="L1958" s="28" t="str">
        <f>IF(VLOOKUP(I1958,RETENCIÓN!A:E,5,FALSE)="E","X","")</f>
        <v>X</v>
      </c>
      <c r="M1958" s="29" t="str">
        <f>IF(VLOOKUP(I1958,RETENCIÓN!A:E,5,FALSE)="CT","X","")</f>
        <v/>
      </c>
      <c r="N1958" s="28" t="str">
        <f>IF(VLOOKUP(I1958,RETENCIÓN!A:E,5,FALSE)="E","X","")</f>
        <v>X</v>
      </c>
      <c r="O1958" s="28" t="str">
        <f>IF(VLOOKUP(I1958,[3]RETENCIÓN!A:E,5,FALSE)="MT","X","")</f>
        <v/>
      </c>
      <c r="P1958" s="28" t="str">
        <f>IF(VLOOKUP(I1958,[3]RETENCIÓN!A:E,5,FALSE)="S","X","")</f>
        <v/>
      </c>
      <c r="Q1958" s="26" t="s">
        <v>1917</v>
      </c>
      <c r="R1958" s="26" t="s">
        <v>1242</v>
      </c>
      <c r="S1958" s="25" t="s">
        <v>177</v>
      </c>
      <c r="T1958" s="22" t="s">
        <v>178</v>
      </c>
      <c r="U1958" s="22">
        <v>1</v>
      </c>
      <c r="V1958" s="22">
        <v>180</v>
      </c>
      <c r="W1958" s="22" t="s">
        <v>167</v>
      </c>
      <c r="X1958" s="22"/>
      <c r="Y1958" s="22">
        <v>2</v>
      </c>
      <c r="Z1958" s="22" t="s">
        <v>1916</v>
      </c>
    </row>
    <row r="1959" spans="1:26" x14ac:dyDescent="0.2">
      <c r="A1959" s="22">
        <v>1957</v>
      </c>
      <c r="B1959" s="22" t="s">
        <v>221</v>
      </c>
      <c r="C1959" s="23">
        <v>36081</v>
      </c>
      <c r="D1959" s="23">
        <v>36081</v>
      </c>
      <c r="E1959" s="22" t="s">
        <v>20</v>
      </c>
      <c r="F1959" s="24" t="s">
        <v>1870</v>
      </c>
      <c r="G1959" s="4" t="s">
        <v>40</v>
      </c>
      <c r="H1959" s="31" t="str">
        <f>VLOOKUP(G1959,[3]Hoja2!A:B,2,0)</f>
        <v>SERIE029</v>
      </c>
      <c r="I1959" s="4" t="s">
        <v>40</v>
      </c>
      <c r="J1959" s="31">
        <f>VLOOKUP(Eliminación!I1249,RETENCIÓN!A:D,IF(Eliminación!E1249="OPES",2,IF(Eliminación!E1249="UPES",3,4)),FALSE)</f>
        <v>10</v>
      </c>
      <c r="K1959" s="27">
        <f t="shared" si="31"/>
        <v>39731</v>
      </c>
      <c r="L1959" s="28" t="str">
        <f>IF(VLOOKUP(I1959,RETENCIÓN!A:E,5,FALSE)="E","X","")</f>
        <v>X</v>
      </c>
      <c r="M1959" s="29" t="str">
        <f>IF(VLOOKUP(I1959,RETENCIÓN!A:E,5,FALSE)="CT","X","")</f>
        <v/>
      </c>
      <c r="N1959" s="28" t="str">
        <f>IF(VLOOKUP(I1959,RETENCIÓN!A:E,5,FALSE)="E","X","")</f>
        <v>X</v>
      </c>
      <c r="O1959" s="28" t="str">
        <f>IF(VLOOKUP(I1959,[3]RETENCIÓN!A:E,5,FALSE)="MT","X","")</f>
        <v/>
      </c>
      <c r="P1959" s="28" t="str">
        <f>IF(VLOOKUP(I1959,[3]RETENCIÓN!A:E,5,FALSE)="S","X","")</f>
        <v/>
      </c>
      <c r="Q1959" s="26" t="s">
        <v>1917</v>
      </c>
      <c r="R1959" s="26" t="s">
        <v>1193</v>
      </c>
      <c r="S1959" s="25" t="s">
        <v>177</v>
      </c>
      <c r="T1959" s="22" t="s">
        <v>178</v>
      </c>
      <c r="U1959" s="22">
        <v>1</v>
      </c>
      <c r="V1959" s="22">
        <v>130</v>
      </c>
      <c r="W1959" s="22" t="s">
        <v>167</v>
      </c>
      <c r="X1959" s="22"/>
      <c r="Y1959" s="22">
        <v>3</v>
      </c>
      <c r="Z1959" s="22" t="s">
        <v>1916</v>
      </c>
    </row>
    <row r="1960" spans="1:26" x14ac:dyDescent="0.2">
      <c r="A1960" s="22">
        <v>1958</v>
      </c>
      <c r="B1960" s="22" t="s">
        <v>303</v>
      </c>
      <c r="C1960" s="23">
        <v>36081</v>
      </c>
      <c r="D1960" s="23">
        <v>36081</v>
      </c>
      <c r="E1960" s="22" t="s">
        <v>20</v>
      </c>
      <c r="F1960" s="24" t="s">
        <v>437</v>
      </c>
      <c r="G1960" s="4" t="s">
        <v>40</v>
      </c>
      <c r="H1960" s="31" t="str">
        <f>VLOOKUP(G1960,[3]Hoja2!A:B,2,0)</f>
        <v>SERIE029</v>
      </c>
      <c r="I1960" s="4" t="s">
        <v>40</v>
      </c>
      <c r="J1960" s="31">
        <f>VLOOKUP(Eliminación!I1250,RETENCIÓN!A:D,IF(Eliminación!E1250="OPES",2,IF(Eliminación!E1250="UPES",3,4)),FALSE)</f>
        <v>10</v>
      </c>
      <c r="K1960" s="27">
        <f t="shared" si="31"/>
        <v>39731</v>
      </c>
      <c r="L1960" s="28" t="str">
        <f>IF(VLOOKUP(I1960,RETENCIÓN!A:E,5,FALSE)="E","X","")</f>
        <v>X</v>
      </c>
      <c r="M1960" s="29" t="str">
        <f>IF(VLOOKUP(I1960,RETENCIÓN!A:E,5,FALSE)="CT","X","")</f>
        <v/>
      </c>
      <c r="N1960" s="28" t="str">
        <f>IF(VLOOKUP(I1960,RETENCIÓN!A:E,5,FALSE)="E","X","")</f>
        <v>X</v>
      </c>
      <c r="O1960" s="28" t="str">
        <f>IF(VLOOKUP(I1960,[3]RETENCIÓN!A:E,5,FALSE)="MT","X","")</f>
        <v/>
      </c>
      <c r="P1960" s="28" t="str">
        <f>IF(VLOOKUP(I1960,[3]RETENCIÓN!A:E,5,FALSE)="S","X","")</f>
        <v/>
      </c>
      <c r="Q1960" s="26" t="s">
        <v>1917</v>
      </c>
      <c r="R1960" s="26" t="s">
        <v>1918</v>
      </c>
      <c r="S1960" s="25" t="s">
        <v>177</v>
      </c>
      <c r="T1960" s="22" t="s">
        <v>178</v>
      </c>
      <c r="U1960" s="22">
        <v>1</v>
      </c>
      <c r="V1960" s="22">
        <v>125</v>
      </c>
      <c r="W1960" s="22" t="s">
        <v>167</v>
      </c>
      <c r="X1960" s="22"/>
      <c r="Y1960" s="22">
        <v>4</v>
      </c>
      <c r="Z1960" s="22" t="s">
        <v>1916</v>
      </c>
    </row>
    <row r="1961" spans="1:26" x14ac:dyDescent="0.2">
      <c r="A1961" s="22">
        <v>1959</v>
      </c>
      <c r="B1961" s="22" t="s">
        <v>412</v>
      </c>
      <c r="C1961" s="23">
        <v>36111</v>
      </c>
      <c r="D1961" s="23">
        <v>36111</v>
      </c>
      <c r="E1961" s="22" t="s">
        <v>20</v>
      </c>
      <c r="F1961" s="24" t="s">
        <v>1919</v>
      </c>
      <c r="G1961" s="4" t="s">
        <v>40</v>
      </c>
      <c r="H1961" s="31" t="str">
        <f>VLOOKUP(G1961,[3]Hoja2!A:B,2,0)</f>
        <v>SERIE029</v>
      </c>
      <c r="I1961" s="4" t="s">
        <v>40</v>
      </c>
      <c r="J1961" s="31">
        <f>VLOOKUP(Eliminación!I1251,RETENCIÓN!A:D,IF(Eliminación!E1251="OPES",2,IF(Eliminación!E1251="UPES",3,4)),FALSE)</f>
        <v>10</v>
      </c>
      <c r="K1961" s="27">
        <f t="shared" si="31"/>
        <v>39761</v>
      </c>
      <c r="L1961" s="28" t="str">
        <f>IF(VLOOKUP(I1961,RETENCIÓN!A:E,5,FALSE)="E","X","")</f>
        <v>X</v>
      </c>
      <c r="M1961" s="29" t="str">
        <f>IF(VLOOKUP(I1961,RETENCIÓN!A:E,5,FALSE)="CT","X","")</f>
        <v/>
      </c>
      <c r="N1961" s="28" t="str">
        <f>IF(VLOOKUP(I1961,RETENCIÓN!A:E,5,FALSE)="E","X","")</f>
        <v>X</v>
      </c>
      <c r="O1961" s="28" t="str">
        <f>IF(VLOOKUP(I1961,[3]RETENCIÓN!A:E,5,FALSE)="MT","X","")</f>
        <v/>
      </c>
      <c r="P1961" s="28" t="str">
        <f>IF(VLOOKUP(I1961,[3]RETENCIÓN!A:E,5,FALSE)="S","X","")</f>
        <v/>
      </c>
      <c r="Q1961" s="26" t="s">
        <v>1920</v>
      </c>
      <c r="R1961" s="26" t="s">
        <v>1921</v>
      </c>
      <c r="S1961" s="25" t="s">
        <v>177</v>
      </c>
      <c r="T1961" s="22" t="s">
        <v>178</v>
      </c>
      <c r="U1961" s="22">
        <v>1</v>
      </c>
      <c r="V1961" s="22">
        <v>9</v>
      </c>
      <c r="W1961" s="22" t="s">
        <v>167</v>
      </c>
      <c r="X1961" s="22" t="s">
        <v>351</v>
      </c>
      <c r="Y1961" s="22">
        <v>5</v>
      </c>
      <c r="Z1961" s="22" t="s">
        <v>1916</v>
      </c>
    </row>
    <row r="1962" spans="1:26" x14ac:dyDescent="0.2">
      <c r="A1962" s="22">
        <v>1960</v>
      </c>
      <c r="B1962" s="22" t="s">
        <v>303</v>
      </c>
      <c r="C1962" s="23">
        <v>36082</v>
      </c>
      <c r="D1962" s="23">
        <v>36082</v>
      </c>
      <c r="E1962" s="22" t="s">
        <v>20</v>
      </c>
      <c r="F1962" s="24" t="s">
        <v>1922</v>
      </c>
      <c r="G1962" s="4" t="s">
        <v>40</v>
      </c>
      <c r="H1962" s="31" t="str">
        <f>VLOOKUP(G1962,[3]Hoja2!A:B,2,0)</f>
        <v>SERIE029</v>
      </c>
      <c r="I1962" s="4" t="s">
        <v>40</v>
      </c>
      <c r="J1962" s="31">
        <f>VLOOKUP(Eliminación!I1252,RETENCIÓN!A:D,IF(Eliminación!E1252="OPES",2,IF(Eliminación!E1252="UPES",3,4)),FALSE)</f>
        <v>10</v>
      </c>
      <c r="K1962" s="27">
        <f t="shared" si="31"/>
        <v>39732</v>
      </c>
      <c r="L1962" s="28" t="str">
        <f>IF(VLOOKUP(I1962,RETENCIÓN!A:E,5,FALSE)="E","X","")</f>
        <v>X</v>
      </c>
      <c r="M1962" s="29" t="str">
        <f>IF(VLOOKUP(I1962,RETENCIÓN!A:E,5,FALSE)="CT","X","")</f>
        <v/>
      </c>
      <c r="N1962" s="28" t="str">
        <f>IF(VLOOKUP(I1962,RETENCIÓN!A:E,5,FALSE)="E","X","")</f>
        <v>X</v>
      </c>
      <c r="O1962" s="28" t="str">
        <f>IF(VLOOKUP(I1962,[3]RETENCIÓN!A:E,5,FALSE)="MT","X","")</f>
        <v/>
      </c>
      <c r="P1962" s="28" t="str">
        <f>IF(VLOOKUP(I1962,[3]RETENCIÓN!A:E,5,FALSE)="S","X","")</f>
        <v/>
      </c>
      <c r="Q1962" s="26" t="s">
        <v>1923</v>
      </c>
      <c r="R1962" s="26" t="s">
        <v>1924</v>
      </c>
      <c r="S1962" s="25" t="s">
        <v>177</v>
      </c>
      <c r="T1962" s="22" t="s">
        <v>178</v>
      </c>
      <c r="U1962" s="22">
        <v>1</v>
      </c>
      <c r="V1962" s="22">
        <v>93</v>
      </c>
      <c r="W1962" s="22" t="s">
        <v>167</v>
      </c>
      <c r="X1962" s="22"/>
      <c r="Y1962" s="22">
        <v>6</v>
      </c>
      <c r="Z1962" s="22" t="s">
        <v>1916</v>
      </c>
    </row>
    <row r="1963" spans="1:26" x14ac:dyDescent="0.2">
      <c r="A1963" s="22">
        <v>1961</v>
      </c>
      <c r="B1963" s="22" t="s">
        <v>221</v>
      </c>
      <c r="C1963" s="23">
        <v>36081</v>
      </c>
      <c r="D1963" s="23">
        <v>36081</v>
      </c>
      <c r="E1963" s="22" t="s">
        <v>20</v>
      </c>
      <c r="F1963" s="24" t="s">
        <v>259</v>
      </c>
      <c r="G1963" s="4" t="s">
        <v>40</v>
      </c>
      <c r="H1963" s="31" t="str">
        <f>VLOOKUP(G1963,[3]Hoja2!A:B,2,0)</f>
        <v>SERIE029</v>
      </c>
      <c r="I1963" s="4" t="s">
        <v>40</v>
      </c>
      <c r="J1963" s="31">
        <f>VLOOKUP(Eliminación!I1253,RETENCIÓN!A:D,IF(Eliminación!E1253="OPES",2,IF(Eliminación!E1253="UPES",3,4)),FALSE)</f>
        <v>10</v>
      </c>
      <c r="K1963" s="27">
        <f t="shared" si="31"/>
        <v>39731</v>
      </c>
      <c r="L1963" s="28" t="str">
        <f>IF(VLOOKUP(I1963,RETENCIÓN!A:E,5,FALSE)="E","X","")</f>
        <v>X</v>
      </c>
      <c r="M1963" s="29" t="str">
        <f>IF(VLOOKUP(I1963,RETENCIÓN!A:E,5,FALSE)="CT","X","")</f>
        <v/>
      </c>
      <c r="N1963" s="28" t="str">
        <f>IF(VLOOKUP(I1963,RETENCIÓN!A:E,5,FALSE)="E","X","")</f>
        <v>X</v>
      </c>
      <c r="O1963" s="28" t="str">
        <f>IF(VLOOKUP(I1963,[3]RETENCIÓN!A:E,5,FALSE)="MT","X","")</f>
        <v/>
      </c>
      <c r="P1963" s="28" t="str">
        <f>IF(VLOOKUP(I1963,[3]RETENCIÓN!A:E,5,FALSE)="S","X","")</f>
        <v/>
      </c>
      <c r="Q1963" s="26" t="s">
        <v>1917</v>
      </c>
      <c r="R1963" s="26" t="s">
        <v>1239</v>
      </c>
      <c r="S1963" s="25" t="s">
        <v>177</v>
      </c>
      <c r="T1963" s="22" t="s">
        <v>178</v>
      </c>
      <c r="U1963" s="22">
        <v>1</v>
      </c>
      <c r="V1963" s="22">
        <v>150</v>
      </c>
      <c r="W1963" s="22" t="s">
        <v>167</v>
      </c>
      <c r="X1963" s="22"/>
      <c r="Y1963" s="22">
        <v>7</v>
      </c>
      <c r="Z1963" s="22" t="s">
        <v>1916</v>
      </c>
    </row>
    <row r="1964" spans="1:26" ht="24" x14ac:dyDescent="0.2">
      <c r="A1964" s="22">
        <v>1962</v>
      </c>
      <c r="B1964" s="22" t="s">
        <v>221</v>
      </c>
      <c r="C1964" s="23">
        <v>36081</v>
      </c>
      <c r="D1964" s="23">
        <v>36081</v>
      </c>
      <c r="E1964" s="22" t="s">
        <v>20</v>
      </c>
      <c r="F1964" s="24" t="s">
        <v>1541</v>
      </c>
      <c r="G1964" s="4" t="s">
        <v>40</v>
      </c>
      <c r="H1964" s="31" t="str">
        <f>VLOOKUP(G1964,[3]Hoja2!A:B,2,0)</f>
        <v>SERIE029</v>
      </c>
      <c r="I1964" s="4" t="s">
        <v>40</v>
      </c>
      <c r="J1964" s="31">
        <f>VLOOKUP(Eliminación!I1254,RETENCIÓN!A:D,IF(Eliminación!E1254="OPES",2,IF(Eliminación!E1254="UPES",3,4)),FALSE)</f>
        <v>10</v>
      </c>
      <c r="K1964" s="27">
        <f t="shared" si="31"/>
        <v>39731</v>
      </c>
      <c r="L1964" s="28" t="str">
        <f>IF(VLOOKUP(I1964,RETENCIÓN!A:E,5,FALSE)="E","X","")</f>
        <v>X</v>
      </c>
      <c r="M1964" s="29" t="str">
        <f>IF(VLOOKUP(I1964,RETENCIÓN!A:E,5,FALSE)="CT","X","")</f>
        <v/>
      </c>
      <c r="N1964" s="28" t="str">
        <f>IF(VLOOKUP(I1964,RETENCIÓN!A:E,5,FALSE)="E","X","")</f>
        <v>X</v>
      </c>
      <c r="O1964" s="28" t="str">
        <f>IF(VLOOKUP(I1964,[3]RETENCIÓN!A:E,5,FALSE)="MT","X","")</f>
        <v/>
      </c>
      <c r="P1964" s="28" t="str">
        <f>IF(VLOOKUP(I1964,[3]RETENCIÓN!A:E,5,FALSE)="S","X","")</f>
        <v/>
      </c>
      <c r="Q1964" s="26" t="s">
        <v>1925</v>
      </c>
      <c r="R1964" s="26" t="s">
        <v>1543</v>
      </c>
      <c r="S1964" s="25" t="s">
        <v>177</v>
      </c>
      <c r="T1964" s="22" t="s">
        <v>178</v>
      </c>
      <c r="U1964" s="22">
        <v>1</v>
      </c>
      <c r="V1964" s="22">
        <v>150</v>
      </c>
      <c r="W1964" s="22" t="s">
        <v>167</v>
      </c>
      <c r="X1964" s="22"/>
      <c r="Y1964" s="22">
        <v>8</v>
      </c>
      <c r="Z1964" s="22" t="s">
        <v>1916</v>
      </c>
    </row>
    <row r="1965" spans="1:26" x14ac:dyDescent="0.2">
      <c r="A1965" s="22">
        <v>1963</v>
      </c>
      <c r="B1965" s="22" t="s">
        <v>221</v>
      </c>
      <c r="C1965" s="23">
        <v>36081</v>
      </c>
      <c r="D1965" s="23">
        <v>36081</v>
      </c>
      <c r="E1965" s="22" t="s">
        <v>20</v>
      </c>
      <c r="F1965" s="24" t="s">
        <v>1926</v>
      </c>
      <c r="G1965" s="4" t="s">
        <v>40</v>
      </c>
      <c r="H1965" s="31" t="str">
        <f>VLOOKUP(G1965,[3]Hoja2!A:B,2,0)</f>
        <v>SERIE029</v>
      </c>
      <c r="I1965" s="4" t="s">
        <v>40</v>
      </c>
      <c r="J1965" s="31">
        <f>VLOOKUP(Eliminación!I1255,RETENCIÓN!A:D,IF(Eliminación!E1255="OPES",2,IF(Eliminación!E1255="UPES",3,4)),FALSE)</f>
        <v>10</v>
      </c>
      <c r="K1965" s="27">
        <f t="shared" si="31"/>
        <v>39731</v>
      </c>
      <c r="L1965" s="28" t="str">
        <f>IF(VLOOKUP(I1965,RETENCIÓN!A:E,5,FALSE)="E","X","")</f>
        <v>X</v>
      </c>
      <c r="M1965" s="29" t="str">
        <f>IF(VLOOKUP(I1965,RETENCIÓN!A:E,5,FALSE)="CT","X","")</f>
        <v/>
      </c>
      <c r="N1965" s="28" t="str">
        <f>IF(VLOOKUP(I1965,RETENCIÓN!A:E,5,FALSE)="E","X","")</f>
        <v>X</v>
      </c>
      <c r="O1965" s="28" t="str">
        <f>IF(VLOOKUP(I1965,[3]RETENCIÓN!A:E,5,FALSE)="MT","X","")</f>
        <v/>
      </c>
      <c r="P1965" s="28" t="str">
        <f>IF(VLOOKUP(I1965,[3]RETENCIÓN!A:E,5,FALSE)="S","X","")</f>
        <v/>
      </c>
      <c r="Q1965" s="26" t="s">
        <v>1917</v>
      </c>
      <c r="R1965" s="26" t="s">
        <v>1927</v>
      </c>
      <c r="S1965" s="25" t="s">
        <v>177</v>
      </c>
      <c r="T1965" s="22" t="s">
        <v>178</v>
      </c>
      <c r="U1965" s="22">
        <v>1</v>
      </c>
      <c r="V1965" s="22">
        <v>50</v>
      </c>
      <c r="W1965" s="22" t="s">
        <v>167</v>
      </c>
      <c r="X1965" s="22"/>
      <c r="Y1965" s="22">
        <v>9</v>
      </c>
      <c r="Z1965" s="22" t="s">
        <v>1916</v>
      </c>
    </row>
    <row r="1966" spans="1:26" x14ac:dyDescent="0.2">
      <c r="A1966" s="22">
        <v>1964</v>
      </c>
      <c r="B1966" s="22" t="s">
        <v>168</v>
      </c>
      <c r="C1966" s="23">
        <v>36110</v>
      </c>
      <c r="D1966" s="23">
        <v>36110</v>
      </c>
      <c r="E1966" s="22" t="s">
        <v>20</v>
      </c>
      <c r="F1966" s="24" t="s">
        <v>1928</v>
      </c>
      <c r="G1966" s="4" t="s">
        <v>40</v>
      </c>
      <c r="H1966" s="31" t="str">
        <f>VLOOKUP(G1966,[3]Hoja2!A:B,2,0)</f>
        <v>SERIE029</v>
      </c>
      <c r="I1966" s="4" t="s">
        <v>40</v>
      </c>
      <c r="J1966" s="31">
        <f>VLOOKUP(Eliminación!I1256,RETENCIÓN!A:D,IF(Eliminación!E1256="OPES",2,IF(Eliminación!E1256="UPES",3,4)),FALSE)</f>
        <v>10</v>
      </c>
      <c r="K1966" s="27">
        <f t="shared" si="31"/>
        <v>39760</v>
      </c>
      <c r="L1966" s="28" t="str">
        <f>IF(VLOOKUP(I1966,RETENCIÓN!A:E,5,FALSE)="E","X","")</f>
        <v>X</v>
      </c>
      <c r="M1966" s="29" t="str">
        <f>IF(VLOOKUP(I1966,RETENCIÓN!A:E,5,FALSE)="CT","X","")</f>
        <v/>
      </c>
      <c r="N1966" s="28" t="str">
        <f>IF(VLOOKUP(I1966,RETENCIÓN!A:E,5,FALSE)="E","X","")</f>
        <v>X</v>
      </c>
      <c r="O1966" s="28" t="str">
        <f>IF(VLOOKUP(I1966,[3]RETENCIÓN!A:E,5,FALSE)="MT","X","")</f>
        <v/>
      </c>
      <c r="P1966" s="28" t="str">
        <f>IF(VLOOKUP(I1966,[3]RETENCIÓN!A:E,5,FALSE)="S","X","")</f>
        <v/>
      </c>
      <c r="Q1966" s="26" t="s">
        <v>1929</v>
      </c>
      <c r="R1966" s="26" t="s">
        <v>1930</v>
      </c>
      <c r="S1966" s="25" t="s">
        <v>177</v>
      </c>
      <c r="T1966" s="22" t="s">
        <v>178</v>
      </c>
      <c r="U1966" s="22">
        <v>1</v>
      </c>
      <c r="V1966" s="22">
        <v>8</v>
      </c>
      <c r="W1966" s="22" t="s">
        <v>167</v>
      </c>
      <c r="X1966" s="22"/>
      <c r="Y1966" s="22">
        <v>10</v>
      </c>
      <c r="Z1966" s="22" t="s">
        <v>1916</v>
      </c>
    </row>
    <row r="1967" spans="1:26" x14ac:dyDescent="0.2">
      <c r="A1967" s="22">
        <v>1965</v>
      </c>
      <c r="B1967" s="22" t="s">
        <v>168</v>
      </c>
      <c r="C1967" s="23">
        <v>36109</v>
      </c>
      <c r="D1967" s="23">
        <v>36109</v>
      </c>
      <c r="E1967" s="22" t="s">
        <v>20</v>
      </c>
      <c r="F1967" s="24" t="s">
        <v>1931</v>
      </c>
      <c r="G1967" s="4" t="s">
        <v>40</v>
      </c>
      <c r="H1967" s="31" t="str">
        <f>VLOOKUP(G1967,[3]Hoja2!A:B,2,0)</f>
        <v>SERIE029</v>
      </c>
      <c r="I1967" s="4" t="s">
        <v>40</v>
      </c>
      <c r="J1967" s="31">
        <f>VLOOKUP(Eliminación!I1257,RETENCIÓN!A:D,IF(Eliminación!E1257="OPES",2,IF(Eliminación!E1257="UPES",3,4)),FALSE)</f>
        <v>10</v>
      </c>
      <c r="K1967" s="27">
        <f t="shared" si="31"/>
        <v>39759</v>
      </c>
      <c r="L1967" s="28" t="str">
        <f>IF(VLOOKUP(I1967,RETENCIÓN!A:E,5,FALSE)="E","X","")</f>
        <v>X</v>
      </c>
      <c r="M1967" s="29" t="str">
        <f>IF(VLOOKUP(I1967,RETENCIÓN!A:E,5,FALSE)="CT","X","")</f>
        <v/>
      </c>
      <c r="N1967" s="28" t="str">
        <f>IF(VLOOKUP(I1967,RETENCIÓN!A:E,5,FALSE)="E","X","")</f>
        <v>X</v>
      </c>
      <c r="O1967" s="28" t="str">
        <f>IF(VLOOKUP(I1967,[3]RETENCIÓN!A:E,5,FALSE)="MT","X","")</f>
        <v/>
      </c>
      <c r="P1967" s="28" t="str">
        <f>IF(VLOOKUP(I1967,[3]RETENCIÓN!A:E,5,FALSE)="S","X","")</f>
        <v/>
      </c>
      <c r="Q1967" s="26" t="s">
        <v>1929</v>
      </c>
      <c r="R1967" s="26" t="s">
        <v>1932</v>
      </c>
      <c r="S1967" s="25" t="s">
        <v>177</v>
      </c>
      <c r="T1967" s="22" t="s">
        <v>178</v>
      </c>
      <c r="U1967" s="22">
        <v>1</v>
      </c>
      <c r="V1967" s="22">
        <v>9</v>
      </c>
      <c r="W1967" s="22" t="s">
        <v>167</v>
      </c>
      <c r="X1967" s="22"/>
      <c r="Y1967" s="22">
        <v>11</v>
      </c>
      <c r="Z1967" s="22" t="s">
        <v>1916</v>
      </c>
    </row>
    <row r="1968" spans="1:26" ht="24" x14ac:dyDescent="0.2">
      <c r="A1968" s="22">
        <v>1966</v>
      </c>
      <c r="B1968" s="22" t="s">
        <v>168</v>
      </c>
      <c r="C1968" s="23">
        <v>36059</v>
      </c>
      <c r="D1968" s="23">
        <v>36059</v>
      </c>
      <c r="E1968" s="22" t="s">
        <v>20</v>
      </c>
      <c r="F1968" s="24" t="s">
        <v>1933</v>
      </c>
      <c r="G1968" s="4" t="s">
        <v>40</v>
      </c>
      <c r="H1968" s="31" t="str">
        <f>VLOOKUP(G1968,[3]Hoja2!A:B,2,0)</f>
        <v>SERIE029</v>
      </c>
      <c r="I1968" s="4" t="s">
        <v>40</v>
      </c>
      <c r="J1968" s="31">
        <f>VLOOKUP(Eliminación!I1258,RETENCIÓN!A:D,IF(Eliminación!E1258="OPES",2,IF(Eliminación!E1258="UPES",3,4)),FALSE)</f>
        <v>10</v>
      </c>
      <c r="K1968" s="27">
        <f t="shared" si="31"/>
        <v>39709</v>
      </c>
      <c r="L1968" s="28" t="str">
        <f>IF(VLOOKUP(I1968,RETENCIÓN!A:E,5,FALSE)="E","X","")</f>
        <v>X</v>
      </c>
      <c r="M1968" s="29" t="str">
        <f>IF(VLOOKUP(I1968,RETENCIÓN!A:E,5,FALSE)="CT","X","")</f>
        <v/>
      </c>
      <c r="N1968" s="28" t="str">
        <f>IF(VLOOKUP(I1968,RETENCIÓN!A:E,5,FALSE)="E","X","")</f>
        <v>X</v>
      </c>
      <c r="O1968" s="28" t="str">
        <f>IF(VLOOKUP(I1968,[3]RETENCIÓN!A:E,5,FALSE)="MT","X","")</f>
        <v/>
      </c>
      <c r="P1968" s="28" t="str">
        <f>IF(VLOOKUP(I1968,[3]RETENCIÓN!A:E,5,FALSE)="S","X","")</f>
        <v/>
      </c>
      <c r="Q1968" s="26" t="s">
        <v>1934</v>
      </c>
      <c r="R1968" s="26" t="s">
        <v>1935</v>
      </c>
      <c r="S1968" s="25" t="s">
        <v>177</v>
      </c>
      <c r="T1968" s="22" t="s">
        <v>178</v>
      </c>
      <c r="U1968" s="22">
        <v>1</v>
      </c>
      <c r="V1968" s="22">
        <v>11</v>
      </c>
      <c r="W1968" s="22" t="s">
        <v>167</v>
      </c>
      <c r="X1968" s="22"/>
      <c r="Y1968" s="22">
        <v>12</v>
      </c>
      <c r="Z1968" s="22" t="s">
        <v>1916</v>
      </c>
    </row>
    <row r="1969" spans="1:26" ht="24" x14ac:dyDescent="0.2">
      <c r="A1969" s="22">
        <v>1967</v>
      </c>
      <c r="B1969" s="22" t="s">
        <v>168</v>
      </c>
      <c r="C1969" s="23">
        <v>36059</v>
      </c>
      <c r="D1969" s="23">
        <v>36059</v>
      </c>
      <c r="E1969" s="22" t="s">
        <v>20</v>
      </c>
      <c r="F1969" s="24" t="s">
        <v>1936</v>
      </c>
      <c r="G1969" s="4" t="s">
        <v>40</v>
      </c>
      <c r="H1969" s="31" t="str">
        <f>VLOOKUP(G1969,[3]Hoja2!A:B,2,0)</f>
        <v>SERIE029</v>
      </c>
      <c r="I1969" s="4" t="s">
        <v>40</v>
      </c>
      <c r="J1969" s="31">
        <f>VLOOKUP(Eliminación!I1259,RETENCIÓN!A:D,IF(Eliminación!E1259="OPES",2,IF(Eliminación!E1259="UPES",3,4)),FALSE)</f>
        <v>10</v>
      </c>
      <c r="K1969" s="27">
        <f t="shared" si="31"/>
        <v>39709</v>
      </c>
      <c r="L1969" s="28" t="str">
        <f>IF(VLOOKUP(I1969,RETENCIÓN!A:E,5,FALSE)="E","X","")</f>
        <v>X</v>
      </c>
      <c r="M1969" s="29" t="str">
        <f>IF(VLOOKUP(I1969,RETENCIÓN!A:E,5,FALSE)="CT","X","")</f>
        <v/>
      </c>
      <c r="N1969" s="28" t="str">
        <f>IF(VLOOKUP(I1969,RETENCIÓN!A:E,5,FALSE)="E","X","")</f>
        <v>X</v>
      </c>
      <c r="O1969" s="28" t="str">
        <f>IF(VLOOKUP(I1969,[3]RETENCIÓN!A:E,5,FALSE)="MT","X","")</f>
        <v/>
      </c>
      <c r="P1969" s="28" t="str">
        <f>IF(VLOOKUP(I1969,[3]RETENCIÓN!A:E,5,FALSE)="S","X","")</f>
        <v/>
      </c>
      <c r="Q1969" s="26" t="s">
        <v>1934</v>
      </c>
      <c r="R1969" s="26" t="s">
        <v>1937</v>
      </c>
      <c r="S1969" s="25" t="s">
        <v>177</v>
      </c>
      <c r="T1969" s="22" t="s">
        <v>178</v>
      </c>
      <c r="U1969" s="22">
        <v>1</v>
      </c>
      <c r="V1969" s="22">
        <v>10</v>
      </c>
      <c r="W1969" s="22" t="s">
        <v>167</v>
      </c>
      <c r="X1969" s="22"/>
      <c r="Y1969" s="22">
        <v>13</v>
      </c>
      <c r="Z1969" s="22" t="s">
        <v>1916</v>
      </c>
    </row>
    <row r="1970" spans="1:26" ht="24" x14ac:dyDescent="0.2">
      <c r="A1970" s="22">
        <v>1968</v>
      </c>
      <c r="B1970" s="22" t="s">
        <v>303</v>
      </c>
      <c r="C1970" s="23">
        <v>36059</v>
      </c>
      <c r="D1970" s="23">
        <v>36059</v>
      </c>
      <c r="E1970" s="22" t="s">
        <v>20</v>
      </c>
      <c r="F1970" s="24" t="s">
        <v>1938</v>
      </c>
      <c r="G1970" s="4" t="s">
        <v>40</v>
      </c>
      <c r="H1970" s="31" t="str">
        <f>VLOOKUP(G1970,[3]Hoja2!A:B,2,0)</f>
        <v>SERIE029</v>
      </c>
      <c r="I1970" s="4" t="s">
        <v>40</v>
      </c>
      <c r="J1970" s="31">
        <f>VLOOKUP(Eliminación!I1260,RETENCIÓN!A:D,IF(Eliminación!E1260="OPES",2,IF(Eliminación!E1260="UPES",3,4)),FALSE)</f>
        <v>10</v>
      </c>
      <c r="K1970" s="27">
        <f t="shared" si="31"/>
        <v>39709</v>
      </c>
      <c r="L1970" s="28" t="str">
        <f>IF(VLOOKUP(I1970,RETENCIÓN!A:E,5,FALSE)="E","X","")</f>
        <v>X</v>
      </c>
      <c r="M1970" s="29" t="str">
        <f>IF(VLOOKUP(I1970,RETENCIÓN!A:E,5,FALSE)="CT","X","")</f>
        <v/>
      </c>
      <c r="N1970" s="28" t="str">
        <f>IF(VLOOKUP(I1970,RETENCIÓN!A:E,5,FALSE)="E","X","")</f>
        <v>X</v>
      </c>
      <c r="O1970" s="28" t="str">
        <f>IF(VLOOKUP(I1970,[3]RETENCIÓN!A:E,5,FALSE)="MT","X","")</f>
        <v/>
      </c>
      <c r="P1970" s="28" t="str">
        <f>IF(VLOOKUP(I1970,[3]RETENCIÓN!A:E,5,FALSE)="S","X","")</f>
        <v/>
      </c>
      <c r="Q1970" s="26" t="s">
        <v>1934</v>
      </c>
      <c r="R1970" s="26" t="s">
        <v>1178</v>
      </c>
      <c r="S1970" s="25" t="s">
        <v>177</v>
      </c>
      <c r="T1970" s="22" t="s">
        <v>178</v>
      </c>
      <c r="U1970" s="22">
        <v>1</v>
      </c>
      <c r="V1970" s="22">
        <v>50</v>
      </c>
      <c r="W1970" s="22" t="s">
        <v>167</v>
      </c>
      <c r="X1970" s="22"/>
      <c r="Y1970" s="22">
        <v>14</v>
      </c>
      <c r="Z1970" s="22" t="s">
        <v>1916</v>
      </c>
    </row>
    <row r="1971" spans="1:26" x14ac:dyDescent="0.2">
      <c r="A1971" s="22">
        <v>1969</v>
      </c>
      <c r="B1971" s="22" t="s">
        <v>168</v>
      </c>
      <c r="C1971" s="23">
        <v>36111</v>
      </c>
      <c r="D1971" s="23">
        <v>36111</v>
      </c>
      <c r="E1971" s="22" t="s">
        <v>20</v>
      </c>
      <c r="F1971" s="24" t="s">
        <v>1939</v>
      </c>
      <c r="G1971" s="4" t="s">
        <v>40</v>
      </c>
      <c r="H1971" s="31" t="str">
        <f>VLOOKUP(G1971,[3]Hoja2!A:B,2,0)</f>
        <v>SERIE029</v>
      </c>
      <c r="I1971" s="4" t="s">
        <v>40</v>
      </c>
      <c r="J1971" s="31">
        <f>VLOOKUP(Eliminación!I1261,RETENCIÓN!A:D,IF(Eliminación!E1261="OPES",2,IF(Eliminación!E1261="UPES",3,4)),FALSE)</f>
        <v>10</v>
      </c>
      <c r="K1971" s="27">
        <f t="shared" si="31"/>
        <v>39761</v>
      </c>
      <c r="L1971" s="28" t="str">
        <f>IF(VLOOKUP(I1971,RETENCIÓN!A:E,5,FALSE)="E","X","")</f>
        <v>X</v>
      </c>
      <c r="M1971" s="29" t="str">
        <f>IF(VLOOKUP(I1971,RETENCIÓN!A:E,5,FALSE)="CT","X","")</f>
        <v/>
      </c>
      <c r="N1971" s="28" t="str">
        <f>IF(VLOOKUP(I1971,RETENCIÓN!A:E,5,FALSE)="E","X","")</f>
        <v>X</v>
      </c>
      <c r="O1971" s="28" t="str">
        <f>IF(VLOOKUP(I1971,[3]RETENCIÓN!A:E,5,FALSE)="MT","X","")</f>
        <v/>
      </c>
      <c r="P1971" s="28" t="str">
        <f>IF(VLOOKUP(I1971,[3]RETENCIÓN!A:E,5,FALSE)="S","X","")</f>
        <v/>
      </c>
      <c r="Q1971" s="26" t="s">
        <v>1940</v>
      </c>
      <c r="R1971" s="26" t="s">
        <v>1941</v>
      </c>
      <c r="S1971" s="25" t="s">
        <v>177</v>
      </c>
      <c r="T1971" s="22" t="s">
        <v>178</v>
      </c>
      <c r="U1971" s="22">
        <v>1</v>
      </c>
      <c r="V1971" s="22">
        <v>7</v>
      </c>
      <c r="W1971" s="22" t="s">
        <v>167</v>
      </c>
      <c r="X1971" s="22"/>
      <c r="Y1971" s="22">
        <v>15</v>
      </c>
      <c r="Z1971" s="22" t="s">
        <v>1916</v>
      </c>
    </row>
    <row r="1972" spans="1:26" ht="24" x14ac:dyDescent="0.2">
      <c r="A1972" s="22">
        <v>1970</v>
      </c>
      <c r="B1972" s="22" t="s">
        <v>221</v>
      </c>
      <c r="C1972" s="23">
        <v>36059</v>
      </c>
      <c r="D1972" s="23">
        <v>36059</v>
      </c>
      <c r="E1972" s="22" t="s">
        <v>20</v>
      </c>
      <c r="F1972" s="24" t="s">
        <v>1942</v>
      </c>
      <c r="G1972" s="4" t="s">
        <v>40</v>
      </c>
      <c r="H1972" s="31" t="str">
        <f>VLOOKUP(G1972,[3]Hoja2!A:B,2,0)</f>
        <v>SERIE029</v>
      </c>
      <c r="I1972" s="4" t="s">
        <v>40</v>
      </c>
      <c r="J1972" s="31">
        <f>VLOOKUP(Eliminación!I1262,RETENCIÓN!A:D,IF(Eliminación!E1262="OPES",2,IF(Eliminación!E1262="UPES",3,4)),FALSE)</f>
        <v>10</v>
      </c>
      <c r="K1972" s="27">
        <f t="shared" si="31"/>
        <v>39709</v>
      </c>
      <c r="L1972" s="28" t="str">
        <f>IF(VLOOKUP(I1972,RETENCIÓN!A:E,5,FALSE)="E","X","")</f>
        <v>X</v>
      </c>
      <c r="M1972" s="29" t="str">
        <f>IF(VLOOKUP(I1972,RETENCIÓN!A:E,5,FALSE)="CT","X","")</f>
        <v/>
      </c>
      <c r="N1972" s="28" t="str">
        <f>IF(VLOOKUP(I1972,RETENCIÓN!A:E,5,FALSE)="E","X","")</f>
        <v>X</v>
      </c>
      <c r="O1972" s="28" t="str">
        <f>IF(VLOOKUP(I1972,[3]RETENCIÓN!A:E,5,FALSE)="MT","X","")</f>
        <v/>
      </c>
      <c r="P1972" s="28" t="str">
        <f>IF(VLOOKUP(I1972,[3]RETENCIÓN!A:E,5,FALSE)="S","X","")</f>
        <v/>
      </c>
      <c r="Q1972" s="26" t="s">
        <v>1934</v>
      </c>
      <c r="R1972" s="26" t="s">
        <v>1943</v>
      </c>
      <c r="S1972" s="25" t="s">
        <v>177</v>
      </c>
      <c r="T1972" s="22" t="s">
        <v>178</v>
      </c>
      <c r="U1972" s="22">
        <v>1</v>
      </c>
      <c r="V1972" s="22">
        <v>75</v>
      </c>
      <c r="W1972" s="22" t="s">
        <v>167</v>
      </c>
      <c r="X1972" s="22"/>
      <c r="Y1972" s="22">
        <v>16</v>
      </c>
      <c r="Z1972" s="22" t="s">
        <v>1916</v>
      </c>
    </row>
    <row r="1973" spans="1:26" x14ac:dyDescent="0.2">
      <c r="A1973" s="22">
        <v>1971</v>
      </c>
      <c r="B1973" s="22" t="s">
        <v>168</v>
      </c>
      <c r="C1973" s="23">
        <v>36633</v>
      </c>
      <c r="D1973" s="23">
        <v>36633</v>
      </c>
      <c r="E1973" s="22" t="s">
        <v>21</v>
      </c>
      <c r="F1973" s="24" t="s">
        <v>415</v>
      </c>
      <c r="G1973" s="4" t="s">
        <v>40</v>
      </c>
      <c r="H1973" s="31" t="str">
        <f>VLOOKUP(G1973,[3]Hoja2!A:B,2,0)</f>
        <v>SERIE029</v>
      </c>
      <c r="I1973" s="4" t="s">
        <v>40</v>
      </c>
      <c r="J1973" s="31">
        <f>VLOOKUP(Eliminación!I1263,RETENCIÓN!A:D,IF(Eliminación!E1263="OPES",2,IF(Eliminación!E1263="UPES",3,4)),FALSE)</f>
        <v>10</v>
      </c>
      <c r="K1973" s="27">
        <f t="shared" si="31"/>
        <v>40283</v>
      </c>
      <c r="L1973" s="28" t="str">
        <f>IF(VLOOKUP(I1973,RETENCIÓN!A:E,5,FALSE)="E","X","")</f>
        <v>X</v>
      </c>
      <c r="M1973" s="29" t="str">
        <f>IF(VLOOKUP(I1973,RETENCIÓN!A:E,5,FALSE)="CT","X","")</f>
        <v/>
      </c>
      <c r="N1973" s="28" t="str">
        <f>IF(VLOOKUP(I1973,RETENCIÓN!A:E,5,FALSE)="E","X","")</f>
        <v>X</v>
      </c>
      <c r="O1973" s="28" t="str">
        <f>IF(VLOOKUP(I1973,[3]RETENCIÓN!A:E,5,FALSE)="MT","X","")</f>
        <v/>
      </c>
      <c r="P1973" s="28" t="str">
        <f>IF(VLOOKUP(I1973,[3]RETENCIÓN!A:E,5,FALSE)="S","X","")</f>
        <v/>
      </c>
      <c r="Q1973" s="26" t="s">
        <v>1944</v>
      </c>
      <c r="R1973" s="26"/>
      <c r="S1973" s="25" t="s">
        <v>177</v>
      </c>
      <c r="T1973" s="22" t="s">
        <v>178</v>
      </c>
      <c r="U1973" s="22">
        <v>1</v>
      </c>
      <c r="V1973" s="22">
        <v>70</v>
      </c>
      <c r="W1973" s="22" t="s">
        <v>167</v>
      </c>
      <c r="X1973" s="22"/>
      <c r="Y1973" s="22">
        <v>17</v>
      </c>
      <c r="Z1973" s="22" t="s">
        <v>1916</v>
      </c>
    </row>
    <row r="1974" spans="1:26" x14ac:dyDescent="0.2">
      <c r="A1974" s="22">
        <v>1972</v>
      </c>
      <c r="B1974" s="22" t="s">
        <v>168</v>
      </c>
      <c r="C1974" s="23">
        <v>36633</v>
      </c>
      <c r="D1974" s="23">
        <v>36633</v>
      </c>
      <c r="E1974" s="22" t="s">
        <v>21</v>
      </c>
      <c r="F1974" s="24" t="s">
        <v>1199</v>
      </c>
      <c r="G1974" s="4" t="s">
        <v>40</v>
      </c>
      <c r="H1974" s="31" t="str">
        <f>VLOOKUP(G1974,[3]Hoja2!A:B,2,0)</f>
        <v>SERIE029</v>
      </c>
      <c r="I1974" s="4" t="s">
        <v>40</v>
      </c>
      <c r="J1974" s="31">
        <f>VLOOKUP(Eliminación!I1264,RETENCIÓN!A:D,IF(Eliminación!E1264="OPES",2,IF(Eliminación!E1264="UPES",3,4)),FALSE)</f>
        <v>10</v>
      </c>
      <c r="K1974" s="27">
        <f t="shared" si="31"/>
        <v>40283</v>
      </c>
      <c r="L1974" s="28" t="str">
        <f>IF(VLOOKUP(I1974,RETENCIÓN!A:E,5,FALSE)="E","X","")</f>
        <v>X</v>
      </c>
      <c r="M1974" s="29" t="str">
        <f>IF(VLOOKUP(I1974,RETENCIÓN!A:E,5,FALSE)="CT","X","")</f>
        <v/>
      </c>
      <c r="N1974" s="28" t="str">
        <f>IF(VLOOKUP(I1974,RETENCIÓN!A:E,5,FALSE)="E","X","")</f>
        <v>X</v>
      </c>
      <c r="O1974" s="28" t="str">
        <f>IF(VLOOKUP(I1974,[3]RETENCIÓN!A:E,5,FALSE)="MT","X","")</f>
        <v/>
      </c>
      <c r="P1974" s="28" t="str">
        <f>IF(VLOOKUP(I1974,[3]RETENCIÓN!A:E,5,FALSE)="S","X","")</f>
        <v/>
      </c>
      <c r="Q1974" s="26" t="s">
        <v>1944</v>
      </c>
      <c r="R1974" s="26"/>
      <c r="S1974" s="25" t="s">
        <v>177</v>
      </c>
      <c r="T1974" s="22" t="s">
        <v>178</v>
      </c>
      <c r="U1974" s="22">
        <v>1</v>
      </c>
      <c r="V1974" s="22">
        <v>65</v>
      </c>
      <c r="W1974" s="22" t="s">
        <v>167</v>
      </c>
      <c r="X1974" s="22"/>
      <c r="Y1974" s="22">
        <v>18</v>
      </c>
      <c r="Z1974" s="22" t="s">
        <v>1916</v>
      </c>
    </row>
    <row r="1975" spans="1:26" x14ac:dyDescent="0.2">
      <c r="A1975" s="22">
        <v>1973</v>
      </c>
      <c r="B1975" s="22" t="s">
        <v>168</v>
      </c>
      <c r="C1975" s="23">
        <v>36633</v>
      </c>
      <c r="D1975" s="23">
        <v>36633</v>
      </c>
      <c r="E1975" s="22" t="s">
        <v>21</v>
      </c>
      <c r="F1975" s="24" t="s">
        <v>236</v>
      </c>
      <c r="G1975" s="4" t="s">
        <v>40</v>
      </c>
      <c r="H1975" s="31" t="str">
        <f>VLOOKUP(G1975,[3]Hoja2!A:B,2,0)</f>
        <v>SERIE029</v>
      </c>
      <c r="I1975" s="4" t="s">
        <v>40</v>
      </c>
      <c r="J1975" s="31">
        <f>VLOOKUP(Eliminación!I1265,RETENCIÓN!A:D,IF(Eliminación!E1265="OPES",2,IF(Eliminación!E1265="UPES",3,4)),FALSE)</f>
        <v>10</v>
      </c>
      <c r="K1975" s="27">
        <f t="shared" si="31"/>
        <v>40283</v>
      </c>
      <c r="L1975" s="28" t="str">
        <f>IF(VLOOKUP(I1975,RETENCIÓN!A:E,5,FALSE)="E","X","")</f>
        <v>X</v>
      </c>
      <c r="M1975" s="29" t="str">
        <f>IF(VLOOKUP(I1975,RETENCIÓN!A:E,5,FALSE)="CT","X","")</f>
        <v/>
      </c>
      <c r="N1975" s="28" t="str">
        <f>IF(VLOOKUP(I1975,RETENCIÓN!A:E,5,FALSE)="E","X","")</f>
        <v>X</v>
      </c>
      <c r="O1975" s="28" t="str">
        <f>IF(VLOOKUP(I1975,[3]RETENCIÓN!A:E,5,FALSE)="MT","X","")</f>
        <v/>
      </c>
      <c r="P1975" s="28" t="str">
        <f>IF(VLOOKUP(I1975,[3]RETENCIÓN!A:E,5,FALSE)="S","X","")</f>
        <v/>
      </c>
      <c r="Q1975" s="26" t="s">
        <v>1944</v>
      </c>
      <c r="R1975" s="26"/>
      <c r="S1975" s="25" t="s">
        <v>177</v>
      </c>
      <c r="T1975" s="22" t="s">
        <v>178</v>
      </c>
      <c r="U1975" s="22">
        <v>1</v>
      </c>
      <c r="V1975" s="22">
        <v>29</v>
      </c>
      <c r="W1975" s="22" t="s">
        <v>167</v>
      </c>
      <c r="X1975" s="22"/>
      <c r="Y1975" s="22">
        <v>1</v>
      </c>
      <c r="Z1975" s="22" t="s">
        <v>1945</v>
      </c>
    </row>
    <row r="1976" spans="1:26" x14ac:dyDescent="0.2">
      <c r="A1976" s="22">
        <v>1974</v>
      </c>
      <c r="B1976" s="22" t="s">
        <v>168</v>
      </c>
      <c r="C1976" s="23">
        <v>36579</v>
      </c>
      <c r="D1976" s="23">
        <v>36579</v>
      </c>
      <c r="E1976" s="22" t="s">
        <v>21</v>
      </c>
      <c r="F1976" s="24" t="s">
        <v>1946</v>
      </c>
      <c r="G1976" s="4" t="s">
        <v>40</v>
      </c>
      <c r="H1976" s="31" t="str">
        <f>VLOOKUP(G1976,[3]Hoja2!A:B,2,0)</f>
        <v>SERIE029</v>
      </c>
      <c r="I1976" s="4" t="s">
        <v>40</v>
      </c>
      <c r="J1976" s="31">
        <f>VLOOKUP(Eliminación!I1266,RETENCIÓN!A:D,IF(Eliminación!E1266="OPES",2,IF(Eliminación!E1266="UPES",3,4)),FALSE)</f>
        <v>10</v>
      </c>
      <c r="K1976" s="27">
        <f t="shared" si="31"/>
        <v>40229</v>
      </c>
      <c r="L1976" s="28" t="str">
        <f>IF(VLOOKUP(I1976,RETENCIÓN!A:E,5,FALSE)="E","X","")</f>
        <v>X</v>
      </c>
      <c r="M1976" s="29" t="str">
        <f>IF(VLOOKUP(I1976,RETENCIÓN!A:E,5,FALSE)="CT","X","")</f>
        <v/>
      </c>
      <c r="N1976" s="28" t="str">
        <f>IF(VLOOKUP(I1976,RETENCIÓN!A:E,5,FALSE)="E","X","")</f>
        <v>X</v>
      </c>
      <c r="O1976" s="28" t="str">
        <f>IF(VLOOKUP(I1976,[3]RETENCIÓN!A:E,5,FALSE)="MT","X","")</f>
        <v/>
      </c>
      <c r="P1976" s="28" t="str">
        <f>IF(VLOOKUP(I1976,[3]RETENCIÓN!A:E,5,FALSE)="S","X","")</f>
        <v/>
      </c>
      <c r="Q1976" s="26" t="s">
        <v>1947</v>
      </c>
      <c r="R1976" s="26" t="s">
        <v>1063</v>
      </c>
      <c r="S1976" s="25" t="s">
        <v>177</v>
      </c>
      <c r="T1976" s="22" t="s">
        <v>178</v>
      </c>
      <c r="U1976" s="22">
        <v>1</v>
      </c>
      <c r="V1976" s="22">
        <v>167</v>
      </c>
      <c r="W1976" s="22" t="s">
        <v>167</v>
      </c>
      <c r="X1976" s="22"/>
      <c r="Y1976" s="22">
        <v>2</v>
      </c>
      <c r="Z1976" s="22" t="s">
        <v>1945</v>
      </c>
    </row>
    <row r="1977" spans="1:26" ht="24" x14ac:dyDescent="0.2">
      <c r="A1977" s="22">
        <v>1975</v>
      </c>
      <c r="B1977" s="22" t="s">
        <v>168</v>
      </c>
      <c r="C1977" s="23">
        <v>36607</v>
      </c>
      <c r="D1977" s="23">
        <v>36607</v>
      </c>
      <c r="E1977" s="22" t="s">
        <v>21</v>
      </c>
      <c r="F1977" s="24" t="s">
        <v>1948</v>
      </c>
      <c r="G1977" s="4" t="s">
        <v>40</v>
      </c>
      <c r="H1977" s="31" t="str">
        <f>VLOOKUP(G1977,[3]Hoja2!A:B,2,0)</f>
        <v>SERIE029</v>
      </c>
      <c r="I1977" s="4" t="s">
        <v>40</v>
      </c>
      <c r="J1977" s="31">
        <f>VLOOKUP(Eliminación!I1267,RETENCIÓN!A:D,IF(Eliminación!E1267="OPES",2,IF(Eliminación!E1267="UPES",3,4)),FALSE)</f>
        <v>10</v>
      </c>
      <c r="K1977" s="27">
        <f t="shared" si="31"/>
        <v>40257</v>
      </c>
      <c r="L1977" s="28" t="str">
        <f>IF(VLOOKUP(I1977,RETENCIÓN!A:E,5,FALSE)="E","X","")</f>
        <v>X</v>
      </c>
      <c r="M1977" s="29" t="str">
        <f>IF(VLOOKUP(I1977,RETENCIÓN!A:E,5,FALSE)="CT","X","")</f>
        <v/>
      </c>
      <c r="N1977" s="28" t="str">
        <f>IF(VLOOKUP(I1977,RETENCIÓN!A:E,5,FALSE)="E","X","")</f>
        <v>X</v>
      </c>
      <c r="O1977" s="28" t="str">
        <f>IF(VLOOKUP(I1977,[3]RETENCIÓN!A:E,5,FALSE)="MT","X","")</f>
        <v/>
      </c>
      <c r="P1977" s="28" t="str">
        <f>IF(VLOOKUP(I1977,[3]RETENCIÓN!A:E,5,FALSE)="S","X","")</f>
        <v/>
      </c>
      <c r="Q1977" s="26" t="s">
        <v>1949</v>
      </c>
      <c r="R1977" s="26" t="s">
        <v>1950</v>
      </c>
      <c r="S1977" s="25" t="s">
        <v>177</v>
      </c>
      <c r="T1977" s="22" t="s">
        <v>178</v>
      </c>
      <c r="U1977" s="22">
        <v>1</v>
      </c>
      <c r="V1977" s="22">
        <v>260</v>
      </c>
      <c r="W1977" s="22" t="s">
        <v>167</v>
      </c>
      <c r="X1977" s="22"/>
      <c r="Y1977" s="22">
        <v>3</v>
      </c>
      <c r="Z1977" s="22" t="s">
        <v>1945</v>
      </c>
    </row>
    <row r="1978" spans="1:26" x14ac:dyDescent="0.2">
      <c r="A1978" s="22">
        <v>1976</v>
      </c>
      <c r="B1978" s="22" t="s">
        <v>303</v>
      </c>
      <c r="C1978" s="23">
        <v>36579</v>
      </c>
      <c r="D1978" s="23">
        <v>36579</v>
      </c>
      <c r="E1978" s="22" t="s">
        <v>21</v>
      </c>
      <c r="F1978" s="24" t="s">
        <v>1637</v>
      </c>
      <c r="G1978" s="4" t="s">
        <v>40</v>
      </c>
      <c r="H1978" s="31" t="str">
        <f>VLOOKUP(G1978,[3]Hoja2!A:B,2,0)</f>
        <v>SERIE029</v>
      </c>
      <c r="I1978" s="4" t="s">
        <v>40</v>
      </c>
      <c r="J1978" s="31">
        <f>VLOOKUP(Eliminación!I1268,RETENCIÓN!A:D,IF(Eliminación!E1268="OPES",2,IF(Eliminación!E1268="UPES",3,4)),FALSE)</f>
        <v>10</v>
      </c>
      <c r="K1978" s="27">
        <f t="shared" si="31"/>
        <v>40229</v>
      </c>
      <c r="L1978" s="28" t="str">
        <f>IF(VLOOKUP(I1978,RETENCIÓN!A:E,5,FALSE)="E","X","")</f>
        <v>X</v>
      </c>
      <c r="M1978" s="29" t="str">
        <f>IF(VLOOKUP(I1978,RETENCIÓN!A:E,5,FALSE)="CT","X","")</f>
        <v/>
      </c>
      <c r="N1978" s="28" t="str">
        <f>IF(VLOOKUP(I1978,RETENCIÓN!A:E,5,FALSE)="E","X","")</f>
        <v>X</v>
      </c>
      <c r="O1978" s="28" t="str">
        <f>IF(VLOOKUP(I1978,[3]RETENCIÓN!A:E,5,FALSE)="MT","X","")</f>
        <v/>
      </c>
      <c r="P1978" s="28" t="str">
        <f>IF(VLOOKUP(I1978,[3]RETENCIÓN!A:E,5,FALSE)="S","X","")</f>
        <v/>
      </c>
      <c r="Q1978" s="26" t="s">
        <v>1951</v>
      </c>
      <c r="R1978" s="26"/>
      <c r="S1978" s="25" t="s">
        <v>177</v>
      </c>
      <c r="T1978" s="22" t="s">
        <v>178</v>
      </c>
      <c r="U1978" s="22">
        <v>1</v>
      </c>
      <c r="V1978" s="22">
        <v>100</v>
      </c>
      <c r="W1978" s="22" t="s">
        <v>167</v>
      </c>
      <c r="X1978" s="22"/>
      <c r="Y1978" s="22">
        <v>4</v>
      </c>
      <c r="Z1978" s="22" t="s">
        <v>1945</v>
      </c>
    </row>
    <row r="1979" spans="1:26" ht="24" x14ac:dyDescent="0.2">
      <c r="A1979" s="22">
        <v>1977</v>
      </c>
      <c r="B1979" s="22" t="s">
        <v>221</v>
      </c>
      <c r="C1979" s="23">
        <v>36579</v>
      </c>
      <c r="D1979" s="23">
        <v>36579</v>
      </c>
      <c r="E1979" s="22" t="s">
        <v>21</v>
      </c>
      <c r="F1979" s="24" t="s">
        <v>1782</v>
      </c>
      <c r="G1979" s="4" t="s">
        <v>40</v>
      </c>
      <c r="H1979" s="31" t="str">
        <f>VLOOKUP(G1979,[3]Hoja2!A:B,2,0)</f>
        <v>SERIE029</v>
      </c>
      <c r="I1979" s="4" t="s">
        <v>40</v>
      </c>
      <c r="J1979" s="31">
        <f>VLOOKUP(Eliminación!I1269,RETENCIÓN!A:D,IF(Eliminación!E1269="OPES",2,IF(Eliminación!E1269="UPES",3,4)),FALSE)</f>
        <v>10</v>
      </c>
      <c r="K1979" s="27">
        <f t="shared" si="31"/>
        <v>40229</v>
      </c>
      <c r="L1979" s="28" t="str">
        <f>IF(VLOOKUP(I1979,RETENCIÓN!A:E,5,FALSE)="E","X","")</f>
        <v>X</v>
      </c>
      <c r="M1979" s="29" t="str">
        <f>IF(VLOOKUP(I1979,RETENCIÓN!A:E,5,FALSE)="CT","X","")</f>
        <v/>
      </c>
      <c r="N1979" s="28" t="str">
        <f>IF(VLOOKUP(I1979,RETENCIÓN!A:E,5,FALSE)="E","X","")</f>
        <v>X</v>
      </c>
      <c r="O1979" s="28" t="str">
        <f>IF(VLOOKUP(I1979,[3]RETENCIÓN!A:E,5,FALSE)="MT","X","")</f>
        <v/>
      </c>
      <c r="P1979" s="28" t="str">
        <f>IF(VLOOKUP(I1979,[3]RETENCIÓN!A:E,5,FALSE)="S","X","")</f>
        <v/>
      </c>
      <c r="Q1979" s="26" t="s">
        <v>1951</v>
      </c>
      <c r="R1979" s="26" t="s">
        <v>1448</v>
      </c>
      <c r="S1979" s="25" t="s">
        <v>177</v>
      </c>
      <c r="T1979" s="22" t="s">
        <v>178</v>
      </c>
      <c r="U1979" s="22">
        <v>1</v>
      </c>
      <c r="V1979" s="22">
        <v>122</v>
      </c>
      <c r="W1979" s="22" t="s">
        <v>167</v>
      </c>
      <c r="X1979" s="22"/>
      <c r="Y1979" s="22">
        <v>5</v>
      </c>
      <c r="Z1979" s="22" t="s">
        <v>1945</v>
      </c>
    </row>
    <row r="1980" spans="1:26" x14ac:dyDescent="0.2">
      <c r="A1980" s="22">
        <v>1978</v>
      </c>
      <c r="B1980" s="22" t="s">
        <v>221</v>
      </c>
      <c r="C1980" s="23">
        <v>36579</v>
      </c>
      <c r="D1980" s="23">
        <v>36579</v>
      </c>
      <c r="E1980" s="22" t="s">
        <v>21</v>
      </c>
      <c r="F1980" s="24" t="s">
        <v>1952</v>
      </c>
      <c r="G1980" s="4" t="s">
        <v>40</v>
      </c>
      <c r="H1980" s="31" t="str">
        <f>VLOOKUP(G1980,[3]Hoja2!A:B,2,0)</f>
        <v>SERIE029</v>
      </c>
      <c r="I1980" s="4" t="s">
        <v>40</v>
      </c>
      <c r="J1980" s="31">
        <f>VLOOKUP(Eliminación!I1270,RETENCIÓN!A:D,IF(Eliminación!E1270="OPES",2,IF(Eliminación!E1270="UPES",3,4)),FALSE)</f>
        <v>10</v>
      </c>
      <c r="K1980" s="27">
        <f t="shared" si="31"/>
        <v>40229</v>
      </c>
      <c r="L1980" s="28" t="str">
        <f>IF(VLOOKUP(I1980,RETENCIÓN!A:E,5,FALSE)="E","X","")</f>
        <v>X</v>
      </c>
      <c r="M1980" s="29" t="str">
        <f>IF(VLOOKUP(I1980,RETENCIÓN!A:E,5,FALSE)="CT","X","")</f>
        <v/>
      </c>
      <c r="N1980" s="28" t="str">
        <f>IF(VLOOKUP(I1980,RETENCIÓN!A:E,5,FALSE)="E","X","")</f>
        <v>X</v>
      </c>
      <c r="O1980" s="28" t="str">
        <f>IF(VLOOKUP(I1980,[3]RETENCIÓN!A:E,5,FALSE)="MT","X","")</f>
        <v/>
      </c>
      <c r="P1980" s="28" t="str">
        <f>IF(VLOOKUP(I1980,[3]RETENCIÓN!A:E,5,FALSE)="S","X","")</f>
        <v/>
      </c>
      <c r="Q1980" s="26" t="s">
        <v>1947</v>
      </c>
      <c r="R1980" s="26" t="s">
        <v>1048</v>
      </c>
      <c r="S1980" s="25" t="s">
        <v>177</v>
      </c>
      <c r="T1980" s="22" t="s">
        <v>178</v>
      </c>
      <c r="U1980" s="22">
        <v>1</v>
      </c>
      <c r="V1980" s="22">
        <v>222</v>
      </c>
      <c r="W1980" s="22" t="s">
        <v>167</v>
      </c>
      <c r="X1980" s="22"/>
      <c r="Y1980" s="22">
        <v>6</v>
      </c>
      <c r="Z1980" s="22" t="s">
        <v>1945</v>
      </c>
    </row>
    <row r="1981" spans="1:26" x14ac:dyDescent="0.2">
      <c r="A1981" s="22">
        <v>1979</v>
      </c>
      <c r="B1981" s="22" t="s">
        <v>221</v>
      </c>
      <c r="C1981" s="23">
        <v>36633</v>
      </c>
      <c r="D1981" s="23">
        <v>36633</v>
      </c>
      <c r="E1981" s="22" t="s">
        <v>21</v>
      </c>
      <c r="F1981" s="24" t="s">
        <v>546</v>
      </c>
      <c r="G1981" s="4" t="s">
        <v>40</v>
      </c>
      <c r="H1981" s="31" t="str">
        <f>VLOOKUP(G1981,[3]Hoja2!A:B,2,0)</f>
        <v>SERIE029</v>
      </c>
      <c r="I1981" s="4" t="s">
        <v>40</v>
      </c>
      <c r="J1981" s="31">
        <f>VLOOKUP(Eliminación!I1271,RETENCIÓN!A:D,IF(Eliminación!E1271="OPES",2,IF(Eliminación!E1271="UPES",3,4)),FALSE)</f>
        <v>10</v>
      </c>
      <c r="K1981" s="27">
        <f t="shared" si="31"/>
        <v>40283</v>
      </c>
      <c r="L1981" s="28" t="str">
        <f>IF(VLOOKUP(I1981,RETENCIÓN!A:E,5,FALSE)="E","X","")</f>
        <v>X</v>
      </c>
      <c r="M1981" s="29" t="str">
        <f>IF(VLOOKUP(I1981,RETENCIÓN!A:E,5,FALSE)="CT","X","")</f>
        <v/>
      </c>
      <c r="N1981" s="28" t="str">
        <f>IF(VLOOKUP(I1981,RETENCIÓN!A:E,5,FALSE)="E","X","")</f>
        <v>X</v>
      </c>
      <c r="O1981" s="28" t="str">
        <f>IF(VLOOKUP(I1981,[3]RETENCIÓN!A:E,5,FALSE)="MT","X","")</f>
        <v/>
      </c>
      <c r="P1981" s="28" t="str">
        <f>IF(VLOOKUP(I1981,[3]RETENCIÓN!A:E,5,FALSE)="S","X","")</f>
        <v/>
      </c>
      <c r="Q1981" s="26" t="s">
        <v>1944</v>
      </c>
      <c r="R1981" s="26"/>
      <c r="S1981" s="25" t="s">
        <v>177</v>
      </c>
      <c r="T1981" s="22" t="s">
        <v>178</v>
      </c>
      <c r="U1981" s="22">
        <v>1</v>
      </c>
      <c r="V1981" s="22">
        <v>63</v>
      </c>
      <c r="W1981" s="22" t="s">
        <v>167</v>
      </c>
      <c r="X1981" s="22"/>
      <c r="Y1981" s="22">
        <v>7</v>
      </c>
      <c r="Z1981" s="22" t="s">
        <v>1945</v>
      </c>
    </row>
    <row r="1982" spans="1:26" x14ac:dyDescent="0.2">
      <c r="A1982" s="22">
        <v>1980</v>
      </c>
      <c r="B1982" s="22" t="s">
        <v>168</v>
      </c>
      <c r="C1982" s="23">
        <v>36633</v>
      </c>
      <c r="D1982" s="23">
        <v>36633</v>
      </c>
      <c r="E1982" s="22" t="s">
        <v>21</v>
      </c>
      <c r="F1982" s="24" t="s">
        <v>869</v>
      </c>
      <c r="G1982" s="4" t="s">
        <v>40</v>
      </c>
      <c r="H1982" s="31" t="str">
        <f>VLOOKUP(G1982,[3]Hoja2!A:B,2,0)</f>
        <v>SERIE029</v>
      </c>
      <c r="I1982" s="4" t="s">
        <v>40</v>
      </c>
      <c r="J1982" s="31">
        <f>VLOOKUP(Eliminación!I1272,RETENCIÓN!A:D,IF(Eliminación!E1272="OPES",2,IF(Eliminación!E1272="UPES",3,4)),FALSE)</f>
        <v>10</v>
      </c>
      <c r="K1982" s="27">
        <f t="shared" si="31"/>
        <v>40283</v>
      </c>
      <c r="L1982" s="28" t="str">
        <f>IF(VLOOKUP(I1982,RETENCIÓN!A:E,5,FALSE)="E","X","")</f>
        <v>X</v>
      </c>
      <c r="M1982" s="29" t="str">
        <f>IF(VLOOKUP(I1982,RETENCIÓN!A:E,5,FALSE)="CT","X","")</f>
        <v/>
      </c>
      <c r="N1982" s="28" t="str">
        <f>IF(VLOOKUP(I1982,RETENCIÓN!A:E,5,FALSE)="E","X","")</f>
        <v>X</v>
      </c>
      <c r="O1982" s="28" t="str">
        <f>IF(VLOOKUP(I1982,[3]RETENCIÓN!A:E,5,FALSE)="MT","X","")</f>
        <v/>
      </c>
      <c r="P1982" s="28" t="str">
        <f>IF(VLOOKUP(I1982,[3]RETENCIÓN!A:E,5,FALSE)="S","X","")</f>
        <v/>
      </c>
      <c r="Q1982" s="26" t="s">
        <v>1944</v>
      </c>
      <c r="R1982" s="26"/>
      <c r="S1982" s="25" t="s">
        <v>177</v>
      </c>
      <c r="T1982" s="22" t="s">
        <v>178</v>
      </c>
      <c r="U1982" s="22">
        <v>1</v>
      </c>
      <c r="V1982" s="22">
        <v>120</v>
      </c>
      <c r="W1982" s="22" t="s">
        <v>167</v>
      </c>
      <c r="X1982" s="22"/>
      <c r="Y1982" s="22">
        <v>8</v>
      </c>
      <c r="Z1982" s="22" t="s">
        <v>1945</v>
      </c>
    </row>
    <row r="1983" spans="1:26" ht="24" x14ac:dyDescent="0.2">
      <c r="A1983" s="22">
        <v>1981</v>
      </c>
      <c r="B1983" s="22" t="s">
        <v>221</v>
      </c>
      <c r="C1983" s="23">
        <v>36607</v>
      </c>
      <c r="D1983" s="23">
        <v>36607</v>
      </c>
      <c r="E1983" s="22" t="s">
        <v>21</v>
      </c>
      <c r="F1983" s="24" t="s">
        <v>1953</v>
      </c>
      <c r="G1983" s="4" t="s">
        <v>40</v>
      </c>
      <c r="H1983" s="31" t="str">
        <f>VLOOKUP(G1983,[3]Hoja2!A:B,2,0)</f>
        <v>SERIE029</v>
      </c>
      <c r="I1983" s="4" t="s">
        <v>40</v>
      </c>
      <c r="J1983" s="31">
        <f>VLOOKUP(Eliminación!I1273,RETENCIÓN!A:D,IF(Eliminación!E1273="OPES",2,IF(Eliminación!E1273="UPES",3,4)),FALSE)</f>
        <v>10</v>
      </c>
      <c r="K1983" s="27">
        <f t="shared" si="31"/>
        <v>40257</v>
      </c>
      <c r="L1983" s="28" t="str">
        <f>IF(VLOOKUP(I1983,RETENCIÓN!A:E,5,FALSE)="E","X","")</f>
        <v>X</v>
      </c>
      <c r="M1983" s="29" t="str">
        <f>IF(VLOOKUP(I1983,RETENCIÓN!A:E,5,FALSE)="CT","X","")</f>
        <v/>
      </c>
      <c r="N1983" s="28" t="str">
        <f>IF(VLOOKUP(I1983,RETENCIÓN!A:E,5,FALSE)="E","X","")</f>
        <v>X</v>
      </c>
      <c r="O1983" s="28" t="str">
        <f>IF(VLOOKUP(I1983,[3]RETENCIÓN!A:E,5,FALSE)="MT","X","")</f>
        <v/>
      </c>
      <c r="P1983" s="28" t="str">
        <f>IF(VLOOKUP(I1983,[3]RETENCIÓN!A:E,5,FALSE)="S","X","")</f>
        <v/>
      </c>
      <c r="Q1983" s="26" t="s">
        <v>1949</v>
      </c>
      <c r="R1983" s="26" t="s">
        <v>1954</v>
      </c>
      <c r="S1983" s="25" t="s">
        <v>182</v>
      </c>
      <c r="T1983" s="22" t="s">
        <v>178</v>
      </c>
      <c r="U1983" s="22">
        <v>1</v>
      </c>
      <c r="V1983" s="22">
        <v>170</v>
      </c>
      <c r="W1983" s="22" t="s">
        <v>167</v>
      </c>
      <c r="X1983" s="22"/>
      <c r="Y1983" s="22">
        <v>9</v>
      </c>
      <c r="Z1983" s="22" t="s">
        <v>1945</v>
      </c>
    </row>
  </sheetData>
  <sortState ref="A3:BI1971">
    <sortCondition descending="1" ref="X3:X1971"/>
    <sortCondition ref="W3:W1971"/>
  </sortState>
  <mergeCells count="21">
    <mergeCell ref="O1:O2"/>
    <mergeCell ref="Q1:Q2"/>
    <mergeCell ref="R1:R2"/>
    <mergeCell ref="S1:S2"/>
    <mergeCell ref="T1:T2"/>
    <mergeCell ref="J1:J2"/>
    <mergeCell ref="K1:K2"/>
    <mergeCell ref="L1:L2"/>
    <mergeCell ref="M1:M2"/>
    <mergeCell ref="N1:N2"/>
    <mergeCell ref="A1:A2"/>
    <mergeCell ref="B1:B2"/>
    <mergeCell ref="C1:D1"/>
    <mergeCell ref="E1:E2"/>
    <mergeCell ref="F1:I1"/>
    <mergeCell ref="X1:X2"/>
    <mergeCell ref="Y1:Y2"/>
    <mergeCell ref="Z1:Z2"/>
    <mergeCell ref="W1:W2"/>
    <mergeCell ref="P1:P2"/>
    <mergeCell ref="U1:V1"/>
  </mergeCells>
  <conditionalFormatting sqref="K1984:K1048576 K1:K944">
    <cfRule type="cellIs" dxfId="2" priority="25" operator="lessThan">
      <formula>TODAY()</formula>
    </cfRule>
  </conditionalFormatting>
  <conditionalFormatting sqref="K945:K1477 K1490:K1983">
    <cfRule type="cellIs" dxfId="1" priority="3" operator="lessThan">
      <formula>TODAY()</formula>
    </cfRule>
  </conditionalFormatting>
  <conditionalFormatting sqref="K1478:K1489">
    <cfRule type="cellIs" dxfId="0" priority="1" operator="lessThan">
      <formula>TODAY()</formula>
    </cfRule>
  </conditionalFormatting>
  <dataValidations count="2">
    <dataValidation type="date" operator="greaterThan" allowBlank="1" showInputMessage="1" showErrorMessage="1" errorTitle="FECHA ERRADA" error="Fecha no permitida" sqref="C3:C139 C1:D2 IP134:IQ140 SL134:SM140 ACH134:ACI140 AMD134:AME140 AVZ134:AWA140 BFV134:BFW140 BPR134:BPS140 BZN134:BZO140 CJJ134:CJK140 CTF134:CTG140 DDB134:DDC140 DMX134:DMY140 DWT134:DWU140 EGP134:EGQ140 EQL134:EQM140 FAH134:FAI140 FKD134:FKE140 FTZ134:FUA140 GDV134:GDW140 GNR134:GNS140 GXN134:GXO140 HHJ134:HHK140 HRF134:HRG140 IBB134:IBC140 IKX134:IKY140 IUT134:IUU140 JEP134:JEQ140 JOL134:JOM140 JYH134:JYI140 KID134:KIE140 KRZ134:KSA140 LBV134:LBW140 LLR134:LLS140 LVN134:LVO140 MFJ134:MFK140 MPF134:MPG140 MZB134:MZC140 NIX134:NIY140 NST134:NSU140 OCP134:OCQ140 OML134:OMM140 OWH134:OWI140 PGD134:PGE140 PPZ134:PQA140 PZV134:PZW140 QJR134:QJS140 QTN134:QTO140 RDJ134:RDK140 RNF134:RNG140 RXB134:RXC140 SGX134:SGY140 SQT134:SQU140 TAP134:TAQ140 TKL134:TKM140 TUH134:TUI140 UED134:UEE140 UNZ134:UOA140 UXV134:UXW140 VHR134:VHS140 VRN134:VRO140 WBJ134:WBK140 WLF134:WLG140 WVB134:WVC140 C168:D169 C141:C152 C154:D154 C163:D163 C165:D166 D3:D152 C171:D331 WVD217:WVE331 D448 IS448 SO448 ACK448 AMG448 AWC448 BFY448 BPU448 BZQ448 CJM448 CTI448 DDE448 DNA448 DWW448 EGS448 EQO448 FAK448 FKG448 FUC448 GDY448 GNU448 GXQ448 HHM448 HRI448 IBE448 ILA448 IUW448 JES448 JOO448 JYK448 KIG448 KSC448 LBY448 LLU448 LVQ448 MFM448 MPI448 MZE448 NJA448 NSW448 OCS448 OMO448 OWK448 PGG448 PQC448 PZY448 QJU448 QTQ448 RDM448 RNI448 RXE448 SHA448 SQW448 TAS448 TKO448 TUK448 UEG448 UOC448 UXY448 VHU448 VRQ448 WBM448 WLI448 WVE448 IR449:IS677 SN449:SO677 ACJ449:ACK677 AMF449:AMG677 AWB449:AWC677 BFX449:BFY677 BPT449:BPU677 BZP449:BZQ677 CJL449:CJM677 CTH449:CTI677 DDD449:DDE677 DMZ449:DNA677 DWV449:DWW677 EGR449:EGS677 EQN449:EQO677 FAJ449:FAK677 FKF449:FKG677 FUB449:FUC677 GDX449:GDY677 GNT449:GNU677 GXP449:GXQ677 HHL449:HHM677 HRH449:HRI677 IBD449:IBE677 IKZ449:ILA677 IUV449:IUW677 JER449:JES677 JON449:JOO677 JYJ449:JYK677 KIF449:KIG677 KSB449:KSC677 LBX449:LBY677 LLT449:LLU677 LVP449:LVQ677 MFL449:MFM677 MPH449:MPI677 MZD449:MZE677 NIZ449:NJA677 NSV449:NSW677 OCR449:OCS677 OMN449:OMO677 OWJ449:OWK677 PGF449:PGG677 PQB449:PQC677 PZX449:PZY677 QJT449:QJU677 QTP449:QTQ677 RDL449:RDM677 RNH449:RNI677 RXD449:RXE677 SGZ449:SHA677 SQV449:SQW677 TAR449:TAS677 TKN449:TKO677 TUJ449:TUK677 UEF449:UEG677 UOB449:UOC677 UXX449:UXY677 VHT449:VHU677 VRP449:VRQ677 WBL449:WBM677 WLH449:WLI677 WVD449:WVE677 C333:D447 IR333:IS447 SN333:SO447 ACJ333:ACK447 AMF333:AMG447 AWB333:AWC447 BFX333:BFY447 BPT333:BPU447 BZP333:BZQ447 CJL333:CJM447 CTH333:CTI447 DDD333:DDE447 DMZ333:DNA447 DWV333:DWW447 EGR333:EGS447 EQN333:EQO447 FAJ333:FAK447 FKF333:FKG447 FUB333:FUC447 GDX333:GDY447 GNT333:GNU447 GXP333:GXQ447 HHL333:HHM447 HRH333:HRI447 IBD333:IBE447 IKZ333:ILA447 IUV333:IUW447 JER333:JES447 JON333:JOO447 JYJ333:JYK447 KIF333:KIG447 KSB333:KSC447 LBX333:LBY447 LLT333:LLU447 LVP333:LVQ447 MFL333:MFM447 MPH333:MPI447 MZD333:MZE447 NIZ333:NJA447 NSV333:NSW447 OCR333:OCS447 OMN333:OMO447 OWJ333:OWK447 PGF333:PGG447 PQB333:PQC447 PZX333:PZY447 QJT333:QJU447 QTP333:QTQ447 RDL333:RDM447 RNH333:RNI447 RXD333:RXE447 SGZ333:SHA447 SQV333:SQW447 TAR333:TAS447 TKN333:TKO447 TUJ333:TUK447 UEF333:UEG447 UOB333:UOC447 UXX333:UXY447 VHT333:VHU447 VRP333:VRQ447 WBL333:WBM447 WLH333:WLI447 WVD333:WVE447 IR217:IS331 SN217:SO331 ACJ217:ACK331 AMF217:AMG331 AWB217:AWC331 BFX217:BFY331 BPT217:BPU331 BZP217:BZQ331 CJL217:CJM331 CTH217:CTI331 DDD217:DDE331 DMZ217:DNA331 DWV217:DWW331 EGR217:EGS331 EQN217:EQO331 FAJ217:FAK331 FKF217:FKG331 FUB217:FUC331 GDX217:GDY331 GNT217:GNU331 GXP217:GXQ331 HHL217:HHM331 HRH217:HRI331 IBD217:IBE331 IKZ217:ILA331 IUV217:IUW331 JER217:JES331 JON217:JOO331 JYJ217:JYK331 KIF217:KIG331 KSB217:KSC331 LBX217:LBY331 LLT217:LLU331 LVP217:LVQ331 MFL217:MFM331 MPH217:MPI331 MZD217:MZE331 NIZ217:NJA331 NSV217:NSW331 OCR217:OCS331 OMN217:OMO331 OWJ217:OWK331 PGF217:PGG331 PQB217:PQC331 PZX217:PZY331 QJT217:QJU331 QTP217:QTQ331 RDL217:RDM331 RNH217:RNI331 RXD217:RXE331 SGZ217:SHA331 SQV217:SQW331 TAR217:TAS331 TKN217:TKO331 TUJ217:TUK331 UEF217:UEG331 UOB217:UOC331 UXX217:UXY331 VHT217:VHU331 VRP217:VRQ331 WBL217:WBM331 WLH217:WLI331 WVF1912:WVG1983 IT1490:IU1643 C1912:D1048576 C1782:D1910 IT1782:IU1910 SP1782:SQ1910 ACL1782:ACM1910 AMH1782:AMI1910 AWD1782:AWE1910 BFZ1782:BGA1910 BPV1782:BPW1910 BZR1782:BZS1910 CJN1782:CJO1910 CTJ1782:CTK1910 DDF1782:DDG1910 DNB1782:DNC1910 DWX1782:DWY1910 EGT1782:EGU1910 EQP1782:EQQ1910 FAL1782:FAM1910 FKH1782:FKI1910 FUD1782:FUE1910 GDZ1782:GEA1910 GNV1782:GNW1910 GXR1782:GXS1910 HHN1782:HHO1910 HRJ1782:HRK1910 IBF1782:IBG1910 ILB1782:ILC1910 IUX1782:IUY1910 JET1782:JEU1910 JOP1782:JOQ1910 JYL1782:JYM1910 KIH1782:KII1910 KSD1782:KSE1910 LBZ1782:LCA1910 LLV1782:LLW1910 LVR1782:LVS1910 MFN1782:MFO1910 MPJ1782:MPK1910 MZF1782:MZG1910 NJB1782:NJC1910 NSX1782:NSY1910 OCT1782:OCU1910 OMP1782:OMQ1910 OWL1782:OWM1910 PGH1782:PGI1910 PQD1782:PQE1910 PZZ1782:QAA1910 QJV1782:QJW1910 QTR1782:QTS1910 RDN1782:RDO1910 RNJ1782:RNK1910 RXF1782:RXG1910 SHB1782:SHC1910 SQX1782:SQY1910 TAT1782:TAU1910 TKP1782:TKQ1910 TUL1782:TUM1910 UEH1782:UEI1910 UOD1782:UOE1910 UXZ1782:UYA1910 VHV1782:VHW1910 VRR1782:VRS1910 WBN1782:WBO1910 WLJ1782:WLK1910 WVF1782:WVG1910 C1646:D1779 IT1646:IU1779 SP1646:SQ1779 ACL1646:ACM1779 AMH1646:AMI1779 AWD1646:AWE1779 BFZ1646:BGA1779 BPV1646:BPW1779 BZR1646:BZS1779 CJN1646:CJO1779 CTJ1646:CTK1779 DDF1646:DDG1779 DNB1646:DNC1779 DWX1646:DWY1779 EGT1646:EGU1779 EQP1646:EQQ1779 FAL1646:FAM1779 FKH1646:FKI1779 FUD1646:FUE1779 GDZ1646:GEA1779 GNV1646:GNW1779 GXR1646:GXS1779 HHN1646:HHO1779 HRJ1646:HRK1779 IBF1646:IBG1779 ILB1646:ILC1779 IUX1646:IUY1779 JET1646:JEU1779 JOP1646:JOQ1779 JYL1646:JYM1779 KIH1646:KII1779 KSD1646:KSE1779 LBZ1646:LCA1779 LLV1646:LLW1779 LVR1646:LVS1779 MFN1646:MFO1779 MPJ1646:MPK1779 MZF1646:MZG1779 NJB1646:NJC1779 NSX1646:NSY1779 OCT1646:OCU1779 OMP1646:OMQ1779 OWL1646:OWM1779 PGH1646:PGI1779 PQD1646:PQE1779 PZZ1646:QAA1779 QJV1646:QJW1779 QTR1646:QTS1779 RDN1646:RDO1779 RNJ1646:RNK1779 RXF1646:RXG1779 SHB1646:SHC1779 SQX1646:SQY1779 TAT1646:TAU1779 TKP1646:TKQ1779 TUL1646:TUM1779 UEH1646:UEI1779 UOD1646:UOE1779 UXZ1646:UYA1779 VHV1646:VHW1779 VRR1646:VRS1779 WBN1646:WBO1779 WLJ1646:WLK1779 WVF1646:WVG1779 SP1490:SQ1643 ACL1490:ACM1643 AMH1490:AMI1643 AWD1490:AWE1643 BFZ1490:BGA1643 BPV1490:BPW1643 BZR1490:BZS1643 CJN1490:CJO1643 CTJ1490:CTK1643 DDF1490:DDG1643 DNB1490:DNC1643 DWX1490:DWY1643 EGT1490:EGU1643 EQP1490:EQQ1643 FAL1490:FAM1643 FKH1490:FKI1643 FUD1490:FUE1643 GDZ1490:GEA1643 GNV1490:GNW1643 GXR1490:GXS1643 HHN1490:HHO1643 HRJ1490:HRK1643 IBF1490:IBG1643 ILB1490:ILC1643 IUX1490:IUY1643 JET1490:JEU1643 JOP1490:JOQ1643 JYL1490:JYM1643 KIH1490:KII1643 KSD1490:KSE1643 LBZ1490:LCA1643 LLV1490:LLW1643 LVR1490:LVS1643 MFN1490:MFO1643 MPJ1490:MPK1643 MZF1490:MZG1643 NJB1490:NJC1643 NSX1490:NSY1643 OCT1490:OCU1643 OMP1490:OMQ1643 OWL1490:OWM1643 PGH1490:PGI1643 PQD1490:PQE1643 PZZ1490:QAA1643 QJV1490:QJW1643 QTR1490:QTS1643 RDN1490:RDO1643 RNJ1490:RNK1643 RXF1490:RXG1643 SHB1490:SHC1643 SQX1490:SQY1643 TAT1490:TAU1643 TKP1490:TKQ1643 TUL1490:TUM1643 UEH1490:UEI1643 UOD1490:UOE1643 UXZ1490:UYA1643 VHV1490:VHW1643 VRR1490:VRS1643 WBN1490:WBO1643 WLJ1490:WLK1643 WVF1490:WVG1643 IT1912:IU1983 SP1912:SQ1983 ACL1912:ACM1983 AMH1912:AMI1983 AWD1912:AWE1983 BFZ1912:BGA1983 BPV1912:BPW1983 BZR1912:BZS1983 CJN1912:CJO1983 CTJ1912:CTK1983 DDF1912:DDG1983 DNB1912:DNC1983 DWX1912:DWY1983 EGT1912:EGU1983 EQP1912:EQQ1983 FAL1912:FAM1983 FKH1912:FKI1983 FUD1912:FUE1983 GDZ1912:GEA1983 GNV1912:GNW1983 GXR1912:GXS1983 HHN1912:HHO1983 HRJ1912:HRK1983 IBF1912:IBG1983 ILB1912:ILC1983 IUX1912:IUY1983 JET1912:JEU1983 JOP1912:JOQ1983 JYL1912:JYM1983 KIH1912:KII1983 KSD1912:KSE1983 LBZ1912:LCA1983 LLV1912:LLW1983 LVR1912:LVS1983 MFN1912:MFO1983 MPJ1912:MPK1983 MZF1912:MZG1983 NJB1912:NJC1983 NSX1912:NSY1983 OCT1912:OCU1983 OMP1912:OMQ1983 OWL1912:OWM1983 PGH1912:PGI1983 PQD1912:PQE1983 PZZ1912:QAA1983 QJV1912:QJW1983 QTR1912:QTS1983 RDN1912:RDO1983 RNJ1912:RNK1983 RXF1912:RXG1983 SHB1912:SHC1983 SQX1912:SQY1983 TAT1912:TAU1983 TKP1912:TKQ1983 TUL1912:TUM1983 UEH1912:UEI1983 UOD1912:UOE1983 UXZ1912:UYA1983 VHV1912:VHW1983 VRR1912:VRS1983 WBN1912:WBO1983 WLJ1912:WLK1983 WVF1274:WVG1477 WLJ1274:WLK1477 WBN1274:WBO1477 VRR1274:VRS1477 VHV1274:VHW1477 UXZ1274:UYA1477 UOD1274:UOE1477 UEH1274:UEI1477 TUL1274:TUM1477 TKP1274:TKQ1477 TAT1274:TAU1477 SQX1274:SQY1477 SHB1274:SHC1477 RXF1274:RXG1477 RNJ1274:RNK1477 RDN1274:RDO1477 QTR1274:QTS1477 QJV1274:QJW1477 PZZ1274:QAA1477 PQD1274:PQE1477 PGH1274:PGI1477 OWL1274:OWM1477 OMP1274:OMQ1477 OCT1274:OCU1477 NSX1274:NSY1477 NJB1274:NJC1477 MZF1274:MZG1477 MPJ1274:MPK1477 MFN1274:MFO1477 LVR1274:LVS1477 LLV1274:LLW1477 LBZ1274:LCA1477 KSD1274:KSE1477 KIH1274:KII1477 JYL1274:JYM1477 JOP1274:JOQ1477 JET1274:JEU1477 IUX1274:IUY1477 ILB1274:ILC1477 IBF1274:IBG1477 HRJ1274:HRK1477 HHN1274:HHO1477 GXR1274:GXS1477 GNV1274:GNW1477 GDZ1274:GEA1477 FUD1274:FUE1477 FKH1274:FKI1477 FAL1274:FAM1477 EQP1274:EQQ1477 EGT1274:EGU1477 DWX1274:DWY1477 DNB1274:DNC1477 DDF1274:DDG1477 CTJ1274:CTK1477 CJN1274:CJO1477 BZR1274:BZS1477 BPV1274:BPW1477 BFZ1274:BGA1477 AWD1274:AWE1477 AMH1274:AMI1477 ACL1274:ACM1477 SP1274:SQ1477 IT1274:IU1477 C1067:D1643 C449:D1064">
      <formula1>32092</formula1>
    </dataValidation>
    <dataValidation type="list" allowBlank="1" showInputMessage="1" showErrorMessage="1" sqref="WVH134:WVH140 IV134:IV140 SR134:SR140 ACN134:ACN140 AMJ134:AMJ140 AWF134:AWF140 BGB134:BGB140 BPX134:BPX140 BZT134:BZT140 CJP134:CJP140 CTL134:CTL140 DDH134:DDH140 DND134:DND140 DWZ134:DWZ140 EGV134:EGV140 EQR134:EQR140 FAN134:FAN140 FKJ134:FKJ140 FUF134:FUF140 GEB134:GEB140 GNX134:GNX140 GXT134:GXT140 HHP134:HHP140 HRL134:HRL140 IBH134:IBH140 ILD134:ILD140 IUZ134:IUZ140 JEV134:JEV140 JOR134:JOR140 JYN134:JYN140 KIJ134:KIJ140 KSF134:KSF140 LCB134:LCB140 LLX134:LLX140 LVT134:LVT140 MFP134:MFP140 MPL134:MPL140 MZH134:MZH140 NJD134:NJD140 NSZ134:NSZ140 OCV134:OCV140 OMR134:OMR140 OWN134:OWN140 PGJ134:PGJ140 PQF134:PQF140 QAB134:QAB140 QJX134:QJX140 QTT134:QTT140 RDP134:RDP140 RNL134:RNL140 RXH134:RXH140 SHD134:SHD140 SQZ134:SQZ140 TAV134:TAV140 TKR134:TKR140 TUN134:TUN140 UEJ134:UEJ140 UOF134:UOF140 UYB134:UYB140 VHX134:VHX140 VRT134:VRT140 WBP134:WBP140 WLL134:WLL140 IX217:IX677 ST217:ST677 ACP217:ACP677 AML217:AML677 AWH217:AWH677 BGD217:BGD677 BPZ217:BPZ677 BZV217:BZV677 CJR217:CJR677 CTN217:CTN677 DDJ217:DDJ677 DNF217:DNF677 DXB217:DXB677 EGX217:EGX677 EQT217:EQT677 FAP217:FAP677 FKL217:FKL677 FUH217:FUH677 GED217:GED677 GNZ217:GNZ677 GXV217:GXV677 HHR217:HHR677 HRN217:HRN677 IBJ217:IBJ677 ILF217:ILF677 IVB217:IVB677 JEX217:JEX677 JOT217:JOT677 JYP217:JYP677 KIL217:KIL677 KSH217:KSH677 LCD217:LCD677 LLZ217:LLZ677 LVV217:LVV677 MFR217:MFR677 MPN217:MPN677 MZJ217:MZJ677 NJF217:NJF677 NTB217:NTB677 OCX217:OCX677 OMT217:OMT677 OWP217:OWP677 PGL217:PGL677 PQH217:PQH677 QAD217:QAD677 QJZ217:QJZ677 QTV217:QTV677 RDR217:RDR677 RNN217:RNN677 RXJ217:RXJ677 SHF217:SHF677 SRB217:SRB677 TAX217:TAX677 TKT217:TKT677 TUP217:TUP677 UEL217:UEL677 UOH217:UOH677 UYD217:UYD677 VHZ217:VHZ677 VRV217:VRV677 WBR217:WBR677 WLN217:WLN677 WVJ217:WVJ677 WVL1490:WVL1983 IZ1274:IZ1407 SV1274:SV1407 ACR1274:ACR1407 AMN1274:AMN1407 AWJ1274:AWJ1407 BGF1274:BGF1407 BQB1274:BQB1407 BZX1274:BZX1407 CJT1274:CJT1407 CTP1274:CTP1407 DDL1274:DDL1407 DNH1274:DNH1407 DXD1274:DXD1407 EGZ1274:EGZ1407 EQV1274:EQV1407 FAR1274:FAR1407 FKN1274:FKN1407 FUJ1274:FUJ1407 GEF1274:GEF1407 GOB1274:GOB1407 GXX1274:GXX1407 HHT1274:HHT1407 HRP1274:HRP1407 IBL1274:IBL1407 ILH1274:ILH1407 IVD1274:IVD1407 JEZ1274:JEZ1407 JOV1274:JOV1407 JYR1274:JYR1407 KIN1274:KIN1407 KSJ1274:KSJ1407 LCF1274:LCF1407 LMB1274:LMB1407 LVX1274:LVX1407 MFT1274:MFT1407 MPP1274:MPP1407 MZL1274:MZL1407 NJH1274:NJH1407 NTD1274:NTD1407 OCZ1274:OCZ1407 OMV1274:OMV1407 OWR1274:OWR1407 PGN1274:PGN1407 PQJ1274:PQJ1407 QAF1274:QAF1407 QKB1274:QKB1407 QTX1274:QTX1407 RDT1274:RDT1407 RNP1274:RNP1407 RXL1274:RXL1407 SHH1274:SHH1407 SRD1274:SRD1407 TAZ1274:TAZ1407 TKV1274:TKV1407 TUR1274:TUR1407 UEN1274:UEN1407 UOJ1274:UOJ1407 UYF1274:UYF1407 VIB1274:VIB1407 VRX1274:VRX1407 WBT1274:WBT1407 WLP1274:WLP1407 WVL1274:WVL1407 IZ1490:IZ1983 SV1490:SV1983 ACR1490:ACR1983 AMN1490:AMN1983 AWJ1490:AWJ1983 BGF1490:BGF1983 BQB1490:BQB1983 BZX1490:BZX1983 CJT1490:CJT1983 CTP1490:CTP1983 DDL1490:DDL1983 DNH1490:DNH1983 DXD1490:DXD1983 EGZ1490:EGZ1983 EQV1490:EQV1983 FAR1490:FAR1983 FKN1490:FKN1983 FUJ1490:FUJ1983 GEF1490:GEF1983 GOB1490:GOB1983 GXX1490:GXX1983 HHT1490:HHT1983 HRP1490:HRP1983 IBL1490:IBL1983 ILH1490:ILH1983 IVD1490:IVD1983 JEZ1490:JEZ1983 JOV1490:JOV1983 JYR1490:JYR1983 KIN1490:KIN1983 KSJ1490:KSJ1983 LCF1490:LCF1983 LMB1490:LMB1983 LVX1490:LVX1983 MFT1490:MFT1983 MPP1490:MPP1983 MZL1490:MZL1983 NJH1490:NJH1983 NTD1490:NTD1983 OCZ1490:OCZ1983 OMV1490:OMV1983 OWR1490:OWR1983 PGN1490:PGN1983 PQJ1490:PQJ1983 QAF1490:QAF1983 QKB1490:QKB1983 QTX1490:QTX1983 RDT1490:RDT1983 RNP1490:RNP1983 RXL1490:RXL1983 SHH1490:SHH1983 SRD1490:SRD1983 TAZ1490:TAZ1983 TKV1490:TKV1983 TUR1490:TUR1983 UEN1490:UEN1983 UOJ1490:UOJ1983 UYF1490:UYF1983 VIB1490:VIB1983 VRX1490:VRX1983 WBT1490:WBT1983 WLP1490:WLP1983 WLP1409:WLP1477 WBT1409:WBT1477 VRX1409:VRX1477 VIB1409:VIB1477 UYF1409:UYF1477 UOJ1409:UOJ1477 UEN1409:UEN1477 TUR1409:TUR1477 TKV1409:TKV1477 TAZ1409:TAZ1477 SRD1409:SRD1477 SHH1409:SHH1477 RXL1409:RXL1477 RNP1409:RNP1477 RDT1409:RDT1477 QTX1409:QTX1477 QKB1409:QKB1477 QAF1409:QAF1477 PQJ1409:PQJ1477 PGN1409:PGN1477 OWR1409:OWR1477 OMV1409:OMV1477 OCZ1409:OCZ1477 NTD1409:NTD1477 NJH1409:NJH1477 MZL1409:MZL1477 MPP1409:MPP1477 MFT1409:MFT1477 LVX1409:LVX1477 LMB1409:LMB1477 LCF1409:LCF1477 KSJ1409:KSJ1477 KIN1409:KIN1477 JYR1409:JYR1477 JOV1409:JOV1477 JEZ1409:JEZ1477 IVD1409:IVD1477 ILH1409:ILH1477 IBL1409:IBL1477 HRP1409:HRP1477 HHT1409:HHT1477 GXX1409:GXX1477 GOB1409:GOB1477 GEF1409:GEF1477 FUJ1409:FUJ1477 FKN1409:FKN1477 FAR1409:FAR1477 EQV1409:EQV1477 EGZ1409:EGZ1477 DXD1409:DXD1477 DNH1409:DNH1477 DDL1409:DDL1477 CTP1409:CTP1477 CJT1409:CJT1477 BZX1409:BZX1477 BQB1409:BQB1477 BGF1409:BGF1477 AWJ1409:AWJ1477 AMN1409:AMN1477 ACR1409:ACR1477 SV1409:SV1477 IZ1409:IZ1477 WVL1409:WVL1477 I1409:I1983 I217:I1407">
      <formula1>INDIRECT(H134)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Hoja2!$A$2:$A$54</xm:f>
          </x14:formula1>
          <xm:sqref>G3:G216 I3:I216 G1408 I1408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topLeftCell="A52" workbookViewId="0">
      <selection activeCell="A40" sqref="A40:XFD40"/>
    </sheetView>
  </sheetViews>
  <sheetFormatPr baseColWidth="10" defaultRowHeight="12.75" x14ac:dyDescent="0.2"/>
  <cols>
    <col min="1" max="1" width="54.28515625" bestFit="1" customWidth="1"/>
    <col min="2" max="4" width="11.42578125" customWidth="1"/>
    <col min="5" max="5" width="19.140625" customWidth="1"/>
  </cols>
  <sheetData>
    <row r="1" spans="1:5" x14ac:dyDescent="0.2">
      <c r="A1" s="5" t="s">
        <v>18</v>
      </c>
      <c r="B1" s="5" t="s">
        <v>19</v>
      </c>
      <c r="C1" s="5" t="s">
        <v>20</v>
      </c>
      <c r="D1" s="5" t="s">
        <v>21</v>
      </c>
      <c r="E1" s="5" t="s">
        <v>6</v>
      </c>
    </row>
    <row r="2" spans="1:5" x14ac:dyDescent="0.2">
      <c r="A2" s="4" t="s">
        <v>52</v>
      </c>
      <c r="B2" s="3"/>
      <c r="C2" s="2"/>
      <c r="D2" s="4">
        <v>1</v>
      </c>
      <c r="E2" s="4" t="s">
        <v>2</v>
      </c>
    </row>
    <row r="3" spans="1:5" x14ac:dyDescent="0.2">
      <c r="A3" s="4" t="s">
        <v>22</v>
      </c>
      <c r="B3" s="2">
        <v>13</v>
      </c>
      <c r="C3" s="8">
        <v>13</v>
      </c>
      <c r="D3" s="8">
        <v>13</v>
      </c>
      <c r="E3" s="4" t="s">
        <v>2</v>
      </c>
    </row>
    <row r="4" spans="1:5" x14ac:dyDescent="0.2">
      <c r="A4" s="4" t="s">
        <v>53</v>
      </c>
      <c r="B4" s="2"/>
      <c r="C4" s="2"/>
      <c r="D4" s="2">
        <v>13</v>
      </c>
      <c r="E4" s="4" t="s">
        <v>4</v>
      </c>
    </row>
    <row r="5" spans="1:5" x14ac:dyDescent="0.2">
      <c r="A5" s="4" t="s">
        <v>54</v>
      </c>
      <c r="B5" s="2"/>
      <c r="C5" s="2"/>
      <c r="D5" s="2">
        <v>12</v>
      </c>
      <c r="E5" s="4" t="s">
        <v>5</v>
      </c>
    </row>
    <row r="6" spans="1:5" x14ac:dyDescent="0.2">
      <c r="A6" s="4" t="s">
        <v>55</v>
      </c>
      <c r="B6" s="2"/>
      <c r="C6" s="2"/>
      <c r="D6" s="2">
        <v>12</v>
      </c>
      <c r="E6" s="4" t="s">
        <v>5</v>
      </c>
    </row>
    <row r="7" spans="1:5" x14ac:dyDescent="0.2">
      <c r="A7" s="4" t="s">
        <v>56</v>
      </c>
      <c r="B7" s="2"/>
      <c r="C7" s="2"/>
      <c r="D7" s="2">
        <v>2</v>
      </c>
      <c r="E7" s="4" t="s">
        <v>5</v>
      </c>
    </row>
    <row r="8" spans="1:5" x14ac:dyDescent="0.2">
      <c r="A8" s="4" t="s">
        <v>57</v>
      </c>
      <c r="B8" s="2"/>
      <c r="C8" s="2"/>
      <c r="D8" s="2">
        <v>10</v>
      </c>
      <c r="E8" s="4" t="s">
        <v>5</v>
      </c>
    </row>
    <row r="9" spans="1:5" x14ac:dyDescent="0.2">
      <c r="A9" s="4" t="s">
        <v>58</v>
      </c>
      <c r="B9" s="2"/>
      <c r="C9" s="2"/>
      <c r="D9" s="2">
        <v>10</v>
      </c>
      <c r="E9" s="4" t="s">
        <v>4</v>
      </c>
    </row>
    <row r="10" spans="1:5" x14ac:dyDescent="0.2">
      <c r="A10" s="4" t="s">
        <v>59</v>
      </c>
      <c r="B10" s="2"/>
      <c r="C10" s="2"/>
      <c r="D10" s="2">
        <v>11</v>
      </c>
      <c r="E10" s="4" t="s">
        <v>5</v>
      </c>
    </row>
    <row r="11" spans="1:5" x14ac:dyDescent="0.2">
      <c r="A11" s="4" t="s">
        <v>61</v>
      </c>
      <c r="B11" s="2"/>
      <c r="C11" s="2"/>
      <c r="D11" s="2">
        <v>5</v>
      </c>
      <c r="E11" s="4" t="s">
        <v>5</v>
      </c>
    </row>
    <row r="12" spans="1:5" x14ac:dyDescent="0.2">
      <c r="A12" s="4" t="s">
        <v>94</v>
      </c>
      <c r="B12" s="2"/>
      <c r="C12" s="2">
        <v>5</v>
      </c>
      <c r="D12" s="2"/>
      <c r="E12" s="4" t="s">
        <v>4</v>
      </c>
    </row>
    <row r="13" spans="1:5" x14ac:dyDescent="0.2">
      <c r="A13" s="4" t="s">
        <v>60</v>
      </c>
      <c r="B13" s="2"/>
      <c r="C13" s="2"/>
      <c r="D13" s="2">
        <v>12</v>
      </c>
      <c r="E13" s="4" t="s">
        <v>5</v>
      </c>
    </row>
    <row r="14" spans="1:5" x14ac:dyDescent="0.2">
      <c r="A14" s="4" t="s">
        <v>95</v>
      </c>
      <c r="B14" s="2"/>
      <c r="C14" s="2">
        <v>1</v>
      </c>
      <c r="D14" s="2"/>
      <c r="E14" s="4" t="s">
        <v>4</v>
      </c>
    </row>
    <row r="15" spans="1:5" x14ac:dyDescent="0.2">
      <c r="A15" s="4" t="s">
        <v>23</v>
      </c>
      <c r="B15" s="2">
        <v>5</v>
      </c>
      <c r="C15" s="2"/>
      <c r="D15" s="2"/>
      <c r="E15" s="4" t="s">
        <v>4</v>
      </c>
    </row>
    <row r="16" spans="1:5" x14ac:dyDescent="0.2">
      <c r="A16" s="4" t="s">
        <v>24</v>
      </c>
      <c r="B16" s="2">
        <v>13</v>
      </c>
      <c r="C16" s="2">
        <v>13</v>
      </c>
      <c r="D16" s="2">
        <v>13</v>
      </c>
      <c r="E16" s="4" t="s">
        <v>5</v>
      </c>
    </row>
    <row r="17" spans="1:5" x14ac:dyDescent="0.2">
      <c r="A17" s="4" t="s">
        <v>25</v>
      </c>
      <c r="B17" s="2">
        <v>5</v>
      </c>
      <c r="C17" s="2">
        <v>5</v>
      </c>
      <c r="D17" s="2">
        <v>5</v>
      </c>
      <c r="E17" s="4" t="s">
        <v>4</v>
      </c>
    </row>
    <row r="18" spans="1:5" x14ac:dyDescent="0.2">
      <c r="A18" s="4" t="s">
        <v>26</v>
      </c>
      <c r="B18" s="2">
        <v>13</v>
      </c>
      <c r="C18" s="2">
        <v>13</v>
      </c>
      <c r="D18" s="2"/>
      <c r="E18" s="4" t="s">
        <v>5</v>
      </c>
    </row>
    <row r="19" spans="1:5" x14ac:dyDescent="0.2">
      <c r="A19" s="4" t="s">
        <v>96</v>
      </c>
      <c r="B19" s="2"/>
      <c r="C19" s="2">
        <v>6</v>
      </c>
      <c r="D19" s="2"/>
      <c r="E19" s="4" t="s">
        <v>5</v>
      </c>
    </row>
    <row r="20" spans="1:5" x14ac:dyDescent="0.2">
      <c r="A20" s="4" t="s">
        <v>27</v>
      </c>
      <c r="B20" s="2">
        <v>12</v>
      </c>
      <c r="C20" s="2">
        <v>12</v>
      </c>
      <c r="D20" s="2"/>
      <c r="E20" s="4" t="s">
        <v>5</v>
      </c>
    </row>
    <row r="21" spans="1:5" x14ac:dyDescent="0.2">
      <c r="A21" s="4" t="s">
        <v>62</v>
      </c>
      <c r="B21" s="2"/>
      <c r="C21" s="2"/>
      <c r="D21" s="2">
        <v>12</v>
      </c>
      <c r="E21" s="4" t="s">
        <v>5</v>
      </c>
    </row>
    <row r="22" spans="1:5" x14ac:dyDescent="0.2">
      <c r="A22" s="4" t="s">
        <v>36</v>
      </c>
      <c r="B22" s="2">
        <v>2</v>
      </c>
      <c r="C22" s="2">
        <v>2</v>
      </c>
      <c r="D22" s="2">
        <v>2</v>
      </c>
      <c r="E22" s="4" t="s">
        <v>4</v>
      </c>
    </row>
    <row r="23" spans="1:5" x14ac:dyDescent="0.2">
      <c r="A23" s="4" t="s">
        <v>63</v>
      </c>
      <c r="B23" s="2"/>
      <c r="C23" s="2"/>
      <c r="D23" s="2">
        <v>7</v>
      </c>
      <c r="E23" s="4" t="s">
        <v>4</v>
      </c>
    </row>
    <row r="24" spans="1:5" x14ac:dyDescent="0.2">
      <c r="A24" s="4" t="s">
        <v>64</v>
      </c>
      <c r="B24" s="2"/>
      <c r="C24" s="2"/>
      <c r="D24" s="2">
        <v>5</v>
      </c>
      <c r="E24" s="4" t="s">
        <v>4</v>
      </c>
    </row>
    <row r="25" spans="1:5" x14ac:dyDescent="0.2">
      <c r="A25" s="4" t="s">
        <v>28</v>
      </c>
      <c r="B25" s="2">
        <v>1</v>
      </c>
      <c r="C25" s="2">
        <v>1</v>
      </c>
      <c r="D25" s="2">
        <v>1</v>
      </c>
      <c r="E25" s="4" t="s">
        <v>4</v>
      </c>
    </row>
    <row r="26" spans="1:5" x14ac:dyDescent="0.2">
      <c r="A26" s="4" t="s">
        <v>29</v>
      </c>
      <c r="B26" s="2">
        <v>5</v>
      </c>
      <c r="C26" s="2">
        <v>5</v>
      </c>
      <c r="D26" s="2">
        <v>5</v>
      </c>
      <c r="E26" s="4" t="s">
        <v>4</v>
      </c>
    </row>
    <row r="27" spans="1:5" x14ac:dyDescent="0.2">
      <c r="A27" s="4" t="s">
        <v>30</v>
      </c>
      <c r="B27" s="2">
        <v>3</v>
      </c>
      <c r="C27" s="2">
        <v>3</v>
      </c>
      <c r="D27" s="2">
        <v>3</v>
      </c>
      <c r="E27" s="4" t="s">
        <v>4</v>
      </c>
    </row>
    <row r="28" spans="1:5" x14ac:dyDescent="0.2">
      <c r="A28" s="4" t="s">
        <v>31</v>
      </c>
      <c r="B28" s="2">
        <v>3</v>
      </c>
      <c r="C28" s="2">
        <v>3</v>
      </c>
      <c r="D28" s="2">
        <v>3</v>
      </c>
      <c r="E28" s="4" t="s">
        <v>4</v>
      </c>
    </row>
    <row r="29" spans="1:5" x14ac:dyDescent="0.2">
      <c r="A29" s="4" t="s">
        <v>32</v>
      </c>
      <c r="B29" s="2">
        <v>4</v>
      </c>
      <c r="C29" s="2">
        <v>4</v>
      </c>
      <c r="D29" s="2">
        <v>4</v>
      </c>
      <c r="E29" s="4" t="s">
        <v>4</v>
      </c>
    </row>
    <row r="30" spans="1:5" x14ac:dyDescent="0.2">
      <c r="A30" s="4" t="s">
        <v>33</v>
      </c>
      <c r="B30" s="2">
        <v>5</v>
      </c>
      <c r="C30" s="2">
        <v>5</v>
      </c>
      <c r="D30" s="2">
        <v>5</v>
      </c>
      <c r="E30" s="4" t="s">
        <v>4</v>
      </c>
    </row>
    <row r="31" spans="1:5" x14ac:dyDescent="0.2">
      <c r="A31" s="4" t="s">
        <v>97</v>
      </c>
      <c r="B31" s="2"/>
      <c r="C31" s="2">
        <v>10</v>
      </c>
      <c r="D31" s="2"/>
      <c r="E31" s="4" t="s">
        <v>4</v>
      </c>
    </row>
    <row r="32" spans="1:5" x14ac:dyDescent="0.2">
      <c r="A32" s="4" t="s">
        <v>174</v>
      </c>
      <c r="B32" s="20"/>
      <c r="C32" s="20"/>
      <c r="D32" s="20">
        <v>5</v>
      </c>
      <c r="E32" s="4" t="s">
        <v>4</v>
      </c>
    </row>
    <row r="33" spans="1:5" x14ac:dyDescent="0.2">
      <c r="A33" s="4" t="s">
        <v>34</v>
      </c>
      <c r="B33" s="2">
        <v>13</v>
      </c>
      <c r="C33" s="2">
        <v>13</v>
      </c>
      <c r="D33" s="2">
        <v>13</v>
      </c>
      <c r="E33" s="4" t="s">
        <v>2</v>
      </c>
    </row>
    <row r="34" spans="1:5" x14ac:dyDescent="0.2">
      <c r="A34" s="4" t="s">
        <v>65</v>
      </c>
      <c r="B34" s="2"/>
      <c r="C34" s="2">
        <v>14</v>
      </c>
      <c r="D34" s="2">
        <v>14</v>
      </c>
      <c r="E34" s="4" t="s">
        <v>2</v>
      </c>
    </row>
    <row r="35" spans="1:5" x14ac:dyDescent="0.2">
      <c r="A35" s="4" t="s">
        <v>35</v>
      </c>
      <c r="B35" s="2">
        <v>5</v>
      </c>
      <c r="C35" s="2">
        <v>5</v>
      </c>
      <c r="D35" s="2">
        <v>5</v>
      </c>
      <c r="E35" s="4" t="s">
        <v>4</v>
      </c>
    </row>
    <row r="36" spans="1:5" x14ac:dyDescent="0.2">
      <c r="A36" s="4" t="s">
        <v>66</v>
      </c>
      <c r="B36" s="2"/>
      <c r="C36" s="2"/>
      <c r="D36" s="2">
        <v>4</v>
      </c>
      <c r="E36" s="4" t="s">
        <v>4</v>
      </c>
    </row>
    <row r="37" spans="1:5" x14ac:dyDescent="0.2">
      <c r="A37" s="4" t="s">
        <v>68</v>
      </c>
      <c r="B37" s="2"/>
      <c r="C37" s="2"/>
      <c r="D37" s="2">
        <v>4</v>
      </c>
      <c r="E37" s="4" t="s">
        <v>5</v>
      </c>
    </row>
    <row r="38" spans="1:5" x14ac:dyDescent="0.2">
      <c r="A38" s="4" t="s">
        <v>83</v>
      </c>
      <c r="B38" s="2"/>
      <c r="C38" s="2"/>
      <c r="D38" s="2">
        <v>10</v>
      </c>
      <c r="E38" s="4" t="s">
        <v>2</v>
      </c>
    </row>
    <row r="39" spans="1:5" x14ac:dyDescent="0.2">
      <c r="A39" s="4" t="s">
        <v>69</v>
      </c>
      <c r="B39" s="2"/>
      <c r="C39" s="2"/>
      <c r="D39" s="2">
        <v>5</v>
      </c>
      <c r="E39" s="4" t="s">
        <v>5</v>
      </c>
    </row>
    <row r="40" spans="1:5" x14ac:dyDescent="0.2">
      <c r="A40" s="4" t="s">
        <v>70</v>
      </c>
      <c r="B40" s="2"/>
      <c r="C40" s="2"/>
      <c r="D40" s="2">
        <v>14</v>
      </c>
      <c r="E40" s="4" t="s">
        <v>5</v>
      </c>
    </row>
    <row r="41" spans="1:5" x14ac:dyDescent="0.2">
      <c r="A41" s="4" t="s">
        <v>71</v>
      </c>
      <c r="B41" s="2"/>
      <c r="C41" s="2"/>
      <c r="D41" s="2">
        <v>1</v>
      </c>
      <c r="E41" s="4" t="s">
        <v>4</v>
      </c>
    </row>
    <row r="42" spans="1:5" x14ac:dyDescent="0.2">
      <c r="A42" s="4" t="s">
        <v>38</v>
      </c>
      <c r="B42" s="2">
        <v>5</v>
      </c>
      <c r="C42" s="2">
        <v>5</v>
      </c>
      <c r="D42" s="2">
        <v>5</v>
      </c>
      <c r="E42" s="4" t="s">
        <v>5</v>
      </c>
    </row>
    <row r="43" spans="1:5" x14ac:dyDescent="0.2">
      <c r="A43" s="4" t="s">
        <v>37</v>
      </c>
      <c r="B43" s="2">
        <v>3</v>
      </c>
      <c r="C43" s="2">
        <v>3</v>
      </c>
      <c r="D43" s="2">
        <v>3</v>
      </c>
      <c r="E43" s="4" t="s">
        <v>2</v>
      </c>
    </row>
    <row r="44" spans="1:5" x14ac:dyDescent="0.2">
      <c r="A44" s="4" t="s">
        <v>72</v>
      </c>
      <c r="B44" s="2"/>
      <c r="C44" s="2">
        <v>5</v>
      </c>
      <c r="D44" s="2">
        <v>5</v>
      </c>
      <c r="E44" s="4" t="s">
        <v>2</v>
      </c>
    </row>
    <row r="45" spans="1:5" x14ac:dyDescent="0.2">
      <c r="A45" s="4" t="s">
        <v>67</v>
      </c>
      <c r="B45" s="2">
        <v>2</v>
      </c>
      <c r="C45" s="2">
        <v>2</v>
      </c>
      <c r="D45" s="2">
        <v>2</v>
      </c>
      <c r="E45" s="4" t="s">
        <v>2</v>
      </c>
    </row>
    <row r="46" spans="1:5" x14ac:dyDescent="0.2">
      <c r="A46" s="4" t="s">
        <v>98</v>
      </c>
      <c r="B46" s="2"/>
      <c r="C46" s="2">
        <v>4</v>
      </c>
      <c r="D46" s="2"/>
      <c r="E46" s="4" t="s">
        <v>5</v>
      </c>
    </row>
    <row r="47" spans="1:5" x14ac:dyDescent="0.2">
      <c r="A47" s="4" t="s">
        <v>73</v>
      </c>
      <c r="B47" s="2"/>
      <c r="C47" s="2"/>
      <c r="D47" s="2">
        <v>5</v>
      </c>
      <c r="E47" s="4" t="s">
        <v>4</v>
      </c>
    </row>
    <row r="48" spans="1:5" x14ac:dyDescent="0.2">
      <c r="A48" s="4" t="s">
        <v>39</v>
      </c>
      <c r="B48" s="2">
        <v>2</v>
      </c>
      <c r="C48" s="2">
        <v>2</v>
      </c>
      <c r="D48" s="2">
        <v>2</v>
      </c>
      <c r="E48" s="4" t="s">
        <v>4</v>
      </c>
    </row>
    <row r="49" spans="1:5" x14ac:dyDescent="0.2">
      <c r="A49" s="4" t="s">
        <v>40</v>
      </c>
      <c r="B49" s="2">
        <v>10</v>
      </c>
      <c r="C49" s="2">
        <v>10</v>
      </c>
      <c r="D49" s="2">
        <v>10</v>
      </c>
      <c r="E49" s="4" t="s">
        <v>4</v>
      </c>
    </row>
    <row r="50" spans="1:5" x14ac:dyDescent="0.2">
      <c r="A50" s="4" t="s">
        <v>41</v>
      </c>
      <c r="B50" s="2">
        <v>5</v>
      </c>
      <c r="C50" s="2"/>
      <c r="D50" s="2">
        <v>5</v>
      </c>
      <c r="E50" s="4" t="s">
        <v>4</v>
      </c>
    </row>
    <row r="51" spans="1:5" x14ac:dyDescent="0.2">
      <c r="A51" s="4" t="s">
        <v>74</v>
      </c>
      <c r="B51" s="2"/>
      <c r="C51" s="2"/>
      <c r="D51" s="2">
        <v>5</v>
      </c>
      <c r="E51" s="4" t="s">
        <v>5</v>
      </c>
    </row>
    <row r="52" spans="1:5" x14ac:dyDescent="0.2">
      <c r="A52" s="4" t="s">
        <v>42</v>
      </c>
      <c r="B52" s="2">
        <v>2</v>
      </c>
      <c r="C52" s="2">
        <v>2</v>
      </c>
      <c r="D52" s="2">
        <v>2</v>
      </c>
      <c r="E52" s="4" t="s">
        <v>4</v>
      </c>
    </row>
    <row r="53" spans="1:5" x14ac:dyDescent="0.2">
      <c r="A53" s="4" t="s">
        <v>75</v>
      </c>
      <c r="B53" s="2"/>
      <c r="C53" s="2"/>
      <c r="D53" s="2">
        <v>5</v>
      </c>
      <c r="E53" s="4" t="s">
        <v>5</v>
      </c>
    </row>
    <row r="54" spans="1:5" x14ac:dyDescent="0.2">
      <c r="A54" s="4" t="s">
        <v>43</v>
      </c>
      <c r="B54" s="2">
        <v>3</v>
      </c>
      <c r="C54" s="2">
        <v>3</v>
      </c>
      <c r="D54" s="2">
        <v>3</v>
      </c>
      <c r="E54" s="4" t="s">
        <v>4</v>
      </c>
    </row>
    <row r="55" spans="1:5" x14ac:dyDescent="0.2">
      <c r="A55" s="4" t="s">
        <v>44</v>
      </c>
      <c r="B55" s="2">
        <v>5</v>
      </c>
      <c r="C55" s="2">
        <v>5</v>
      </c>
      <c r="D55" s="2">
        <v>5</v>
      </c>
      <c r="E55" s="4" t="s">
        <v>2</v>
      </c>
    </row>
    <row r="56" spans="1:5" x14ac:dyDescent="0.2">
      <c r="A56" s="4" t="s">
        <v>45</v>
      </c>
      <c r="B56" s="2">
        <v>3</v>
      </c>
      <c r="C56" s="2">
        <v>3</v>
      </c>
      <c r="D56" s="2"/>
      <c r="E56" s="4" t="s">
        <v>4</v>
      </c>
    </row>
    <row r="57" spans="1:5" x14ac:dyDescent="0.2">
      <c r="A57" s="4" t="s">
        <v>76</v>
      </c>
      <c r="B57" s="2"/>
      <c r="C57" s="2"/>
      <c r="D57" s="2">
        <v>5</v>
      </c>
      <c r="E57" s="4" t="s">
        <v>4</v>
      </c>
    </row>
    <row r="58" spans="1:5" x14ac:dyDescent="0.2">
      <c r="A58" s="4" t="s">
        <v>77</v>
      </c>
      <c r="B58" s="2"/>
      <c r="C58" s="2"/>
      <c r="D58" s="2">
        <v>2</v>
      </c>
      <c r="E58" s="4" t="s">
        <v>4</v>
      </c>
    </row>
    <row r="59" spans="1:5" x14ac:dyDescent="0.2">
      <c r="A59" s="4" t="s">
        <v>78</v>
      </c>
      <c r="B59" s="2"/>
      <c r="C59" s="2"/>
      <c r="D59" s="2">
        <v>5</v>
      </c>
      <c r="E59" s="4" t="s">
        <v>4</v>
      </c>
    </row>
    <row r="60" spans="1:5" x14ac:dyDescent="0.2">
      <c r="A60" s="4" t="s">
        <v>79</v>
      </c>
      <c r="B60" s="2"/>
      <c r="C60" s="2"/>
      <c r="D60" s="2">
        <v>12</v>
      </c>
      <c r="E60" s="4" t="s">
        <v>2</v>
      </c>
    </row>
    <row r="61" spans="1:5" x14ac:dyDescent="0.2">
      <c r="A61" s="4" t="s">
        <v>46</v>
      </c>
      <c r="B61" s="2">
        <v>5</v>
      </c>
      <c r="C61" s="2">
        <v>5</v>
      </c>
      <c r="D61" s="2">
        <v>5</v>
      </c>
      <c r="E61" s="4" t="s">
        <v>2</v>
      </c>
    </row>
    <row r="62" spans="1:5" x14ac:dyDescent="0.2">
      <c r="A62" s="4" t="s">
        <v>80</v>
      </c>
      <c r="B62" s="2"/>
      <c r="C62" s="2"/>
      <c r="D62" s="2">
        <v>13</v>
      </c>
      <c r="E62" s="4" t="s">
        <v>4</v>
      </c>
    </row>
    <row r="63" spans="1:5" x14ac:dyDescent="0.2">
      <c r="A63" s="4" t="s">
        <v>47</v>
      </c>
      <c r="B63" s="2">
        <v>6</v>
      </c>
      <c r="C63" s="2"/>
      <c r="D63" s="2">
        <v>6</v>
      </c>
      <c r="E63" s="4" t="s">
        <v>2</v>
      </c>
    </row>
    <row r="64" spans="1:5" x14ac:dyDescent="0.2">
      <c r="A64" s="4" t="s">
        <v>81</v>
      </c>
      <c r="B64" s="2"/>
      <c r="C64" s="2"/>
      <c r="D64" s="2">
        <v>13</v>
      </c>
      <c r="E64" s="4" t="s">
        <v>5</v>
      </c>
    </row>
    <row r="65" spans="1:5" x14ac:dyDescent="0.2">
      <c r="A65" s="4" t="s">
        <v>48</v>
      </c>
      <c r="B65" s="2">
        <v>13</v>
      </c>
      <c r="C65" s="2">
        <v>13</v>
      </c>
      <c r="D65" s="2"/>
      <c r="E65" s="4" t="s">
        <v>5</v>
      </c>
    </row>
    <row r="66" spans="1:5" x14ac:dyDescent="0.2">
      <c r="A66" s="4" t="s">
        <v>49</v>
      </c>
      <c r="B66" s="2">
        <v>6</v>
      </c>
      <c r="C66" s="2">
        <v>6</v>
      </c>
      <c r="D66" s="2"/>
      <c r="E66" s="4" t="s">
        <v>5</v>
      </c>
    </row>
    <row r="67" spans="1:5" x14ac:dyDescent="0.2">
      <c r="A67" s="4" t="s">
        <v>50</v>
      </c>
      <c r="B67" s="2">
        <v>2</v>
      </c>
      <c r="C67" s="2">
        <v>2</v>
      </c>
      <c r="D67" s="2">
        <v>2</v>
      </c>
      <c r="E67" s="4" t="s">
        <v>2</v>
      </c>
    </row>
    <row r="68" spans="1:5" x14ac:dyDescent="0.2">
      <c r="A68" s="4" t="s">
        <v>82</v>
      </c>
      <c r="B68" s="2"/>
      <c r="C68" s="2"/>
      <c r="D68" s="2">
        <v>8</v>
      </c>
      <c r="E68" s="4" t="s">
        <v>5</v>
      </c>
    </row>
    <row r="69" spans="1:5" x14ac:dyDescent="0.2">
      <c r="A69" s="4" t="s">
        <v>84</v>
      </c>
      <c r="B69" s="2"/>
      <c r="C69" s="2">
        <v>5</v>
      </c>
      <c r="D69" s="2">
        <v>5</v>
      </c>
      <c r="E69" s="4" t="s">
        <v>4</v>
      </c>
    </row>
    <row r="70" spans="1:5" x14ac:dyDescent="0.2">
      <c r="A70" s="4" t="s">
        <v>51</v>
      </c>
      <c r="B70" s="2">
        <v>12</v>
      </c>
      <c r="C70" s="2">
        <v>12</v>
      </c>
      <c r="D70" s="2">
        <v>13</v>
      </c>
      <c r="E70" s="4" t="s">
        <v>5</v>
      </c>
    </row>
    <row r="71" spans="1:5" x14ac:dyDescent="0.2">
      <c r="A71" s="6" t="s">
        <v>85</v>
      </c>
      <c r="B71" s="2"/>
      <c r="C71" s="2">
        <v>5</v>
      </c>
      <c r="D71" s="7">
        <v>5</v>
      </c>
      <c r="E71" s="6" t="s">
        <v>4</v>
      </c>
    </row>
    <row r="72" spans="1:5" x14ac:dyDescent="0.2">
      <c r="A72" s="6" t="s">
        <v>86</v>
      </c>
      <c r="B72" s="2"/>
      <c r="C72" s="2"/>
      <c r="D72" s="7">
        <v>12</v>
      </c>
      <c r="E72" s="6" t="s">
        <v>5</v>
      </c>
    </row>
    <row r="73" spans="1:5" x14ac:dyDescent="0.2">
      <c r="A73" s="6" t="s">
        <v>87</v>
      </c>
      <c r="B73" s="2"/>
      <c r="C73" s="2"/>
      <c r="D73" s="7">
        <v>5</v>
      </c>
      <c r="E73" s="6" t="s">
        <v>5</v>
      </c>
    </row>
    <row r="74" spans="1:5" x14ac:dyDescent="0.2">
      <c r="A74" s="6" t="s">
        <v>88</v>
      </c>
      <c r="B74" s="2"/>
      <c r="C74" s="2"/>
      <c r="D74" s="7">
        <v>5</v>
      </c>
      <c r="E74" s="6" t="s">
        <v>4</v>
      </c>
    </row>
    <row r="75" spans="1:5" x14ac:dyDescent="0.2">
      <c r="A75" s="6" t="s">
        <v>89</v>
      </c>
      <c r="B75" s="2"/>
      <c r="C75" s="2"/>
      <c r="D75" s="7">
        <v>5</v>
      </c>
      <c r="E75" s="6" t="s">
        <v>5</v>
      </c>
    </row>
    <row r="76" spans="1:5" x14ac:dyDescent="0.2">
      <c r="A76" s="6" t="s">
        <v>90</v>
      </c>
      <c r="B76" s="2"/>
      <c r="C76" s="2"/>
      <c r="D76" s="7">
        <v>5</v>
      </c>
      <c r="E76" s="6" t="s">
        <v>4</v>
      </c>
    </row>
    <row r="77" spans="1:5" x14ac:dyDescent="0.2">
      <c r="A77" s="6" t="s">
        <v>91</v>
      </c>
      <c r="B77" s="2"/>
      <c r="C77" s="2"/>
      <c r="D77" s="2">
        <v>5</v>
      </c>
      <c r="E77" s="6" t="s">
        <v>4</v>
      </c>
    </row>
    <row r="78" spans="1:5" x14ac:dyDescent="0.2">
      <c r="A78" s="6" t="s">
        <v>92</v>
      </c>
      <c r="B78" s="2"/>
      <c r="C78" s="2"/>
      <c r="D78" s="2">
        <v>12</v>
      </c>
      <c r="E78" s="6" t="s">
        <v>5</v>
      </c>
    </row>
    <row r="79" spans="1:5" x14ac:dyDescent="0.2">
      <c r="A79" s="6" t="s">
        <v>93</v>
      </c>
      <c r="B79" s="2"/>
      <c r="C79" s="2"/>
      <c r="D79" s="2">
        <v>5</v>
      </c>
      <c r="E79" s="6" t="s">
        <v>4</v>
      </c>
    </row>
  </sheetData>
  <pageMargins left="0.7" right="0.7" top="0.75" bottom="0.75" header="0.3" footer="0.3"/>
  <pageSetup paperSize="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82"/>
  <sheetViews>
    <sheetView topLeftCell="A28" workbookViewId="0">
      <selection activeCell="D33" sqref="D33"/>
    </sheetView>
  </sheetViews>
  <sheetFormatPr baseColWidth="10" defaultRowHeight="12.75" x14ac:dyDescent="0.2"/>
  <cols>
    <col min="1" max="1" width="69" customWidth="1"/>
    <col min="2" max="2" width="66.28515625" bestFit="1" customWidth="1"/>
  </cols>
  <sheetData>
    <row r="3" spans="1:2" x14ac:dyDescent="0.2">
      <c r="A3" s="9" t="s">
        <v>110</v>
      </c>
      <c r="B3" s="9" t="s">
        <v>100</v>
      </c>
    </row>
    <row r="4" spans="1:2" x14ac:dyDescent="0.2">
      <c r="A4" t="s">
        <v>101</v>
      </c>
      <c r="B4" t="s">
        <v>52</v>
      </c>
    </row>
    <row r="5" spans="1:2" x14ac:dyDescent="0.2">
      <c r="B5" t="s">
        <v>22</v>
      </c>
    </row>
    <row r="6" spans="1:2" x14ac:dyDescent="0.2">
      <c r="A6" t="s">
        <v>102</v>
      </c>
      <c r="B6" t="s">
        <v>53</v>
      </c>
    </row>
    <row r="7" spans="1:2" x14ac:dyDescent="0.2">
      <c r="B7" t="s">
        <v>54</v>
      </c>
    </row>
    <row r="8" spans="1:2" x14ac:dyDescent="0.2">
      <c r="B8" t="s">
        <v>55</v>
      </c>
    </row>
    <row r="9" spans="1:2" x14ac:dyDescent="0.2">
      <c r="B9" t="s">
        <v>56</v>
      </c>
    </row>
    <row r="10" spans="1:2" x14ac:dyDescent="0.2">
      <c r="B10" t="s">
        <v>57</v>
      </c>
    </row>
    <row r="11" spans="1:2" x14ac:dyDescent="0.2">
      <c r="B11" t="s">
        <v>58</v>
      </c>
    </row>
    <row r="12" spans="1:2" x14ac:dyDescent="0.2">
      <c r="B12" t="s">
        <v>59</v>
      </c>
    </row>
    <row r="13" spans="1:2" x14ac:dyDescent="0.2">
      <c r="B13" t="s">
        <v>61</v>
      </c>
    </row>
    <row r="14" spans="1:2" x14ac:dyDescent="0.2">
      <c r="B14" t="s">
        <v>94</v>
      </c>
    </row>
    <row r="15" spans="1:2" x14ac:dyDescent="0.2">
      <c r="B15" t="s">
        <v>60</v>
      </c>
    </row>
    <row r="16" spans="1:2" x14ac:dyDescent="0.2">
      <c r="B16" t="s">
        <v>95</v>
      </c>
    </row>
    <row r="17" spans="1:2" x14ac:dyDescent="0.2">
      <c r="B17" t="s">
        <v>23</v>
      </c>
    </row>
    <row r="18" spans="1:2" x14ac:dyDescent="0.2">
      <c r="B18" t="s">
        <v>24</v>
      </c>
    </row>
    <row r="19" spans="1:2" x14ac:dyDescent="0.2">
      <c r="B19" t="s">
        <v>25</v>
      </c>
    </row>
    <row r="20" spans="1:2" x14ac:dyDescent="0.2">
      <c r="A20" t="s">
        <v>103</v>
      </c>
      <c r="B20" t="s">
        <v>103</v>
      </c>
    </row>
    <row r="21" spans="1:2" x14ac:dyDescent="0.2">
      <c r="A21" t="s">
        <v>104</v>
      </c>
      <c r="B21" t="s">
        <v>104</v>
      </c>
    </row>
    <row r="22" spans="1:2" x14ac:dyDescent="0.2">
      <c r="A22" t="s">
        <v>27</v>
      </c>
      <c r="B22" t="s">
        <v>27</v>
      </c>
    </row>
    <row r="23" spans="1:2" x14ac:dyDescent="0.2">
      <c r="A23" t="s">
        <v>62</v>
      </c>
      <c r="B23" t="s">
        <v>62</v>
      </c>
    </row>
    <row r="24" spans="1:2" x14ac:dyDescent="0.2">
      <c r="A24" t="s">
        <v>63</v>
      </c>
      <c r="B24" t="s">
        <v>63</v>
      </c>
    </row>
    <row r="25" spans="1:2" x14ac:dyDescent="0.2">
      <c r="A25" t="s">
        <v>64</v>
      </c>
      <c r="B25" t="s">
        <v>64</v>
      </c>
    </row>
    <row r="26" spans="1:2" x14ac:dyDescent="0.2">
      <c r="A26" t="s">
        <v>28</v>
      </c>
      <c r="B26" t="s">
        <v>28</v>
      </c>
    </row>
    <row r="27" spans="1:2" x14ac:dyDescent="0.2">
      <c r="A27" t="s">
        <v>29</v>
      </c>
      <c r="B27" t="s">
        <v>29</v>
      </c>
    </row>
    <row r="28" spans="1:2" x14ac:dyDescent="0.2">
      <c r="A28" t="s">
        <v>30</v>
      </c>
      <c r="B28" t="s">
        <v>30</v>
      </c>
    </row>
    <row r="29" spans="1:2" x14ac:dyDescent="0.2">
      <c r="A29" t="s">
        <v>31</v>
      </c>
      <c r="B29" t="s">
        <v>31</v>
      </c>
    </row>
    <row r="30" spans="1:2" x14ac:dyDescent="0.2">
      <c r="A30" t="s">
        <v>32</v>
      </c>
      <c r="B30" t="s">
        <v>32</v>
      </c>
    </row>
    <row r="31" spans="1:2" x14ac:dyDescent="0.2">
      <c r="A31" t="s">
        <v>33</v>
      </c>
      <c r="B31" t="s">
        <v>33</v>
      </c>
    </row>
    <row r="32" spans="1:2" x14ac:dyDescent="0.2">
      <c r="A32" t="s">
        <v>97</v>
      </c>
      <c r="B32" t="s">
        <v>97</v>
      </c>
    </row>
    <row r="33" spans="1:2" x14ac:dyDescent="0.2">
      <c r="A33" t="s">
        <v>34</v>
      </c>
      <c r="B33" t="s">
        <v>34</v>
      </c>
    </row>
    <row r="34" spans="1:2" x14ac:dyDescent="0.2">
      <c r="A34" t="s">
        <v>65</v>
      </c>
      <c r="B34" t="s">
        <v>65</v>
      </c>
    </row>
    <row r="35" spans="1:2" x14ac:dyDescent="0.2">
      <c r="A35" t="s">
        <v>35</v>
      </c>
      <c r="B35" t="s">
        <v>35</v>
      </c>
    </row>
    <row r="36" spans="1:2" x14ac:dyDescent="0.2">
      <c r="A36" t="s">
        <v>66</v>
      </c>
      <c r="B36" t="s">
        <v>66</v>
      </c>
    </row>
    <row r="37" spans="1:2" x14ac:dyDescent="0.2">
      <c r="A37" t="s">
        <v>68</v>
      </c>
      <c r="B37" t="s">
        <v>68</v>
      </c>
    </row>
    <row r="38" spans="1:2" x14ac:dyDescent="0.2">
      <c r="A38" t="s">
        <v>83</v>
      </c>
      <c r="B38" t="s">
        <v>83</v>
      </c>
    </row>
    <row r="39" spans="1:2" x14ac:dyDescent="0.2">
      <c r="A39" t="s">
        <v>105</v>
      </c>
      <c r="B39" t="s">
        <v>36</v>
      </c>
    </row>
    <row r="40" spans="1:2" x14ac:dyDescent="0.2">
      <c r="B40" t="s">
        <v>37</v>
      </c>
    </row>
    <row r="41" spans="1:2" x14ac:dyDescent="0.2">
      <c r="A41" t="s">
        <v>69</v>
      </c>
      <c r="B41" t="s">
        <v>69</v>
      </c>
    </row>
    <row r="42" spans="1:2" x14ac:dyDescent="0.2">
      <c r="A42" t="s">
        <v>70</v>
      </c>
      <c r="B42" t="s">
        <v>70</v>
      </c>
    </row>
    <row r="43" spans="1:2" x14ac:dyDescent="0.2">
      <c r="A43" t="s">
        <v>71</v>
      </c>
      <c r="B43" t="s">
        <v>71</v>
      </c>
    </row>
    <row r="44" spans="1:2" x14ac:dyDescent="0.2">
      <c r="A44" t="s">
        <v>106</v>
      </c>
      <c r="B44" t="s">
        <v>38</v>
      </c>
    </row>
    <row r="45" spans="1:2" x14ac:dyDescent="0.2">
      <c r="B45" t="s">
        <v>72</v>
      </c>
    </row>
    <row r="46" spans="1:2" x14ac:dyDescent="0.2">
      <c r="B46" t="s">
        <v>67</v>
      </c>
    </row>
    <row r="47" spans="1:2" x14ac:dyDescent="0.2">
      <c r="B47" t="s">
        <v>98</v>
      </c>
    </row>
    <row r="48" spans="1:2" x14ac:dyDescent="0.2">
      <c r="A48" t="s">
        <v>73</v>
      </c>
      <c r="B48" t="s">
        <v>73</v>
      </c>
    </row>
    <row r="49" spans="1:2" x14ac:dyDescent="0.2">
      <c r="A49" t="s">
        <v>39</v>
      </c>
      <c r="B49" t="s">
        <v>39</v>
      </c>
    </row>
    <row r="50" spans="1:2" x14ac:dyDescent="0.2">
      <c r="A50" t="s">
        <v>40</v>
      </c>
      <c r="B50" t="s">
        <v>40</v>
      </c>
    </row>
    <row r="51" spans="1:2" x14ac:dyDescent="0.2">
      <c r="A51" t="s">
        <v>41</v>
      </c>
      <c r="B51" t="s">
        <v>41</v>
      </c>
    </row>
    <row r="52" spans="1:2" x14ac:dyDescent="0.2">
      <c r="A52" t="s">
        <v>74</v>
      </c>
      <c r="B52" t="s">
        <v>74</v>
      </c>
    </row>
    <row r="53" spans="1:2" x14ac:dyDescent="0.2">
      <c r="A53" t="s">
        <v>42</v>
      </c>
      <c r="B53" t="s">
        <v>42</v>
      </c>
    </row>
    <row r="54" spans="1:2" x14ac:dyDescent="0.2">
      <c r="A54" t="s">
        <v>75</v>
      </c>
      <c r="B54" t="s">
        <v>75</v>
      </c>
    </row>
    <row r="55" spans="1:2" x14ac:dyDescent="0.2">
      <c r="A55" t="s">
        <v>43</v>
      </c>
      <c r="B55" t="s">
        <v>43</v>
      </c>
    </row>
    <row r="56" spans="1:2" x14ac:dyDescent="0.2">
      <c r="A56" t="s">
        <v>44</v>
      </c>
      <c r="B56" t="s">
        <v>44</v>
      </c>
    </row>
    <row r="57" spans="1:2" x14ac:dyDescent="0.2">
      <c r="A57" t="s">
        <v>107</v>
      </c>
      <c r="B57" t="s">
        <v>45</v>
      </c>
    </row>
    <row r="58" spans="1:2" x14ac:dyDescent="0.2">
      <c r="B58" t="s">
        <v>76</v>
      </c>
    </row>
    <row r="59" spans="1:2" x14ac:dyDescent="0.2">
      <c r="B59" t="s">
        <v>77</v>
      </c>
    </row>
    <row r="60" spans="1:2" x14ac:dyDescent="0.2">
      <c r="B60" t="s">
        <v>78</v>
      </c>
    </row>
    <row r="61" spans="1:2" x14ac:dyDescent="0.2">
      <c r="B61" t="s">
        <v>79</v>
      </c>
    </row>
    <row r="62" spans="1:2" x14ac:dyDescent="0.2">
      <c r="B62" t="s">
        <v>46</v>
      </c>
    </row>
    <row r="63" spans="1:2" x14ac:dyDescent="0.2">
      <c r="A63" t="s">
        <v>80</v>
      </c>
      <c r="B63" t="s">
        <v>80</v>
      </c>
    </row>
    <row r="64" spans="1:2" x14ac:dyDescent="0.2">
      <c r="A64" t="s">
        <v>109</v>
      </c>
      <c r="B64" t="s">
        <v>47</v>
      </c>
    </row>
    <row r="65" spans="1:2" x14ac:dyDescent="0.2">
      <c r="A65" t="s">
        <v>108</v>
      </c>
      <c r="B65" t="s">
        <v>81</v>
      </c>
    </row>
    <row r="66" spans="1:2" x14ac:dyDescent="0.2">
      <c r="B66" t="s">
        <v>48</v>
      </c>
    </row>
    <row r="67" spans="1:2" x14ac:dyDescent="0.2">
      <c r="B67" t="s">
        <v>49</v>
      </c>
    </row>
    <row r="68" spans="1:2" x14ac:dyDescent="0.2">
      <c r="A68" t="s">
        <v>50</v>
      </c>
      <c r="B68" t="s">
        <v>50</v>
      </c>
    </row>
    <row r="69" spans="1:2" x14ac:dyDescent="0.2">
      <c r="A69" t="s">
        <v>82</v>
      </c>
      <c r="B69" t="s">
        <v>82</v>
      </c>
    </row>
    <row r="70" spans="1:2" x14ac:dyDescent="0.2">
      <c r="A70" t="s">
        <v>84</v>
      </c>
      <c r="B70" t="s">
        <v>84</v>
      </c>
    </row>
    <row r="71" spans="1:2" x14ac:dyDescent="0.2">
      <c r="A71" t="s">
        <v>51</v>
      </c>
      <c r="B71" t="s">
        <v>51</v>
      </c>
    </row>
    <row r="72" spans="1:2" x14ac:dyDescent="0.2">
      <c r="A72" t="s">
        <v>85</v>
      </c>
      <c r="B72" t="s">
        <v>85</v>
      </c>
    </row>
    <row r="73" spans="1:2" x14ac:dyDescent="0.2">
      <c r="A73" t="s">
        <v>86</v>
      </c>
      <c r="B73" t="s">
        <v>86</v>
      </c>
    </row>
    <row r="74" spans="1:2" x14ac:dyDescent="0.2">
      <c r="A74" t="s">
        <v>87</v>
      </c>
      <c r="B74" t="s">
        <v>87</v>
      </c>
    </row>
    <row r="75" spans="1:2" x14ac:dyDescent="0.2">
      <c r="A75" t="s">
        <v>88</v>
      </c>
      <c r="B75" t="s">
        <v>88</v>
      </c>
    </row>
    <row r="76" spans="1:2" x14ac:dyDescent="0.2">
      <c r="A76" t="s">
        <v>89</v>
      </c>
      <c r="B76" t="s">
        <v>89</v>
      </c>
    </row>
    <row r="77" spans="1:2" x14ac:dyDescent="0.2">
      <c r="A77" t="s">
        <v>90</v>
      </c>
      <c r="B77" t="s">
        <v>90</v>
      </c>
    </row>
    <row r="78" spans="1:2" x14ac:dyDescent="0.2">
      <c r="A78" t="s">
        <v>91</v>
      </c>
      <c r="B78" t="s">
        <v>91</v>
      </c>
    </row>
    <row r="79" spans="1:2" x14ac:dyDescent="0.2">
      <c r="A79" t="s">
        <v>92</v>
      </c>
      <c r="B79" t="s">
        <v>92</v>
      </c>
    </row>
    <row r="80" spans="1:2" x14ac:dyDescent="0.2">
      <c r="A80" t="s">
        <v>93</v>
      </c>
      <c r="B80" t="s">
        <v>93</v>
      </c>
    </row>
    <row r="81" spans="1:2" x14ac:dyDescent="0.2">
      <c r="A81" t="s">
        <v>174</v>
      </c>
      <c r="B81" t="s">
        <v>174</v>
      </c>
    </row>
    <row r="82" spans="1:2" x14ac:dyDescent="0.2">
      <c r="A8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workbookViewId="0">
      <selection activeCell="D33" sqref="D33"/>
    </sheetView>
  </sheetViews>
  <sheetFormatPr baseColWidth="10" defaultRowHeight="12.75" x14ac:dyDescent="0.2"/>
  <cols>
    <col min="1" max="2" width="66.28515625" bestFit="1" customWidth="1"/>
  </cols>
  <sheetData>
    <row r="1" spans="1:2" x14ac:dyDescent="0.2">
      <c r="A1" s="5" t="s">
        <v>99</v>
      </c>
      <c r="B1" s="5" t="s">
        <v>100</v>
      </c>
    </row>
    <row r="2" spans="1:2" x14ac:dyDescent="0.2">
      <c r="A2" s="4" t="s">
        <v>101</v>
      </c>
      <c r="B2" s="4" t="s">
        <v>52</v>
      </c>
    </row>
    <row r="3" spans="1:2" x14ac:dyDescent="0.2">
      <c r="A3" s="4" t="s">
        <v>101</v>
      </c>
      <c r="B3" s="4" t="s">
        <v>22</v>
      </c>
    </row>
    <row r="4" spans="1:2" x14ac:dyDescent="0.2">
      <c r="A4" s="4" t="s">
        <v>102</v>
      </c>
      <c r="B4" s="4" t="s">
        <v>53</v>
      </c>
    </row>
    <row r="5" spans="1:2" x14ac:dyDescent="0.2">
      <c r="A5" s="4" t="s">
        <v>102</v>
      </c>
      <c r="B5" s="4" t="s">
        <v>54</v>
      </c>
    </row>
    <row r="6" spans="1:2" x14ac:dyDescent="0.2">
      <c r="A6" s="4" t="s">
        <v>102</v>
      </c>
      <c r="B6" s="4" t="s">
        <v>55</v>
      </c>
    </row>
    <row r="7" spans="1:2" x14ac:dyDescent="0.2">
      <c r="A7" s="4" t="s">
        <v>102</v>
      </c>
      <c r="B7" s="4" t="s">
        <v>56</v>
      </c>
    </row>
    <row r="8" spans="1:2" x14ac:dyDescent="0.2">
      <c r="A8" s="4" t="s">
        <v>102</v>
      </c>
      <c r="B8" s="4" t="s">
        <v>57</v>
      </c>
    </row>
    <row r="9" spans="1:2" x14ac:dyDescent="0.2">
      <c r="A9" s="4" t="s">
        <v>102</v>
      </c>
      <c r="B9" s="4" t="s">
        <v>58</v>
      </c>
    </row>
    <row r="10" spans="1:2" x14ac:dyDescent="0.2">
      <c r="A10" s="4" t="s">
        <v>102</v>
      </c>
      <c r="B10" s="4" t="s">
        <v>59</v>
      </c>
    </row>
    <row r="11" spans="1:2" x14ac:dyDescent="0.2">
      <c r="A11" s="4" t="s">
        <v>102</v>
      </c>
      <c r="B11" s="4" t="s">
        <v>61</v>
      </c>
    </row>
    <row r="12" spans="1:2" x14ac:dyDescent="0.2">
      <c r="A12" s="4" t="s">
        <v>102</v>
      </c>
      <c r="B12" s="4" t="s">
        <v>94</v>
      </c>
    </row>
    <row r="13" spans="1:2" x14ac:dyDescent="0.2">
      <c r="A13" s="4" t="s">
        <v>102</v>
      </c>
      <c r="B13" s="4" t="s">
        <v>60</v>
      </c>
    </row>
    <row r="14" spans="1:2" x14ac:dyDescent="0.2">
      <c r="A14" s="4" t="s">
        <v>102</v>
      </c>
      <c r="B14" s="4" t="s">
        <v>95</v>
      </c>
    </row>
    <row r="15" spans="1:2" x14ac:dyDescent="0.2">
      <c r="A15" s="4" t="s">
        <v>102</v>
      </c>
      <c r="B15" s="4" t="s">
        <v>23</v>
      </c>
    </row>
    <row r="16" spans="1:2" x14ac:dyDescent="0.2">
      <c r="A16" s="4" t="s">
        <v>102</v>
      </c>
      <c r="B16" s="4" t="s">
        <v>24</v>
      </c>
    </row>
    <row r="17" spans="1:2" x14ac:dyDescent="0.2">
      <c r="A17" s="4" t="s">
        <v>102</v>
      </c>
      <c r="B17" s="4" t="s">
        <v>25</v>
      </c>
    </row>
    <row r="18" spans="1:2" x14ac:dyDescent="0.2">
      <c r="A18" s="4" t="s">
        <v>103</v>
      </c>
      <c r="B18" s="4" t="s">
        <v>103</v>
      </c>
    </row>
    <row r="19" spans="1:2" x14ac:dyDescent="0.2">
      <c r="A19" s="4" t="s">
        <v>104</v>
      </c>
      <c r="B19" s="4" t="s">
        <v>104</v>
      </c>
    </row>
    <row r="20" spans="1:2" x14ac:dyDescent="0.2">
      <c r="A20" s="4" t="s">
        <v>27</v>
      </c>
      <c r="B20" s="4" t="s">
        <v>27</v>
      </c>
    </row>
    <row r="21" spans="1:2" x14ac:dyDescent="0.2">
      <c r="A21" s="4" t="s">
        <v>62</v>
      </c>
      <c r="B21" s="4" t="s">
        <v>62</v>
      </c>
    </row>
    <row r="22" spans="1:2" x14ac:dyDescent="0.2">
      <c r="A22" s="4" t="s">
        <v>105</v>
      </c>
      <c r="B22" s="4" t="s">
        <v>36</v>
      </c>
    </row>
    <row r="23" spans="1:2" x14ac:dyDescent="0.2">
      <c r="A23" s="4" t="s">
        <v>63</v>
      </c>
      <c r="B23" s="4" t="s">
        <v>63</v>
      </c>
    </row>
    <row r="24" spans="1:2" x14ac:dyDescent="0.2">
      <c r="A24" s="4" t="s">
        <v>64</v>
      </c>
      <c r="B24" s="4" t="s">
        <v>64</v>
      </c>
    </row>
    <row r="25" spans="1:2" x14ac:dyDescent="0.2">
      <c r="A25" s="4" t="s">
        <v>28</v>
      </c>
      <c r="B25" s="4" t="s">
        <v>28</v>
      </c>
    </row>
    <row r="26" spans="1:2" x14ac:dyDescent="0.2">
      <c r="A26" s="4" t="s">
        <v>29</v>
      </c>
      <c r="B26" s="4" t="s">
        <v>29</v>
      </c>
    </row>
    <row r="27" spans="1:2" x14ac:dyDescent="0.2">
      <c r="A27" s="4" t="s">
        <v>30</v>
      </c>
      <c r="B27" s="4" t="s">
        <v>30</v>
      </c>
    </row>
    <row r="28" spans="1:2" x14ac:dyDescent="0.2">
      <c r="A28" s="4" t="s">
        <v>31</v>
      </c>
      <c r="B28" s="4" t="s">
        <v>31</v>
      </c>
    </row>
    <row r="29" spans="1:2" x14ac:dyDescent="0.2">
      <c r="A29" s="4" t="s">
        <v>32</v>
      </c>
      <c r="B29" s="4" t="s">
        <v>32</v>
      </c>
    </row>
    <row r="30" spans="1:2" x14ac:dyDescent="0.2">
      <c r="A30" s="4" t="s">
        <v>33</v>
      </c>
      <c r="B30" s="4" t="s">
        <v>33</v>
      </c>
    </row>
    <row r="31" spans="1:2" x14ac:dyDescent="0.2">
      <c r="A31" s="4" t="s">
        <v>97</v>
      </c>
      <c r="B31" s="4" t="s">
        <v>97</v>
      </c>
    </row>
    <row r="32" spans="1:2" x14ac:dyDescent="0.2">
      <c r="A32" s="4" t="s">
        <v>174</v>
      </c>
      <c r="B32" s="4" t="s">
        <v>174</v>
      </c>
    </row>
    <row r="33" spans="1:2" x14ac:dyDescent="0.2">
      <c r="A33" s="4" t="s">
        <v>34</v>
      </c>
      <c r="B33" s="4" t="s">
        <v>34</v>
      </c>
    </row>
    <row r="34" spans="1:2" x14ac:dyDescent="0.2">
      <c r="A34" s="4" t="s">
        <v>65</v>
      </c>
      <c r="B34" s="4" t="s">
        <v>65</v>
      </c>
    </row>
    <row r="35" spans="1:2" x14ac:dyDescent="0.2">
      <c r="A35" s="4" t="s">
        <v>35</v>
      </c>
      <c r="B35" s="4" t="s">
        <v>35</v>
      </c>
    </row>
    <row r="36" spans="1:2" x14ac:dyDescent="0.2">
      <c r="A36" s="4" t="s">
        <v>66</v>
      </c>
      <c r="B36" s="4" t="s">
        <v>66</v>
      </c>
    </row>
    <row r="37" spans="1:2" x14ac:dyDescent="0.2">
      <c r="A37" s="4" t="s">
        <v>68</v>
      </c>
      <c r="B37" s="4" t="s">
        <v>68</v>
      </c>
    </row>
    <row r="38" spans="1:2" x14ac:dyDescent="0.2">
      <c r="A38" s="4" t="s">
        <v>83</v>
      </c>
      <c r="B38" s="4" t="s">
        <v>83</v>
      </c>
    </row>
    <row r="39" spans="1:2" x14ac:dyDescent="0.2">
      <c r="A39" s="4" t="s">
        <v>69</v>
      </c>
      <c r="B39" s="4" t="s">
        <v>69</v>
      </c>
    </row>
    <row r="40" spans="1:2" x14ac:dyDescent="0.2">
      <c r="A40" s="4" t="s">
        <v>70</v>
      </c>
      <c r="B40" s="4" t="s">
        <v>70</v>
      </c>
    </row>
    <row r="41" spans="1:2" x14ac:dyDescent="0.2">
      <c r="A41" s="4" t="s">
        <v>71</v>
      </c>
      <c r="B41" s="4" t="s">
        <v>71</v>
      </c>
    </row>
    <row r="42" spans="1:2" x14ac:dyDescent="0.2">
      <c r="A42" s="4" t="s">
        <v>106</v>
      </c>
      <c r="B42" s="4" t="s">
        <v>38</v>
      </c>
    </row>
    <row r="43" spans="1:2" x14ac:dyDescent="0.2">
      <c r="A43" s="4" t="s">
        <v>105</v>
      </c>
      <c r="B43" s="4" t="s">
        <v>37</v>
      </c>
    </row>
    <row r="44" spans="1:2" x14ac:dyDescent="0.2">
      <c r="A44" s="4" t="s">
        <v>106</v>
      </c>
      <c r="B44" s="4" t="s">
        <v>72</v>
      </c>
    </row>
    <row r="45" spans="1:2" x14ac:dyDescent="0.2">
      <c r="A45" s="4" t="s">
        <v>106</v>
      </c>
      <c r="B45" s="4" t="s">
        <v>67</v>
      </c>
    </row>
    <row r="46" spans="1:2" x14ac:dyDescent="0.2">
      <c r="A46" s="4" t="s">
        <v>106</v>
      </c>
      <c r="B46" s="4" t="s">
        <v>98</v>
      </c>
    </row>
    <row r="47" spans="1:2" x14ac:dyDescent="0.2">
      <c r="A47" s="4" t="s">
        <v>73</v>
      </c>
      <c r="B47" s="4" t="s">
        <v>73</v>
      </c>
    </row>
    <row r="48" spans="1:2" x14ac:dyDescent="0.2">
      <c r="A48" s="4" t="s">
        <v>39</v>
      </c>
      <c r="B48" s="4" t="s">
        <v>39</v>
      </c>
    </row>
    <row r="49" spans="1:2" x14ac:dyDescent="0.2">
      <c r="A49" s="4" t="s">
        <v>40</v>
      </c>
      <c r="B49" s="4" t="s">
        <v>40</v>
      </c>
    </row>
    <row r="50" spans="1:2" x14ac:dyDescent="0.2">
      <c r="A50" s="4" t="s">
        <v>41</v>
      </c>
      <c r="B50" s="4" t="s">
        <v>41</v>
      </c>
    </row>
    <row r="51" spans="1:2" x14ac:dyDescent="0.2">
      <c r="A51" s="4" t="s">
        <v>74</v>
      </c>
      <c r="B51" s="4" t="s">
        <v>74</v>
      </c>
    </row>
    <row r="52" spans="1:2" x14ac:dyDescent="0.2">
      <c r="A52" s="4" t="s">
        <v>42</v>
      </c>
      <c r="B52" s="4" t="s">
        <v>42</v>
      </c>
    </row>
    <row r="53" spans="1:2" x14ac:dyDescent="0.2">
      <c r="A53" s="4" t="s">
        <v>75</v>
      </c>
      <c r="B53" s="4" t="s">
        <v>75</v>
      </c>
    </row>
    <row r="54" spans="1:2" x14ac:dyDescent="0.2">
      <c r="A54" s="4" t="s">
        <v>43</v>
      </c>
      <c r="B54" s="4" t="s">
        <v>43</v>
      </c>
    </row>
    <row r="55" spans="1:2" x14ac:dyDescent="0.2">
      <c r="A55" s="4" t="s">
        <v>44</v>
      </c>
      <c r="B55" s="4" t="s">
        <v>44</v>
      </c>
    </row>
    <row r="56" spans="1:2" x14ac:dyDescent="0.2">
      <c r="A56" s="4" t="s">
        <v>107</v>
      </c>
      <c r="B56" s="4" t="s">
        <v>45</v>
      </c>
    </row>
    <row r="57" spans="1:2" x14ac:dyDescent="0.2">
      <c r="A57" s="4" t="s">
        <v>107</v>
      </c>
      <c r="B57" s="4" t="s">
        <v>76</v>
      </c>
    </row>
    <row r="58" spans="1:2" x14ac:dyDescent="0.2">
      <c r="A58" s="4" t="s">
        <v>107</v>
      </c>
      <c r="B58" s="4" t="s">
        <v>77</v>
      </c>
    </row>
    <row r="59" spans="1:2" x14ac:dyDescent="0.2">
      <c r="A59" s="4" t="s">
        <v>107</v>
      </c>
      <c r="B59" s="4" t="s">
        <v>78</v>
      </c>
    </row>
    <row r="60" spans="1:2" x14ac:dyDescent="0.2">
      <c r="A60" s="4" t="s">
        <v>107</v>
      </c>
      <c r="B60" s="4" t="s">
        <v>79</v>
      </c>
    </row>
    <row r="61" spans="1:2" x14ac:dyDescent="0.2">
      <c r="A61" s="4" t="s">
        <v>107</v>
      </c>
      <c r="B61" s="4" t="s">
        <v>46</v>
      </c>
    </row>
    <row r="62" spans="1:2" x14ac:dyDescent="0.2">
      <c r="A62" s="4" t="s">
        <v>80</v>
      </c>
      <c r="B62" s="4" t="s">
        <v>80</v>
      </c>
    </row>
    <row r="63" spans="1:2" x14ac:dyDescent="0.2">
      <c r="A63" s="4" t="s">
        <v>109</v>
      </c>
      <c r="B63" s="4" t="s">
        <v>47</v>
      </c>
    </row>
    <row r="64" spans="1:2" x14ac:dyDescent="0.2">
      <c r="A64" s="4" t="s">
        <v>108</v>
      </c>
      <c r="B64" s="4" t="s">
        <v>81</v>
      </c>
    </row>
    <row r="65" spans="1:2" x14ac:dyDescent="0.2">
      <c r="A65" s="4" t="s">
        <v>108</v>
      </c>
      <c r="B65" s="4" t="s">
        <v>48</v>
      </c>
    </row>
    <row r="66" spans="1:2" x14ac:dyDescent="0.2">
      <c r="A66" s="4" t="s">
        <v>108</v>
      </c>
      <c r="B66" s="4" t="s">
        <v>49</v>
      </c>
    </row>
    <row r="67" spans="1:2" x14ac:dyDescent="0.2">
      <c r="A67" s="4" t="s">
        <v>50</v>
      </c>
      <c r="B67" s="4" t="s">
        <v>50</v>
      </c>
    </row>
    <row r="68" spans="1:2" x14ac:dyDescent="0.2">
      <c r="A68" s="4" t="s">
        <v>82</v>
      </c>
      <c r="B68" s="4" t="s">
        <v>82</v>
      </c>
    </row>
    <row r="69" spans="1:2" x14ac:dyDescent="0.2">
      <c r="A69" s="4" t="s">
        <v>84</v>
      </c>
      <c r="B69" s="4" t="s">
        <v>84</v>
      </c>
    </row>
    <row r="70" spans="1:2" x14ac:dyDescent="0.2">
      <c r="A70" s="4" t="s">
        <v>51</v>
      </c>
      <c r="B70" s="4" t="s">
        <v>51</v>
      </c>
    </row>
    <row r="71" spans="1:2" x14ac:dyDescent="0.2">
      <c r="A71" s="6" t="s">
        <v>85</v>
      </c>
      <c r="B71" s="6" t="s">
        <v>85</v>
      </c>
    </row>
    <row r="72" spans="1:2" x14ac:dyDescent="0.2">
      <c r="A72" s="6" t="s">
        <v>86</v>
      </c>
      <c r="B72" s="6" t="s">
        <v>86</v>
      </c>
    </row>
    <row r="73" spans="1:2" x14ac:dyDescent="0.2">
      <c r="A73" s="6" t="s">
        <v>87</v>
      </c>
      <c r="B73" s="6" t="s">
        <v>87</v>
      </c>
    </row>
    <row r="74" spans="1:2" x14ac:dyDescent="0.2">
      <c r="A74" s="6" t="s">
        <v>88</v>
      </c>
      <c r="B74" s="6" t="s">
        <v>88</v>
      </c>
    </row>
    <row r="75" spans="1:2" x14ac:dyDescent="0.2">
      <c r="A75" s="6" t="s">
        <v>89</v>
      </c>
      <c r="B75" s="6" t="s">
        <v>89</v>
      </c>
    </row>
    <row r="76" spans="1:2" x14ac:dyDescent="0.2">
      <c r="A76" s="6" t="s">
        <v>90</v>
      </c>
      <c r="B76" s="6" t="s">
        <v>90</v>
      </c>
    </row>
    <row r="77" spans="1:2" x14ac:dyDescent="0.2">
      <c r="A77" s="6" t="s">
        <v>91</v>
      </c>
      <c r="B77" s="6" t="s">
        <v>91</v>
      </c>
    </row>
    <row r="78" spans="1:2" x14ac:dyDescent="0.2">
      <c r="A78" s="6" t="s">
        <v>92</v>
      </c>
      <c r="B78" s="6" t="s">
        <v>92</v>
      </c>
    </row>
    <row r="79" spans="1:2" x14ac:dyDescent="0.2">
      <c r="A79" s="6" t="s">
        <v>93</v>
      </c>
      <c r="B79" s="6"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workbookViewId="0">
      <selection activeCell="D33" sqref="D33"/>
    </sheetView>
  </sheetViews>
  <sheetFormatPr baseColWidth="10" defaultRowHeight="12.75" x14ac:dyDescent="0.2"/>
  <cols>
    <col min="1" max="1" width="66.28515625" bestFit="1" customWidth="1"/>
  </cols>
  <sheetData>
    <row r="1" spans="1:2" x14ac:dyDescent="0.2">
      <c r="A1" t="s">
        <v>112</v>
      </c>
    </row>
    <row r="2" spans="1:2" x14ac:dyDescent="0.2">
      <c r="A2" s="10" t="s">
        <v>101</v>
      </c>
      <c r="B2" s="14" t="s">
        <v>113</v>
      </c>
    </row>
    <row r="3" spans="1:2" x14ac:dyDescent="0.2">
      <c r="A3" s="13" t="s">
        <v>102</v>
      </c>
      <c r="B3" s="14" t="s">
        <v>114</v>
      </c>
    </row>
    <row r="4" spans="1:2" x14ac:dyDescent="0.2">
      <c r="A4" s="10" t="s">
        <v>26</v>
      </c>
      <c r="B4" s="14" t="s">
        <v>115</v>
      </c>
    </row>
    <row r="5" spans="1:2" x14ac:dyDescent="0.2">
      <c r="A5" s="10" t="s">
        <v>96</v>
      </c>
      <c r="B5" s="14" t="s">
        <v>116</v>
      </c>
    </row>
    <row r="6" spans="1:2" x14ac:dyDescent="0.2">
      <c r="A6" s="10" t="s">
        <v>27</v>
      </c>
      <c r="B6" s="14" t="s">
        <v>117</v>
      </c>
    </row>
    <row r="7" spans="1:2" x14ac:dyDescent="0.2">
      <c r="A7" s="10" t="s">
        <v>62</v>
      </c>
      <c r="B7" s="14" t="s">
        <v>118</v>
      </c>
    </row>
    <row r="8" spans="1:2" x14ac:dyDescent="0.2">
      <c r="A8" s="10" t="s">
        <v>63</v>
      </c>
      <c r="B8" s="14" t="s">
        <v>119</v>
      </c>
    </row>
    <row r="9" spans="1:2" x14ac:dyDescent="0.2">
      <c r="A9" s="10" t="s">
        <v>64</v>
      </c>
      <c r="B9" s="14" t="s">
        <v>120</v>
      </c>
    </row>
    <row r="10" spans="1:2" x14ac:dyDescent="0.2">
      <c r="A10" s="10" t="s">
        <v>28</v>
      </c>
      <c r="B10" s="14" t="s">
        <v>121</v>
      </c>
    </row>
    <row r="11" spans="1:2" x14ac:dyDescent="0.2">
      <c r="A11" s="10" t="s">
        <v>29</v>
      </c>
      <c r="B11" s="14" t="s">
        <v>122</v>
      </c>
    </row>
    <row r="12" spans="1:2" x14ac:dyDescent="0.2">
      <c r="A12" s="10" t="s">
        <v>30</v>
      </c>
      <c r="B12" s="14" t="s">
        <v>123</v>
      </c>
    </row>
    <row r="13" spans="1:2" x14ac:dyDescent="0.2">
      <c r="A13" s="10" t="s">
        <v>31</v>
      </c>
      <c r="B13" s="14" t="s">
        <v>124</v>
      </c>
    </row>
    <row r="14" spans="1:2" x14ac:dyDescent="0.2">
      <c r="A14" s="10" t="s">
        <v>32</v>
      </c>
      <c r="B14" s="14" t="s">
        <v>125</v>
      </c>
    </row>
    <row r="15" spans="1:2" x14ac:dyDescent="0.2">
      <c r="A15" s="10" t="s">
        <v>33</v>
      </c>
      <c r="B15" s="14" t="s">
        <v>126</v>
      </c>
    </row>
    <row r="16" spans="1:2" x14ac:dyDescent="0.2">
      <c r="A16" s="10" t="s">
        <v>97</v>
      </c>
      <c r="B16" s="14" t="s">
        <v>127</v>
      </c>
    </row>
    <row r="17" spans="1:2" x14ac:dyDescent="0.2">
      <c r="A17" s="4" t="s">
        <v>174</v>
      </c>
      <c r="B17" s="14" t="s">
        <v>176</v>
      </c>
    </row>
    <row r="18" spans="1:2" x14ac:dyDescent="0.2">
      <c r="A18" s="10" t="s">
        <v>34</v>
      </c>
      <c r="B18" s="14" t="s">
        <v>128</v>
      </c>
    </row>
    <row r="19" spans="1:2" x14ac:dyDescent="0.2">
      <c r="A19" s="10" t="s">
        <v>65</v>
      </c>
      <c r="B19" s="14" t="s">
        <v>129</v>
      </c>
    </row>
    <row r="20" spans="1:2" x14ac:dyDescent="0.2">
      <c r="A20" s="10" t="s">
        <v>35</v>
      </c>
      <c r="B20" s="14" t="s">
        <v>130</v>
      </c>
    </row>
    <row r="21" spans="1:2" x14ac:dyDescent="0.2">
      <c r="A21" s="10" t="s">
        <v>66</v>
      </c>
      <c r="B21" s="14" t="s">
        <v>131</v>
      </c>
    </row>
    <row r="22" spans="1:2" x14ac:dyDescent="0.2">
      <c r="A22" s="10" t="s">
        <v>68</v>
      </c>
      <c r="B22" s="14" t="s">
        <v>132</v>
      </c>
    </row>
    <row r="23" spans="1:2" x14ac:dyDescent="0.2">
      <c r="A23" s="10" t="s">
        <v>83</v>
      </c>
      <c r="B23" s="14" t="s">
        <v>133</v>
      </c>
    </row>
    <row r="24" spans="1:2" x14ac:dyDescent="0.2">
      <c r="A24" s="10" t="s">
        <v>105</v>
      </c>
      <c r="B24" s="14" t="s">
        <v>134</v>
      </c>
    </row>
    <row r="25" spans="1:2" x14ac:dyDescent="0.2">
      <c r="A25" s="10" t="s">
        <v>69</v>
      </c>
      <c r="B25" s="14" t="s">
        <v>135</v>
      </c>
    </row>
    <row r="26" spans="1:2" x14ac:dyDescent="0.2">
      <c r="A26" s="10" t="s">
        <v>70</v>
      </c>
      <c r="B26" s="14" t="s">
        <v>136</v>
      </c>
    </row>
    <row r="27" spans="1:2" x14ac:dyDescent="0.2">
      <c r="A27" s="10" t="s">
        <v>71</v>
      </c>
      <c r="B27" s="14" t="s">
        <v>137</v>
      </c>
    </row>
    <row r="28" spans="1:2" x14ac:dyDescent="0.2">
      <c r="A28" s="10" t="s">
        <v>106</v>
      </c>
      <c r="B28" s="14" t="s">
        <v>138</v>
      </c>
    </row>
    <row r="29" spans="1:2" x14ac:dyDescent="0.2">
      <c r="A29" s="10" t="s">
        <v>73</v>
      </c>
      <c r="B29" s="14" t="s">
        <v>139</v>
      </c>
    </row>
    <row r="30" spans="1:2" x14ac:dyDescent="0.2">
      <c r="A30" s="10" t="s">
        <v>39</v>
      </c>
      <c r="B30" s="14" t="s">
        <v>140</v>
      </c>
    </row>
    <row r="31" spans="1:2" x14ac:dyDescent="0.2">
      <c r="A31" s="10" t="s">
        <v>40</v>
      </c>
      <c r="B31" s="14" t="s">
        <v>141</v>
      </c>
    </row>
    <row r="32" spans="1:2" x14ac:dyDescent="0.2">
      <c r="A32" s="10" t="s">
        <v>41</v>
      </c>
      <c r="B32" s="14" t="s">
        <v>142</v>
      </c>
    </row>
    <row r="33" spans="1:2" x14ac:dyDescent="0.2">
      <c r="A33" s="10" t="s">
        <v>74</v>
      </c>
      <c r="B33" s="14" t="s">
        <v>143</v>
      </c>
    </row>
    <row r="34" spans="1:2" x14ac:dyDescent="0.2">
      <c r="A34" s="10" t="s">
        <v>42</v>
      </c>
      <c r="B34" s="14" t="s">
        <v>144</v>
      </c>
    </row>
    <row r="35" spans="1:2" x14ac:dyDescent="0.2">
      <c r="A35" s="10" t="s">
        <v>75</v>
      </c>
      <c r="B35" s="14" t="s">
        <v>145</v>
      </c>
    </row>
    <row r="36" spans="1:2" x14ac:dyDescent="0.2">
      <c r="A36" s="10" t="s">
        <v>43</v>
      </c>
      <c r="B36" s="14" t="s">
        <v>146</v>
      </c>
    </row>
    <row r="37" spans="1:2" x14ac:dyDescent="0.2">
      <c r="A37" s="10" t="s">
        <v>44</v>
      </c>
      <c r="B37" s="14" t="s">
        <v>147</v>
      </c>
    </row>
    <row r="38" spans="1:2" x14ac:dyDescent="0.2">
      <c r="A38" s="10" t="s">
        <v>107</v>
      </c>
      <c r="B38" s="14" t="s">
        <v>148</v>
      </c>
    </row>
    <row r="39" spans="1:2" x14ac:dyDescent="0.2">
      <c r="A39" s="10" t="s">
        <v>80</v>
      </c>
      <c r="B39" s="14" t="s">
        <v>149</v>
      </c>
    </row>
    <row r="40" spans="1:2" x14ac:dyDescent="0.2">
      <c r="A40" s="10" t="s">
        <v>109</v>
      </c>
      <c r="B40" s="14" t="s">
        <v>150</v>
      </c>
    </row>
    <row r="41" spans="1:2" x14ac:dyDescent="0.2">
      <c r="A41" s="10" t="s">
        <v>108</v>
      </c>
      <c r="B41" s="14" t="s">
        <v>151</v>
      </c>
    </row>
    <row r="42" spans="1:2" x14ac:dyDescent="0.2">
      <c r="A42" s="10" t="s">
        <v>50</v>
      </c>
      <c r="B42" s="14" t="s">
        <v>152</v>
      </c>
    </row>
    <row r="43" spans="1:2" x14ac:dyDescent="0.2">
      <c r="A43" s="10" t="s">
        <v>82</v>
      </c>
      <c r="B43" s="14" t="s">
        <v>153</v>
      </c>
    </row>
    <row r="44" spans="1:2" x14ac:dyDescent="0.2">
      <c r="A44" s="10" t="s">
        <v>84</v>
      </c>
      <c r="B44" s="14" t="s">
        <v>154</v>
      </c>
    </row>
    <row r="45" spans="1:2" x14ac:dyDescent="0.2">
      <c r="A45" s="10" t="s">
        <v>51</v>
      </c>
      <c r="B45" s="14" t="s">
        <v>155</v>
      </c>
    </row>
    <row r="46" spans="1:2" x14ac:dyDescent="0.2">
      <c r="A46" s="10" t="s">
        <v>85</v>
      </c>
      <c r="B46" s="14" t="s">
        <v>156</v>
      </c>
    </row>
    <row r="47" spans="1:2" x14ac:dyDescent="0.2">
      <c r="A47" s="10" t="s">
        <v>86</v>
      </c>
      <c r="B47" s="14" t="s">
        <v>157</v>
      </c>
    </row>
    <row r="48" spans="1:2" x14ac:dyDescent="0.2">
      <c r="A48" s="10" t="s">
        <v>87</v>
      </c>
      <c r="B48" s="14" t="s">
        <v>158</v>
      </c>
    </row>
    <row r="49" spans="1:2" x14ac:dyDescent="0.2">
      <c r="A49" s="10" t="s">
        <v>88</v>
      </c>
      <c r="B49" s="14" t="s">
        <v>159</v>
      </c>
    </row>
    <row r="50" spans="1:2" x14ac:dyDescent="0.2">
      <c r="A50" s="10" t="s">
        <v>89</v>
      </c>
      <c r="B50" s="14" t="s">
        <v>160</v>
      </c>
    </row>
    <row r="51" spans="1:2" x14ac:dyDescent="0.2">
      <c r="A51" s="10" t="s">
        <v>90</v>
      </c>
      <c r="B51" s="14" t="s">
        <v>161</v>
      </c>
    </row>
    <row r="52" spans="1:2" x14ac:dyDescent="0.2">
      <c r="A52" s="10" t="s">
        <v>91</v>
      </c>
      <c r="B52" s="14" t="s">
        <v>162</v>
      </c>
    </row>
    <row r="53" spans="1:2" x14ac:dyDescent="0.2">
      <c r="A53" s="10" t="s">
        <v>92</v>
      </c>
      <c r="B53" s="14" t="s">
        <v>163</v>
      </c>
    </row>
    <row r="54" spans="1:2" x14ac:dyDescent="0.2">
      <c r="A54" s="10" t="s">
        <v>93</v>
      </c>
      <c r="B54" s="14"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workbookViewId="0">
      <selection activeCell="E1" sqref="E1:E1048576"/>
    </sheetView>
  </sheetViews>
  <sheetFormatPr baseColWidth="10" defaultRowHeight="12.75" x14ac:dyDescent="0.2"/>
  <cols>
    <col min="1" max="1" width="67" bestFit="1" customWidth="1"/>
    <col min="2" max="2" width="10.7109375" customWidth="1"/>
    <col min="3" max="3" width="66.28515625" bestFit="1" customWidth="1"/>
  </cols>
  <sheetData>
    <row r="1" spans="1:5" x14ac:dyDescent="0.2">
      <c r="A1" s="11" t="s">
        <v>101</v>
      </c>
      <c r="B1" s="11" t="str">
        <f>VLOOKUP(A1,Hoja2!A:B,2,0)</f>
        <v>SERIE001</v>
      </c>
      <c r="C1" t="s">
        <v>52</v>
      </c>
      <c r="E1" s="14" t="s">
        <v>19</v>
      </c>
    </row>
    <row r="2" spans="1:5" x14ac:dyDescent="0.2">
      <c r="A2" s="11" t="s">
        <v>101</v>
      </c>
      <c r="B2" s="11" t="str">
        <f>VLOOKUP(A2,Hoja2!A:B,2,0)</f>
        <v>SERIE001</v>
      </c>
      <c r="C2" t="s">
        <v>22</v>
      </c>
      <c r="E2" s="14" t="s">
        <v>20</v>
      </c>
    </row>
    <row r="3" spans="1:5" x14ac:dyDescent="0.2">
      <c r="A3" s="11" t="s">
        <v>102</v>
      </c>
      <c r="B3" s="11" t="str">
        <f>VLOOKUP(A3,Hoja2!A:B,2,0)</f>
        <v>SERIE002</v>
      </c>
      <c r="C3" t="s">
        <v>53</v>
      </c>
      <c r="E3" s="14" t="s">
        <v>21</v>
      </c>
    </row>
    <row r="4" spans="1:5" x14ac:dyDescent="0.2">
      <c r="A4" s="11" t="s">
        <v>102</v>
      </c>
      <c r="B4" s="11" t="str">
        <f>VLOOKUP(A4,Hoja2!A:B,2,0)</f>
        <v>SERIE002</v>
      </c>
      <c r="C4" t="s">
        <v>54</v>
      </c>
      <c r="E4" s="14" t="s">
        <v>175</v>
      </c>
    </row>
    <row r="5" spans="1:5" x14ac:dyDescent="0.2">
      <c r="A5" s="11" t="s">
        <v>102</v>
      </c>
      <c r="B5" s="11" t="str">
        <f>VLOOKUP(A5,Hoja2!A:B,2,0)</f>
        <v>SERIE002</v>
      </c>
      <c r="C5" t="s">
        <v>55</v>
      </c>
    </row>
    <row r="6" spans="1:5" x14ac:dyDescent="0.2">
      <c r="A6" s="11" t="s">
        <v>102</v>
      </c>
      <c r="B6" s="11" t="str">
        <f>VLOOKUP(A6,Hoja2!A:B,2,0)</f>
        <v>SERIE002</v>
      </c>
      <c r="C6" t="s">
        <v>56</v>
      </c>
    </row>
    <row r="7" spans="1:5" x14ac:dyDescent="0.2">
      <c r="A7" s="11" t="s">
        <v>102</v>
      </c>
      <c r="B7" s="11" t="str">
        <f>VLOOKUP(A7,Hoja2!A:B,2,0)</f>
        <v>SERIE002</v>
      </c>
      <c r="C7" t="s">
        <v>57</v>
      </c>
    </row>
    <row r="8" spans="1:5" x14ac:dyDescent="0.2">
      <c r="A8" s="11" t="s">
        <v>102</v>
      </c>
      <c r="B8" s="11" t="str">
        <f>VLOOKUP(A8,Hoja2!A:B,2,0)</f>
        <v>SERIE002</v>
      </c>
      <c r="C8" t="s">
        <v>58</v>
      </c>
    </row>
    <row r="9" spans="1:5" x14ac:dyDescent="0.2">
      <c r="A9" s="11" t="s">
        <v>102</v>
      </c>
      <c r="B9" s="11" t="str">
        <f>VLOOKUP(A9,Hoja2!A:B,2,0)</f>
        <v>SERIE002</v>
      </c>
      <c r="C9" t="s">
        <v>59</v>
      </c>
    </row>
    <row r="10" spans="1:5" x14ac:dyDescent="0.2">
      <c r="A10" s="11" t="s">
        <v>102</v>
      </c>
      <c r="B10" s="11" t="str">
        <f>VLOOKUP(A10,Hoja2!A:B,2,0)</f>
        <v>SERIE002</v>
      </c>
      <c r="C10" t="s">
        <v>61</v>
      </c>
    </row>
    <row r="11" spans="1:5" x14ac:dyDescent="0.2">
      <c r="A11" s="11" t="s">
        <v>102</v>
      </c>
      <c r="B11" s="11" t="str">
        <f>VLOOKUP(A11,Hoja2!A:B,2,0)</f>
        <v>SERIE002</v>
      </c>
      <c r="C11" t="s">
        <v>94</v>
      </c>
    </row>
    <row r="12" spans="1:5" x14ac:dyDescent="0.2">
      <c r="A12" s="11" t="s">
        <v>102</v>
      </c>
      <c r="B12" s="11" t="str">
        <f>VLOOKUP(A12,Hoja2!A:B,2,0)</f>
        <v>SERIE002</v>
      </c>
      <c r="C12" t="s">
        <v>60</v>
      </c>
    </row>
    <row r="13" spans="1:5" x14ac:dyDescent="0.2">
      <c r="A13" s="11" t="s">
        <v>102</v>
      </c>
      <c r="B13" s="11" t="str">
        <f>VLOOKUP(A13,Hoja2!A:B,2,0)</f>
        <v>SERIE002</v>
      </c>
      <c r="C13" t="s">
        <v>95</v>
      </c>
    </row>
    <row r="14" spans="1:5" x14ac:dyDescent="0.2">
      <c r="A14" s="11" t="s">
        <v>102</v>
      </c>
      <c r="B14" s="11" t="str">
        <f>VLOOKUP(A14,Hoja2!A:B,2,0)</f>
        <v>SERIE002</v>
      </c>
      <c r="C14" t="s">
        <v>23</v>
      </c>
    </row>
    <row r="15" spans="1:5" x14ac:dyDescent="0.2">
      <c r="A15" s="11" t="s">
        <v>102</v>
      </c>
      <c r="B15" s="11" t="str">
        <f>VLOOKUP(A15,Hoja2!A:B,2,0)</f>
        <v>SERIE002</v>
      </c>
      <c r="C15" t="s">
        <v>24</v>
      </c>
    </row>
    <row r="16" spans="1:5" x14ac:dyDescent="0.2">
      <c r="A16" s="11" t="s">
        <v>102</v>
      </c>
      <c r="B16" s="11" t="str">
        <f>VLOOKUP(A16,Hoja2!A:B,2,0)</f>
        <v>SERIE002</v>
      </c>
      <c r="C16" t="s">
        <v>25</v>
      </c>
    </row>
    <row r="17" spans="1:3" x14ac:dyDescent="0.2">
      <c r="A17" s="12" t="s">
        <v>26</v>
      </c>
      <c r="B17" s="11" t="str">
        <f>VLOOKUP(A17,Hoja2!A:B,2,0)</f>
        <v>SERIE003</v>
      </c>
      <c r="C17" t="s">
        <v>26</v>
      </c>
    </row>
    <row r="18" spans="1:3" x14ac:dyDescent="0.2">
      <c r="A18" s="12" t="s">
        <v>96</v>
      </c>
      <c r="B18" s="11" t="str">
        <f>VLOOKUP(A18,Hoja2!A:B,2,0)</f>
        <v>SERIE004</v>
      </c>
      <c r="C18" t="s">
        <v>96</v>
      </c>
    </row>
    <row r="19" spans="1:3" x14ac:dyDescent="0.2">
      <c r="A19" s="12" t="s">
        <v>27</v>
      </c>
      <c r="B19" s="11" t="str">
        <f>VLOOKUP(A19,Hoja2!A:B,2,0)</f>
        <v>SERIE005</v>
      </c>
      <c r="C19" t="s">
        <v>27</v>
      </c>
    </row>
    <row r="20" spans="1:3" x14ac:dyDescent="0.2">
      <c r="A20" s="12" t="s">
        <v>62</v>
      </c>
      <c r="B20" s="11" t="str">
        <f>VLOOKUP(A20,Hoja2!A:B,2,0)</f>
        <v>SERIE006</v>
      </c>
      <c r="C20" t="s">
        <v>62</v>
      </c>
    </row>
    <row r="21" spans="1:3" x14ac:dyDescent="0.2">
      <c r="A21" s="12" t="s">
        <v>63</v>
      </c>
      <c r="B21" s="11" t="str">
        <f>VLOOKUP(A21,Hoja2!A:B,2,0)</f>
        <v>SERIE007</v>
      </c>
      <c r="C21" t="s">
        <v>63</v>
      </c>
    </row>
    <row r="22" spans="1:3" x14ac:dyDescent="0.2">
      <c r="A22" s="12" t="s">
        <v>64</v>
      </c>
      <c r="B22" s="11" t="str">
        <f>VLOOKUP(A22,Hoja2!A:B,2,0)</f>
        <v>SERIE008</v>
      </c>
      <c r="C22" t="s">
        <v>64</v>
      </c>
    </row>
    <row r="23" spans="1:3" x14ac:dyDescent="0.2">
      <c r="A23" s="12" t="s">
        <v>28</v>
      </c>
      <c r="B23" s="11" t="str">
        <f>VLOOKUP(A23,Hoja2!A:B,2,0)</f>
        <v>SERIE009</v>
      </c>
      <c r="C23" t="s">
        <v>28</v>
      </c>
    </row>
    <row r="24" spans="1:3" x14ac:dyDescent="0.2">
      <c r="A24" s="12" t="s">
        <v>29</v>
      </c>
      <c r="B24" s="11" t="str">
        <f>VLOOKUP(A24,Hoja2!A:B,2,0)</f>
        <v>SERIE010</v>
      </c>
      <c r="C24" t="s">
        <v>29</v>
      </c>
    </row>
    <row r="25" spans="1:3" x14ac:dyDescent="0.2">
      <c r="A25" s="12" t="s">
        <v>30</v>
      </c>
      <c r="B25" s="11" t="str">
        <f>VLOOKUP(A25,Hoja2!A:B,2,0)</f>
        <v>SERIE011</v>
      </c>
      <c r="C25" t="s">
        <v>30</v>
      </c>
    </row>
    <row r="26" spans="1:3" x14ac:dyDescent="0.2">
      <c r="A26" s="12" t="s">
        <v>31</v>
      </c>
      <c r="B26" s="11" t="str">
        <f>VLOOKUP(A26,Hoja2!A:B,2,0)</f>
        <v>SERIE012</v>
      </c>
      <c r="C26" t="s">
        <v>31</v>
      </c>
    </row>
    <row r="27" spans="1:3" x14ac:dyDescent="0.2">
      <c r="A27" s="12" t="s">
        <v>32</v>
      </c>
      <c r="B27" s="11" t="str">
        <f>VLOOKUP(A27,Hoja2!A:B,2,0)</f>
        <v>SERIE013</v>
      </c>
      <c r="C27" t="s">
        <v>32</v>
      </c>
    </row>
    <row r="28" spans="1:3" x14ac:dyDescent="0.2">
      <c r="A28" s="12" t="s">
        <v>33</v>
      </c>
      <c r="B28" s="11" t="str">
        <f>VLOOKUP(A28,Hoja2!A:B,2,0)</f>
        <v>SERIE014</v>
      </c>
      <c r="C28" t="s">
        <v>33</v>
      </c>
    </row>
    <row r="29" spans="1:3" x14ac:dyDescent="0.2">
      <c r="A29" s="12" t="s">
        <v>97</v>
      </c>
      <c r="B29" s="11" t="str">
        <f>VLOOKUP(A29,Hoja2!A:B,2,0)</f>
        <v>SERIE015</v>
      </c>
      <c r="C29" t="s">
        <v>97</v>
      </c>
    </row>
    <row r="30" spans="1:3" x14ac:dyDescent="0.2">
      <c r="A30" s="12" t="s">
        <v>174</v>
      </c>
      <c r="B30" s="11" t="str">
        <f>VLOOKUP(A30,Hoja2!A:B,2,0)</f>
        <v>SERIE053</v>
      </c>
      <c r="C30" t="s">
        <v>174</v>
      </c>
    </row>
    <row r="31" spans="1:3" x14ac:dyDescent="0.2">
      <c r="A31" s="12" t="s">
        <v>34</v>
      </c>
      <c r="B31" s="11" t="str">
        <f>VLOOKUP(A31,Hoja2!A:B,2,0)</f>
        <v>SERIE016</v>
      </c>
      <c r="C31" t="s">
        <v>34</v>
      </c>
    </row>
    <row r="32" spans="1:3" x14ac:dyDescent="0.2">
      <c r="A32" s="12" t="s">
        <v>65</v>
      </c>
      <c r="B32" s="11" t="str">
        <f>VLOOKUP(A32,Hoja2!A:B,2,0)</f>
        <v>SERIE017</v>
      </c>
      <c r="C32" t="s">
        <v>65</v>
      </c>
    </row>
    <row r="33" spans="1:3" x14ac:dyDescent="0.2">
      <c r="A33" s="12" t="s">
        <v>35</v>
      </c>
      <c r="B33" s="11" t="str">
        <f>VLOOKUP(A33,Hoja2!A:B,2,0)</f>
        <v>SERIE018</v>
      </c>
      <c r="C33" t="s">
        <v>35</v>
      </c>
    </row>
    <row r="34" spans="1:3" x14ac:dyDescent="0.2">
      <c r="A34" s="12" t="s">
        <v>66</v>
      </c>
      <c r="B34" s="11" t="str">
        <f>VLOOKUP(A34,Hoja2!A:B,2,0)</f>
        <v>SERIE019</v>
      </c>
      <c r="C34" t="s">
        <v>66</v>
      </c>
    </row>
    <row r="35" spans="1:3" x14ac:dyDescent="0.2">
      <c r="A35" s="12" t="s">
        <v>68</v>
      </c>
      <c r="B35" s="11" t="str">
        <f>VLOOKUP(A35,Hoja2!A:B,2,0)</f>
        <v>SERIE020</v>
      </c>
      <c r="C35" t="s">
        <v>68</v>
      </c>
    </row>
    <row r="36" spans="1:3" x14ac:dyDescent="0.2">
      <c r="A36" s="12" t="s">
        <v>83</v>
      </c>
      <c r="B36" s="11" t="str">
        <f>VLOOKUP(A36,Hoja2!A:B,2,0)</f>
        <v>SERIE021</v>
      </c>
      <c r="C36" t="s">
        <v>83</v>
      </c>
    </row>
    <row r="37" spans="1:3" x14ac:dyDescent="0.2">
      <c r="A37" s="11" t="s">
        <v>105</v>
      </c>
      <c r="B37" s="11" t="str">
        <f>VLOOKUP(A37,Hoja2!A:B,2,0)</f>
        <v>SERIE022</v>
      </c>
      <c r="C37" t="s">
        <v>36</v>
      </c>
    </row>
    <row r="38" spans="1:3" x14ac:dyDescent="0.2">
      <c r="A38" s="11" t="s">
        <v>105</v>
      </c>
      <c r="B38" s="11" t="str">
        <f>VLOOKUP(A38,Hoja2!A:B,2,0)</f>
        <v>SERIE022</v>
      </c>
      <c r="C38" t="s">
        <v>37</v>
      </c>
    </row>
    <row r="39" spans="1:3" x14ac:dyDescent="0.2">
      <c r="A39" s="12" t="s">
        <v>69</v>
      </c>
      <c r="B39" s="11" t="str">
        <f>VLOOKUP(A39,Hoja2!A:B,2,0)</f>
        <v>SERIE023</v>
      </c>
      <c r="C39" t="s">
        <v>69</v>
      </c>
    </row>
    <row r="40" spans="1:3" x14ac:dyDescent="0.2">
      <c r="A40" s="12" t="s">
        <v>70</v>
      </c>
      <c r="B40" s="11" t="str">
        <f>VLOOKUP(A40,Hoja2!A:B,2,0)</f>
        <v>SERIE024</v>
      </c>
      <c r="C40" t="s">
        <v>70</v>
      </c>
    </row>
    <row r="41" spans="1:3" x14ac:dyDescent="0.2">
      <c r="A41" s="12" t="s">
        <v>71</v>
      </c>
      <c r="B41" s="11" t="str">
        <f>VLOOKUP(A41,Hoja2!A:B,2,0)</f>
        <v>SERIE025</v>
      </c>
      <c r="C41" t="s">
        <v>71</v>
      </c>
    </row>
    <row r="42" spans="1:3" x14ac:dyDescent="0.2">
      <c r="A42" s="11" t="s">
        <v>106</v>
      </c>
      <c r="B42" s="11" t="str">
        <f>VLOOKUP(A42,Hoja2!A:B,2,0)</f>
        <v>SERIE026</v>
      </c>
      <c r="C42" t="s">
        <v>38</v>
      </c>
    </row>
    <row r="43" spans="1:3" x14ac:dyDescent="0.2">
      <c r="A43" s="11" t="s">
        <v>106</v>
      </c>
      <c r="B43" s="11" t="str">
        <f>VLOOKUP(A43,Hoja2!A:B,2,0)</f>
        <v>SERIE026</v>
      </c>
      <c r="C43" t="s">
        <v>72</v>
      </c>
    </row>
    <row r="44" spans="1:3" x14ac:dyDescent="0.2">
      <c r="A44" s="11" t="s">
        <v>106</v>
      </c>
      <c r="B44" s="11" t="str">
        <f>VLOOKUP(A44,Hoja2!A:B,2,0)</f>
        <v>SERIE026</v>
      </c>
      <c r="C44" t="s">
        <v>67</v>
      </c>
    </row>
    <row r="45" spans="1:3" x14ac:dyDescent="0.2">
      <c r="A45" s="11" t="s">
        <v>106</v>
      </c>
      <c r="B45" s="11" t="str">
        <f>VLOOKUP(A45,Hoja2!A:B,2,0)</f>
        <v>SERIE026</v>
      </c>
      <c r="C45" t="s">
        <v>98</v>
      </c>
    </row>
    <row r="46" spans="1:3" x14ac:dyDescent="0.2">
      <c r="A46" s="12" t="s">
        <v>73</v>
      </c>
      <c r="B46" s="11" t="str">
        <f>VLOOKUP(A46,Hoja2!A:B,2,0)</f>
        <v>SERIE027</v>
      </c>
      <c r="C46" t="s">
        <v>73</v>
      </c>
    </row>
    <row r="47" spans="1:3" x14ac:dyDescent="0.2">
      <c r="A47" s="12" t="s">
        <v>39</v>
      </c>
      <c r="B47" s="11" t="str">
        <f>VLOOKUP(A47,Hoja2!A:B,2,0)</f>
        <v>SERIE028</v>
      </c>
      <c r="C47" t="s">
        <v>39</v>
      </c>
    </row>
    <row r="48" spans="1:3" x14ac:dyDescent="0.2">
      <c r="A48" s="12" t="s">
        <v>40</v>
      </c>
      <c r="B48" s="11" t="str">
        <f>VLOOKUP(A48,Hoja2!A:B,2,0)</f>
        <v>SERIE029</v>
      </c>
      <c r="C48" t="s">
        <v>40</v>
      </c>
    </row>
    <row r="49" spans="1:3" x14ac:dyDescent="0.2">
      <c r="A49" s="12" t="s">
        <v>41</v>
      </c>
      <c r="B49" s="11" t="str">
        <f>VLOOKUP(A49,Hoja2!A:B,2,0)</f>
        <v>SERIE030</v>
      </c>
      <c r="C49" t="s">
        <v>41</v>
      </c>
    </row>
    <row r="50" spans="1:3" x14ac:dyDescent="0.2">
      <c r="A50" s="12" t="s">
        <v>74</v>
      </c>
      <c r="B50" s="11" t="str">
        <f>VLOOKUP(A50,Hoja2!A:B,2,0)</f>
        <v>SERIE031</v>
      </c>
      <c r="C50" t="s">
        <v>74</v>
      </c>
    </row>
    <row r="51" spans="1:3" x14ac:dyDescent="0.2">
      <c r="A51" s="12" t="s">
        <v>42</v>
      </c>
      <c r="B51" s="11" t="str">
        <f>VLOOKUP(A51,Hoja2!A:B,2,0)</f>
        <v>SERIE032</v>
      </c>
      <c r="C51" t="s">
        <v>42</v>
      </c>
    </row>
    <row r="52" spans="1:3" x14ac:dyDescent="0.2">
      <c r="A52" s="12" t="s">
        <v>75</v>
      </c>
      <c r="B52" s="11" t="str">
        <f>VLOOKUP(A52,Hoja2!A:B,2,0)</f>
        <v>SERIE033</v>
      </c>
      <c r="C52" t="s">
        <v>75</v>
      </c>
    </row>
    <row r="53" spans="1:3" x14ac:dyDescent="0.2">
      <c r="A53" s="12" t="s">
        <v>43</v>
      </c>
      <c r="B53" s="11" t="str">
        <f>VLOOKUP(A53,Hoja2!A:B,2,0)</f>
        <v>SERIE034</v>
      </c>
      <c r="C53" t="s">
        <v>43</v>
      </c>
    </row>
    <row r="54" spans="1:3" x14ac:dyDescent="0.2">
      <c r="A54" s="12" t="s">
        <v>44</v>
      </c>
      <c r="B54" s="11" t="str">
        <f>VLOOKUP(A54,Hoja2!A:B,2,0)</f>
        <v>SERIE035</v>
      </c>
      <c r="C54" t="s">
        <v>44</v>
      </c>
    </row>
    <row r="55" spans="1:3" x14ac:dyDescent="0.2">
      <c r="A55" s="11" t="s">
        <v>107</v>
      </c>
      <c r="B55" s="11" t="str">
        <f>VLOOKUP(A55,Hoja2!A:B,2,0)</f>
        <v>SERIE036</v>
      </c>
      <c r="C55" t="s">
        <v>45</v>
      </c>
    </row>
    <row r="56" spans="1:3" x14ac:dyDescent="0.2">
      <c r="A56" s="11" t="s">
        <v>107</v>
      </c>
      <c r="B56" s="11" t="str">
        <f>VLOOKUP(A56,Hoja2!A:B,2,0)</f>
        <v>SERIE036</v>
      </c>
      <c r="C56" t="s">
        <v>76</v>
      </c>
    </row>
    <row r="57" spans="1:3" x14ac:dyDescent="0.2">
      <c r="A57" s="11" t="s">
        <v>107</v>
      </c>
      <c r="B57" s="11" t="str">
        <f>VLOOKUP(A57,Hoja2!A:B,2,0)</f>
        <v>SERIE036</v>
      </c>
      <c r="C57" t="s">
        <v>77</v>
      </c>
    </row>
    <row r="58" spans="1:3" x14ac:dyDescent="0.2">
      <c r="A58" s="11" t="s">
        <v>107</v>
      </c>
      <c r="B58" s="11" t="str">
        <f>VLOOKUP(A58,Hoja2!A:B,2,0)</f>
        <v>SERIE036</v>
      </c>
      <c r="C58" t="s">
        <v>78</v>
      </c>
    </row>
    <row r="59" spans="1:3" x14ac:dyDescent="0.2">
      <c r="A59" s="11" t="s">
        <v>107</v>
      </c>
      <c r="B59" s="11" t="str">
        <f>VLOOKUP(A59,Hoja2!A:B,2,0)</f>
        <v>SERIE036</v>
      </c>
      <c r="C59" t="s">
        <v>79</v>
      </c>
    </row>
    <row r="60" spans="1:3" x14ac:dyDescent="0.2">
      <c r="A60" s="11" t="s">
        <v>107</v>
      </c>
      <c r="B60" s="11" t="str">
        <f>VLOOKUP(A60,Hoja2!A:B,2,0)</f>
        <v>SERIE036</v>
      </c>
      <c r="C60" t="s">
        <v>46</v>
      </c>
    </row>
    <row r="61" spans="1:3" x14ac:dyDescent="0.2">
      <c r="A61" s="12" t="s">
        <v>80</v>
      </c>
      <c r="B61" s="11" t="str">
        <f>VLOOKUP(A61,Hoja2!A:B,2,0)</f>
        <v>SERIE037</v>
      </c>
      <c r="C61" t="s">
        <v>80</v>
      </c>
    </row>
    <row r="62" spans="1:3" x14ac:dyDescent="0.2">
      <c r="A62" s="12" t="s">
        <v>109</v>
      </c>
      <c r="B62" s="11" t="str">
        <f>VLOOKUP(A62,Hoja2!A:B,2,0)</f>
        <v>SERIE038</v>
      </c>
      <c r="C62" t="s">
        <v>47</v>
      </c>
    </row>
    <row r="63" spans="1:3" x14ac:dyDescent="0.2">
      <c r="A63" s="11" t="s">
        <v>108</v>
      </c>
      <c r="B63" s="11" t="str">
        <f>VLOOKUP(A63,Hoja2!A:B,2,0)</f>
        <v>SERIE039</v>
      </c>
      <c r="C63" t="s">
        <v>81</v>
      </c>
    </row>
    <row r="64" spans="1:3" x14ac:dyDescent="0.2">
      <c r="A64" s="11" t="s">
        <v>108</v>
      </c>
      <c r="B64" s="11" t="str">
        <f>VLOOKUP(A64,Hoja2!A:B,2,0)</f>
        <v>SERIE039</v>
      </c>
      <c r="C64" t="s">
        <v>48</v>
      </c>
    </row>
    <row r="65" spans="1:3" x14ac:dyDescent="0.2">
      <c r="A65" s="11" t="s">
        <v>108</v>
      </c>
      <c r="B65" s="11" t="str">
        <f>VLOOKUP(A65,Hoja2!A:B,2,0)</f>
        <v>SERIE039</v>
      </c>
      <c r="C65" t="s">
        <v>49</v>
      </c>
    </row>
    <row r="66" spans="1:3" x14ac:dyDescent="0.2">
      <c r="A66" s="12" t="s">
        <v>50</v>
      </c>
      <c r="B66" s="11" t="str">
        <f>VLOOKUP(A66,Hoja2!A:B,2,0)</f>
        <v>SERIE040</v>
      </c>
      <c r="C66" t="s">
        <v>50</v>
      </c>
    </row>
    <row r="67" spans="1:3" x14ac:dyDescent="0.2">
      <c r="A67" s="12" t="s">
        <v>82</v>
      </c>
      <c r="B67" s="11" t="str">
        <f>VLOOKUP(A67,Hoja2!A:B,2,0)</f>
        <v>SERIE041</v>
      </c>
      <c r="C67" t="s">
        <v>82</v>
      </c>
    </row>
    <row r="68" spans="1:3" x14ac:dyDescent="0.2">
      <c r="A68" s="12" t="s">
        <v>84</v>
      </c>
      <c r="B68" s="11" t="str">
        <f>VLOOKUP(A68,Hoja2!A:B,2,0)</f>
        <v>SERIE042</v>
      </c>
      <c r="C68" t="s">
        <v>84</v>
      </c>
    </row>
    <row r="69" spans="1:3" x14ac:dyDescent="0.2">
      <c r="A69" s="12" t="s">
        <v>51</v>
      </c>
      <c r="B69" s="11" t="str">
        <f>VLOOKUP(A69,Hoja2!A:B,2,0)</f>
        <v>SERIE043</v>
      </c>
      <c r="C69" t="s">
        <v>51</v>
      </c>
    </row>
    <row r="70" spans="1:3" x14ac:dyDescent="0.2">
      <c r="A70" s="12" t="s">
        <v>85</v>
      </c>
      <c r="B70" s="11" t="str">
        <f>VLOOKUP(A70,Hoja2!A:B,2,0)</f>
        <v>SERIE044</v>
      </c>
      <c r="C70" t="s">
        <v>85</v>
      </c>
    </row>
    <row r="71" spans="1:3" x14ac:dyDescent="0.2">
      <c r="A71" s="12" t="s">
        <v>86</v>
      </c>
      <c r="B71" s="11" t="str">
        <f>VLOOKUP(A71,Hoja2!A:B,2,0)</f>
        <v>SERIE045</v>
      </c>
      <c r="C71" t="s">
        <v>86</v>
      </c>
    </row>
    <row r="72" spans="1:3" x14ac:dyDescent="0.2">
      <c r="A72" s="12" t="s">
        <v>87</v>
      </c>
      <c r="B72" s="11" t="str">
        <f>VLOOKUP(A72,Hoja2!A:B,2,0)</f>
        <v>SERIE046</v>
      </c>
      <c r="C72" t="s">
        <v>87</v>
      </c>
    </row>
    <row r="73" spans="1:3" x14ac:dyDescent="0.2">
      <c r="A73" s="12" t="s">
        <v>88</v>
      </c>
      <c r="B73" s="11" t="str">
        <f>VLOOKUP(A73,Hoja2!A:B,2,0)</f>
        <v>SERIE047</v>
      </c>
      <c r="C73" t="s">
        <v>88</v>
      </c>
    </row>
    <row r="74" spans="1:3" x14ac:dyDescent="0.2">
      <c r="A74" s="12" t="s">
        <v>89</v>
      </c>
      <c r="B74" s="11" t="str">
        <f>VLOOKUP(A74,Hoja2!A:B,2,0)</f>
        <v>SERIE048</v>
      </c>
      <c r="C74" t="s">
        <v>89</v>
      </c>
    </row>
    <row r="75" spans="1:3" x14ac:dyDescent="0.2">
      <c r="A75" s="12" t="s">
        <v>90</v>
      </c>
      <c r="B75" s="11" t="str">
        <f>VLOOKUP(A75,Hoja2!A:B,2,0)</f>
        <v>SERIE049</v>
      </c>
      <c r="C75" t="s">
        <v>90</v>
      </c>
    </row>
    <row r="76" spans="1:3" x14ac:dyDescent="0.2">
      <c r="A76" s="12" t="s">
        <v>91</v>
      </c>
      <c r="B76" s="11" t="str">
        <f>VLOOKUP(A76,Hoja2!A:B,2,0)</f>
        <v>SERIE050</v>
      </c>
      <c r="C76" t="s">
        <v>91</v>
      </c>
    </row>
    <row r="77" spans="1:3" x14ac:dyDescent="0.2">
      <c r="A77" s="12" t="s">
        <v>92</v>
      </c>
      <c r="B77" s="11" t="str">
        <f>VLOOKUP(A77,Hoja2!A:B,2,0)</f>
        <v>SERIE051</v>
      </c>
      <c r="C77" t="s">
        <v>92</v>
      </c>
    </row>
    <row r="78" spans="1:3" x14ac:dyDescent="0.2">
      <c r="A78" s="12" t="s">
        <v>93</v>
      </c>
      <c r="B78" s="11" t="str">
        <f>VLOOKUP(A78,Hoja2!A:B,2,0)</f>
        <v>SERIE052</v>
      </c>
      <c r="C78" t="s">
        <v>93</v>
      </c>
    </row>
    <row r="81" spans="1:1" x14ac:dyDescent="0.2">
      <c r="A81" s="15"/>
    </row>
    <row r="82" spans="1:1" x14ac:dyDescent="0.2">
      <c r="A82" s="15"/>
    </row>
    <row r="83" spans="1:1" x14ac:dyDescent="0.2">
      <c r="A83"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58</vt:i4>
      </vt:variant>
    </vt:vector>
  </HeadingPairs>
  <TitlesOfParts>
    <vt:vector size="64" baseType="lpstr">
      <vt:lpstr>Eliminación</vt:lpstr>
      <vt:lpstr>RETENCIÓN</vt:lpstr>
      <vt:lpstr>Hoja1</vt:lpstr>
      <vt:lpstr>SERIES</vt:lpstr>
      <vt:lpstr>Hoja2</vt:lpstr>
      <vt:lpstr>Hoja3</vt:lpstr>
      <vt:lpstr>ACCIONES</vt:lpstr>
      <vt:lpstr>ACTAS</vt:lpstr>
      <vt:lpstr>ACTAS1</vt:lpstr>
      <vt:lpstr>INFORMES</vt:lpstr>
      <vt:lpstr>PLANES</vt:lpstr>
      <vt:lpstr>PROGRAMAS</vt:lpstr>
      <vt:lpstr>SERIE001</vt:lpstr>
      <vt:lpstr>SERIE002</vt:lpstr>
      <vt:lpstr>SERIE003</vt:lpstr>
      <vt:lpstr>SERIE004</vt:lpstr>
      <vt:lpstr>SERIE005</vt:lpstr>
      <vt:lpstr>SERIE006</vt:lpstr>
      <vt:lpstr>SERIE007</vt:lpstr>
      <vt:lpstr>SERIE008</vt:lpstr>
      <vt:lpstr>SERIE009</vt:lpstr>
      <vt:lpstr>SERIE010</vt:lpstr>
      <vt:lpstr>SERIE011</vt:lpstr>
      <vt:lpstr>SERIE012</vt:lpstr>
      <vt:lpstr>SERIE013</vt:lpstr>
      <vt:lpstr>SERIE014</vt:lpstr>
      <vt:lpstr>SERIE015</vt:lpstr>
      <vt:lpstr>SERIE016</vt:lpstr>
      <vt:lpstr>SERIE017</vt:lpstr>
      <vt:lpstr>SERIE018</vt:lpstr>
      <vt:lpstr>SERIE019</vt:lpstr>
      <vt:lpstr>SERIE020</vt:lpstr>
      <vt:lpstr>SERIE021</vt:lpstr>
      <vt:lpstr>SERIE022</vt:lpstr>
      <vt:lpstr>SERIE023</vt:lpstr>
      <vt:lpstr>SERIE024</vt:lpstr>
      <vt:lpstr>SERIE025</vt:lpstr>
      <vt:lpstr>SERIE026</vt:lpstr>
      <vt:lpstr>SERIE027</vt:lpstr>
      <vt:lpstr>SERIE028</vt:lpstr>
      <vt:lpstr>SERIE029</vt:lpstr>
      <vt:lpstr>SERIE030</vt:lpstr>
      <vt:lpstr>SERIE031</vt:lpstr>
      <vt:lpstr>SERIE032</vt:lpstr>
      <vt:lpstr>SERIE033</vt:lpstr>
      <vt:lpstr>SERIE034</vt:lpstr>
      <vt:lpstr>SERIE035</vt:lpstr>
      <vt:lpstr>SERIE036</vt:lpstr>
      <vt:lpstr>SERIE037</vt:lpstr>
      <vt:lpstr>SERIE038</vt:lpstr>
      <vt:lpstr>SERIE039</vt:lpstr>
      <vt:lpstr>SERIE040</vt:lpstr>
      <vt:lpstr>SERIE041</vt:lpstr>
      <vt:lpstr>SERIE042</vt:lpstr>
      <vt:lpstr>SERIE043</vt:lpstr>
      <vt:lpstr>SERIE044</vt:lpstr>
      <vt:lpstr>SERIE045</vt:lpstr>
      <vt:lpstr>SERIE046</vt:lpstr>
      <vt:lpstr>SERIE047</vt:lpstr>
      <vt:lpstr>SERIE048</vt:lpstr>
      <vt:lpstr>SERIE049</vt:lpstr>
      <vt:lpstr>SERIE050</vt:lpstr>
      <vt:lpstr>SERIE051</vt:lpstr>
      <vt:lpstr>SERIE052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amgalvis</dc:creator>
  <cp:lastModifiedBy>Erika Natalia Ardila Rivera</cp:lastModifiedBy>
  <dcterms:created xsi:type="dcterms:W3CDTF">2014-09-19T14:29:34Z</dcterms:created>
  <dcterms:modified xsi:type="dcterms:W3CDTF">2015-10-15T21:45:44Z</dcterms:modified>
</cp:coreProperties>
</file>