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Y:\VIGENCIA 2020\PLANES DE MEJORAMIENTO\PM CONTRALORÍA\PUBLICACION WEB\"/>
    </mc:Choice>
  </mc:AlternateContent>
  <bookViews>
    <workbookView xWindow="0" yWindow="0" windowWidth="24000" windowHeight="9435" activeTab="1"/>
  </bookViews>
  <sheets>
    <sheet name="CONTENIDO" sheetId="1" r:id="rId1"/>
    <sheet name="ESTADISTICA GENERAL" sheetId="2" r:id="rId2"/>
    <sheet name="CONSOLIDADO GENERAL" sheetId="3" r:id="rId3"/>
    <sheet name="TRABAJO CONSOLIDADO TABLAS DINA" sheetId="4" state="hidden" r:id="rId4"/>
  </sheets>
  <definedNames>
    <definedName name="_xlnm._FilterDatabase" localSheetId="2" hidden="1">'CONSOLIDADO GENERAL'!$A$5:$AP$94</definedName>
    <definedName name="Z_47B5330E_7936_41EE_9D30_EBD97BBDCC37_.wvu.FilterData" localSheetId="2" hidden="1">'CONSOLIDADO GENERAL'!$A$5:$AP$87</definedName>
    <definedName name="Z_882B3509_88B3_4E0D_B671_C82E0D77CF2E_.wvu.FilterData" localSheetId="2" hidden="1">'CONSOLIDADO GENERAL'!$A$5:$AP$78</definedName>
    <definedName name="Z_9FC188A1_E99A_4204_8B0C_AE30C9DA4987_.wvu.FilterData" localSheetId="2" hidden="1">'CONSOLIDADO GENERAL'!$A$5:$AP$78</definedName>
    <definedName name="Z_A90736C5_87E2_4574_BD3D_D127EE766E8F_.wvu.FilterData" localSheetId="2" hidden="1">'CONSOLIDADO GENERAL'!$A$5:$AP$78</definedName>
    <definedName name="Z_C10316D0_8AC2_47D3_BA25_6B58680AE6D4_.wvu.FilterData" localSheetId="2" hidden="1">'CONSOLIDADO GENERAL'!$A$5:$AP$78</definedName>
    <definedName name="Z_D1604C13_DE07_4280_AB0F_B773CBD13A08_.wvu.FilterData" localSheetId="2" hidden="1">'CONSOLIDADO GENERAL'!$A$5:$AP$78</definedName>
    <definedName name="Z_D1604C13_DE07_4280_AB0F_B773CBD13A08_.wvu.FilterData" localSheetId="0" hidden="1">CONTENIDO!$G$14</definedName>
    <definedName name="Z_F9DA35DC_034A_4CC6_A450_4871EF7612C3_.wvu.FilterData" localSheetId="2" hidden="1">'CONSOLIDADO GENERAL'!$A$5:$AP$94</definedName>
  </definedNames>
  <calcPr calcId="152511"/>
  <customWorkbookViews>
    <customWorkbookView name="Filtro 4" guid="{9FC188A1-E99A-4204-8B0C-AE30C9DA4987}" maximized="1" windowWidth="0" windowHeight="0" activeSheetId="0"/>
    <customWorkbookView name="Filtro 5" guid="{A90736C5-87E2-4574-BD3D-D127EE766E8F}" maximized="1" windowWidth="0" windowHeight="0" activeSheetId="0"/>
    <customWorkbookView name="Filtro 6" guid="{F9DA35DC-034A-4CC6-A450-4871EF7612C3}" maximized="1" windowWidth="0" windowHeight="0" activeSheetId="0"/>
    <customWorkbookView name="Filtro 7" guid="{47B5330E-7936-41EE-9D30-EBD97BBDCC37}" maximized="1" windowWidth="0" windowHeight="0" activeSheetId="0"/>
    <customWorkbookView name="Filtro 1" guid="{D1604C13-DE07-4280-AB0F-B773CBD13A08}" maximized="1" windowWidth="0" windowHeight="0" activeSheetId="0"/>
    <customWorkbookView name="Filtro 2" guid="{C10316D0-8AC2-47D3-BA25-6B58680AE6D4}" maximized="1" windowWidth="0" windowHeight="0" activeSheetId="0"/>
    <customWorkbookView name="Filtro 3" guid="{882B3509-88B3-4E0D-B671-C82E0D77CF2E}" maximized="1" windowWidth="0" windowHeight="0" activeSheetId="0"/>
  </customWorkbookViews>
  <pivotCaches>
    <pivotCache cacheId="8" r:id="rId5"/>
  </pivotCaches>
</workbook>
</file>

<file path=xl/calcChain.xml><?xml version="1.0" encoding="utf-8"?>
<calcChain xmlns="http://schemas.openxmlformats.org/spreadsheetml/2006/main">
  <c r="C11" i="2" l="1"/>
  <c r="C10" i="2"/>
  <c r="C9" i="2"/>
  <c r="C8" i="2"/>
  <c r="B11" i="2"/>
  <c r="B10" i="2"/>
  <c r="B9" i="2"/>
  <c r="B8" i="2"/>
  <c r="A11" i="2"/>
  <c r="A10" i="2"/>
  <c r="A9" i="2"/>
  <c r="A8" i="2"/>
  <c r="B22" i="2"/>
  <c r="B21" i="2"/>
  <c r="A21" i="2"/>
  <c r="B20" i="2"/>
  <c r="A20" i="2"/>
  <c r="B19" i="2"/>
  <c r="A19" i="2"/>
  <c r="G12" i="2"/>
  <c r="F10" i="2"/>
  <c r="F11" i="2"/>
  <c r="D11" i="2"/>
  <c r="F8" i="2"/>
  <c r="E10" i="2"/>
  <c r="E8" i="2"/>
  <c r="D8" i="2"/>
  <c r="E9" i="2"/>
  <c r="E11" i="2"/>
  <c r="D9" i="2"/>
  <c r="D10" i="2"/>
  <c r="F9" i="2"/>
  <c r="C19" i="2" l="1"/>
  <c r="C20" i="2"/>
  <c r="C21" i="2"/>
  <c r="H10" i="2"/>
  <c r="H9" i="2"/>
  <c r="E12" i="2"/>
  <c r="H8" i="2"/>
  <c r="F12" i="2"/>
  <c r="H11" i="2"/>
  <c r="D12" i="2"/>
  <c r="C22" i="2" l="1"/>
  <c r="H12" i="2"/>
</calcChain>
</file>

<file path=xl/sharedStrings.xml><?xml version="1.0" encoding="utf-8"?>
<sst xmlns="http://schemas.openxmlformats.org/spreadsheetml/2006/main" count="1520" uniqueCount="802">
  <si>
    <t xml:space="preserve"> </t>
  </si>
  <si>
    <t>CONTENIDO</t>
  </si>
  <si>
    <t>PLAN MEJORAMIENTO CONSOLIDADO CONTRALORÍA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</si>
  <si>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</si>
  <si>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</si>
  <si>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</si>
  <si>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</si>
  <si>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HOJA 2: ESTADISTICA GENERAL</t>
  </si>
  <si>
    <t>OFICINA ASESORA JURÍDICA</t>
  </si>
  <si>
    <t>PLAN DE MEJORAMIENTO CONTRALORÍA 2019</t>
  </si>
  <si>
    <t>OFICINA ASESORA DE PLANEACIÓN</t>
  </si>
  <si>
    <t>HOJA 3: CONSOLIDADO GENERAL</t>
  </si>
  <si>
    <t>Presenta el Plan de Mejoramiento consolidado en el formato de reporte a la Contraloría de Bogotá, aquí se observan los hallazgos con sus respectivas acciones , seguimientos y recomendaciones por parte De la Oficina de Control Interno para asegurar el desarrollo de la acción.</t>
  </si>
  <si>
    <t>OFICINA TECNOLOGÍAS DE LA INFORMACIÓN Y LAS COMUNICACIONES</t>
  </si>
  <si>
    <t>TOTAL HALLAZGOS POR TIPOLOGÍA</t>
  </si>
  <si>
    <t>SEGUIMIENTO OFICINA DE CONTROL INTERNO</t>
  </si>
  <si>
    <t>PAD</t>
  </si>
  <si>
    <t>CÓDIGO DE AUDITORIA</t>
  </si>
  <si>
    <t>MODALIDAD</t>
  </si>
  <si>
    <t>HALLAZGO ADMINISTRATIVO</t>
  </si>
  <si>
    <t>HALLAZGO ADMINISTRATIVO CON PRESUNTA INCIDENCIA DISCIPLINARIA</t>
  </si>
  <si>
    <t>HALLAZGO ADMINISTRATIVO CON INCIDENCIA FISCAL Y  PRESUNTA INCIDENCIA DISCIPLINARIA</t>
  </si>
  <si>
    <t>HALLAZGO CON PRESUNTA INCIDENCIA PENAL</t>
  </si>
  <si>
    <t>TOTAL GENERAL</t>
  </si>
  <si>
    <t>ACTUALIZADO:</t>
  </si>
  <si>
    <t>CONSOLIDADO DICIEMBRE 2019</t>
  </si>
  <si>
    <t>NO.</t>
  </si>
  <si>
    <t>CÓDIGO DE LA ENTIDAD</t>
  </si>
  <si>
    <t>VIGENCIA PAD AUDITORIA o VISITA</t>
  </si>
  <si>
    <t>VIGENCIA PAD AUDITORIA o VISITA 1</t>
  </si>
  <si>
    <t>CODIGO AUDITORIA SEGÚN PAD DE LA VIGENCIA</t>
  </si>
  <si>
    <t>No. HALLAZGO o Numeral del Informe de la Auditoría o Visita</t>
  </si>
  <si>
    <t>CODIGO ACCION</t>
  </si>
  <si>
    <t>COMPONENTE</t>
  </si>
  <si>
    <t>FACTOR</t>
  </si>
  <si>
    <t>TIPO</t>
  </si>
  <si>
    <t>DESCRIPCIÓN DEL HALLAZGO</t>
  </si>
  <si>
    <t>DESCRIPCIÓN ACCION</t>
  </si>
  <si>
    <t>NOMBRE DEL INDICADOR</t>
  </si>
  <si>
    <t>FORMULA DEL INDICADOR</t>
  </si>
  <si>
    <t>META</t>
  </si>
  <si>
    <t>AREA RESPONSABLE</t>
  </si>
  <si>
    <t>FECHA DE INICIO</t>
  </si>
  <si>
    <t>FECHA DE TERMINACIÓN</t>
  </si>
  <si>
    <t>RESULTADO INDICADOR</t>
  </si>
  <si>
    <t>REPORTE DEPENDENCIA</t>
  </si>
  <si>
    <t>TOTAL DE ACCIONES Y ESTADO DEL CONSOLIDADO DEL PM</t>
  </si>
  <si>
    <t>ESTADO DE LAS ACCIONES (SEGUIMIENTO CUARTO TRIMESTRE 2019)</t>
  </si>
  <si>
    <t>SEGUIMIENTO PRIMER TRIMESTRE</t>
  </si>
  <si>
    <t>CANTIDAD</t>
  </si>
  <si>
    <t>SEGUIMIENTO SEGUNDO TRIMESTRE</t>
  </si>
  <si>
    <t>PORCENTAJE</t>
  </si>
  <si>
    <t>SEGUIMIENTO TERCER TRIMESTRE</t>
  </si>
  <si>
    <t>SEGUIMIENTO DICIEMBRE 2019</t>
  </si>
  <si>
    <t>ESTADO Y EVALUACIÓN ENTIDAD</t>
  </si>
  <si>
    <t>TOTAL</t>
  </si>
  <si>
    <t>2018 2018</t>
  </si>
  <si>
    <t>3.1.4.4.4.1</t>
  </si>
  <si>
    <t>01 - AUDITORIA DE REGULARIDAD</t>
  </si>
  <si>
    <t>Control Gestión</t>
  </si>
  <si>
    <t>Gestión Contractual</t>
  </si>
  <si>
    <t>Hallazgo administrativo</t>
  </si>
  <si>
    <t>Hallazgo administrativo por Constitución de Reservas, contraviniendo los principios de Anualidad y Planeación establecidos en el Estatuto Orgánico del Presupuesto y otras normas.</t>
  </si>
  <si>
    <t>Realizar mesas de trabajo para realizar seguimiento presupuestal y concienciación frente a la constitución y ejecución de reservas en las dependencias</t>
  </si>
  <si>
    <t>Realización mesas de seguimiento</t>
  </si>
  <si>
    <t>(Mesas de trabajo realizadas/Mesas de trabajo programadas)*100</t>
  </si>
  <si>
    <t>Subdirección Corporativa y Asuntos Disciplinarios</t>
  </si>
  <si>
    <r>
      <rPr>
        <b/>
        <sz val="11"/>
        <rFont val="Calibri"/>
      </rPr>
      <t>Fuente:</t>
    </r>
    <r>
      <rPr>
        <sz val="11"/>
        <color rgb="FF000000"/>
        <rFont val="Calibri"/>
      </rPr>
      <t xml:space="preserve"> Construcción OCI</t>
    </r>
  </si>
  <si>
    <t xml:space="preserve">Se identifican mesas de seguimiento en las cuales se realiza el seguimiento presupuestal de reservas y vigencia. Como soporte consta las mesas de trabajo del es de junio a septiembre de 2018 con las dependencia cabezas de proyecto. Se identifican a la fecha 10 de 22 mesas programadas hasta la finalización de la acción.
  Indicador: 10 mesas desarrolladas/22 mesas programadas=45%. La acción continua en seguimiento 
 Mayo 14 de 2019
 Se realizaron 4 mesas de trabajo con las diferentes dependencias del Idiger que gerencian los diferentes proyectos de inversión, en las cuales se realizó seguimiento de reservas y vigencia a partir de octubre de 2018. Como soporte se anexan los soportes de las reuniones efectuadas.
 Indicador: 10 reuniones realizadas a septiembre de 2018 y 4 mesas realizadas en noviembre y diciembre, para un total de 14/22 para un porcentaje de cumplimiento de 64%
 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
Julio 19 de 2019
Se siguieron realizando las mesas de seguimiento presupuestal de reservas y vigencia en el año 2019, correspondientes a los meses de enero-febrero, marzo-abril, enero-abril y  mayo. Se realizaron un total de 10 meses de seguimiento.
</t>
  </si>
  <si>
    <t>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t>
  </si>
  <si>
    <t>19/07/2019
Se realizaron 10 mesas adicionales de  seguimiento para un total de 23  (Seguimiento pasado 14). El indicador  se valora en 23422= 109%  garantizandose el 100% de cumplimiento.  Esta estrategia se llevará a cabo de forma sostenible como control. DKRP</t>
  </si>
  <si>
    <t>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t>
  </si>
  <si>
    <t>CUMPLIDA</t>
  </si>
  <si>
    <t>3.1.2.1</t>
  </si>
  <si>
    <t>Plan de mejoramiento</t>
  </si>
  <si>
    <t>Hallazgo Administrativo con presunta incidencia disciplinaria</t>
  </si>
  <si>
    <t>Hallazgo administrativo con presunta incidencia disciplinaria, por no atender dentro de los plazos legales varios derechos de petición, radicados en la entidad durante la vigencia 2017</t>
  </si>
  <si>
    <t>Continuar con las estrategias de monitoreo y seguimiento con las diferentes dependencias frente a la gestión de pqrs</t>
  </si>
  <si>
    <t>Desarrollo de Acciones de monitoreo y seguimeinto</t>
  </si>
  <si>
    <t>(Acciones monitoreo y seguimiento desarrolladas/Acc. Programadas)*100</t>
  </si>
  <si>
    <t>Subdirección Corporativa</t>
  </si>
  <si>
    <t xml:space="preserve">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El indicador arroja los siguientes resultados: Se programa para 10 meses el seguimiento con 9 seguimientos por mes asociados al número de dependencias, es decir 90 para la acción y hasta el momento se han desarrollado 45 acciones, 9 monitoreos cada mes entre mayo y octubre de 2018. (45/90)
 Mayo 14 de 2019
 De noviembre a diciembre se realizaron 105 acciones que consistieron en el envio de correos a cada una de las dependencias, generados por el seguimiento efectuado semanalmente a los PQRS. 
El resultado del indicador es el siguiente: 45 acciones adelantadas entre mayo y octubre + 105 acciones adelantadas en noviembre, diciembre, enero, febrero y marzo, para un total de 150 acciones , sobre 90 programadas, para un porcentaje de cumplimiento de 116%.
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
</t>
  </si>
  <si>
    <t>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t>
  </si>
  <si>
    <t>19/07/2019  Se mantiene estrategia de seguimiento a la fecha. DKRP</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</si>
  <si>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t>
  </si>
  <si>
    <t>3.3.1.1</t>
  </si>
  <si>
    <t>Control Financiero</t>
  </si>
  <si>
    <t>Estados Contables</t>
  </si>
  <si>
    <t>Hallazgo Administrativo con presunta incidencia disciplinaria por diferencias presentadas en el Balance General y el Estado de Actividad Financiera, Económica, Social y Ambiental, reportado en el aplicativo SIVICOF y los Libros Auxiliares presentados por el IDIGER.</t>
  </si>
  <si>
    <t>Solicitar a la Contraloría de Bogotá un concepto sobre que trámites deben realizarse en caso de posterior modificación de la información financiera reportada en el sistema SIVICOF y proceder de conformidad</t>
  </si>
  <si>
    <t>Solicitud de Concepto</t>
  </si>
  <si>
    <t>Un concepto solicitado y aplicado</t>
  </si>
  <si>
    <t>Subdirección Corporativa y Asuntos Disciplinarios- Área Contable</t>
  </si>
  <si>
    <t xml:space="preserve">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Mayo 14 de 2019
 Se solicitó concepto a la Contraloría de Bogotá D.C., mediante comunicación No. 2018EE17907 del 5 de diciembre de 2018 . La Contraloría nunca ha respondido la comunicación enviada.
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
Seguimiento 19/07/2019
Teniendo en cuenta que la Contraloría de Bogotá no ha dado respuesta a la comunicación con radicado IDIGER 2018EE17907 del 5 de diciembre de 2018 Y CONTRALORIA 1-2018-29393 del 6 de diciembre de 2018 , se reiteró esta solicitud mediante comunicación externa enviada con radicado No.2019EE10034 del 18 de julio de 2019.
Seguimiento Octubre de 2019
Se eleboró una comunicación a la Contraloría de Bogotá reiterando por tercera vez el lineamiento o concepto. El número de radicado del IDIGER fue 2019EE16376.
</t>
  </si>
  <si>
    <t>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t>
  </si>
  <si>
    <t>La SCAD  reiteró  solicitud mediante comunicación externa enviada con radicado No.2019EE9986 del 18 de julio de 2019.  Si  no se obtiene respuesta  se solicitará una mesa de trabajo .Continua al 50%. DKRP</t>
  </si>
  <si>
    <r>
      <t xml:space="preserve">Se han solicitado dos conceptos sin respuesta por parte de la Contraloría. En la entidad se hicieron los ajustes respectivos en los formatos reportados a Contaduría General de la Nación. Queda pendiente una tercera solicitud a Contraloría. DKRP
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Se han solicitado dos conceptos sin respuesta por parte de la Contraloría. En la entidad se hicieron los ajustes respectivos en los formatos reportados a Contaduría General de la Nación. Queda pendiente una tercera solicitud a Contraloría. DKRP
24/10/2019: Se identifica comunicacion reiterando a Contraloría solicitud de concepto:  se reitera la solicitud presentada con comunicación 2018EE16376 del 23 de octubre de 2019,en donde el IDIGER requiere la directriz a seguir para modificar en el sistema SIVICOF  la información financiera ya reportada en SIVICOF y así lograr la uniformidad a nivel de datos financieros entre el sistema de la Contraloría y el de la Contaduría.
</t>
    </r>
    <r>
      <rPr>
        <sz val="11"/>
        <color rgb="FF0000FF"/>
        <rFont val="Calibri"/>
      </rPr>
      <t>05/12/2019: Se identifica tercera comunicacion reiterando a Contraloría solicitud de  concepto:  se reitera por tercera vez la solicitud presentada con comunicación 2018EE17907 del 5 de diciembre de 2018, 2019EE10034 del 19 de julio de 2019, en donde el IDIGER requiere la directriz a seguir para modificar en el sistema SIVICOF  la información financiera ya reportada en SIVICOF y así lograr la uniformidad a nivel de datos financieros entre el sistema de la Contraloría y el de la Contaduría.</t>
    </r>
  </si>
  <si>
    <t xml:space="preserve">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t>
  </si>
  <si>
    <t>3.1.3.1</t>
  </si>
  <si>
    <t>Hallazgo administrativo con incidencia fiscal por mayor valor pagado en cuantía de $20.981.084, por pago inadecuado del recurso humano, y presunta incidencia disciplinaria, por debilidades en la interventoría asociadas al control del personal en el Contrato de Obra 145 de 2016</t>
  </si>
  <si>
    <t>Elaborar y comunicar lineamiento de presentación de soportes de pago del componente PMT a las interventorías de las obras contratadas</t>
  </si>
  <si>
    <t>Lineamiento elaborado y comunicado</t>
  </si>
  <si>
    <t>(Lineamientos elaborados y comunicado a interventorias/No. Interventorías Contratadas)*100</t>
  </si>
  <si>
    <t>Subdirección de Reducción y Adaptación al Cambio Climático</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</si>
  <si>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-Contrato 214/2018, certificado de pagos Aportes Parafiscales.El formato oficial es entregado en el primer comité técnico.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Evidencias:
 CERTIFICADO DE APORTES A SEGURIDAD SOCIAL Y PARAFISCALES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Indicador 
(Lineamientos elaborados y comunicado a interventorías)/(No.Interventorías Contratadas)   *100
Cumplimiento del indicador
(6 Lineamientos elaborados y comunicado a interventorías)/(6  Interventorías Contratadas)   *100
El indicador se ha cumplido al 100% 
Evidencias
Se adjuntan como evidencia las comunicaciones entregadas para los contratos celebrados para la vigencia 2019 los cuales se muestran en la tabla adjunta ofcio:
</t>
  </si>
  <si>
    <t xml:space="preserve"> SEGUIMIENTO ABRIL 2019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
</t>
  </si>
  <si>
    <t>SEGUIMIENTO JULIO 2019 OCI: Se evidencia documento con radicado 2019EE5577 dirigido a la empresa "INGECO" en esta comunicación se observan instrucciones con relacion al Plan de Trabajo, Plan General de Obra, Formatos y Pagos, con relacion al contrato de interventoria 275 de 2019.
Lo anterior evidencia la emision de lineamientos respecto al tramite de de este contrato.
Teniendo en cuenta el indicador formulado por la SRRACC en esta acción: (Lineamientos elaborados y comunicado a interventorias/No. Interventorías Contratadas)*100, la OCI solicita sea remitido el listado de contratos de interventoria ejecutados entre el 01/09/2018 al 01/05/2019, resaltando que cada uno de los contratos debe evidenciar una comunicación con lineamientos para los pagos, para de esta forma cumplir con la acción y el indicador.</t>
  </si>
  <si>
    <t>SEGUIMIENTO OCTUBRE DE 2019: La dependencia remite comunicaciones remitidas a las seis interventorías de obras contratadas en donde entre otros temas se dan instrucciones para la presentación de soportes de pagos de parafiscales. Las comunicaciones evidenciadas corresponden a las interventorías de los contratos de obra: Casagrande, Porvenir Usme, Arabia (urgencia manifiesta), Serranías, La Estrada (urgencia manifiesta), Juan José Rondón. Las cuales corresponden al total de obras contratadas.</t>
  </si>
  <si>
    <t xml:space="preserve"> La dependencia presenta  comunicaciones remitidas a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</si>
  <si>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3.1.3.14</t>
  </si>
  <si>
    <t>Hallazgo administrativo por la inadecuada estructuración de la modificación del Contrato de Interventoría 436 de 2016.</t>
  </si>
  <si>
    <t>Especificar el perfil de formación académica y la idoneidad (experiencia general y específica) de los profesionales que se requieran en el formato de solicitud y prórroga</t>
  </si>
  <si>
    <t>Registro Perfiles de formación especificos</t>
  </si>
  <si>
    <t>(Registro Perfiles de formación especificos/Modificaciones de contrato que incluyan personal)*100</t>
  </si>
  <si>
    <t xml:space="preserve">Se elaboró el formato que incorpora en la solicitud y prórroga los requerimientos del perfil de la formación académica y la idoneidad en términos de experiencia general y específica. Se identifica en IV. JUSTIFICACIÓN DE LA MODIFICACIÓN SOLICITADA Se adjunta soporte (GCT-FT-20 Solicitud de Prorroga, Adicion o Modificación contractual MODIFICADO CON PERSONAL). Se verificará su uso en posteriores seguimientos. Continua en desarrollo)
 04/09/2019 Se incorporó en la solicitud y prórroga los requerimientos del perfil de la formación académica y la idoneidad en términos de experiencia general y específica.
 Evidencias:
 Solicitud de Adición y prórroga 
 05/06/2019 Se actualizó el formato de la solicitud y prórroga especidicando que se deben incluir el perfil de la formación académica y la idoneidad en términos de experiencia general y específica.
 Evidencias:
 Solicitud de Adición y prórroga
06/27/2019 Se actualizó el formato de la solicitud y prórroga especificando que se deben incluir el perfil de la formación académica y la idoneidad en términos de experiencia general y específica.
Evidencias:
Solicitud de Adición y prórroga
09/23/2019 Se elaboró el formato que incorpora en la solicitud y prórroga los requerimientos del perfil de la formación académica y la idoneidad en términos de experiencia general y específica aplicable para los procesos de obras. Actualmente este formato se encuentra en proceso de formalización y aprobación por parte de la Oficina Asesora de Planeación.
Se adjuntan como evidencia:
•        Anexo 7 formato de solicitud y prórroga con los requerimientos del perfil de la formación académica y la idoneidad en términos de experiencia general y específica aplicable para los procesos de obras e interventoría.
12/12/2019 Acciones realizadas: 
Se incorporó en la solicitud de adición y prórroga los requerimientos del perfil de la formación académica y la idoneidad en términos de experiencia general y específica.
Evidencias: 
Mediante correo electrónico de fecha 19 de noviembre de 2019, la Subdirección de Reducción de Riesgos, solicitó la modificación del Formato 7.0 GCT-FT-20 "Solicitud de Prorroga, Adición o Modificación Contractual.
De igual manera, y mediante correo electrónico de fecha 19 de diciembre de 2019 la Oficina Asesora de Planeación manifiesto que "no se requiere generar una nueva versión del formato de Adición, modificación y prórroga allegado por la subdirección de reducción, en el cual incorporan un cuadro referente al perfil de los profesionales, de acuerdo a lo aclarado por la Oficina Asesora Jurídica. Por tanto que en el espacio del numeral Motivo de la modificación solicitada, se puede incluir la información  requerida ya sea en texto o tablas". </t>
  </si>
  <si>
    <t xml:space="preserve"> 
SEGUIMIENTO ABRIL 2019 OCI: El formato de solicitud de prorroga no se presenta de acuerdo a lo establecido en la acción: "Especificar el perfil de formación académica y la idoneidad (experiencia general y específica) de los profesionales que se requieran en el formato de solicitud y prórroga" La evidencia que se debe presentar debe ser exacta la acción formulada.
</t>
  </si>
  <si>
    <t>SEGUIMIENTO JULIO 2019 OCI: En los formatos de solicitud de prorroga remitidos no se evidencia la expecificacion frente al perfil de formación académica y la idoneidad (Registro Perfiles de formación especificos/Modificaciones de contrato que incluyan personal)*100.
Se verificó el mapa de procesos y no se evidencia formalizado el formato de solicitud de prorrogas con las especificaciones respecto a formacion academica e idoneidad.
 Se dará cierre a la acción una vez se evidencie la aplicacion del apartado de formacion academica e idoneidad en las solicitudes de prorroga gestionadas.</t>
  </si>
  <si>
    <t>SEGUIMIENTO OCTUBRE 2019 OCI: La dependencia remite formato con apartado para perfil y solcitud a la OAP para revisión y formalización del formato. Se dara por cumplida la acción una vez  el formato sea publicado en mapa de procesos.</t>
  </si>
  <si>
    <t xml:space="preserve">De acuerdo con lo manigestado por la Oficina Asesora Juridica y la oficina de planeación el formato existente " GCT-FT-20 Solicitud de Prorroga, Adicion o Modificacion contractual", es se puede usar para este fin en caso de ser requerido, sin necesidad de generar un formato adicional. Se gestionó la solicitud pero nos e realiza cambio por esta razon.  Adicionalmente la dependencia  informa que en las adiciones y prórrogas (16 modificacioens) realizadas para el periodo de reporte no requirieron la aplicación del formato establecido dado que no hubo cambio de los perfiles profesionales durante el reporte.     </t>
  </si>
  <si>
    <t>3.1.3.7</t>
  </si>
  <si>
    <t>Hallazgo administrativo con presunta incidencia disciplinaria, por no acreditar el pago de los aportes a la Aseguradora de Riesgos Laborales en el Contrato de Obra 145 de 2016</t>
  </si>
  <si>
    <t>Fijar un lineamiento de control sobre la presentación de soportes de pago de ARL a las interventorías de las obras contratadas</t>
  </si>
  <si>
    <t>Control implementado</t>
  </si>
  <si>
    <t>(Control ARL implementado por interventoría /Interventorías contratadas)*100</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</si>
  <si>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Continua en desarrollo
  -Contrato 214/2018, certificado de pagos Aportes Parafiscales.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Se adjuntan como evidencias las comunicaciones entregadas para los contratos ejecutados entre el 01/09/2018 y el 01/05/2019.
Evidencias
Se adjuntan como evidencias las comunicaciones entregadas para los contratos celebrados para la vigencia 2019 segun oficio.
</t>
  </si>
  <si>
    <t xml:space="preserve"> SEGUIMIENTO ABRIL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t>
  </si>
  <si>
    <t>SEGUIMIENTO JULIO DE 2019: Se evidencian soportes de pago de seguridad social correspondiente a las obras de CODITO Y SOTAVENTO. La Oficina de Control Interno reitera  la acción hace referencia a la elaboración y comunicación de un lineamiento, por lo tanto la evidencia que se requiere es el soporte de cumplimiento de esta acción que serían la o las comunicaciones con lineamientos dirigidas a los contratos de interventoría.</t>
  </si>
  <si>
    <t xml:space="preserve"> La dependencia remite comunicaciones remitidas a las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</si>
  <si>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3.1.3.6</t>
  </si>
  <si>
    <t>Hallazgo administrativo con presunta incidencia disciplinaria, por la falta de oportunidad para dar inicio al Contrato de Obra 145 de 2016</t>
  </si>
  <si>
    <t>Realizar la correspondiente visita de campo para suscribir acta de inicio del contratos de obra e interventoría</t>
  </si>
  <si>
    <t>Visitas de campo realizada</t>
  </si>
  <si>
    <t>(Visitas de campo contratos de obras /Contratos de obra adjudicados)*100</t>
  </si>
  <si>
    <t xml:space="preserve">Se implementó en el procedimiento del Grupo de Obra, una visita al sitio de intervención al momento de dar inicio al Contrato de Obra, con objeto de dar a conocer el sitio y describir las obras a ejecutar.
  -Acta de visita al sitio de obra Contrato 214/2018.
  Se adjunta como evidencia. Continua en desarrollo
 04/09/2019 Se implementó en el procedimiento del Grupo de Obras, una visita al sitio de intervención al momento de dar inicio al Contrato de Obra, con objeto de dar a conocer el sitio y describir las obras a ejecutar.
 Evidencias:
 Acta de visita 
 05/06/2019 Se implementó en el procedimiento del Grupo de Obras, una visita al sitio de intervención al momento de dar inicio al Contrato de Obra, con objeto de dar a conocer el sitio y describir las obras a ejecutar.
 Evidencias:
 Acta de visita
06/27/2019  Se realizaron las visitas al sitio de intervención al momento de dar inicio al Contrato de Obra, con objeto de dar a conocer el sitio y describir las obras a ejecutar.
Evidencias:
Acta de visita
09/23/2019 Para la vigencia fueron adjudicados 3 procesos correspondientes a los frentes de obra en donde se realizó la visita de reconocimiento en campo antes del inicio de las intervenciones:
•        Casa Grande
•        Porvenir 
•        Serranías
De igual forma, se contrataron mediante la modalidad de urgencia manifiesta en donde se realizó la visita una vez firmado el contrato:
•        Arabia
•        La Estrada
•        Juan José Rondón Usme  
Evidencias
Se adjuntan como evidencia, las actas de las visitas de los contratos de obra adjudicados.
•        Anexo 14. Acta de visita de reconocimiento en campo  Casa Grande
•        Anexo 15. Acta de visita de reconocimiento en campo  Porvenir 
•        Anexo 16. Acta de visita de reconocimiento en campo  Serranías
•        Anexo 17. Acta de visita de reconocimiento en campo  Arabia
•        Anexo 18. Acta de visita de reconocimiento en campo  La Estrada
•        Anexo 19. Acta de visita de reconocimiento en campo  Juan José Rondón Usme 
</t>
  </si>
  <si>
    <t xml:space="preserve">SEGUIMIENTO ABRIL 2019 OCI: Se evidencia acta de reunión del 07 de noviembre de 2018, Obra Sotavento cuyo lugar de ejecución fueron las instalaciones del IDIGER. La evidencia no cumple con la acción, toda vez que la acción hace referencia a visitas desarrolladas en campo para suscribir el acta de inicio, por lo tanto el soporte o soportes que se presenten deben ser precisos, en lo que refiere al lugar y el objeto de la visita.
</t>
  </si>
  <si>
    <t>SEGUIMIENTO JULIO 2019: Se evidencian actas de visita de campo a "CASAGRANDE" "PARQUE PORVENIR 2" y "JJ RONDON" con compromisos a suscribir acta de inicio posterior a la visita.
Para el cierre de la acción se requiere se informe cuales fueron los contratos de obra adjudicados para contratsra con la evidencia y calcular el indicador.</t>
  </si>
  <si>
    <t>SEGUIMIENTO OCTUBRE DE 2019: La dependencia informa que se han suscrito los siguientes contratos:
*Casagrande
*Porvenir
*Serranías
*Arabia(UM)
*La Estrada (UM)
*Juan Jose Rondon (UM)
Para cada obra remite acta de visita de reconocimeinto para la suscripción de acta de inicio.</t>
  </si>
  <si>
    <t>Se implementó en el procedimiento del Grupo de Obra, una visita al sitio de intervención al momento de dar inicio al Contrato de Obra, con objeto de dar a conocer el sitio y describir las obras a ejecutaR. Se adjuntan como evidencia las actas de visita de los contratos de obra: Casagrande, Porvenir Usme, Arabia, Serranías, La Estrada, Juan José Rondón, Parque Nacional,Caracolí,Granjas de San Pablo, Divino Niño. INDICADOR 10/10=100%</t>
  </si>
  <si>
    <t>3.1.3.9</t>
  </si>
  <si>
    <t>Hallazgo administrativo con presunta incidencia disciplinaria, por no realizar análisis de mercado a los ítems no previstos en el marco del Contrato de Interventoría 171 de 2016</t>
  </si>
  <si>
    <t>Solicitar en la entrega de informes de interventoría el listado y ubicación de las cotizaciones de los nuevos precios de ítems no previstos frente al Análisis de Precios Unitarios</t>
  </si>
  <si>
    <t>Informe con listado NPs y soportes</t>
  </si>
  <si>
    <t>(Informe con listado NPs y soportes/Interventorías contratadas)*100</t>
  </si>
  <si>
    <t xml:space="preserve">Se adjunta informes de interventoria donde se evidencia Informe con listado NPs . Informe Final punto 10 del contrato de interventoria 171 de 2016 en JJ rondon no se presentaron no previstas y recien inician 3 obras. Continua en desarrollo
04/06/2019 Se ha cumplido con el procedimiento definido para probación de Nps, se encuentran en los expedientes en físico y en el NAS las actas y cotizaciones para ala aprobación de NPS.
Evidencias:
Actas de aprobación de Nps y Cotizaciones
06/27/2019  Se ha cumplido con el procedimiento definido para probación de NPS, se encuentran en los expedientes en físico y en el NAS las actas y cotizaciones para la aprobación de NPS.
Evidencias:
Actas de aprobación de Nps y Cotizaciones
10/01/2019  Se ha remitido el oficio de lineamientos de NPS a las  interventoría. 
Indicador
(Informes de interventoría con NPS  )/(Contratos que requierieron NPS )   *100
Cumplimiento del indicador: 
(  4 Informes de interventoría con NPS   )/(4 Contratos que requierieron NPS )   *100
El indicador se ha cumplido al 100% 
Evidencias
Se adjuntan como evidencia Lineamientos elaborados y comunicado a interventorías NPS:
Anexo 20. Informes de interventoría con el listado y cotizaciones - Casa Grande
Anexo 21. Informes de interventoría con el listado y cotizaciones - Porvenir Usme
Anexo 22. Informes de interventoría con el listado y cotizaciones - Arabia 
Anexo 23. Informes de interventoría con el listado y cotizaciones - Serranías
</t>
  </si>
  <si>
    <t>04/06/2019 Se ha cumplido con el procedimiento definido para probación de Nps, se encuentran en los expedientes en físico y en el NAS las actas y cotizaciones para ala aprobación de NPS.
Evidencias:
Actas de aprobación de Nps y Cotizaciones</t>
  </si>
  <si>
    <t>SEGUIMIENTO OCTUBRE DE 2019: 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</si>
  <si>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 xml:space="preserve">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 100% </t>
  </si>
  <si>
    <t>Desarrollar estrategias de control en la SARECC frente al posible aumento de demanda de respuesta a derechos de petición, concientizando a los profesionales de las implicaciones en el manejo de la correspondencia, reiterar la posibilidad de cortar términos cuando la demanda de requerimientos desborde la capacidad de cada profesional, reuniones de seguimiento para evaluar el control de cada uno de los profesionales. Se implementará con los grupos con mayor número de requerimientos.</t>
  </si>
  <si>
    <t>Cumplimiento en la estrategia de control de la SARECC</t>
  </si>
  <si>
    <t>(Actividades de la estrategia ejecutada / Acts. de estrat. programadas)*100</t>
  </si>
  <si>
    <t>Grupo Conceptos Técnicos para Proyectos Públicos 
  Grupo Asistencia Técnica</t>
  </si>
  <si>
    <r>
      <t xml:space="preserve">Generación de alertas semanales a cada uno de los profesionales de acuerdo con las solicitudes que tiene a cargo. Se han realizado corte de términos. Priorización de los documentos que requieren respuesta urgente. Actualmente, está en período de prueba la elaboración de los diagnósticos técnicos en forma digital. El formato se encuentra en este link https://docs.google.com/forms/d/e/1FAIpQLScnZ2gcCeHtkdu4fznnKBi4QMCVroNgWKblI7NLzFfIe2xlrA/viewform
 SEGUIMIENTO MAYO OCI: Se solicita remitir a la OCI, soportes que permitan evidenciar las actividades descritas.
</t>
    </r>
    <r>
      <rPr>
        <b/>
        <sz val="11"/>
        <rFont val="Calibri"/>
      </rPr>
      <t xml:space="preserve">Julio 22 de 2019:  </t>
    </r>
    <r>
      <rPr>
        <sz val="11"/>
        <color rgb="FF000000"/>
        <rFont val="Calibri"/>
      </rPr>
      <t xml:space="preserve">En el grupo de conceptos técnicos para proyectos públicos se está realizando una priorización  desde el momento de la asignación a cada profesional de las solicitudes,  esta se realiza dependiendo del tipo de solicitud (Tutelas, PQRS, Judiciales, Entes de Control, Derechos de petición,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desarrollador TIC para la elaboración de los informes en línea por parte del grupo de Asistencia Técnica. </t>
    </r>
  </si>
  <si>
    <t>SEGUIMIENTO MAYO OCI: Se solicita remitir a la OCI, soportes que permitan evidenciar las actividades descritas.</t>
  </si>
  <si>
    <t>SEGUIMIENTO JULIO OCI: 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</si>
  <si>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</si>
  <si>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3.2.1.1</t>
  </si>
  <si>
    <t>Control de Resultados</t>
  </si>
  <si>
    <t>Planes, Programas y Proyectos</t>
  </si>
  <si>
    <t>Hallazgo administrativo con presunta incidencia disciplinaria, por el bajo porcentaje de ejecución de la meta 2 del proyecto 1158 y de la meta 1 del proyecto 1178 del Plan de Desarrollo “Bogotá Mejor para Todos” 2016 - 2020.</t>
  </si>
  <si>
    <t>Elaboración de la programación para la elaboración de la Guía para la elaboración de las Estrategias Institucionales de Respuesta-EIR indicando el peso por actividad y guía EIR elaborada.</t>
  </si>
  <si>
    <t>Guía para la elaboración de las Estrategias Institucionales de Respuesta-EIR</t>
  </si>
  <si>
    <t>Sumatoria de los porcentajes de avance de las actividades en cumplimiento de la Guía para la elaboración de las Estrategias Institucionales de Respuesta - EIR -.</t>
  </si>
  <si>
    <t>Claudia Coca - Subdirección de Manejo e Emergencias y Desastres</t>
  </si>
  <si>
    <t>En el 2018 se estructuró la EIR de la Sec de Integración Social y se establecio como documento tipo, mediante el cual se van a realizart la EIR de las otras entidades. el área manifiesta: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Se adjunta estructura de EIR, y acta de Mesa de Manejo donde se socializó el método de asesoría para su desarrollo.
  Se discutió con 12 entidades (DADEP, Transmilenio, Gas Natural FENOSA, Migración Colombia, Secretaría Distrital de Integración Social, Instituto Colombiano de Bienestar Familiar, Secretaría Distrital de Movilidad, Unidad Administrativa Especial de Catastro, Instituto Distrital para la Protección de la Niñez y la Juventud, y la Secretaría Distrital de Salud, IDRD e IPES.
  El documento tipo (ya realizado con SDIS )es la guía metodológica.
 En relación a la programación es importante considerar lo informado en la comunicación IE205 radicada el día 17 de Enero de 2019, item 3, en la cual se informa que se adoptara una metodologia diferente a la dispuesta en el plan de acción formulado en anteriores fechas.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24-07-2019: El 15 de enero de 2019 se respondieron las observaciones realizadas por la Oficna de control interno, se adjunta respuesta, en los puntos 2 y 3 es expuso que los cambios realizados para la entrega del producto final la EIR de las entidades y del IDIGER. 
10-01-2020: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Teniendo en cuenta lo anterior se solicita de manera cordial se cierre al hallazgo, puesto que se dio cumplimiento a  la meta, el indicador y  la acción planteada.
10-01-2020: Se adjunta contrato 442 de 2019 como</t>
  </si>
  <si>
    <t xml:space="preserve">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t>
  </si>
  <si>
    <t>SEGUIMIENTO JULIO DE 2019: A pesar de las observaciones realizadas por la Oficina de Control Interno, la dependencia manifiesta cumplir con la acción y presenta como evidencia documento remitido a la Oficina de Control Interno en respuesta al Seguimiento a la Estrategia Institucional de Respuesta realizado durante la vigencia 2018. 
No obstante, la Oficina de Control Interno en atención a las dinamicas de revisión de la Contraloria de Bogotá, recomienda que dado que la acción hace referencia a una programación y a la Guía Metodologica,  adjuntar una guía metodologica toda vez que un documento tipo corresponde mas a un formato que a una guía metodologica.</t>
  </si>
  <si>
    <t xml:space="preserve">
Se adjunta el documento reportado como modelo y guia  para la elaboración de las Estrategias Institucionales de Respuesta-EIR . Tambien la dependencia informa que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Se adjunta adicionalmente el documento reportado como modelo y guia  para la elaboración de las Estrategias Institucionales de Respuesta-EIR , plan de acción con actividades y su peso porcentual</t>
  </si>
  <si>
    <t>3.2.1.2</t>
  </si>
  <si>
    <t>Hallazgo administrativo por suscripción de varios contratos de prestación de servicios profesionales, que no guardaron relación directa con la meta 2 del proyecto 1158.</t>
  </si>
  <si>
    <t>En próximas contrataciones se ajustarán los objetos contractuales de profesionales de apoyo acorde a meta proy</t>
  </si>
  <si>
    <t>Minutas contractuales</t>
  </si>
  <si>
    <t>(Minutas contractuales ajustadas / Minutas contractuales de personal de apoyo)*100</t>
  </si>
  <si>
    <t>Los próximos contratos seran realizados con cargo al proyecto 1158 en la linea de inversión : Recurso Humano, concepto 0323: Personas para la Gestión del Riesgo. Continúa en desarrollo.
 04/09/2019 Para el periodo no se han realizado contrataciones de Servicios de apoyo, no obstante una vez se realicen se velará por que guarden relación directa con la meta del proyecto. 
05/06/2019 Para el periodo no se han realizado contrataciones de Servicios de apoyo, no obstante una vez se realicen se velará por que guarden relación directa con la meta del proyecto.
06/27/2019 Para el periodo no se han realizado contrataciones de Servicios de apoyo, no obstante una vez se realicen se velará por que guarden relación directa con la meta del proyecto.
09/23/2019 Para el periodo no se han realizado contrataciones de Servicios de apoyo, no obstante una vez se realicen se velará por que guarden relación directa con la meta del proyecto.</t>
  </si>
  <si>
    <t xml:space="preserve">SEGUIMIENTO ABRIL OCI: Se recomienda dar estricto cumplimiento a la acción formulada en el momento de suscribir contratos de apoyo. 
</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</si>
  <si>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</si>
  <si>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</si>
  <si>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La Subdirección de Reducción manifiesta que para el periodo no se han realizado contrataciones de Servicios de apoyo, no obstante una vez se realicen se velará por que guarden relación directa con la meta del proyecto.</t>
  </si>
  <si>
    <t>Establecer un mecanismo de monitoreo mensual sobre las obras contratadas para garantizar la contratación y ejecución de obras en tiempos oportunos</t>
  </si>
  <si>
    <t>Ejecución de Obras</t>
  </si>
  <si>
    <t>(# de Obras ejecutadas /Obras programadas)*100</t>
  </si>
  <si>
    <t xml:space="preserve">A la fecha se mejorado en términos agilizar los tiempos y los procesos para la contratación de las obras, lo cual ha permitido adjudicar los procesos 
  Madrid
  Brisas del Volador fase II
  Sotavento
  Se adjunta como evidencia las resoluciones de adjudicación , continua en desarrollo.
  Numerador a la fecha: 3 obras
  Actividad en curso
 04/09/2019 Se realiza monitoreo mensual y semanal al avance de la ejecución de la meta, a la fecha se tienen un total de 10 obras ejecutadas:
 Evidencias:
 informe semanal de interventoría (balance de obra)
 05/06/2019 A la fecha se ha mejorado en términos de agilizar los tiempos y los procesos para la contratación de las obras, lo cual ha permitido adjudicar los procesos 
  Madrid
  Brisas del Volador fase II
 Juan Jose Rondon 
  Sotavento
 Codito 
 Casa grande 
  Se adjunta como evidencia las resoluciones de adjudicación
  Numerador a la fecha: 6 obras
  Actividad en curso
 04/30/2019 Se realiza monitoreo mensual y semanal al avance de la ejecución de la meta, a la fecha se tienen un total de 10 obras ejecutadas:
 Evidencias:
 informe semanal de interventoría (balance de obra)
06/27/2019 A  la fecha se mejorado en términos agilizar los tiempos y los procesos para la contratación de las obras, lo cual ha permitido adjudicar los procesos:
Casa Grande
Porvenir
Serranías 
Evidencia 
Se adjunta  las resoluciones de adjudicación.
09/23/2019  Se realiza el monitoreo semanal al avance de la ejecución de la meta mediante el informe semanal de interventoría y las actas de Comité de obra. 
Evidencias
Se adjuntan como evidencia en informe semanal, las actas de los comités de obras y Reporte de Plan de acción  
•        Anexo 20. Informe semanal Casa Grande
•        Anexo 21  Informe semanal Porvenir 
•        Anexo 22. Informe semanal Serranías
•        Anexo 23. Informe semanal Arabia
•        Anexo 24. Informe semanal La Estrada
•        Anexo 25. Informe semanal Juan José Rondón Usme  
•        Anexo 26. Actas de los comités Casa Grande
•        Anexo 27. Actas de los comités Porvenir 
•        Anexo 28. Actas de los comités Serranías
•        Anexo 29. Actas de los comités Arabia
•        Anexo 30. Actas de los comités La Estrada
•        Anexo 31. Actas de los comités Juan José Rondón Usme  
•        Anexo 32. Reporte de Plan de acción . 
</t>
  </si>
  <si>
    <t xml:space="preserve"> SEGUIMIENTO ABRIL OCI: La evidencia es adecuada para dar cumplimiento a la acción, se recomienda determinara en qué nivel de avance deben encontrase las obras de acuerdo a la contratación con corte a 17 de mayo de 2019, para calcular el cumplimiento del indicador.</t>
  </si>
  <si>
    <t>SEGUIMIENTO JULIO OCI: La Subdirección de Reducción de Riesgos y Adaptaciòn al Cambio Climático, remite como evidencia las resoluciones de adjudicación de tres obras: Casagrande, Serranias y Porvenir.
Se solicta remitir los soportes de monitoreo correspondientes a cada una de las obras ejecutadas hasta el 17 de mayo, asi como el Plan de Acción con corte a esta misma fecha para el calculo del indicador.</t>
  </si>
  <si>
    <t>SEGUIMIENTO OCTUBRE OCI:La dependencia remite actas de comites de las obras Casagrande,  Porvenir, Serranias, Arabia, La Estrada y Juan Jose Rondon y los informes de monitoreo semanal realizados por la interventoria.</t>
  </si>
  <si>
    <t xml:space="preserve">La dependencia remite actas de comites de las obras Casagrande,  Porvenir, Serranias, Arabia, La Estrada y Juan Jose Rondon y los informes de monitoreo semanal realizados por la interventoria. Se ha mejorado  los tiempos en  los procesos para la contratación de las obras de  1. Brisas del Volador segunda Fase -  Ciudad Bolívar,2. Madrid - Ejecutada - Rafael Uribe Uribe, 3. Sotavento -Ciudad Bolívar, 4. El Codito- Usaquén, 5. Casagrande - Ciudad Bolívar, 6. Arabia - Ciudad Bolívar, 7. Parque Porvenir –Usme, 8.  (8/8=100%) El indicador se  indica igualmente con inf de gestión.
</t>
  </si>
  <si>
    <t>3.2.2.2</t>
  </si>
  <si>
    <t>Hallazgo administrativo por el inadecuado estado en que se encuentran los predios de los Libertadores; Arrayanes V; Quiba; Lucero Sur; Bellavista Lucero Alto, adquiridos por el IDIGER.</t>
  </si>
  <si>
    <t>Fortalecer la gestiòn intersectorial a través de los gestores locales de IDIGER, socializando el estado de los predios a intervenir y el avance en los procesos de adecuación.</t>
  </si>
  <si>
    <t>Reporte del estado de adecuación de predios a las localidades.</t>
  </si>
  <si>
    <t>(No. Reportes periodicos de predios priorizados por localidad/ Reportes programados)*100</t>
  </si>
  <si>
    <t xml:space="preserve">La subdireccion menciona que se realizarán reuniones de articulación con los gestores locales entregando reportes del estado de adecuación de los predios por localidad, asi como las priorizaciones que se propongan para los nuevos procesos de adecuación . El reporte del estado de adecuación de predios se encuentra en la base de datos general manejada por el Área de Reasentamientos, la cual es alimentada con información reportada en el área de adecuaciones. Cuando esto se surta los gestores locales socializaran en los consejos locales donde aplique este reporte.
 04/09/2019 Se establecieron dos reuniones semestrales de socialización entre el área de adecuaciones y el área de gestión local. Durante el segundo semestre de 2018 realizarón dos reuniones de articulación con los gestores locales entregando reportes del estado de adecuación de los predios por localidad, asi como las priorizaciones que se propuestas para los nuevos procesos de adecuación. Durante 2019 las reunióne se tienen previstas para la ultima semana de abril y junio.
 Evidencias Actas.
06/27/2019 Se realizaron reuniones de socialización y reporte con el área de gestión local  los días 22 de mayo, 13 mayo y 10 de junio del 2019.
Evidencias Actas
09/23/2019 Se realizaron reuniones de socialización entre el área de Adecuación de Predios y el área de Gestión Local los días 22 de mayo, 13 mayo y 10 de junio del 2019, en los cuales el área de Adecuaciones reportó los predios priorizados por localidad y se pasó reporte de predios adecuados durante la vigencia 2019. A su vez se realizaron reuniones con los gestores locales de las localidades intervenidas y con el referente de Gestión del riesgo de la alcaldía involucrada.
Evidencias.
•        Actas de reunión 
•        Archivo de reporte de adecuación de predios.
</t>
  </si>
  <si>
    <t>SEGUIMIENTO ABRIL OCI: Se recomienda dar estricto cumplimiento a la acción formulada realizando los reportes a las localidades con predios en adecuación de acuerdo a la programación, es importante mencionar que el cumplimiento de la acción está previsto para el periodo 10 de junio de 2018 a 17 de mayo de 2019.</t>
  </si>
  <si>
    <t>SEGUIMIENTO JULIO OCI: Se evidencian actas del 10 de junio de 2019 y del 13 de mayo de 2019, en donde se presentan como temas del dia el reporte del estado de las adecuaciones de predios y se generan compromisos por parte de los grupos de Gestión Local y de Adecuación Predial, con relaciónn al envío de reportes de predios prioirzados y de predios intervenidos.
Se solicita sean remitidos los soportes de reportes realizados a las alcaldias locales para dar cierre a la acción.</t>
  </si>
  <si>
    <t xml:space="preserve">SEGUIMIENTO ABRIL OCI: 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
La OCI, considera que se debe dar cierre a la acción toda vez que a través de los Consejos Locales se ha abordado la problemática y allí convergen entidades y sectores que conforman el SDGRCC, a través de sus representantes, adicionalmente se ha realizado articulación entre las áreas de adecuación predial del IDIGER y Gestión Local.
</t>
  </si>
  <si>
    <t>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predios=100%).</t>
  </si>
  <si>
    <t>3.2.1.3</t>
  </si>
  <si>
    <t>Hallazgo administrativo por falta de gestión frente a la información contenida en el documento “Estudio detallado de amenaza y riesgo por movimientos en masa y diseños de medidas de mitigación en el barrio bella flor de la localidad de Ciudad Bolívar en Bogotá, D.C.”</t>
  </si>
  <si>
    <t>Gestionar la contratación y construcción de obra de medidas de mitigación en el barrio bella flor de la localidad de Ciudad Bolívar derivada del Estudio detallado de amenaza y riesgo por movimientos en masa y diseños de medidas de mitigación en el barrio bella flor de la localidad de Ciudad Bolívar en Bogotá, D.C</t>
  </si>
  <si>
    <t>Construcción de obra bella flor</t>
  </si>
  <si>
    <t>(Actividades ejecutadas obra mitigación bella flor/Actividades programadas Obra mitigación bella flor)*100</t>
  </si>
  <si>
    <r>
      <t xml:space="preserve">En el momento estasn desarrollando todos los trámites y documentos precontractuales necesarios para dar apertura a los concursos para la adjudicación de la obra (Licitación Pública) e interventoría (Concurso de Méritos). Todos estos tramites se traducen en el proyecto de pliegos con el fin de crear un enlace entre entidad y posibles oferentes para hacer un perfeccionamiento del mismo y generar un pliego de condiciones definitivos el cual regirá las condiciones del futuro de dichos procesos.
  Adicionalmente se esta avanzando el los trÁmites prediales que son necesarios para la materialización de los estudios y diseños en este polígono. Continua en desarrollo
 04/09/2019 En el momento se avanza en las acciones de reasentamiento y demás tramites de orden predial, conjuntamente con la Caja de Vivienda Popular.
 Se espera contar con avalúos y ofertas de compra para adquisición de predios de reasentamiento el segundo semestre del año. Una vez se surtan estos tramites se iniciara con los procesos de adjudicación de la obra. 
 Evidencias 
 Oficio caja de Vivienda
 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
06/27/2019  Esta acción se encuentra en proceso de implementación , se solicita ampliar el plazo de ejecución de la acción dado que se requieren tramites que  están siendo adelantados por otras entidades.
9/23/2019  Mediante radicado 2019ER1597, la CVP traslada dos (2) procesos para iniciar reasentamiento con el IDIGER a través adquisición predial. A partir de lo anterior, se solicitó al área de Estudios y Diseños de la Subdirección de Análisis de Riesgos, la verificación de la identificación predial de las viviendas a adquirir. Una vez se cuente con esta información, se procederá a: a). Solicitar al beneficiario la elaboración del avalúo comercial, b) Levantamiento de toma de área construida c) Elaboración del avalúo comercial, paralelamente se solicitaran los documentos que acrediten la titularidad sobre los inmuebles, así como los soportes del Plan de Gestión Social para proceder a liquidar los impactos causados por el reasentamiento. Una vez se tenga el avalúo comercial aprobado y la liquidación de reconocimientos económicos, se procederá a elaborar la oferta de compra a las familias. 
Evidencias 
•        Anexo 33 Oficio dirigido a la Caja de Vivienda sobre el estado predial y otros oficios de seguimiento.
•        Anexo 34 Radicado 2019ER1597 allegado como respuesta por parte de la CVP.
12/12/2019 Acciones realizadas: 
Se adjunta la comunicación CR-35395 con radicado 2019EE19099 que relaciona el CT-8691 que actualiza, complementa y precisa el alcance de los conceptos técnicos CT-4021 y CT-3746 correspondientes al Sector de Bella Flor.
</t>
    </r>
    <r>
      <rPr>
        <b/>
        <sz val="11"/>
        <rFont val="Calibri"/>
      </rPr>
      <t xml:space="preserve">13/12/19 </t>
    </r>
    <r>
      <rPr>
        <sz val="11"/>
        <color rgb="FF000000"/>
        <rFont val="Calibri"/>
      </rPr>
      <t xml:space="preserve">A partir de la solicitud de actualización de la información geográfica de los predios incluidos al programa de reasentamiento, generada por la Subdirección para la Reducción del Riesgo y Adaptación al Cambio Climático mediante el radicado 2019IE4113, la Subdirección de Análisis de Riesgos y Efectos del Cambio Climático emitio el Concepto Técnico CT-8691, adenda al CT 4091 de 2004; actualizando la información predial de las viviendas identificadas en el polígono de riesgos definidio mediante los CT 3746 y 4021. Lo que conllevo a la identificación de la información solicitada.
Con base en lo anterior se procedio a: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Por consiguiente, para el mes de diciembre de 2019 se presentaránm las ofertas de compra a las familias y se estima que para el año 2020, estas finalicen el proceso de adquisición predial mendiante enajenación voluntaria, en el marco del programa de reasentamientos con el IDIGER.
Una vez se surta el proceso de reasentamiento a través del IDIGER mediante adquisición predial, se podrá continuar con la construcción de la Obra de Mitigación de riesgos proyectada para el polígono de riesgos definido mediante los CT-4021, 3746 y 8691. 
Adjunto copias de:
- CT-8691
- Notificaciones de la condición de riesgo
- Fichas Sociales
- Formatos de toma de área cosntruida diligenciados en campo
- CDPs generado para amparar las ofertas de compra a presentar.
</t>
    </r>
  </si>
  <si>
    <t>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t>
  </si>
  <si>
    <r>
      <t xml:space="preserve">SEGUIMIENTO JULIO 2019: La Subdirección de Reducciòn informa que esta acción se encuentra en proceso de implementación y solicita ampliar el plazo de ejecución de la acción dado que se requieren tramites que  están siendo adelantados por otras entidades.
Se informa que no hay opción de ampliacón del tiempo de ejecución toda vez que la acción se encuentra vencida y de acuerdo a la resolución 012 de 2018 de la Contraloria de Bogotá  esta solicitud de ampliación se debe realizar 30 dias hábiles antes del vencimiento de la acción.
</t>
    </r>
    <r>
      <rPr>
        <i/>
        <sz val="11"/>
        <rFont val="Calibri"/>
      </rPr>
      <t>"ARTÍCULO NOVENO. MODIFICACIÓN. El responsable señalado en el artículo 3º de la presente Resolución Reglamentaria, sujeto de vigilancia y control fiscal de la Contraloría de Bogotá D.C., podrá solicitar por escrito, la modificación de la acción por una sola vez, al Director Sectorial de Fiscalización o al Director de Estudios de Economía y Política Pública según corresponda debidamente justificada. La modificación se permite para los campos de: acción, área responsable, fecha de terminación, el indicador o de la meta propuesta. No se podrá adicionar ni eliminar acciones de las inicialmente formuladas.
El Director Sectorial de Fiscalización o el Director de Estudios de Economía y Política Pública, según corresponda, deberán dar respuesta al Sujeto de Vigilancia y Control Fiscal, dentro de los tres (3) días hábiles siguientes a la fecha de radicación de la solicitud.
 PARÁGRAFO PRIMERO. No se podrán modificar aquellas acciones a las cuales les falte treinta (30) días hábiles para su terminación, teniendo como referencia únicamente la fecha programada de terminación."</t>
    </r>
  </si>
  <si>
    <t>SEGUIMIENTO OCTUBRE DE 2019: De acuerdo a lo informado por la dependencia no se ha iniciado el proceso de obra toda vez que en el terreno se encuentran predios aún en proceso de adquisición predial. La dependencia remite soportes de gestión con la Caja de Vivienda Popular para la adquisición de los predios.</t>
  </si>
  <si>
    <t xml:space="preserve">Se identifica la solicitud de actualización de la información geográfica de los predios incluidos al programa de reasentamiento, generada por la SRRACC con  2019IE4113, donde  la SARECC emitio el Concepto Técnico CT-8691, adenda al CT 4091 de 2004; actualizando la información predial de las viviendas identificadas en el polígono de riesgos definidio mediante los CT 3746 y 4021. Frente a esta se ejecutaron las siguientes actividades  para el periodo :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Soportes: - CT-8691
- Notificaciones de la condición de riesgo
- Fichas Sociales
- Formatos de toma de área cosntruida diligenciados en campo
- CDPs generado para amparar las ofertas de compra a presentar
La dependencia manifiesta que estas son las actividades programadas  y viables para esta vigencia en tanto de esto depende la posterior construcción, por tanto se considera cumplida la gestión de la vigencia frente a la acción. </t>
  </si>
  <si>
    <t>Implementar una estrategia de mantenimiento de los predios adecuados adquiridos por IDIGER</t>
  </si>
  <si>
    <t>Implementaciòn de la estrategia</t>
  </si>
  <si>
    <t>(Acciones de la estrategia ejecutadas / Acciones de la estrategia programadas)*100</t>
  </si>
  <si>
    <t xml:space="preserve">La dependencia manifiesta que se tendran en cuenta los barrios reportados para incluirlos en priorizaciones del contrato 328 de 2017 de Aguas de Bogotá, de acuerdo al alcance del contrato y en proximos procesos que se ejecutaran en 2019 para el mantenimiento y adecuación de predios.
  Se debe articular con estrategia de la Subdirección Corporativa que se adjunta como soporte a esta acción
  Pendiente determinar acciones ejecutadas sobre programadas
 04/09/2019 Como estraregia se realizaran visitas técnicas durante los proximos 2 meses a los predios adecuados en los Libertadores; Arrayanes V; Quiba; Lucero Sur; Bellavista Lucero Alto, adquiridos por el IDIGER, con el fin de establecer el tipo de mantenimiento a realizar mediante el diagnostico del estado de los predios y así a través de los convenios o contratos suscritos durante 2019 realizar su respectiva intervención. Mediante contrato Interadministrativo 318 de 2018, se esta realizando actualmente la intervención 10 de predios en el barrio Libertadores realizando recolección de escombros, cerramiento y señalización.
06/27/2019  Se realizaron las visitas de identificación de predios de los barrios el día 27 de junio de 2019, con la cual se realizaran las respectivas priorizaciones a través de los contratos y convenios suscritos.
Evidencias: Acta de visita
09/23/2019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t>
  </si>
  <si>
    <t>SEGUIMIENTO JULIO OCI: Se requiere sea remitida la estrategia formulada (documento avalado) en la cual se discrimine cada una de las acciones programdas con los soporets de ejecución de estas acciones para calificación del indicador.</t>
  </si>
  <si>
    <t>SEGUIMIENTO OCTUBRE OCI: 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Adicionalmente la dependencia remite la estrategia en documento Word. Se recomienda remitir la estrategia avalada por quien tenga la competencia.</t>
  </si>
  <si>
    <t>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5 actividades ejectutadas /5 programadas =100%</t>
  </si>
  <si>
    <t>3.2.3</t>
  </si>
  <si>
    <t>02 - AUDITORIA DE DESEMPEÑO</t>
  </si>
  <si>
    <t>Hallazgo administrativo con presunta incidencia disciplinaria y fiscal por la suma de $235.521.249,60, al pagar 371,86 metros cuadrados que no fueron recibidos en el inmueble arrendado por IDIGER con el contrato N° 391 de 2016</t>
  </si>
  <si>
    <t>Solicitar a la Oficina Jurídica se incluya una cláusula dentro de los contratos de arrendamiento, en la cual se especifique los conceptos de área construida y área del lote a arrendar</t>
  </si>
  <si>
    <t>Contratos de arrendamiento de la SMEyD con cláusula aclaratoria</t>
  </si>
  <si>
    <t>N° de contratos de arrendamiento adelantados con la respectiva cláusula aclaratoria/N° de contratos de arrendamiento de la SMEyD adelantados a partir del segundo semestre de 2018</t>
  </si>
  <si>
    <t>Sub. Para el Manejo de Emergencias y Desastres.</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</si>
  <si>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contrato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Se adjunta el respectivo contrato.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</si>
  <si>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t>
  </si>
  <si>
    <t>La dependencia manifiesta que 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</si>
  <si>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(1/1=100%) Se adjunta el respectivo contrato</t>
  </si>
  <si>
    <t>3.2.4</t>
  </si>
  <si>
    <t>Hallazgo administrativo con presunta incidencia disciplinaria y fiscal por mayor valor pagado en cuantía de $370.534.272 dentro del Contrato de Arrendamiento N° 391 de 2016</t>
  </si>
  <si>
    <t>Elaborar los estudios de mercado y documentos precontractuales para el arrendamiento, que se adelante en el año 2018, con los detalles necesarios que permitan la escogencia de los inmuebles más favorables para las necesidades de la entidad</t>
  </si>
  <si>
    <t>Estudios de mercado y doc contractuales detallados que permitan escogencia oferta mas favorable</t>
  </si>
  <si>
    <t>N° estudios de mercado y documentos contractuales detallados que permitan la escogencia de la oferta mas favorable/N° de contratos de arrendamiento adelantados en la SMEyD</t>
  </si>
  <si>
    <t>Sub. Para el Manejo de Emergencias y Desastres</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</si>
  <si>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</si>
  <si>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t>
  </si>
  <si>
    <t>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</si>
  <si>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y contrato.(1/1=100%)</t>
  </si>
  <si>
    <t>3.2.6</t>
  </si>
  <si>
    <t>Hallazgo administrativo con presunta incidencia disciplinaria por falta de seguimiento por parte del IDIGER a la cancelación de la contribución parafiscal al Fondo Nacional de Formación Profesional de la Industria de la Construcción (FIC) dentro de los contratos de obra 495 de 2014 y 467 de 2017</t>
  </si>
  <si>
    <t>Incluir en los estudios previos y en la Minuta del contrato de obra la cancelación al Fondo Nacional de Formación Profesional de la Industria de la Construcción (FIC).</t>
  </si>
  <si>
    <t>Contratos de obra con cancelación del FIC</t>
  </si>
  <si>
    <t>Número de Contratos de Obra ejecutados con cancelación de FIC/ número de contratos de obra ejecutados</t>
  </si>
  <si>
    <t>Sub. Reducción del Riesgo y Adaptación al Cambio Climático.</t>
  </si>
  <si>
    <t xml:space="preserve">04/09/2019 Se incluyó en los estudios previos y en la Minuta del contrato de obra la cancelación al Fondo Nacional de Formación Profesional de la Industria de la Construcción (FIC).
 Evidencias:
 Estudios previos
 SEGUIMIENTO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
 05/06/2019 Se incluyó en los estudios previos y en la Minuta del contrato de obra la obligacion de "13. El contratista deberá anexar el recibo de pago al Fondo Incentivo a la Construcción (FIC) al SENA "
 Evidencias:
 Estudios previos
06/27/2019 Se incluyó en los estudios previos y en la Minuta del contrato de obra la cancelación al Fondo Nacional de Formación Profesional de la Industria de la Construcción (FIC), de igual forma se recuerda periódicamente a los contratistas de  los procesos que se encuentran en liquidación de la obligatoriedad del pago del FIC 
 Evidencias:
 Estudios previos
Correos electrónicos
09/23/2019  Los soportes de dicha cancelación se realiza una vez sean ejecutadas las intervenciones y es un requisito para la liquidación. Para la vigencia 2019 todas las obras contratadas se encuentran en ejecución. 
Evidencias:
•        Anexo 35. Estudios previos Casa Grande
•        Anexo 36. Estudios previos Porvenir 
•        Anexo 37. Estudios previos Serranías
•        Anexo 38. Estudios previos Arabia
•        Anexo 39. Estudios previos La Estrada
•        Anexo 40. Estudios previos Juan José Rondón Usme  
•        Anexo 41. Minutas de contrato Casa Grande
•        Anexo 42  Minutas de contrato Porvenir 
•        Anexo 43. Minutas de contrato Serranías
•        Anexo 44. Minutas de contrato Arabia
•        Anexo 45. Minutas de contrato La Estrada
•        Anexo 46. Minutas de contrato Juan José Rondón Usme
•        Anexo 47. Soportes Pago del FIC  Juan José Rondón Ciudad Bolívar
•        Anexo 48. Soportes Pago del FIC  Madrid
•        Anexo 49. Soportes Pago del FIC Sotavento.
 </t>
  </si>
  <si>
    <t xml:space="preserve"> SEGUIMIENTO ABRIL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t>
  </si>
  <si>
    <t>SEGUIMIENTO JULIO OCI : Se evidencian soportes de pago del FIC para obras en JJRONDON, MADRID Y SOTAVENTO, entre los mese de octubre a febrero, asi como solicitudes del pago de FIC via correo electronico.
Adicionalmente se evidencian estudios previos correspondientes a las obras a ejecutar i) El Porvenir (enero de 2019), ii) Casagrande (febrero de 2019), aprobados por el Subdirector de Reducción Arq. Ivan Caicedo, en donde en su obligaciones generales articulo 13, establece que el contratista debera anexar el recibo de pago al FIC, para suscripción de acta de liquidación.
Se requiere sean remitidas las minutas suscritas para contratos de obra posterior a la fecha de inicio de la acción para dar cierre a la misma</t>
  </si>
  <si>
    <t>SEGUIMIENTO OCTUBRE OCI: De acuerdo a lo informado por la dependencia el pago del FIC, se realiza una vez ejecutados los contratos y es requisito para la liquidación del contrato. En cumplimiento de la acción la dependencia remite los estudios previos y minutas de los contratos: Casagrande, Porvenir, Serranías, Arabia, La Estrada, Juan José Rondón, Madrid y Sotavento, en donde se especifica la obligatoriedad de cancelación del FIC en el apartado de valor y forma de pago, dando cumplimiento a la acción formulada. El cálculo del indicador únicamente se puede realizar al liquidar las obras, por lo cual se recomienda remitir los soportes correspondientes al pago de FIC para cada una de las obras, tan pronto este se realice.</t>
  </si>
  <si>
    <t>Se incluyó en los estudios previos y en la Minuta del contrato de obras obras de contratos de obra la cancelación al Fondo Nacional de Formación Profesional de la Industria de la Construcción (FIC):  Casagrande, Porvenir Usme, Arabia, Serranías, La Estrada, Juan José Rondón, Parque Nacional,Caracolí,Granjas de San Pablo, Divino Niño. De igual forma se recuerda periódicamente a los contratistas de  los procesos que se encuentran en liquidación de la obligatoriedad del pago del FIC. para el periodo de reporte se cuentan con los soportes  de pago allegados por los contratistas. 
 Evidencias:
Soportes Pago del FIC,  Juan José Rondón Ciudad Bolívar, Madrid, Sotavento y contrato Mantenimiento
Estudios previos y minutas de Contrato de las obras de contratos de obra: Casagrande, Porvenir Usme, Arabia, Serranías, La Estrada, Juan José Rondón, Parque Nacional,Caracolí,Granjas de San Pablo, Divino Niño. INDICADOR:( 4/4=100%)</t>
  </si>
  <si>
    <t>3.2.11</t>
  </si>
  <si>
    <t>Hallazgo administrativo con presunta incidencia disciplinaria por recibir elementos que no cumplen con las especificaciones establecidas en los estudios previos del contrato 463 de 2016</t>
  </si>
  <si>
    <t>Almacenar de manera diferencial los elementos del CDLyR con respecto el número del contrato mediante el cual fue adquirido.</t>
  </si>
  <si>
    <t>Elementos del CDLyR almacenados de manera diferencial</t>
  </si>
  <si>
    <t>N° de elementos almacenados de manera diferencial/N° de elementos del CDLyR recibidos desde el segundo semestre de 2018</t>
  </si>
  <si>
    <t>Sub. Para el Manejo de Emergencias y Desastres. Servicios de Logística</t>
  </si>
  <si>
    <t xml:space="preserve">12-04-2019: A la fecha de seguimiento se han almacenado de manera diferencial los elementos del CDLyR, con respecto al contrato mediante el cual fue adquirido. De esta forma se han almacenado (5.197) elementos del contrato 407 de 2017 y (848) del Contrato 463 de 2016
22-07-2019:  A la fecha de seguimiento se han almacenado de manera diferencial los elementos del CDLyR, con respecto al contrato mediante el cual fue adquirido. De esta forma se han almacenado (16.865) de los siguientes contratos:
•        Contrato 463 de 2016: Colchonetas: 252, sábanas: 265, pijamas: t. 6- 257, t.10-248, t.14 -262
•        Contrato  407 de 2017: Colchonetas: 1700, Frazadas por kit: 1853, Almohada: 1783, Sábanas: 1700, Pijamas: t. 4 - 300, t.8-320, t.12-300, t.16-384, t.s-500, t.m-229, t.l-187, t.xl-270, Kits cocina 
•        Contrato 418 de 2017: 982, Kits limpieza 
•        Contrato 323 de 2018: 100, Kits limpieza 
•        Contrato 336 de 2017: 690, Estufas
•        Contrato 558 de 2016 : 443, Estufas
•        Contrato 348 de 18: 100, Pijamas kit alojamiento: t.4 - 39, t. 6 - 76, t.8-62, t.10 - 94, t.12 - 81, t.14 - 66
10-01-2020: 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Teniendo en cuenta lo anterior se solicita de manera cordial se cierre al hallazgo, puesto que se dio cumplimiento a  la meta, el indicador y  la acción planteada.
</t>
  </si>
  <si>
    <t>12-04-2019: A la fecha de seguimiento se han almacenado de manera diferencial los elementos del CDLyR, con respecto al contrato mediante el cual fue adquirido. De esta forma se han almacenado (5.197) elementos del contrato 407 de 2017 y (848) del Contrato 463 de 2016</t>
  </si>
  <si>
    <t>22-07-2019:  A la fecha de seguimiento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Colchonetas: 1700, Frazadas por kit: 1853, Almohada: 1783, Sábanas: 1700, Pijamas: t. 4 - 300, t.8-320, t.12-300, t.16-384, t.s-500, t.m-229, t.l-187, t.xl-270, Kits cocina cto 418/17: 982, Kits limpieza cto. 323/18: 100, Kits limpieza cto. 336/17: 690, Estufas cto. 558/16 : 443, Estufas cto. 348/18: 100, Pijamas kit alojamiento: t.4 - 39, t. 6 - 76, t.8-62, t.10 - 94, t.12 - 81, t.14 - 66
Se adjuntan fotos como soporte.</t>
  </si>
  <si>
    <t>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Se adjuntan fotos como soporte.</t>
  </si>
  <si>
    <t>Solicitar en próximas contrataciones que se incluya el número del contrato en el sticker o sistema de marcación de los elementos que conforman el kit noche.</t>
  </si>
  <si>
    <t>Elementos con el número de contrato en su sticker o sistema de marcación definido por la Entidad</t>
  </si>
  <si>
    <t>. N° elementos con el número de contrato en su sticker o sistema de marcación definido por la entidad/ N° elementos adquiridos desde el segundo semestre de 2018 que componen kits noche</t>
  </si>
  <si>
    <t>Sub. Para el Manejo de Emergencias y Desastres.Servicios de Logística</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</si>
  <si>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22-07-2019: 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Es importante aclarar que desde el mes de noviembre de 2018 no se ha requerido adelantar procesos de contratación para la adquisicón de este tipo de elementos.
23-10-2019: A la fecha se está adelantando estudio de mercado para  el proceso de adquisicón de los kits noche, se incluirá en este la necesidad de marcar el número del contrato en el stiker o incorporar un  sistema de marcación de los elementos.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</si>
  <si>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t>
  </si>
  <si>
    <t>La dependencia manifiesta que a la fecha no se han adelantado proceos que pemitan ejecutar la acción. La acción se encuentra en desarrollo.</t>
  </si>
  <si>
    <t>La dependencia informa que a la fecha se está adelantando estudio de mercado para  el proceso de adquisicón de los kits noche, se incluirá en este la necesidad de marcar el número del contrato en el stiker o incorporar un  sistema de marcación de los elementos</t>
  </si>
  <si>
    <t>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</si>
  <si>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3.2.12</t>
  </si>
  <si>
    <t>Hallazgo administrativo con presunta incidencia disciplinaria por carencia de documentos soporte en el Convenio 018 de 2017 y falta de unicidad en el expediente contractual Convenio No. 199 de 2017</t>
  </si>
  <si>
    <t>Actualizar los procedimientos de Gestión Documental relacionados con la centralización de archivos de gestión</t>
  </si>
  <si>
    <t>Actualización de los procedimientos del proceso de Gestión Documental</t>
  </si>
  <si>
    <t>No. De procedimientos actualizados/No. Prcedimientos a actualizar</t>
  </si>
  <si>
    <t>Sub. Corporativa y Asuntos Disciplinarios</t>
  </si>
  <si>
    <t xml:space="preserve">Al momento del seguimiento, la Sub. Corporativa y Asuntos Disciplinarios no ha realizado actividad alguna para el cumplimiento de la acción.
 ABRIL 10DE 2019: Se elaboraron, aprobaron, socializaron y publicaron2 procedimientos con sus respectivas GUIAS, Instructivos y formatos de Gestión Documental: Control de Información Documentada y Gestión de Comunicaciones Oficiales. Evidencias : https://www.idiger.gov.co/web/guest/gestion-documental.
 Seguimiento 17/05/2019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
</t>
  </si>
  <si>
    <r>
      <t xml:space="preserve">
</t>
    </r>
    <r>
      <rPr>
        <b/>
        <sz val="11"/>
        <rFont val="Calibri"/>
      </rPr>
      <t>Seguimiento 17/05/2019</t>
    </r>
    <r>
      <rPr>
        <sz val="11"/>
        <color rgb="FF000000"/>
        <rFont val="Calibri"/>
      </rPr>
      <t xml:space="preserve">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t>
    </r>
  </si>
  <si>
    <t>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t>
  </si>
  <si>
    <t>3.2.15</t>
  </si>
  <si>
    <t>Hallazgo administrativo por la adición del contrato de Interventoría No. 468 de 2017, sin que medie acto administrativo y contraviniendo lo establecido en los estudios previos y en la minuta del contrato</t>
  </si>
  <si>
    <t>Aplicar la Guía del Supervisor del IDIGER.</t>
  </si>
  <si>
    <t>Contratos de interventoria a obras cumpliendo con la Guía del Supervisor.</t>
  </si>
  <si>
    <t>Número de Contratos de interventoria a obras cumpliendo con la Guía del Supervisor /Número de contratos de interventoria a obras suscritos</t>
  </si>
  <si>
    <t>Sub. Reducción del Riesgo y Adaptación al Cambio Climático</t>
  </si>
  <si>
    <t xml:space="preserve">04/09/2019 Se cumple a cabalidad lo establecido en la guía de la supervisión de la entidad 
 Evidencias: estudios previos
 SEGUIMIENTO ABRIL OCI: Debe anexarse un soporte en el que se pueda evidenciar la verificación del cumplimiento de la Guía del supervisor, como por ejemplo una lista de chequeo.
 05/06/2019 Se ha realizado el seguimiento mediante las reuniones de coordinación de obras 
 Evidencias 
 Actas de reunion
06/27/2019  Se ha realizado el seguimiento al cumplimiento de las funciones de la supervisión  mediante las reuniones de coordinación de obras 
 Evidencias 
 Actas de reunión
09/23/2019  Se ha definido un formato de seguimiento y control, a las funciones dadas al supervisor, en cumplimiento de acuerdo con lo establecido en el “capítulo V” denominado “Supervisión e interventoría” de la Resolución N° 689 de 2016 “Por la cual se adopta el Manual de Contratación de Instituto Distrital de Gestión de Riesgos y Cambio Climático- IDIGER”, el cual se incluyó en la actualización del procedimiento que se encuentra en proceso de formalización y publicación. .
Evidencias:
•        Anexo 50. Lista de chequeo cumplimiento de funciones de supervisor Casa Grande
•        Anexo 51. Lista de chequeo cumplimiento de funciones de supervisor Arabia
•        Anexo 52.  Lista de chequeo cumplimiento de funciones de supervisor. La Estrada
•        Anexo 53.  Lista de chequeo cumplimiento de funciones de supervisor. Juan José Rondón Usme  
•        Anexo 54.  Lista de chequeo cumplimiento de funciones de supervisor. Juan Sotavento 
</t>
  </si>
  <si>
    <t xml:space="preserve">SEGUIMIENTO ABRIL OCI: Debe anexarse un soporte en el que se pueda evidenciar la verificación del cumplimiento de la Guía del supervisor, como por ejemplo una lista de chequeo.
 </t>
  </si>
  <si>
    <t>SEGUIMIENTO JULIO 2019: La evidencia suministrada no corresponde con lo propuesto en la acción, se reitera nuevamente que el soporte debe dar cuenta del cumplimiento de la guia del supervisor como por ejemplo una lista de chequeo en la se verifiquen cada uno de los puntos de esta guia para cada uno de los procesos de interventoria en ejecuciòn durante el periodo de la acción.</t>
  </si>
  <si>
    <t>SEGUIMIENTO OCTUBRE: Se recomienda gestionar la formalización y publicación del formato de manera prioritaria para que se pueda utilizar en los procesos.
Por otra parte 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t>
  </si>
  <si>
    <t>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
Complementariamente se han realizado el seguimiento mediante las reuniones de coordinación de obras .</t>
  </si>
  <si>
    <t>Generar controles a través del líder del Área de Obras de la Subdirección (revisiones, check list, )</t>
  </si>
  <si>
    <t>Control Contratos de interventoria a obras cumpliendo con la Guía del Supervisor.</t>
  </si>
  <si>
    <t>Número de controles aplicados / número de controles establecidos.</t>
  </si>
  <si>
    <t xml:space="preserve">04/06/2019 Se realiza el control respectivo a los procesos de los cuales se han tramitado las adiciones, se cuenta con las justificaciones técnicas y con la trazabilidad de todo el proceso.
Evidencias:
06/27/2019 Se realizó en las reuniones de coordinación de obras  el control respectivo a los procesos de los cuales se requirió adición, se presentaron las justificaciones técnicas y  la trazabilidad del proceso.
Evidencias:
Actas de reunión
09/23/2019  Se ha definido como control la realización de las reuniones de coordinación de obras de mitigación y las matrices de seguimiento a obra. 
Evidencias:
•        Anexo 55.  Actas de reuniones de coordinación de obras de mitigación 
•        Anexo 56.  Matrices de seguimiento a obra.
</t>
  </si>
  <si>
    <t>04/06/2019 Se realiza el control respectivo a los procesos de los cuales se han tramitado las adiciones, se cuenta con las justificaciones técnicas y con la trazabilidad de todo el proceso.
Evidencias:</t>
  </si>
  <si>
    <t>SEGUIMIENTO JULIO 2019: Se requiere se informe cual ha sido el control establecido y como y a que procesos se han aplicado.
Se reitera la importancia de cumplir estrictamente con la acción.</t>
  </si>
  <si>
    <t xml:space="preserve">SEGUIMIENTO OCTUBRE OCI: 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en las que se contemplan todas las obras en proceso </t>
  </si>
  <si>
    <t>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de 2019 en las que se contemplan todas las obras en proceso . soportes:  Actas de reuniones de coordinación de obras de mitigación,   Matrices de seguimiento a obra. Controles establecidos: (2/2=100%)</t>
  </si>
  <si>
    <t>3.2.16</t>
  </si>
  <si>
    <t>Hallazgo administrativo por la ausencia de un procedimiento para el Sistema de Modelación de Amenaza y Riesgo de Bogotá – SISMARB y por no dejar constancia de los productos recibidos en el momento de la terminación del contrato de prestación de servicios profesionales No. 419 de 2015</t>
  </si>
  <si>
    <t>Expedir Comunicación Interna, recordando a los Supervisores , la necesidad de recibir a satisfacción el objeto, obligaciones y productos del contrato.</t>
  </si>
  <si>
    <t>Comunicación Interna</t>
  </si>
  <si>
    <t>Comunicaciones Internas proyectadas/Comunicaciones Internas remitidas</t>
  </si>
  <si>
    <t>Oficina Asesora Jurídica</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</si>
  <si>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</si>
  <si>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t>
  </si>
  <si>
    <t>En el primer trimestre se completo el resultado del indicador de las acciones. DFRCH</t>
  </si>
  <si>
    <t>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</si>
  <si>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Desarrollar y socializar un documento del uso y operación para el funcionamiento de la herramienta SISMARB dentro del sistema de gestión de calidad de la entidad.</t>
  </si>
  <si>
    <t>Avance desarrollo del documento del SISMARB.</t>
  </si>
  <si>
    <t>Doc elaborado/Doc Proyectado</t>
  </si>
  <si>
    <t>Sub. Análisis
  Análisis de Riesgos y Efectos del Cambio Climático</t>
  </si>
  <si>
    <r>
      <t xml:space="preserve">El grupo de riesgo sísmico de la Subdirección de Análisis y Gestión de Riesgos y Efectos del Cambio Climático contactó a la Oficina Asesora de Planeación con el fin de incluir un procedimiento para el SISMARB en el sistema de gestión de calidad de la entidad. 
 El SISMARB cuenta con un grupo de manuales de usuario para cada uno de los módulos que lo componen (diez en total), sin embargo no existe un documento procedimental sencillo que permita establecer cómo se relacionan cada uno de los módulos para la modelación de los distintos escenarios de riesgo ni las características de los insumos necesarios para que se puedan realizar dichos análisis, en particular las consideraciones que se deben tomar en cuanto a las bases de datos y los requisitos y actualizaciones que se deben tener para que los resultados de los análisis concuerden con la realidad y actualidad de la ciudad. 
 A la fecha se ha adelantado la labor de organizar los diagramas de flujo que servirán de base para el documento procedimental y se ha avanzado en completar la plantilla de procedimiento enviada por la Oficina Asesora de Planeación.
 SEGUIMIENTO MAYO OCI: Se recomienda priorizar la oficialización del documento asi como su socialización y remitir los soportes de cumplimiento a la Oficina de Control Interno toda vez que la acción se encuentra vencida desde el mes de marzo de 2019.
</t>
    </r>
    <r>
      <rPr>
        <b/>
        <sz val="11"/>
        <rFont val="Calibri"/>
      </rPr>
      <t xml:space="preserve">
Julio 22 de 2019: </t>
    </r>
    <r>
      <rPr>
        <sz val="11"/>
        <color rgb="FF000000"/>
        <rFont val="Calibri"/>
      </rPr>
      <t xml:space="preserve">Se cuenta con la versión definitiva del documento (Instructivo SISMARB), la cual se encuentra en proceso de publicación por parte de la OAP. 
</t>
    </r>
    <r>
      <rPr>
        <b/>
        <sz val="11"/>
        <rFont val="Calibri"/>
      </rPr>
      <t xml:space="preserve">Diciembre 18 de 2019;  </t>
    </r>
    <r>
      <rPr>
        <sz val="11"/>
        <color rgb="FF000000"/>
        <rFont val="Calibri"/>
      </rPr>
      <t xml:space="preserve">el día 24 de julio de 2019 se publicó 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r>
  </si>
  <si>
    <t>SEGUIMIENTO MAYO OCI: Se recomienda priorizar la oficialización del documento asi como su socialización y remitir los soportes de cumplimiento a la Oficina de Control Interno toda vez que la acción se encuentra vencida desde el mes de marzo de 2019.</t>
  </si>
  <si>
    <t>SEGUIMIENTO JULIO DE 2019: Se evidencian soportes de gestión asi como documento definitivo aprobado por las areas pertinentes, al verificar mapa de procesos este aun no se encuentra publicado, se requiere agilizar el proceso de publicación para el cierre de la acción ya que la misma se encuentra vencida.</t>
  </si>
  <si>
    <t>No se registro reporte</t>
  </si>
  <si>
    <t xml:space="preserve">Se cuenta con  publicación  del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</si>
  <si>
    <t>3.2.17</t>
  </si>
  <si>
    <t>Hallazgo administrativo por inconsistencias en el inventario del CDLyR y los formatos de entrega de ayuda humanitaria de los Kits de noche adquiridos bajo el contrato 463 de 2016</t>
  </si>
  <si>
    <t>Registrar como novedad en las acta de cliente externo, cuando se entreguen elementos adquiridos mediante contratos diferentes, con el fin de contar con total claridad sobre el origen de los elementos entregados, cuando se entreguen elementos de contratos diferentes.</t>
  </si>
  <si>
    <t>Actas con entregas de elementos de diferentes contratos con registro de novedades</t>
  </si>
  <si>
    <t>N° de actas de cliente externo con novedades de entrega de elementos de diferentes contratos/N° Actas de cliente externo en las cuales se entregan elementos de diferentes contratos</t>
  </si>
  <si>
    <t>Sub. Para el Manejo de Emergencias y Desastres. - Servicios de Logística</t>
  </si>
  <si>
    <t xml:space="preserve">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
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23-10-2019: 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se registraron novedades en 593 actas de cliente externo con identificación del número de contrato por el que salen las ayudas entregadas. Teniendo en cuenta lo anterior se solicita de manera cordial se cierre al hallazgo, puesto que se dio cumplimiento a  la meta, el indicador y  la acción planteada.
</t>
  </si>
  <si>
    <t>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t>
  </si>
  <si>
    <t>La dependencia manifiesta que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Como evidencia se adjuntan algunas actas, en donde se observan datos de la entrega. se dara cierre a la acciòn cuando se cumpla el tiempo de ejecución de la misma y se anexen las actas suscritas de este momento a la fecha de cierre. La acciòn se encuentra en ejecución.</t>
  </si>
  <si>
    <t>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la dependencia informa que se registraron novedades en 593 actas de cliente externo con identificación del número de contrato por el que salen las ayudas entregadas.(593/593=100%)</t>
  </si>
  <si>
    <t>3.2.18</t>
  </si>
  <si>
    <t>Hallazgo administrativo por falta de identificación efectiva en los elementos entregados bajo el contrato N° 463 de 2016 con el fin de prevenir su comercialización</t>
  </si>
  <si>
    <t>En los próximos procesos que se adelanten para la adquisición de kits noche, incluir que la identificación o marcación de los elementos que componen el kit, se realice directamente en estos . Esta marcación puede ser bordada o estampada para reducir la posibilidad de distribución y comercialización de los elementos.</t>
  </si>
  <si>
    <t>Suscripción de contratos que incluya elementos con marcación en bordado o estampado</t>
  </si>
  <si>
    <t>N° de elementos del kit noche marcados o identificados directamente en estos/N° de elementos adquiridos de kits noche</t>
  </si>
  <si>
    <t>12-04-2019: A la fecha del seguimiento no requiriío adelantar procesos contractuales para la adquisición de kits noche para el CDLyR, en los cuales se incluyan las especificaciones de marcado directo en los kits.
22-07-2019: 12-04-2019: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23-10-2019: A la fecha se está adelantando estudio de mercado para la adquisición de los kits noche. Se están considerando varias opciones para marcar los elementos (estampado o bordado), con el fin de definir el más conveniente para dar cumplimiento al requerimiento de contraloría y considerar los  costos para la Entidad.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</si>
  <si>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requiriío adelantar procesos contractuales para la adquisición de kits noche para el CDLyR, en los cuales se incluyan las especificaciones de marcado directo en los kits.</t>
  </si>
  <si>
    <t>La dependencia manifiesta que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La acción se encuentra en ejecución.</t>
  </si>
  <si>
    <t>3.2.19</t>
  </si>
  <si>
    <t>Hallazgo administrativo por no encontrarse liquidado el convenio interadministrativo 018 de 2017</t>
  </si>
  <si>
    <t>Suscribir Acta de Liquidación o solicitar el Acta de Liquidación a quien sea supervisor del Convenio interadministrativo, en los tiempos establecidos por la normatividad vigente.</t>
  </si>
  <si>
    <t>Acta de Liquidación.</t>
  </si>
  <si>
    <t>Actas de Liquidación gestionadas ante supervisión EAAB Convenio limpieza canales y quebradas / Convenio limpieza canales y quebradas finalizados</t>
  </si>
  <si>
    <t xml:space="preserve">04/09/2019 A la fecha se gestiono el acta de liquidación del Convenio 018 de 2017 se encuentra para firma por parte de la EAAB ya firmado por IDIGER. 
 Evidencias acta Firmada por Idiger
SEGUIMIENTO OCI 2019: El documento remitido hace referencia a una liquidación realizada durante el mes de marzo de 2018 por lo cual la evidencia no corresponde a la acción toda vez que el periodo de ejecución de la acción es del 14 de noviembre de 2018 al 15 de julio de 2019.
05/06/2019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yiene como obligacion la liquidacion del convenio. 
Evidencias : oficio
06/27/2019, Se envia comunicación CR-34112, ratificando la comunicacion CR-33562  solicitando firmar el acta por parte de la EAAB, en seguimiento a la   Directiva 001 de 2018 “LINEAMIENTOS Y BUENAS PRÁCTICAS PARA LA LIQUIDACION DE CONTRATOS”. ya que esta acta se encuentra firmada por párte del IDIGER con fecha marzo 2018.
Evidencia: oficio 
09/23/2019 La subdirección de Reducción de Riesgos y Adaptación al Cambio Climático, ha realizado las gestiones ante la Empresa de Acueducto, Alcantarillado y Aseo de Bogotá – EAAB-ESP, para la suscripción del acta de liquidación del convenio 018 de 2017, las cuales se han hecho por medio de correos electrónicos, llamadas, comités técnicos y las comunicaciones oficiales CR-33437 radicado 2019EE4880 del 12 de abril de 2019, CR-33562 radicado IDIGER 2019EE5920 del 9 de mayo de 2019 y CR-34112 radicado 2019EE8586 del 26 de junio de 2019 y CR-34897 radicado 2019EE13445 del 13 de septiembre de 2019, y finalmente el día 24 de septiembre de 2019 se envió por parte de la EAAB-ESP el acta de liquidación firmada por las partes y esta fue enviada el mismo día a la oficina asesora jurídica por comunicación interna 2019IE4554
Evidencias:
Adjuntamos acta de liquidación firmada por las partes del convenio 018 de 2017 y 9-07-30500-0091-2017 EAAB, EPS. Anexo 57
</t>
  </si>
  <si>
    <t xml:space="preserve">SEGUIMIENTO OCI 2019: El documento remitido hace referencia a una liquidación realizada durante el mes de marzo de 2018 por lo cual la evidencia no corresponde a la acción toda vez que el periodo de ejecución de la acción es del 14 de noviembre de 2018 al 15 de julio de 2019.
</t>
  </si>
  <si>
    <t xml:space="preserve">SEGUIMIENTO JULIO OCI 2019: La dependencia informa que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tiene como obligacion la liquidacion del convenio. </t>
  </si>
  <si>
    <t>SEGUIMEINTO OCTUBRE OCI: La dependencia remite acta de liquidación firmada por las partes del convenio 018 de 2017, con la cual se evidencia cumplimiento de la acción.</t>
  </si>
  <si>
    <t>La dependencia remite acta de liquidación firmada por las partes del convenio 018 de 2017, con la cual se evidencia cumplimiento de la acción.</t>
  </si>
  <si>
    <t>2019 2019</t>
  </si>
  <si>
    <t>3.1.1.1</t>
  </si>
  <si>
    <t>1 01 - AUDITORIA DE REGULARIDAD</t>
  </si>
  <si>
    <t>Control Fiscal Interno</t>
  </si>
  <si>
    <t>Hallazgo administrativo con presunta incidencia disciplinaria</t>
  </si>
  <si>
    <t>Hallazgo administrativo con presunta incidencia disciplinaria, por incumplimiento del procedimiento para la aprobación de ítems no previstos, fijado en el numeral 23 del procedimiento de ejecución de obras código GMR-PD-01 Versión 4</t>
  </si>
  <si>
    <t>Comunicar al contratista de obra e interventoria mediante oficio los lineamientos para proceder en los casos en los que sea necesario la creación de los Items No previstos NPs.</t>
  </si>
  <si>
    <t>Items No previstos NPs.</t>
  </si>
  <si>
    <t>Un oficio generado</t>
  </si>
  <si>
    <t>Subdirección de Reducción de Riesgos y Adaptación a Cambio Climático</t>
  </si>
  <si>
    <t xml:space="preserve">06/27/2019  Se elaboró el oficio  de los lineamientos para proceder en los casos en los que sea necesario la creación de los Ítems No previstos NPs.
Evidencias: oficio
10/01/2019 Acciones desarrolladas  
Se elaboraron los oficios   de los lineamientos  sobre Ítems No previstos NPs, para las obras de:
271 de 2019 Casa Grande Construcción de las obras de mitigación de riesgo en el barrio los tres reyes, entre las calles 62d sur y calles 62g sur y las carreras 76b y carreras 76d - sector Casagrande, de la localidad de Ciudad Bolívar, en Bogotá Distrito Capital; 279 de 2019 - Porvenir Usme Construcción de las obras de mitigación de riesgo en el parque porvenir ii, a la altura de la calle 66 a sur, entre carreras 11 bis este y carrera 2 este, en la localidad de Usme, en Bogotá D.C, 313 de 2019  Arabia - Urgencia Manifiesta  Diseño y construcción de las obras de emergencia para la mitigación del riesgo por remoción en masa presentado en el barrio Arabia de la UPZ el Tesoro de la localidad de ciudad Bolívar de Bogotá D.C
En el contrato de la Estrada durante su  ejecución No se presentaron Np´s y para Juan José Rondón a la fecha de reporte no se han presentado Np´s.
Evidencias
Se adjuntan como evidencia las comunicaciones entregadas con los lineamientos para proceder en los casos en los que fue necesaria la creación de los Ítems No previstos NPs.
</t>
  </si>
  <si>
    <t>SEGUIMIENTO JULIO DE 2019: La dependencia remite oficio proyectado pero no se evidencia que este hay sido remitiod al contratista. La acciòn se encuentra dentro de terminos.</t>
  </si>
  <si>
    <t>Se encuentra en desarrollo la acción hasta 2020</t>
  </si>
  <si>
    <t>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t>
  </si>
  <si>
    <t>Tipologia de No Previstos NPs</t>
  </si>
  <si>
    <t>Documento modificado</t>
  </si>
  <si>
    <t xml:space="preserve">06/27/2019 Se incorporó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Evidencias 
Minutas de contrato
Estudios previos 
10/01/2019 Acciones desarrolladas  
Acción realizada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12/12/2019 Acciones realizadas: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de obra y con base en lo anterior, aprobar o desaprobar los precios unitarios presentados por el mismo, para aquellas actividades que no se encuentran expresamente pactadas en el contrato de obra, pero que deben realizarse.
La interventoría deberá presentar adicionalmente a dichos precios unitarios, la justificación, especificación técnica y las tres cotizaciones que soporten el nuevo APU, que fueron aportados por el contratista de obra, junto con el informe mensual correspondiente, para conocimiento y visto bueno del Supervisor designado por la entidad. Este procedimiento se realizó, previo al inicio de cualquier actividad adicional, y cuenta con la respectiva modificación contractual y respaldo presupuestal"
Evidencias:
Se adjuntan como evidencia los Estudios Previos, los Pliegos de Condiciones y la Minutas de los Contratos de interventoría, con la obligación de aprobar los ítems no previstos.
Contrato 321 de 2019. Arabia.
Contrato 297 de 2019. Casagrande.
Contrato 402 de 2019. Juan José Rondón - Usme.
Contrato 369 de 2019. La Estrada. 
Contrato 297 de 2019. Porvenir.
Contrato 381 de 2019. Serranías.
Contrato 464 de 2019. Parque nacional.
Se adjuntan copias digitales de estudios previos para los siguientes contratos de interventoría:
Contrato 321 de 2019. Arabia.
Contrato 297 de 2019. Casagrande.
Contrato 402 de 2019. Juan José Rondón - Usme.
Contrato 369 de 2019. La Estrada. 
Contrato 297 de 2019. Porvenir.
Contrato 381 de 2019. Serranías.
Contrato 464 de 2019. Parque nacional.
</t>
  </si>
  <si>
    <t>SEGUIMIENTO JULIO DE 2019: La dependencia remite estudiso previos de la obra en el barrio el porvenir. La acciòn se encuentra en ejecuciòn se solicita dar cumplimeinto a la acciÓN: 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para todos los contratos de interventoria que se suscriban a partir de la fecha de inicio de la acción.</t>
  </si>
  <si>
    <t>SEGUIMIENTO OCTUBRE DE 2019: La dependencia remite las minutas suscritas y los estudios previos correspondientes a los contratos Juan Jose Rondon, Arabia, La estrada, Serranias, Porvenir y casagrande, especificando en la forma de pago lo siguiente:
"El valor del Contrato incluye el costo de los materiales y personal, las especificaciones contenidas en la oferta y demás impuestos, tasas y contribuciones de carácter Nacional y/o Distrital legales vigentes y demás costos directos e indirectos que conlleve la ejecución del Contrato, todo lo cual asume el CONTRATISTA por su cuenta y riesgo. El valor del contrato corresponde al de la cotización presentada, la cual se transcribe a continuación, no sin antes hacer la salvedad que este presupuesto de la obra podrá variar en cuanto a ítems y cantidades dependiendo del diseño que sean presentados por el contratista y
aprobados por el interventor.". No obstante la accion ahace referncia a la inclusion de una obligación relacionada con la aprobacion de los items de no previstos la cuaol no se observó.</t>
  </si>
  <si>
    <t>Se incorporó en los Estudios Previos, los pliegos de condiciones y en la minutas de los contratos de interventoría la obligación de aprobar los ítems no previstos– NP’s ,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para  los contratos de obra Casagrande, Porvenir Usme, Arabia, Serranías, La Estrada, Juan José Rondón, Parque Nacional,Caracolí,Granjas de San Pablo, Divino Niño. INDICADOR 3 DOCUMENTOS (Estudios Previos, los pliegos de condiciones y en la minutas de los contratos )=100%</t>
  </si>
  <si>
    <t>3.1.1.2</t>
  </si>
  <si>
    <t>Hallazgo administrativo por inexactitud del Informe de Gestión de Proyectos Ambientales del PACA y la Información Contractual de los proyectos PACA</t>
  </si>
  <si>
    <t>Articular el procedimiento de formulación y/o seguimiento a los proyectos de inversión o el que haga sus veces con el manual definido por la Secretaria Distrital de Ambiente-SDA para la formulación y seguimiento del PACA o el que haga sus veces.</t>
  </si>
  <si>
    <t>Procedimiento Actualizado</t>
  </si>
  <si>
    <t>Un procedimiento actualizado y socializado con el área de planeación y los referentes de cada proyecto.</t>
  </si>
  <si>
    <t>Oficina Asesora de Planeación</t>
  </si>
  <si>
    <t xml:space="preserve">
Seguimiento 31/12/2019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
</t>
  </si>
  <si>
    <t>Seguimiento18 de julio de 2019: Se evidenció con el líder asignado por la OAP que esta oficina ha venido revisando el procedimiento para la formulación y seguimiento de los proyectos de inversión de la entidad para incorporar diferentes lineamientos requeridos para la gestión de los mismos, incluyendo las directrices para identificar los proyectos formulados que den cuenta de los requerimientos PACA.</t>
  </si>
  <si>
    <r>
      <t xml:space="preserve">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0%.MLBC
</t>
    </r>
    <r>
      <rPr>
        <b/>
        <sz val="11"/>
        <rFont val="Calibri"/>
      </rPr>
      <t>Recomendación: adelantar las aciones pertinentes ya que de acuerdo a la fecha esta acción se vencía el 30 de agosto de 2019</t>
    </r>
  </si>
  <si>
    <t>Se evidenció la actualización del procedimiento Formulación, reformulación y modificación de planes, programas y proyectos de inversión y quedo en la versión 7, y se evidenció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t>
  </si>
  <si>
    <t>3.1.1.3</t>
  </si>
  <si>
    <t>Hallazgo administrativo por incumplimiento de los lineamientos establecidos en el instructivo CBN-021, para la elaboración del informe de Balance social.</t>
  </si>
  <si>
    <t>Solicitar a la Contraloría una capacitación sobre la información establecida en los instructivos con el fin de aclarar dudas en la elaboración de los informes.</t>
  </si>
  <si>
    <t>Solicitud de Capacitación.</t>
  </si>
  <si>
    <t>Una capacitación solicitada.</t>
  </si>
  <si>
    <t xml:space="preserve">Seguimiento a 30/09/2019:
Se realizó una reunión adicional con la Secretaria Distrital de Planeación con el fin de aclarar dudas con respecto al reporte de la población en el sistema SEGPLAN.
Seguimiento 20/06/2019: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al momento nos encontramos a la espera de recibir respuesta y estamos en el proceso de seguimiento a esta comunicación.
Seguimiento 10/07/2019: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t>
  </si>
  <si>
    <t>Seguimiento18 de julio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</si>
  <si>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r>
      <t xml:space="preserve">Seguimiento 15 de Octubre 2019:
Se realizó una reunión  el día 22 de agosto de 2019 con la Secretaria Distrital de Planeación </t>
    </r>
    <r>
      <rPr>
        <b/>
        <sz val="11"/>
        <rFont val="Calibri"/>
      </rPr>
      <t>"Orientaciones formulación de proyectos"</t>
    </r>
    <r>
      <rPr>
        <sz val="11"/>
        <color rgb="FF000000"/>
        <rFont val="Calibri"/>
      </rPr>
      <t>. de acuerdo a lo sugerido por la contraloría de Bogotá.  ypor lo tanto teniendo en cuenta los anteriores avances y el indicador formulado</t>
    </r>
    <r>
      <rPr>
        <b/>
        <sz val="11"/>
        <rFont val="Calibri"/>
      </rPr>
      <t xml:space="preserve"> </t>
    </r>
    <r>
      <rPr>
        <sz val="11"/>
        <color rgb="FF000000"/>
        <rFont val="Calibri"/>
      </rPr>
      <t>solicitud de capacitación "</t>
    </r>
    <r>
      <rPr>
        <b/>
        <sz val="11"/>
        <rFont val="Calibri"/>
      </rPr>
      <t>Capacitación para la elaboración del Informe Balance social CBN-002"</t>
    </r>
    <r>
      <rPr>
        <sz val="11"/>
        <color rgb="FF000000"/>
        <rFont val="Calibri"/>
      </rPr>
      <t xml:space="preserve"> radicado EE6784 donde se solicito asesoria y acompañamiento  de la Contraloría de Bogotá 
</t>
    </r>
  </si>
  <si>
    <t>Incluir un anexo al procedimiento asociado al seguimiento a los proyectos de inversión con la información relevante para el reporte en SIVICOF.</t>
  </si>
  <si>
    <t>Un procedimiento actualizado y socializado con el área de planeación del IDIGER.</t>
  </si>
  <si>
    <t xml:space="preserve">
Seguimiento 31/12/2019
Se elaboró el anexo para la rendición de cuentas sistema de vigilancia y control  fiscal – SIVICOF, el cual será vinculado al procedimiento de Seguimiento y Control a la Gestión Institucional.
Seguimeinto a 30/09/2019:
Se estan revisando la información que debe contener el paso a paso del cargue del SIVICOF.
Seguimiento 10/07/2019:
En la reunión obtenida con la Contraloría de Bogotá, el pasado 5 de Julio de 2019, se obtuvo el lineamiento para poder realizar el anexo de SIVICOF.</t>
  </si>
  <si>
    <t>Seguimiento18 de jukio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</si>
  <si>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t>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t>
  </si>
  <si>
    <t>Seguimiento 31/12/2019
Se evidenció la elaboración  del anexo para la rendición de cuentas sistema de vigilancia y control  fiscal – SIVICOF, falta vincularlo  al procedimiento de Seguimiento y Control a la Gestión Institucional.</t>
  </si>
  <si>
    <t>EN EJECUCIÓN</t>
  </si>
  <si>
    <t>3.1.1.4</t>
  </si>
  <si>
    <t>Hallazgo administrativo, por omitir la notificación de cambio del supervisor del contrato de interventoría 212 de 2018</t>
  </si>
  <si>
    <t>El Director de la Entidad Notificará a través de Comunicación Interna la designación o cambio de la supervisor.</t>
  </si>
  <si>
    <t>Comunicación Interna y Seguimiento</t>
  </si>
  <si>
    <t>Comunicaciones de cambio de supervisión/ Solicitudes del área de cambio de supervisión</t>
  </si>
  <si>
    <t>Seguimiento 22/07/2019: El 03 de Julio de 2019, la coordinadora del Grupo de Gestión Contractual remitó correo a los abogados del área, donde se les socializa los diferente formatos de las comunicaciones y delegaciones para firma del ingeniero Richard (1. Comunicación  para contratos de prestación de servicios (se elabora cuando se suscribe el contrato). 2.  (comunicación para contratos diferentes a las prestaciones de servicios de profesionales o de apoyo a la gestión (se elabora cuando se suscribe el contrato). 3. Delegación cuando existe cambio de supervisión (para los contratos que están en ejecución o aquellos que previo al inicio de la ejecución nos informan que se cambia al supervisor delegado inicialmente). Igualmente se informa que apartir del mes de Mayo de 2019 los formatos de delegación los está suscribiendo el Director General del IDIGER. (Ver contratos a partir del 296 de 2019).
10/10/2019: A traves de la Comunicación Interna No.2019IE4853 del 09-10-2019 se les indica a los supervisores que todo cambio que se presente en la en la delegacion de supervisión debe ser solicitado a traves de Comunicación Interna a la Oficina Jurídica. Adicionalmente  se realizó la revisión de los contratos de la vigencia 2019 y se encuentra que desde que se implemento la politica todas las delegaciones estan siendo suscritas por el Director de la Entidad.</t>
  </si>
  <si>
    <t xml:space="preserve">Se realiza el seguimiento a la accion que es realizar la socializacion de los diferentes formatos y delegaciones y se evidencio el cumplimiento de la accion de mejora mediante correo electronico enviado por la Dra Olga Serrano el 03/07/2019. DFRCH. 
Comunicaciones de cambio de supervisión =13 / Solicitudes del área de cambio de supervisión =13
1. Contrato 296/19; 2. Contrato 294/19, 3. 299/19, 4. 301/19 5. 302/19. 4. 314/19. 5. 315/19. 6. 320, 321, 327, 348, 369 de 2019. DFRCH 24/JUL/2019  </t>
  </si>
  <si>
    <t xml:space="preserve">El 16/10/2019 la OAJ remitio el correo electronico de documentos Cordis de 09/10/2019. evidenciando la informacion de cambios en la supervision, comunicacion que estaba descrita en las acciones de mejora. 
el 28/10/2019 fue revisado y evidenciado el presente documento con la referente de la OAJ Leidy Alvarez.
</t>
  </si>
  <si>
    <t xml:space="preserve">27/12/2019 DFRCH. Segun los linemianetos estableciedo en el plan de mejoramiento y seguimiento en la carpeta de contratos digitales, el director a notificado acta de cambio de supervisión, se evidenció tanto acta de cambio de supervisión como correo electronico por parte de la OAJ notificando el cambio de supervisión. </t>
  </si>
  <si>
    <t>3.1.1.5</t>
  </si>
  <si>
    <t>Hallazgo administrativo por debilidades en el control de inventarios de los elementos recibidos en el marco del contrato 416 de 2017</t>
  </si>
  <si>
    <t>Elaborar una comunicación trimestral para todos los supervisores en cumplimiento del procedimiento establecido para el manejo y control de bienes de la Entidad</t>
  </si>
  <si>
    <t>comunicación a los supervisores</t>
  </si>
  <si>
    <t>Número de comunicaciones elaboradas/Número de comunicaciones programadas tres</t>
  </si>
  <si>
    <t>Oficina TICS- Sub. Corporativa Almacén</t>
  </si>
  <si>
    <t>Octubre de 2019
Se elaboraron las comunicaciones radicadas con los números 2019IE4702 del 2 de octubre de 2019 y 2019IE3491 del 30 de julio de 2019, la cual fue dirigida a los Subdirectores, jefes, servidores y contratistas del IDIGER, sobre cumplimiento del Procedimiento de "Administración de bienes y control de Inventarios ".  Estas comunicaciones socializaron  a través de correo Institucional. Se elaboraron 2 comunicaciones de las 3 programadas en el 2019.
Diciembre de 2019 
Se proyectó la comunicación radicadas con el número 2019IE5672 del 26 de noviembre de 2019, la cual se socializó a través de correo institucional, cumpliendo con las 3 comunicaciones establecidas en la acción a desarrollar.</t>
  </si>
  <si>
    <t>27 de diciembre de 2019 
Se evidencia correo electrónico del día 27/11/2019 socializando la comunicación radicadas con el número 2019IE5672 del 26 de noviembre de 2019, cumpliendo con las 3 comunicaciones establecidas en la acción a desarrollar. LCIR
Se comunicación radicadas con el número 2019IE5693 del 28 de noviembre de 2019, Asunto: Ingreso de Bienes a Almacén, para el cumplimiento del procedimiento de administración de bienes. Se evidencia el cumplimiento de las 3 comunicaciones establecidas en la acción a desarrollar. LCIR</t>
  </si>
  <si>
    <t>19/07/2019 No se ha realizado a la fecha, se programa para Julio, Octubre y Diciembre. Continua en ejecución. DKRP.</t>
  </si>
  <si>
    <t xml:space="preserve">Seguimiento 2 de Octubre de 2019:Se remite comunicación el 30/07/2019 a todo los subdirectores,jefes, y servidores y contratistas del IDIGER, con asunto " Cumplimiento procedimiento "administración de bienes y control de Inventarios"
El día 2 de agosto  de 2019,fue socializado  mediante correo electronico a todos los funcionarios y contratistas del IDIGER. 
Para este  hallazgo se programaron 3 comunicaciones en los meses de Julio,Octubre y Diciembre.  1/3 =33%.MLBC
Se identifican  las comunicaciones radicadas con los números 2019IE4702 del 2 de octubre de 2019 y 2019IE3491 del 30 de julio de 2019, la cual fue dirigida a los Subdirectores, jefes, servidores y contratistas del IDIGER,  Asunto: Cumplimiento del Procedimiento de "Administración de bienes y control de Inventarios ".  Indicador 2/3=66% </t>
  </si>
  <si>
    <t>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t>
  </si>
  <si>
    <t>Identificar los elementos que se encuentran sin placas, y proceder a colocar la placa de inventarios a cada uno de ellos, con base en el contrato de obra y el comprobante de ingreso</t>
  </si>
  <si>
    <t>Identificación y colocación de placas a los bienes</t>
  </si>
  <si>
    <t>Número de bienes con placas colocadas/No bienes identificados</t>
  </si>
  <si>
    <t>Subdirección Corporativa y de Asuntos Disciplinarios</t>
  </si>
  <si>
    <t>Octubre de 2019:
Mediante contrato 414-2018 se hizo la adquisición de 2130 placas en acero inoxidable con el fin de replaquetear ese mismo número de bienes que por su utilización y exposición requieren una placa de alta durabilidad, se adjunto documento complementario del contrato en mención, y listado de las placas que fueron adheridas a cada uno de los bienes, como evidencia del cierre de la acción cumplida</t>
  </si>
  <si>
    <r>
      <t xml:space="preserve">19/07/2019 Se revisan  fotografías de los elementos donde no se  identificó placa de ingreso en el hallazgo. Se colocaron las placas a cada uno de los elementos que según el contrato 416 de 2017, faltaban de placa. Como evidencia se aporta fotos y comprobante de ingreso. Además de esta corrección se desarrolló  una estrategia incluida en inventarios con los siguientes soportes: Plan de Inventarios  señalando actividad de identificacion de elementos (Placas)
Comunicacion a funcionarios para que pidan placa cuando esté deteriorada
Control de identificacion de elementos (excel)  con el conteo de los que van hasta el momento
Fotografías  de plaqueteo de elementos. </t>
    </r>
    <r>
      <rPr>
        <sz val="11"/>
        <color rgb="FFFF0000"/>
        <rFont val="Calibri"/>
      </rPr>
      <t xml:space="preserve">Pendiente: soportes. DKRP </t>
    </r>
  </si>
  <si>
    <r>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La OCI recomienda realizar revisión periódica sobre elementos para no encontrar de nuevo esta situación. Se adjunt documento complementario del contrato en mención, y listado de las placas que fueron adheridas a cada uno de los bienes. La accion se cumple pero debe sostenerse en el tiempo. </t>
    </r>
    <r>
      <rPr>
        <sz val="11"/>
        <color rgb="FF0000FF"/>
        <rFont val="Calibri"/>
      </rPr>
      <t>Será objeto de revisión para verificar su sostenibilidad.</t>
    </r>
  </si>
  <si>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t>
  </si>
  <si>
    <t>3.1.1.6</t>
  </si>
  <si>
    <t>Hallazgo administrativo por ausencia de requisitos para los informes de supervisión contenido en el manual de contratación de la entidad, así como falta de control frente a la cancelación de la contribución parafiscal al Fondo Nacional de Formación Profesional de la Industria de la Construcción (FIC), en el marco de los contratos de obra</t>
  </si>
  <si>
    <t>Se realizara una (1) capacitación a supervisores sobre las obligaciones a tener en cuenta en su labor de supervisión</t>
  </si>
  <si>
    <t>Convocatoria y Capacitación</t>
  </si>
  <si>
    <t>Una (1) Capacitación.</t>
  </si>
  <si>
    <t>23/07/2019:El 03 de mayo de 2019 la Oficina Asesora Jurídica realizó capacitación a los supervisores en la Jornada de Inducción y Reinducción que adeltanto la Oficina Asesora Jurídica, se anexa listado de asistencia en tres (3) folios anverso y revsero. Así mismo, presentación de los temas vistos en la capacitación en seis (6) folios.
10/10/2019: El 30 de agosto de 2019 se realizó reunión de lideres donde se realizó retroalimentacuón y capacitación relacionada con la supervisión contractual. Se anexan como evidencia de dicha reunión el Control de Asistencia y tareas definidas.</t>
  </si>
  <si>
    <t>se evidencia que el dia 03 de mayo de 2019 se realizó asesoria juridica a los supervisores con tema de capacitacion de lass obligaciones a tener en cuenta como supervisor 24/07/2019</t>
  </si>
  <si>
    <t xml:space="preserve">El dia 16/10/2019 la OAJ remitio correo electronico con la evidencia de la accion descrita sobre capacitacion a supervisores, fue una reunion de lideres que se realizó el 30/08/2019 dando cumplimiento a la accion mencionada en el plan de mejoramiento. 
Correo electronico del 05/09/2019 que se envio como notificacion a los supervisores sobre las capacitaciones sobre las obligfaciones a tener en cuenta como supervisor. 
DFRCH: 28/10/2019
</t>
  </si>
  <si>
    <t xml:space="preserve">27/12/2019 DFRCH. La OAJ Realizó capacitación a los lideres en el mes de mayo y el 30 de agosto una segunda capacitación quedando cumplida la acción. Lorena Barón. </t>
  </si>
  <si>
    <t>Expedir Comunicación Interna a los Supervisores, reiterando el cumplimiento de la Guía para la Supervisión Contractual, en especial las relacionadas en el Capítulo V y solicitando verificar el cumplimiento por parte del contratista de del pago de la contribución parafiscal al (FIC) para los contratos de obra.</t>
  </si>
  <si>
    <t>Comunicación Interna proyectada</t>
  </si>
  <si>
    <t>23/07/2019: El 31 de mayo de 2019, se remitió a los supervisores Comunicación Interna No.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El 30 de mayo de 2019, se remitió a los supervisores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t>
  </si>
  <si>
    <t xml:space="preserve">Se evidenció comunicacion interna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con fecha del 31/05/2019. fecha de seguimiento 24/07/2019.
Se evidenció por parte de la oficina asesora juridica que el 30 de mayo se remitió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 
FECHA SEGUIMIENTO DFRCH 24/07/2019 </t>
  </si>
  <si>
    <t>se obsevó la evidencia correspondiente al la verificacion de pago de parafiscal (FIC) , se evidenció en fisico y en medio digital.</t>
  </si>
  <si>
    <t xml:space="preserve">27/12/2019 DFRCH. Se observó la expedición a la fecha se evidencio la comunicacion interna IE 4327 del 16 de septiembre donde se imparten las recomendaciones respectivas a los supervisores de acuerdo a la accion establecida en el plan de mejoramiento, quedando cumplida para este periodo. </t>
  </si>
  <si>
    <t>Hallazgo administrativo con incidencia fiscal, por valor de $94.037.479,85 y con presunta incidencia disciplinaria por sobrecostos en el contrato de obra No. 214 de 2018</t>
  </si>
  <si>
    <t>Realizar reuniones entre el grupo de Obras de Mitigación y el grupo de Estudios y diseños, previa a la aprobación de los productos de las Consultorías, para la generación de recomendaciones a los productos presentados or dicha consultoria y que seran avalados por la Subdirección de Analisis</t>
  </si>
  <si>
    <t>Reuniones de retroalimentación productos de consultoria</t>
  </si>
  <si>
    <t>(No. de reuniones realizadas/No. de poligonos de estudio)*100</t>
  </si>
  <si>
    <r>
      <t xml:space="preserve">06/27/2019  Se han realizado las reuniones entre el grupo de Obras de Mitigación y el grupo de Estudios y diseños.
Evidencia 
Actas de reuniones 
10/01/2019 Acciones desarrolladas  
Se realizaron las reuniones entre el grupo de Obras de Mitigación y el grupo de Estudios y diseños y se  generaron recomendaciones a los productos presentados por las consultorías.  
Evidencias 
Se adjuntan como evidencias las actas de reunión celebradas con el grupo de Estudios y diseños y las comunicaiones intenas con recomendaciones. 
</t>
    </r>
    <r>
      <rPr>
        <b/>
        <sz val="11"/>
        <rFont val="Calibri"/>
      </rPr>
      <t>12/12/2019</t>
    </r>
    <r>
      <rPr>
        <sz val="11"/>
        <color rgb="FF000000"/>
        <rFont val="Calibri"/>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</si>
  <si>
    <t>SEGUIMIENTO JULIO DE 2019: Se evidencian soportes de reuniones entre los grupos de Obras y Diseños correspondienets a los meses de febrero, abril, mayo y junio. La acción se encuentra en desarrollo</t>
  </si>
  <si>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</si>
  <si>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t>Se identifican soportes de las  reuniones entre el Equipo de Obras de Mitigación y el Equipo de Estudios y diseños  donde se  generaron recomendaciones a los productos presentados por las consultorías.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Continúa en Ejecución hasta Marzo de 2020 fecha hasta la cual se evalúa resultado definitivo del indicador . Para próximos seguimientos se recomienda especificar en el campo de rgistro de la dependencia los polígonos relacionados.</t>
  </si>
  <si>
    <t>3.1.3.2</t>
  </si>
  <si>
    <t>Hallazgo administrativo con incidencia fiscal por valor de $2.606.814 y presunta incidencia disciplinaria, por errores en el cálculo del factor multiplicador, en el contrato de consultoría 231 de 2018</t>
  </si>
  <si>
    <t>Generar e implementar un formato para el factor multiplicador para contratos de consultoría e interventoría de estudios y diseños, en el cual el contratista pueda incluir todos los ítems que considere necesarios para el desarrollo de la actividad a contratar, y la entidad pueda hacer una verificación del mismo.</t>
  </si>
  <si>
    <t>Implementación del Cálculo del Factor Multiplicador</t>
  </si>
  <si>
    <t>IFM=(No. Procesos Contratados con revisión del Factor multiplicador/No. De Procesos Contratados) * 100</t>
  </si>
  <si>
    <t>Subdirección de Análisis de Riesgos y Efectos del Cambio Climático</t>
  </si>
  <si>
    <r>
      <rPr>
        <b/>
        <sz val="11"/>
        <rFont val="Calibri"/>
      </rPr>
      <t xml:space="preserve">Julio 23 de 2019: </t>
    </r>
    <r>
      <rPr>
        <sz val="11"/>
        <color rgb="FF000000"/>
        <rFont val="Calibri"/>
      </rPr>
      <t xml:space="preserve">Se realiza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anexo formato.
</t>
    </r>
    <r>
      <rPr>
        <b/>
        <sz val="11"/>
        <rFont val="Calibri"/>
      </rPr>
      <t xml:space="preserve">Septiembre 30 de 2019: </t>
    </r>
    <r>
      <rPr>
        <sz val="11"/>
        <color rgb="FF000000"/>
        <rFont val="Calibri"/>
      </rPr>
      <t xml:space="preserve"> Como aspecto de complemento al formato, se realiza reunión de presentación del formato a las áreas Jurídica, Obras, Control Interno. Producto de la reunión se recomienda no incluir el formato en el concurso de méritos sino solicitarlo en el momento de firma del contrato, lo cual se implementa en los procesos precontractual de la consultoría e interventoría del “Estudio detallado de amenaza y riesgo por movimientos en masa y planteamiento de alternativas de mitigación para el polígono de interés del barrio Buenavista de la localidad de Usaquén”. Además, por parte de la mesa reunida se reconoce la necesidad de buscar alternativas para ir ajustando el formato en función de las necesidades específicas.
Se ha implementado el formato ajustado en todos los concursos de méritos (4).
</t>
    </r>
    <r>
      <rPr>
        <b/>
        <sz val="11"/>
        <rFont val="Calibri"/>
      </rPr>
      <t>Diciembre 18 de 2019:</t>
    </r>
    <r>
      <rPr>
        <sz val="11"/>
        <color rgb="FF000000"/>
        <rFont val="Calibri"/>
      </rPr>
      <t xml:space="preserve"> Con el formato de factor multiplicador diligenciado por los contratistas de la consultoría e interventoría Gran Colombia, se realizará el respectivo seguimiento contractual. Como evidencia se presentan los formatos diligenciados (2).  Dado el resultado de la reunión del periodo anterior, para la consultoría e interventoría Buenavista se solicitará el factor multiplicador al inicio de los contratos.
Como balance final de la acción de mejora, las acciones han buscado mejorar de fondo la herramienta para la formulación del factor multiplicador, y se trabajó de forma interdisciplinar para realizar las aclaraciones respectivas, por lo cual se considera que se ha cumplido completamente.</t>
    </r>
  </si>
  <si>
    <t xml:space="preserve">SEGUIMIENTO JULIO DE 2019: La dependencia informa que se realizó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la dependencia presenta como soporte formato en proceso.
La acción se encuentra en ejecución.
</t>
  </si>
  <si>
    <t>SEGUIMIENTO OCI OCTUBRE DE 2019: 
La dependencia presenta el formato de factor multiplicador formulado y informa de su implementación en el proceso precontractual de la consultoría e interventoría del “Estudio detallado de amenaza y riesgo por movimientos en masa y planteamiento de alternativas de mitigación para el polígono de interés del barrio Buenavista de la localidad de Usaquén”. 
Adicionalmente informa que se ha implementado el formato ajustado en todos los concursos de méritos (4).
Se recomienda continuar con la implementación de la acción la cual se encuentra vigente hasta el 2020, adicionalmente se solicita que para el proximo seguimiento se remitan los soportes de la implementación en los procesos.</t>
  </si>
  <si>
    <t>Se identifican  factor multiplicador diligenciado por los contratistas de la consultoría e interventoría Gran Colombia, se realizará el respectivo seguimiento contractual. Como evidencia se presentan los formatos diligenciados  . Continuá en ejecución hasta 2020.</t>
  </si>
  <si>
    <t>Realizar el descuento del valor de $ 2.606.814 durante la fase de liquidación del Contrato 231 de 2018, con lo cual se evita el presunto detrimento patrimonial.</t>
  </si>
  <si>
    <t>Corrección del Cálculo del Factor Multiplicador de un (1) contrato.</t>
  </si>
  <si>
    <t>CFM=Un proceso con corrección del Factor multiplicador</t>
  </si>
  <si>
    <r>
      <rPr>
        <b/>
        <sz val="11"/>
        <rFont val="Calibri"/>
      </rPr>
      <t xml:space="preserve">Julio 23 de 2019: </t>
    </r>
    <r>
      <rPr>
        <sz val="11"/>
        <color rgb="FF000000"/>
        <rFont val="Calibri"/>
      </rPr>
      <t xml:space="preserve">Se realiza aprobación del informe final de la consultoría N° 231 de 2018, el día 12 de julio de 2019, mediante radicado 2019EE9609, razón por la cual se está realizando el proceso de liquidación del contrato en el cual se tomará esta acción. 
</t>
    </r>
    <r>
      <rPr>
        <b/>
        <sz val="11"/>
        <rFont val="Calibri"/>
      </rPr>
      <t>Agosto 23 de 2019:</t>
    </r>
    <r>
      <rPr>
        <sz val="11"/>
        <color rgb="FF000000"/>
        <rFont val="Calibri"/>
      </rPr>
      <t xml:space="preserve"> Mediante comunicación con radicado 2019EE12221 se envía acta de liquidación al consultor para su respectiva firma, en esta acta se incluía el descuento del valor de $2.606.814.
</t>
    </r>
    <r>
      <rPr>
        <b/>
        <sz val="11"/>
        <rFont val="Calibri"/>
      </rPr>
      <t>Septiembre 09 de 2019:</t>
    </r>
    <r>
      <rPr>
        <sz val="11"/>
        <color rgb="FF000000"/>
        <rFont val="Calibri"/>
      </rPr>
      <t xml:space="preserve"> El contratista mediante comunicación 2019ER17089 manifiesta que incluir una serie de salvedades al acta de liquidación, no tienen relación con el descuento por $2.606.814, al momento no se ha podido realizar la firma del acta de liquidación por este motivo.
</t>
    </r>
    <r>
      <rPr>
        <b/>
        <sz val="11"/>
        <rFont val="Calibri"/>
      </rPr>
      <t>Diciembre 18 de 2019:</t>
    </r>
    <r>
      <rPr>
        <sz val="11"/>
        <color rgb="FF000000"/>
        <rFont val="Calibri"/>
      </rPr>
      <t xml:space="preserve"> El contratista mantiene la posición de no aceptar el acta de liquidación, ya que incluyen varios descuentos de aspectos de la oferta económica no relacionados con el hallazgo. El descuento por seguros de $2.606.814 ya fue recomendado por el supervisor sin objeción por el contratista, por lo cual se considera aplicado el control completamente; como evidencia se adjunta acta de liquidación proyectada y respuesta del contratista.
Se continúa trabajando con la oficina jurídica para buscar alternativas para la firma del acta de liquidación.
Como balance final de la acción de mejora, las correcciones han buscado evitar el detrimento patrimonial, por lo cual se considera que se ha cumplido completamente.</t>
    </r>
  </si>
  <si>
    <t xml:space="preserve">La dependencia informa que se realizó aprobación del informe final de la consultoría N° 231 de 2018, el día 12 de julio de 2019, mediante radicado 2019EE9609, razón por la cual se está realizando el proceso de liquidación del contrato en el cual se tomará esta acción. 
</t>
  </si>
  <si>
    <t>La dependencia remite soportes de proceso de liquidación no obstante el proceso no se ha finalizado y por consiguiente el descuento no se ha realizado. La acción se encuentra en ejecución hasta abril del 2020.</t>
  </si>
  <si>
    <t>La dependencia manifiesta que el descuento por seguros de $2.606.814 ya fue recomendado por el supervisor sin objeción por el contratista,; como evidencia se adjunta acta de liquidación proyectada y respuesta del contratista.
Se continúa trabajando con la oficina jurídica para buscar alternativas para la firma del acta de liquidación. Continúa en ejecución hasta 2020.</t>
  </si>
  <si>
    <t>3.1.3.3</t>
  </si>
  <si>
    <t>Hallazgo administrativo con incidencia fiscal, por $4.386.891 y presunta incidencia disciplinaria, por incluir en el factor multiplicador el componente denominado ICBF y cancelar dicho valor al contratista, sin que fuera ejecutado por el mismo, en el contrato de interventoría No. 213 de 2018</t>
  </si>
  <si>
    <t>Analizar la viabilidad de solicitar o no la discriminación del factor multiplicador en la oferta</t>
  </si>
  <si>
    <t>Aplicación de documento de analisis</t>
  </si>
  <si>
    <t>Documento de analisis</t>
  </si>
  <si>
    <t>Oficina Asesora Juridica y Subdirección de Reducción de Riesgos y Adaptación al Cambio Climático</t>
  </si>
  <si>
    <r>
      <t xml:space="preserve">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a la comunicación cuyo asunto fue el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rPr>
      <t>12/12/2019</t>
    </r>
    <r>
      <rPr>
        <sz val="11"/>
        <color rgb="FF000000"/>
        <rFont val="Calibri"/>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</si>
  <si>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23/07/2019: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Igualmente a través de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De igual forma para los procesos (Consultoria e Interventoria a la Consultoria) Concursos de Méritos 006 y 007 (Pliegos definitivos) se estableció dentro del anexo oferta económica, dos columnas para que los proponentes diligencien el calculo del factor multiplicador, diferenciando el personal por nomina y por prestación de servicios y notas para su diligenciamiento.
10/10/2019: Mediante la comunicación interna No. 2019IE4268 del 12-09-2019 se dio alcance a la comunicación en la que se respondian una serie de preguntas formuladas por la Subdirección de Análisis de Riegos y Efectos del Cambio Climático, con el fin de aclarar la posición de la Oficina Asesora Jurídica respecto a la aplicación del factor multiplicador, la cual se concreta en no recomendarlo, debido a la dificultad para realizar seguimiento a cada una de sus variables. Adicionalmente el día 17 de septiembre de 2019 se asistió a la reunion organizada por el area de Estudios y Diseños donde se planteo la posicion anteriormente referida. Por otro lado, con el fin de continuar con la gestión de la acción planteada, se le solicito al la Subdirección de Reducción del Riesgo y Adaptación al Cambio Climático - Area Obras de Mitigación, informar las decisiones adoptadas sobre este tema, pues la Oficina Asesora Jurídica al no recomendar el uso de Facto Multiplicador, asumirá lo planteado por cada area en cada caso en particular. En atención a lo solicitado el Ingeniero Wilson Pulido a traves de correo electronico remirio Acta de Reunion del día 09-10-2019 donde el Área llegó a una serie de conclusiones sobre el tema.</t>
  </si>
  <si>
    <t>Realizando el seguimiento a la presente accion de mejora se evidenció uno por uno cada uno de los soportes establecido en el compromiso de accion entre los cuales se detallan los siguientes: 
1)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2)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3) se estableció dentro del anexo oferta económica, dos columnas para que los proponentes diligencien el calculo del factor multiplicador, diferenciando el personal por nomina y por prestación de servicios y notas para su diligenciamiento. Se identifica  así aplicación y sera objeto de revisión al cierre de la acción (dic de 2019 para evauar su eficacia y sostenibilidad.
SEGUIMIENTO DFRCH DKRP 24/07/2019</t>
  </si>
  <si>
    <t xml:space="preserve">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
DFRCH 28/10/2019; Se preguntó por la recomendacion incluida en este comentario por la OCI y está pendiente la evidencia por parte de la OAJ. 
DFRCH 29/10/2019. se evidenció mediante correo electronico accion de mejora con correos remitidos por la OAJ a cada una de las areas indicando la informacion sobre responsabilidad de realizar factor multiplicador remitido a la misma OAJ. 
27/12/2019 DFRCH.  LORENA BARÓN El documento son los estudios previos se 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t>
  </si>
  <si>
    <t>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Adicionalmente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 Contrato 381 de 2019. Serranías.</t>
  </si>
  <si>
    <t>3.1.3.4</t>
  </si>
  <si>
    <t>Hallazgo administrativo con incidencia fiscal, por valor de $39.792.960 y presunta incidencia disciplinaria, por sobrecostos en el contrato de obra No. 318 de 2018</t>
  </si>
  <si>
    <t>Hacer previo a la solicitud de la oferta el análisis del mercado.</t>
  </si>
  <si>
    <t>Documento análisis del mercado</t>
  </si>
  <si>
    <t>Un documento generado</t>
  </si>
  <si>
    <t>Subdirección de Reducción de Riesgos y Adaptación al Cambio Climático y Oficina Asesora Jurídica</t>
  </si>
  <si>
    <r>
      <t xml:space="preserve">06/27/2019  Se ajustó en los  contratos la denominación de los ítems y se realizó el desglose de las actividades referentes a los Ítems de manejo y disposición de residuos en el presupuesto.
Evidencias 
Presupuesto 
10/01/2019 Acciones desarrolladas  
Se cuentan con los documentos de análisis del mercado para los contratos suscritos. 
Evidencias 
Se anexan los documentos de análisis del mercado para los contratos suscritos
La Subdirección de Reducción del Riesgo, solicita que esta acción se traslade a la Subdirección de Analisis del Riesgo, por ser de su comptencia. 
</t>
    </r>
    <r>
      <rPr>
        <b/>
        <sz val="11"/>
        <rFont val="Calibri"/>
      </rPr>
      <t>12/12/2019</t>
    </r>
    <r>
      <rPr>
        <sz val="11"/>
        <color rgb="FF000000"/>
        <rFont val="Calibri"/>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</si>
  <si>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 xml:space="preserve">23/07/2019: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 de obra y e interventoria se está solicitando a la Subdirección de reducción que remitan documento de análisis que realizan para calcular los precios unitarios. 
11/10/2019: Mediante Comunicación Interna radicada No. 2019IE4924 del 11-10-2019 se recordó a las Subdirecciones y Oficinas de la Entidad, una serie de lineamientos a tener en cuenta al momento de realizar el Estudio de Mercado.
</t>
  </si>
  <si>
    <t xml:space="preserve">
Se evidenció que el 23/07/2019 se realizó reunion de analisis a los estudios de mercado que remiten las diferentes areas de la entidad, reunion que se comprobó mediante acta al a fecha de inicio de este seguimiento. 
DFRCH 24/07/2019  
Frente a lo analizado es necesario que la Subdirección de Reduccion realice las acciones pertinentes para poder completar la accion y  remitir documento de analisis de mercado de acuerdo a contrataciones de obra requeridas. Este documento debe generarse y avalarse para dar cumplimiento a al acción.</t>
  </si>
  <si>
    <t>La dependencia remite formatos con cotizaciones para las obras JJ Rondon, La Estrada y Arabia, los documentos remitidos no corresponden a un estudio de mercado. La acción se encuentra vigente hasta marzo de 2020, se recomienda priorizar la recopilación de la información que corresponde al cumplimiento de la acción teniendo en cuanta la cantidad de obras ejecutadas.
DFRCH 28/10/2019 Se realizo la observacion frente a la presente acción y la refeerente de la OAJ dice que la evidencia de los estudios de mercado es competencia de la subdireccion de reducción, por ende ellos remitiran estudios de mercado no la OAJ. 
Se presentan los siguientes avances frente a la acción: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procesos de obra y e interventoria se está solicitando a la Subdirección de Reducción que remitan documento de análisis que realizan para calcular los precios unitarios.  (Se anexa PDF) .
 Mediante Comunicación Interna radicada No. 2019IE4924 del 11-10-2019 se recordó a las Subdirecciones y Oficinas de la Entidad, una serie de lineamientos a tener en cuenta al momento de realizar el Estudio de Mercado.
Se recomienda a la Oficina Asesora Jurídica realizar el seguimiento de los lineamientos establecidos.
Esta acción continúa en ejecución.</t>
  </si>
  <si>
    <t>27/12/2019 DFRCH. A la fecha se evidenció soporte relacionado con analisis de mercado proceso de seleccion, S.A. MC 024 DE 2019 tipologia contractual obra, dando asi cumplimiento al seguimiento de plan de mejoramiento. Lorena Barón. 
Se identifican:  documentos de análisis del mercado para los contratos suscritos, en donde se relacionan los Ítems de Manejo y Disposición de Residuos de Contrucción y Demolición (RCD) dentro del  presupuesto de cada contrato de obra.
Soportes: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Continua en ejecución hasta cierre de la acción en marzo de 2020.</t>
  </si>
  <si>
    <t>Ajustar en los próximos contratos la denominación de los items y realizar el desglose de las actividades referentes a los Items de manejo y disposición de residuos en el presupuesto.</t>
  </si>
  <si>
    <t>Item de transporte y disposición de residuos</t>
  </si>
  <si>
    <t>Un documento modificado</t>
  </si>
  <si>
    <t xml:space="preserve">06/27/2019  Se han realizado los análisis de precios
Evidencias 
Cuadros de análisis de precios 
01/10/2019 Acciones realizadas 
Se solicitó a la Subdirección de Análisis y efectos de Cambio Climático los documentos asociados a los análisis de mercado que soportan los presupuestos producto de las consultorías para los para los contratos suscritos. 
Evidencias
Se anexan el oficio de requerimiento de Análisis del mercado de consultorías y los análisis de mercado de las urgencias manifiestas. 
12/12/2019 Acciones realizadas 
Se anexan los  análisis de mercado que soportan los presupuestos producto de las consultorías para los para los contratos suscritos correspondientes a Parque Nacional y Granjas de San Pablo. De igual forma se anexan los estudio de sector que incorpora los lineamientos dados por la oficina jurídica mediante la comunicación interna 2019IE4924 del 10 de octubre de 2019 
Evidencias
Se adjuntan como evidencia la comunicación interna 2019IE4924 
Se adjuntan como evidencia los análisis del mercado de los siguientes contratos: 
Contrato 321 de 2019. Arabia.
Contrato 402 de 2019. Juan José Rondón - Usme.
Contrato 369 de 2019. La Estrada. 
Se adjuntan como evidencia los siguientes Estudios de Sector: 
Casagrande.
Contrato 464 de 2019. Parque nacional.
Contrato 271 de 2019. Casagrande.
</t>
  </si>
  <si>
    <t xml:space="preserve">
SEGUIMIENTO JULIO DE 2019:   A la fecha la depdenencia remite  análisis de precios realizados por lo que se insta a  determinar las actividades con la Subdirección de Analisis para definir de forma concertada los requerimientos en las consultorías.
Se solicta dar estricto cumplimiento a la acción  y al indicador en la contratación para dar cierre a la misma.
"Ajustar en los próximos contratos la denominación de los items y realizar el desglose de las actividades referentes a los Items de manejo y disposición de residuos en el presupuesto"</t>
  </si>
  <si>
    <t xml:space="preserve">SEGUIMIENTO OCTUBRE DE 2019: La dependencia solicita traslado de la acción al grupo de Estudios y Diseños de la SARRECC, lo cual no es posible toda vez que la Oficina de Control Interno no se encuentra facultada para realizar modificaciones al Plan de Mejoramiento ya suscrito ante la Contraloría de Bogotá en el aplicativo SIVICOF.
Se solicita priorizar la ejecución de esta acción la cual se encuentra a dos meses de vencer.
La dependencia de Subdirección de Reducción de Riesgos y Adaptación al Cambio Climático solicita a La Subdirección de Análisis de Riesgos los documentos asociados a los análisis de mercado que soportan los presupuestos producto de las consultorías para los para los contratos suscritos con el desglose requerido, esto debido a  que esta dependencia es el insumo para los contratos de obra posteriores. 
Se insta a agilizar este trámite en atención a que el cierre  es el al finalizar esta vigencia. 
Se identifica el oficio de requerimiento de Análisis del mercado de consultorías y los análisis de mercado de las urgencias manifiestas. 
</t>
  </si>
  <si>
    <t>Se realizó el ajuste la desagregación en el  ítems "3.00" correspondiente a "transporte y disposición de residuos"  y "derecho a botadero" en los presupuestos de los  contratos de obra de Parque nacional.y  Casagrande. Contrato 464 de 2019. Parque nacional. Contrato 271 de 2019. Casagrande.</t>
  </si>
  <si>
    <t>3.1.3.5</t>
  </si>
  <si>
    <t>Hallazgo administrativo con incidencia fiscal por valor de $10.967.227 y presunta incidencia disciplinaria, por debilidades en la supervisión asociadas al seguimiento del factor multiplicador pactado en el marco del contrato de interventoría 212 de 2018</t>
  </si>
  <si>
    <r>
      <t xml:space="preserve">06/27/2019  Esta acción se encuentra en proceso de implementación 
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Comunicación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rPr>
      <t>12/12/2019</t>
    </r>
    <r>
      <rPr>
        <sz val="11"/>
        <color rgb="FF000000"/>
        <rFont val="Calibri"/>
      </rPr>
      <t xml:space="preserve"> Acciones realizadas: 
Se han estado calculando y efectuando  los descuentos a los contratistas de interventoría, por no soportar los pagos según el Factor Multiplicador presentado.
Evidencias 
Se anexan como evidencias los documentos que soportan los descuentos realizados.
Contrato 297 de 2019. Porvenir.
Contrato 381 de 2019. Serranías.
</t>
    </r>
  </si>
  <si>
    <t>sin reporte</t>
  </si>
  <si>
    <t>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t>
  </si>
  <si>
    <t xml:space="preserve">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Porvenir.Contrato 381 de 2019. Serranías.
Se anexa el acta de la reunion de obras en la cual se realizó el analisis y se tomaron decisiones con respecto a la aplicación del  factor multiplicador  que es el documento de análisis
la OAJ manifiesta: 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 
</t>
  </si>
  <si>
    <t>Hallazgo administrativo con incidencia fiscal por valor de $18.083.800 y presunta incidencia disciplinaria, por diferencias en el cálculo de la administración del contrato de obra 321 de 2017</t>
  </si>
  <si>
    <t>Fortalecer la revisión a los documentos en el cálculo de la administración</t>
  </si>
  <si>
    <t>Documentos en el cálculo de la administración</t>
  </si>
  <si>
    <t>Un documento ajustado</t>
  </si>
  <si>
    <t>06/27/2019  Esta acción se encuentra en proceso de implementación 
10/01/19 Acciones realizadas 
Se fortaleció la revisión a los documentos en el cálculo de la administración mediante solicitud a los contratistas de oba e interventoria de los mismos y verificacion de la incorporacion  en el expediente respectivo.
Evidencias 
Se anexan como evidencia los documentos del cálculo de la administración para los contratos suscritos.
12/12/2019 Acciones realizadas: 
Se fortaleció la revisión a los documentos en el cálculo de la administración mediante solicitud a los contratistas de oba e interventoría de los mismos y verificación de la incorporación  en el expediente respectivo.
Se anexan como evidencias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</si>
  <si>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SEGUIMIENTO OCTUBRE DE 2019: La dependencia remite documentos de cálculo de administración correspondientes a las obras Porvenir, Casagrande, Serranías, Arabia y la Estrada, se recomienda continuar con la ejecución de la acción hasta el cierre con corte a diciembre.</t>
  </si>
  <si>
    <t>De acuerdo a lo manifestado por la dependencia se realiza de manera sistemática calculo y  revisión del cálculo de la administración. Se identifican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</si>
  <si>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Hallazgo administrativo con incidencia fiscal por valor de $2.975.000 y presunta incidencia disciplinaria, por debilidades en la supervisión asociadas al seguimiento del factor multiplicador pactado en el marco del contrato de interventoría 420 de 2017</t>
  </si>
  <si>
    <t>Incorporar en el formato del cálculo del factor multiplicador de los estudios previos y en el pliego de condiciones una nota indicado a los proponentes la necesidad de colocar No Aplica en aquellos ítems que por ley no deban incluir, señalando al pie de página la razón de la no aplicabilidad</t>
  </si>
  <si>
    <t>Aplicación de lineamientos calculo factor multiplicador</t>
  </si>
  <si>
    <t>(No. de procesos con factor multiplicado ajustado/No. de procesos en curso)*100</t>
  </si>
  <si>
    <t>Oficina TICS</t>
  </si>
  <si>
    <t xml:space="preserve">0/0 </t>
  </si>
  <si>
    <t>09/10/2019 No se han presentado contratos que requieran el factor multiplicador supervisados por la oficina TIC en el periodo de seguimiento. La oficina TIC se encuentra atenta a designaciones por por parte de la direccion general de contratos de este tipo que dieran a lugar para implementar las acciones sugeridas</t>
  </si>
  <si>
    <t>Seguimiento  18 de julio de 2019: No se observó registro de avance por parte de la oficina TICS, debido a que  a al fecha no se han presentado contratos que requieran el uso del factor multiplicador. La acción continua en ejecución hasta 2020. SAN- DKRP Julio de 2019</t>
  </si>
  <si>
    <t>Seguimiento 11 de Octubre de 2019:Se observó que la Oficina TICS no reporta avance debido  que a la fecha no se han reportado   contratos que requieran el factor multiplicador supervisados por la oficina TICS.La acción culmina en abril de 2020. MLBC</t>
  </si>
  <si>
    <t>Seguimiento 31 de diciembre  de 2019:Se observó que la Oficina TICS no reporta avance debido  que a la fecha no se han reportado   contratos que requieran el factor multiplicador supervisados por la oficina TICS.La acción culmina en abril de 2020. MLBC</t>
  </si>
  <si>
    <t>3.1.3.8</t>
  </si>
  <si>
    <t>Hallazgo administrativo con presunta incidencia disciplinaria por no contar con análisis económicos y precios del mercado, para determinar el valor de los contratos de obra 214 de 2018, 318 de 2018, 211 de 2018, 321 de 2017 y contrato de consultoría 231 de 2018, violando el principio de planeación</t>
  </si>
  <si>
    <t>Realizar reuniones entre el grupo de Obras de Mitigación y el grupo de Estudios y diseños, previa a la aprobación de los productos de las Consultorías, para la generación de recomendaciones a los productos presentados por dicha consultoria y que seran avalados por la Subdirección de Analisis</t>
  </si>
  <si>
    <r>
      <t xml:space="preserve">06/27/2019  Se han realizado las reuniones entre el grupo de Obras de Mitigación y el grupo de Estudios y diseños.
Evidencia 
Actas de reuniones 
10/01/2019 Acciones desarrolladas  
Se  aclara que  el presupuesto es un producto de la consultoría realizada por el área de estudios y diseños y en varias oportunidades se ha en las reuniones con el área de Diseños el desglose del ítem relacionado con el transporte y disposición final del material.  Finalmente en la reunión celebrada el 01 de octubre de se acordó elevar la solicitud para trasladar el hallazgo al área de estudios y diseños por cuanto el presupuesto es un producto de la consultoría, y es el área de estudios y diseños quien debe determinar los cambios o sugerencias al presupuesto, así como aportar las evidencias al  plan de mejoramiento. 
</t>
    </r>
    <r>
      <rPr>
        <b/>
        <sz val="11"/>
        <rFont val="Calibri"/>
      </rPr>
      <t>12/12/2019</t>
    </r>
    <r>
      <rPr>
        <sz val="11"/>
        <color rgb="FF000000"/>
        <rFont val="Calibri"/>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</si>
  <si>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</si>
  <si>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r>
      <t xml:space="preserve">Se verifican soportes de reuniones entre el Equipo de Obras de Mitigación y el Equipo de Estudios y diseños frente a productos presentados por las consultorías.  
Soportes: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sz val="11"/>
        <color rgb="FFFF0000"/>
        <rFont val="Calibri"/>
      </rPr>
      <t>Observación: Para garantizar correspondencia con el indicador debes especificarse los polígonos discutidos en las reuniones.</t>
    </r>
  </si>
  <si>
    <t>Hallazgo administrativo con presunta incidencia disciplinaria, por incumplimiento en la publicación en el Plan Anual de Adquisiciones de los contratos de obra No. 416 de 2017, 211 de 2018 y 214 de 2018 y los contratos de interventoría No. 420 de 2017 y 212 de 2018</t>
  </si>
  <si>
    <t>Previo a iniciar cualquier contratación con recursos FONDIGER, se verifica que se encuentre incluido en el Plan de Adquisiciones a partir de la implementación de la nueva politica</t>
  </si>
  <si>
    <t>Verificación Plan Anual de Adquisiciones vs la contrataciones realizadas</t>
  </si>
  <si>
    <t>Contratos suscritos con recursos FONDIGER / Contrados reportados en el Plan Anual de Adquisiciones.</t>
  </si>
  <si>
    <t>23/07/2019: Verificado la versión 40 del plan de Adquisiciones publicada en el SECOP II y la base de contratos del IDIGER (Recursos FONDIGER), Se encuentra que esta cumpliendo. 
14/08/2019: Se verifica la Version 43 del Plan de Adquisicones publicada en el SECOP V/S la Base de Contratos del IDIGER (Recursos FONDIGER), el Convenio 270 de 2019 se encuentra incluido en el Plan Anual de Adquisiciones vigencia 2019. Se anexa la versión 43 del Plan Anual de Adquisiciones.
10/10/2019: Se verifica la version 55 del Plan de Adquisiciones vs la Base de Contratos del IDIGER (Recursos FONDIGER), el cual se encuentra cumpliendo.</t>
  </si>
  <si>
    <t xml:space="preserve">El dia 24 de Julio se realizó verificacion de las evidencias comenzando con la versión 40 del plan de Adquisiciones publicada en el SECOP II y la base de contratos del IDIGER (Recursos FONDIGER) de lo anteriormente mencionado se evidencio que si le estan dando cumplimiento a las acciones descritas en el plan de mejoramiento, sin embargo no se observó la publicacion de la evidencia correspondiente al convenio 270 de 2019. DFRCH. 
14/08/2019 Se evidencio la publicacion del convenio 270 de 2019 en la version 43 del plan anual de adquisiones publicado en el secop, el Convenio 270 de 2019 se encuentra incluido en el Plan Anual de Adquisiciones vigencia 2019. Anexando la versión 43 del Plan Anual de Adquisiciones. DFRCH.  </t>
  </si>
  <si>
    <t xml:space="preserve">DFRCH 28/10/2019 Se evidencío por parte de la OAJ en la pagina del SECOP II la verificacion del PAA tal y como lo implemetó la nueva politica de contratacion publica acorde con los contratos celebrados por IDIGER.
EVIDENCIA: correo electronico con PAA y PAA en la pagina del SECOP II.
Referente de OAJ Leidy Alvarez.    </t>
  </si>
  <si>
    <t>Actividad en ejecución en vigencia 2020</t>
  </si>
  <si>
    <t>3.1.3.10</t>
  </si>
  <si>
    <t>Hallazgo administrativo con presunta incidencia disciplinaria, por debilidades en la interventoría y la supervisión del contrato de obra No. 211 de 2018 relacionadas con la obtención de permisos y/o licencias</t>
  </si>
  <si>
    <t>Solicitar a futuro para contratos con objeto y obligaciones similares al contratista el seguimiento semanal al estado de los trámites radicado en la SDA, desde la entidad se llevará la trazabilidad de las solicitudes y se realizará la gestión interinstitucional pertinente.</t>
  </si>
  <si>
    <t>Seguimiento a trámites ante SDA</t>
  </si>
  <si>
    <t>(Número de trámites con seguimiento/Numero total de tramites requeridos por obra)*100</t>
  </si>
  <si>
    <r>
      <t xml:space="preserve">06/27/2019  Se han realizado el seguimiento a los trámites requeridos 
Evidencia 
Actas de Comité de obra 
10/01/19 Acciones realizadas
Se han realizado el seguimiento a los trámites requeridos.
Evidencias 
Se adjuntan como evidencias los Radicados de seguimiento tramites ante SDA.
</t>
    </r>
    <r>
      <rPr>
        <b/>
        <sz val="11"/>
        <rFont val="Calibri"/>
      </rPr>
      <t xml:space="preserve">04/12/19 </t>
    </r>
    <r>
      <rPr>
        <sz val="11"/>
        <color rgb="FF000000"/>
        <rFont val="Calibri"/>
      </rPr>
      <t xml:space="preserve">Acciones realizadas
Se han realizado el seguimiento a los trámites requeridos.
Evidencias 
Se adjuntan como evidencias los Radicados de seguimiento trámites ante SDA.
2019EE6144 Contrato 214 de 2018. Juan José Rondón - Ciudad Bolívar.
2017EE16031 Contrato 214 de 2018. Juan José Rondón - Ciudad Bolívar.
2017EE16032 Contrato 214 de 2018. Juan José Rondón - Ciudad Bolívar.
2019ER59993 Contrato 214 de 2018. Juan José Rondón - Ciudad Bolívar.
</t>
    </r>
  </si>
  <si>
    <t>SEGUIMIENTO JULIO DE 2019: Se solictan los soportes que permitan evidenciar los tramites con seguimiento que se han realizado a la fecha ante SDA.</t>
  </si>
  <si>
    <t>La dependencia remite soportes de seguimiento a tramites, se solicita realizar un consolidado de los tramites requeridos con su respectivo seguimiento, para cálculo del indicador.</t>
  </si>
  <si>
    <t xml:space="preserve">Se han realizado el seguimiento a los trámites requeridos.ante la SDA. Adicionalme, se incluyó en los estudios previos la obligacion de " 8. Durante la ejecución, garantizar el cumplimiento de las obligaciones derivadas de los permisos, licencias y /o autorizaciones, que se hubiesen otorgado por la autoridad ambiental en los eventos en los que hubiere dado lugar a ellos. Además de implementar las medidas conducentes para: i) Evitar la contaminación ambiental, ii) Prevenir y mitigar los riesgos durante la ejecución de sus operaciones y/o actividades."
Evidencias
Radicados de seguimiento trámites ante SDA de las obras Casagrande, Parque Porvenir Usme, Arabia, Serranías, Sotavento.
(6  trámites con seguimiento/ 6 tramites requeridos por obra)*100=100%
Estudios previos Parque nacional </t>
  </si>
  <si>
    <t>3.1.3.11</t>
  </si>
  <si>
    <t>Hallazgo administrativo con presunta incidencia disciplinaria, por falta de suficiencia en la garantía de responsabilidad civil exigida en el marco del contrato de obra 321 de 2017</t>
  </si>
  <si>
    <t>Comunicar al contratista de obra e interventoria mediante oficio los lineamientos para proceder en los casos en los que sean necesarias adiciones y prórrogas, en el cual se enfatizará la necesidad de cumplir con lo establecido en el artículo 2.2.1.2.3.1.17 del Decreto 1082 de 2015 frente a las pólizas y las garantías</t>
  </si>
  <si>
    <t>Seguimiento a pólizas y garantías</t>
  </si>
  <si>
    <t>Número de garantías aprobadas/ número de adiciones realizadas</t>
  </si>
  <si>
    <r>
      <t xml:space="preserve">06/27/2019 Se cuenta con el formato de  oficio los lineamientos para proceder en los casos en los que sean necesarias adiciones y prórrogas, en el cual se enfatiza la necesidad de cumplir con lo establecido en el artículo 2.2.1.2.3.1.17 del Decreto 1082 de 2015 frente a las pólizas y las garantías.
10/01/2019 Acciones desarrolladas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t>
    </r>
    <r>
      <rPr>
        <b/>
        <sz val="11"/>
        <rFont val="Calibri"/>
      </rPr>
      <t>12/12/2019</t>
    </r>
    <r>
      <rPr>
        <sz val="11"/>
        <color rgb="FF000000"/>
        <rFont val="Calibri"/>
      </rPr>
      <t xml:space="preserve"> Acciones realizadas: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Contrato 297 de 2019. Porvenir de fecha 22 de noviembre de 2019
Contrato 420 de 2019. Granjas de fecha 20 de agosto de 2019</t>
    </r>
  </si>
  <si>
    <t>SEGUIMIENTO JULIO DE 2019: Se evidencia formato en word de lineamientos para proceder en los casos en los que sean necesarias adiciones y prórrogas, en el cual se enfatiza la necesidad de cumplir con lo establecido en el artículo 2.2.1.2.3.1.17 del Decreto 1082 de 2015 frente a las pólizas y las garantías.
Se solicita soportes de comunicación de estos lineamientos al contratista asi como el soporte de seguimiento a las polizas y garantias.
Se solicta se aplique estrictamente la acción</t>
  </si>
  <si>
    <t xml:space="preserve">SEGUIMIENTO OCTUBRE OCI: La dependencia informa que se ha entregado a los contratistas oficios con los lineamientos para proceder en los casos en los que se han requerido adiciones y prórrogas, y remite como evidencia las pólizas y garantías y el oficio con lineamientos remitidos para las obras Porvenir Usme y Arabia. Se recomienda continuar con la acción hasta finalizar  la vigencia.
</t>
  </si>
  <si>
    <t xml:space="preserve">Se ha efectuado el seguimiento a la aprobación de las pólizas para los contratos en los que hubo lugar adiciones y prórrogas. Se adjunta ejemplo de comunicación de lineamientos en caso de adición y prórroga
Se adjuntan los soportes de  aprobación de las polizas de los contratos de Madrid, Sotavento, El Codito, Casagrande,  Arabia, Parque Porvenir, Serranías y Juan José Rondón Usme.  
Se identiofican Número de garantías aprobadas/ número de adiciones realizadas así: 16 garantías aprobadas/ 16 número de adiciones realizadas
</t>
  </si>
  <si>
    <t>3.1.3.12</t>
  </si>
  <si>
    <t>Hallazgo administrativo, por omitir una de las reglas pactadas en el pliego de condiciones en el marco del concurso de méritos No. IDIGER-CM-002-2017</t>
  </si>
  <si>
    <t>Dar cumplimiento a las Comunicaciones Internas con lineamientos de la Oficina Asesora Jurídica sobre como se deben estructurar los estudios previos en las diferentes modalidades de selección, teniendo en cuenta la normatividad vigente y los lineamiento de Colombia Compra Eficiente.</t>
  </si>
  <si>
    <t>Estudios previos y pliegos de condiciones</t>
  </si>
  <si>
    <t>Dos documentos modificados</t>
  </si>
  <si>
    <t>Subdirecci de Reducción de Riesgos y Adaptación a Cambio Climático apoyo de Oficina Asesora Jurídica</t>
  </si>
  <si>
    <t xml:space="preserve">06/27/2019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10/01/2019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12/12/2019 Acciones realizadas: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Formato preliminar de Estudios previos </t>
  </si>
  <si>
    <t xml:space="preserve">23/07/2019: El 31 de mayo de 2019  se adelantó reunión en la Oficina Asesora Jurídica con el lider del proceso de gestión precontractual con el fin de actualizar los estudio previos de las diferentes modalidades de selección, actualizar los documentos complementarios y verificar y actualizar los procedimientos de acuerdo a la normatividad vigente. (Se anexa acta).
10/10/2019: Se adelanta el formato de estudios previos del proceso de selección abreviada por subasta inversa, quedando pendiente la revision por parte de la jefe de la Oficina Asesora Juridica. (Se anexa acta de reunion) </t>
  </si>
  <si>
    <t xml:space="preserve">En este segumiento mediante acta de reunion con fecha del 31/05/2019 realizada por la oficina asesora juridica, con el lider del proceso de gestión precontractual con el fin de actualizar los estudio previos de las diferentes modalidades de selección, actualizar los documentos complementarios y verificar y actualizar los procedimientos de acuerdo a la normatividad vigente.
DFRCH 24/07/2019.
La SRRACC, informa que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Falta realizar los formatos descritos en la accion y por reduccion, evidenciar las acciones de mejora. </t>
  </si>
  <si>
    <t xml:space="preserve">La dependencia indica que de acuerdo a la normatividad vigente se encuentran en el proceso de modificación del formato de estudios previos. Para poder dar cierre a esta acción se debe formalizar y publicar dicho formato y adicionalmente el de pliego de condiciones de acuerdo a lo propuesto en la acción. Como evidencia remiten acta en la que se trata el tema de modificación del formato de estudios previos.
DFRCH 28/10/2019 Se realizó seguimiento a la presente acción y a la recomendacion por parte de la OCI y la OAJ queda pendiente por remitir evidencias de formalizar y publicar dicho formato. </t>
  </si>
  <si>
    <t>27/12/2019 DFRCH. Se anexa correo electronico donde se encuentra la trazabilidad del estudio previo de INTERVENTORIA DE OBRA para su visto bueno el cual fue remitido por Anamilena Alvarez el cual se encuentra en revision por parte de la OAJ. 
Se deja como soporte de evidencia correo electronico con trazabilidad de fecha del 19 y 27 de diciembre. 
Lorena Barón.  Contnua en ejecución hasta 2020.</t>
  </si>
  <si>
    <t>Expedir Comunicaciones Internas a los Subdirectores y Jefes de Oficina con lineamientos de cómo se debe exigir la experiencia específica de los estudios previos , teniendo en cuenta la normatividad vigente y los lineamiento de Colombia Compra Eficiente.</t>
  </si>
  <si>
    <r>
      <t xml:space="preserve">06/27/2019  Esta acción se encuentra en proceso de implementación por parte de Juridica
</t>
    </r>
    <r>
      <rPr>
        <b/>
        <sz val="11"/>
        <rFont val="Calibri"/>
      </rPr>
      <t>12/12/2019</t>
    </r>
    <r>
      <rPr>
        <sz val="11"/>
        <color rgb="FF000000"/>
        <rFont val="Calibri"/>
      </rPr>
      <t xml:space="preserve"> Acciones realizadas: 
Esta acción se encuentra en proceso de implementación por parte de Jurídica
*Comunicación interna a los supervisores y subdirecciones respecto a los lineamientos que establece Colombia Compra Eficiente. 
</t>
    </r>
  </si>
  <si>
    <t>23/07/2019: Esta adelantando el borrador de la comunicación interna que se remitirá a las Subdirección y Oficina del Idiger, para lo cual el día 23 de Julio de 2019, el Lider del proceso Precontractual remitió insumo para proyectar la comunicación. Igualmente el grupo precontractual en la revisión que realiza a los estudios previos de los procesos de selección realizá recomendaciones relacionadas con la experiencia.
10/10/2019: Se remitió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t>
  </si>
  <si>
    <t>En seguimiento realizado a la OAJ, cuenta actualmente con el insumo para adelantar la comunicacion y poder ejecutar las acciones correspondientes. pendiente evidencia.
DFRCH 24/07/2019</t>
  </si>
  <si>
    <t xml:space="preserve">DFRCH 28/10/2019 De acuerdo a las acciones descritas en este punto se evidenció comunicacion interna a los supervisores y subdirecciones respescto a los lineamientos que establece Colombia Compra Eficiente. 
Documento remitido por la referente de la OAJ por correo electronico. 
Referente Leidy Alvarez. </t>
  </si>
  <si>
    <t xml:space="preserve">27/12/2019 DFRCH. 
En el seguimiento que se realizó al plan de mejoramiento se evidenció como se establecen en el proceso de obra la experiencia especifica en un lineamiento que dio la OAJ. 
Lorena Barón. </t>
  </si>
  <si>
    <t>3.1.3.13</t>
  </si>
  <si>
    <t>Hallazgo administrativo con presunta incidencia disciplinaria, por falta de exigencia, control y seguimiento de las garantías del contrato de obra No. 416 de 2018</t>
  </si>
  <si>
    <t>Establecer en los estudios previos dentro de las obligaciones del idiger el " Realizar el seguimiento a las clausulas contractuales una vez se realicen modificaciones o adiciones a los contratos"</t>
  </si>
  <si>
    <t>Estudios previos con la obligacion de la entidad / total de procesos de la vigencia</t>
  </si>
  <si>
    <t>09/10/2019 Se realizó socialización a los funcionarios de la oficina TIC responsables de la elaboración de los estudios previos para incluir la obligación definida en el plan de acción. Debido a que en la actualidad no cursa ninguna elaboración del estudio previo, se espera entregar avance de la implementación en la proxima fecha de seguimiento</t>
  </si>
  <si>
    <t>Seguimiento  18 de julio de 2019: No se observó registro de avance por parte de la oficina TICS</t>
  </si>
  <si>
    <t>Seguimiento 11 de Octubre de 2019 la Oficina TICS mediante correo electronico envia a los funcionarios responsables de TIC, recordando la inclusión de la obligación en los estudios previos. Esta acción culmina en el mes de abril de 2019</t>
  </si>
  <si>
    <t>Mediante correo electronico del 9 de Octubre de 2019;  envia a los funcionarios responsables de TIC, recordando la inclusión de la obligación en los estudios previos. Esta acción culmina en el mes de abril de 2020</t>
  </si>
  <si>
    <t>Hallazgo administrativo con presunta incidencia disciplinaria, por delegar una supervisión en el marco del contrato de obra 416 de 2017</t>
  </si>
  <si>
    <t>Preveer en los pliegos de condiciones de contrato de obra pública que tenga adicional la entrega de elementos, además de las contratación de la interventoria para la obra la designación de un supervisor para la recepción de los bienes adquiridos.</t>
  </si>
  <si>
    <t>Interventoria en los contratos de obra con valor superior a la menor cuantia</t>
  </si>
  <si>
    <t>Contratos de interventoria / Contratos del obras supervisados por la oficina TIC con valor superior a la menor cuantia</t>
  </si>
  <si>
    <t>09/10/2019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t>
  </si>
  <si>
    <t>Seguimiento 11 de Octubre de 2019 la Oficina TICS no reporta avance debido a que a la fecha en la oficina TICS no se han presentado contratos de obra ni de interventoria.La acción culmina en abril de 2020.  MLBC</t>
  </si>
  <si>
    <t>La OFicina TICs manifiesta que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La acción culmina en abril de 2020 por lo que continúa en ejecución.</t>
  </si>
  <si>
    <t>3.1.3.15</t>
  </si>
  <si>
    <t>Hallazgo administrativo con presunta incidencia disciplinaria por vulnerar el principio de transparencia en la subasta inversa IDIGER-SA-MC-014-2017</t>
  </si>
  <si>
    <t>En el estudio de mercado de las subastas se solicitara unicamente lo establecido en 2.2.1.2.1.2.1 decreto 1082 2015 y en la matriz de riesgo se establecera el concepto de incompatibilidad de tecnologia, salvo que se trate de un único proveedor.</t>
  </si>
  <si>
    <t>Fichas tecnicas ajustadas al decreto</t>
  </si>
  <si>
    <t>Procesos con fichas tecnicas ajustadas al decreto / procesos de subasta de la oficina TIC durante la vigencia</t>
  </si>
  <si>
    <t>09/10/2019 No se han presentado procesos de subasta supervisados por oficina TIC en el periodo de seguimiento. La oficina TIC se encuentra atenta al plan de adquisiciones para implementar la accion en cuanto surja un proceso de tipo subasta</t>
  </si>
  <si>
    <t>Seguimiento 11 de Octubre de 2019 la Oficina TICS no reporta avance debido a que a la fecha en la oficina TICS procesos de subasta supervisados por oficina TIC .La acción culmina en abril de 2020. MLBC</t>
  </si>
  <si>
    <t>la Oficina TICS no reporta avance debido a que a la fecha en la oficina TICS procesos de subasta supervisados por oficina TIC .La acción culmina en abril de 2020. MLBC</t>
  </si>
  <si>
    <t>3.1.3.16</t>
  </si>
  <si>
    <t>Hallazgo administrativo con presunta incidencia disciplinaria, por debilidades en la interventoría y supervisión del contrato de obra 416 de 2017 y contrato de interventoría 420 de 2017</t>
  </si>
  <si>
    <t>Realizar el diseño de el formato "Transferencia de conocimiento de servicios tecnologicos" , registrarlo en el sistema de gestión de calidad e implementarlo en los contratos cuya obligación involucre transferencia de conocimiento por parte del proveedor.</t>
  </si>
  <si>
    <t>% de implementacion de los formatos durante la vigencia</t>
  </si>
  <si>
    <t>Formatos diligenciados / Procesos contractuales requeridos</t>
  </si>
  <si>
    <t>10/10/2019 Se realizo el diseño del formato " Acta de transferencia de conocimiento de servicios tecnologicos". Fue enviado a la oficina de planeación para revisión y posterior publicación</t>
  </si>
  <si>
    <t>Seguimiento 11 de Octubre de 2019: se evidencia borrador del Acta de transferencia de conocimiento 
de servicios tecnologico.Pendiente de ser aprobado por la Oficina Asesora de Planeación. MLBC</t>
  </si>
  <si>
    <t>31 de diciembre de 2019
No se reporta avance por parte de la oficina TICS</t>
  </si>
  <si>
    <t>3.1.3.17</t>
  </si>
  <si>
    <t>Hallazgo administrativo con presunta incidencia disciplinaria, por falta de seguimiento por parte de la interventoría e IDIGER frente a la cancelación de la contribución parafiscal al Fondo Nacional de Formación Profesional de la Industria de la Construcción (FIC) dentro del contrato de obra 416 de 2017</t>
  </si>
  <si>
    <t>Incluir la obligacion al contratista: "El contratista deberá anexar el recibo de pago al(FIC)correspondiente a la ejecución del presente contrato de obra, para la suscripción del acta de liquidación" y a la interventoria: "Verificar que el contratista anexe el recibo de pago al (FIC) correspondiente a la ejecución del contrato de obra, previo a la suscripción del acta de liquidación, en caso que aplique a las condiciones de ejecución de la obra civil"</t>
  </si>
  <si>
    <t>% contratos de obra e interventoria con la obligación del FIC</t>
  </si>
  <si>
    <t>contratos con la obligacion FIC/Total de contratos de obra e interventoria de la oficina TIC durante la vigencia</t>
  </si>
  <si>
    <t>la Oficina TICS no reporta avance debido a que a la fecha en la oficina TICS no se han presentado contratos de obra ni de interventoria.La acción culmina en abril de 2020.  MLBC</t>
  </si>
  <si>
    <t>3.1.3.18</t>
  </si>
  <si>
    <t>Hallazgo administrativo por deficiencia en los controles de la supervisión y falencias en la planeación de los contratos de logística 345 de 2014 y 290 de 2018</t>
  </si>
  <si>
    <t>Elaborar, implementar y socializar una guía que contenga las instrucciones a seguir por parte de las dependencias solicitantes de los servicios del contrato del apoyo logistíco antes, durante y después del evento</t>
  </si>
  <si>
    <t>Guía de instrucciones para el uso del contrato de apoyo logístico</t>
  </si>
  <si>
    <t>1 Guía elaborada y implementada</t>
  </si>
  <si>
    <t>23 de julio de 2019
Se elaboró la guía y se remitió a la OAP a través de correo institucional
Octubre de 2019
Se elaboró un instructivo para la programación de servicios de apoyo logísitco, acompañado de un formato de solicitud delevento, documentos que  fueron revisados y aprobados por la Oficina Asesora de Planeación. Se encuentra publicados en la página web del IDIGER.</t>
  </si>
  <si>
    <t>Se identifican los siguientes soportes: Correo enviado a OAP para aprobación del documento: INSTRUCTIVO PARA LA PROGRAMACION DE SERVICIOS
DE APOYO LOGISTICO y el documento  relacionado. SE asigna un 80% de cumplimiento hasta aprobación. Se encuentra Vencida.  23 de julio de 2019. DKRP</t>
  </si>
  <si>
    <t>El documento se encuentra publicado en el proceso de Gestión Administrativa en el siguiente link: https://www.idiger.gov.co/web/guest/administrativa se adjuntan:MP-IN-01 Instructivo apoyo Logístico
MP-FT-01 Formato de solicitud del Evento</t>
  </si>
  <si>
    <t>Solicitar a la empresa contratista un informe mensual de la ejecución del contrato</t>
  </si>
  <si>
    <t>Informe de ejecución del contrato</t>
  </si>
  <si>
    <t>Número de informes de ejecución del contrato/Plazo del contrato(meses)</t>
  </si>
  <si>
    <t>Octubre de 2019:
No se realizó contrato de apoyo logístico en el IDIGER. En reemplazo se suscribio el contrato de suministro de alimentos No. 447 de 2019, en el cual se establece la obligación específica No. 17: " Entregar con la cuenta de cobro la constancia de recibido de los alimentos que se suministren.", la cual es el soporte de ejución del contrato.
El contrato se inició en octubre, razón por la cual ningún pago se ha realizado.
Diciembre de 2019: como evidencia se adjunta el soporte de ejecución del contrato, en donde se muestra como fue la ejecución del mismo de conformidad con lo solicitado.</t>
  </si>
  <si>
    <t>19/07/2019  La acción se iniciará en agosto de acuerdo a lo programado, pues alli se firmará el nuevo contrato de logística. DKRP</t>
  </si>
  <si>
    <t>La SCAD manifiesta que no se realizó contrato de apoyo logístico en el IDIGE,  sino contrato de suministro de alimentos No. 447 de 2019 (4 meses: El pago se hará en mensualidades contra la presentación de factura), en el cual  esta  la obligación específica No. 17: " Entregar con la cuenta de cobro la constancia de recibido de los alimentos que se suministren.", la cual  sera  soporte de ejución del contrato. Dado que se inicio en cotubre la acción continua en ejecución. 
DKRP</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</si>
  <si>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t>
  </si>
  <si>
    <t>Hallazgo administrativo con presunta incidencia disciplinaria, por la baja ejecución presupuestal de los proyectos de inversión 1158 y 1178, contraviniendo el principio de anualidad y planeación establecidos en el Estatuto Orgánico del Presupuesto</t>
  </si>
  <si>
    <t>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t>
  </si>
  <si>
    <t>Inventario semestral de HEAS</t>
  </si>
  <si>
    <t>(N° de invetarios HEAS realizados/ 2 inventarios HEAS)*100</t>
  </si>
  <si>
    <t>Subd. Manejo de Emergencias</t>
  </si>
  <si>
    <t xml:space="preserve">22-07-2019: Se elaboró el plan de adquisiones de la SMEyD, como una herramienta mediante la cual se realiza el inventario de las necesidades de HEAS, identificando y priorizando confome al presupuesto y el tiempo de ejecución. Se adjunta el plan para los fines pertinentes.
23-10-2019: 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Plan de adqusiciónes- Inventario de necesidades actualizado a la fecha.
10-01-2019: El inventario de necesidades de la SMEYD (Plan de adquisiciones), fue actualizado en la vigencia 2019 conforme a las necesidades identificadas, se adjunta documento actualizado. Teniendo en cuenta lo anterior se solicita de manera cordial se cierre al hallazgo, puesto que se dio cumplimiento a  la meta, el indicador y  la acción planteada.
</t>
  </si>
  <si>
    <t>La dependencia remite como soporte excel con procesos de compra. Como evidncia se reuiere inventario semestral de acuerdo a la acciòn formulada: 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
En taenciòn a que la acciòn esta sucrita para desarrollar entre el 15 de abril y el 31 de diciembre de 2019, se espera como soportes dos inventarios de identificaciòn de necesidades.... al finalziar el periodo de la acciòn.</t>
  </si>
  <si>
    <t xml:space="preserve">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2 PlanES de adqusiciónes- Inventario de necesidades .
Este fue actualizado en la vigencia 2019 conforme a las necesidades identificadas, se adjuntan documentos </t>
  </si>
  <si>
    <t>Daremos estricto cumplimiento a los decretos 111 de 1996, 714 de 1996 y la ley 819 de 2003.</t>
  </si>
  <si>
    <t>Proyecto 1158</t>
  </si>
  <si>
    <t>Presupuesto programado/ Presupuesto aprobado</t>
  </si>
  <si>
    <t>Subdireccion Reducción</t>
  </si>
  <si>
    <t xml:space="preserve">10/01/2017 Acciones realizadas 
Se realiza el monitoreo semanal al avance de la ejecución de la meta mediante el informe semanal de interventoría y las actas de Comité de obra. 
Evidencias
Se adjuntan como evidencia los informes semanal de ejecución de obras y las actas de los comités de obras.     
12/12/2019 Acciones realizadas 
Se subsanó la  baja ejecución presupuestal del Proyecto de inversión 1158, dado que para la vigencia 2019 se programaron por la linea de obras $1.050.081.095 y y se comprometio el 100% de los recursos, y a la fecha de la obra se ha ejecutado el 53% de los recursos de la obra
Evidencias 
Se anexa como evidencia el  INFORME DE EJECUCION DEL PRESUPUESTO DE GASTOS E INVERSIONES   
</t>
  </si>
  <si>
    <t>SEGUIMIENTO JULIO DE 2019: La dependencia informa que se ha dado estricto cumplimiento a los decretos 111 de 1996, 714 de 1996 y la ley 819 de 2003, en reporte del PACA con corte  de junio. Se requieren los soportes de cumplimiento.</t>
  </si>
  <si>
    <t>SEGUIMIENTO OCTUBRE OCI: La dependencia remite actas de comités de las obras Casagrande, Porvenir, Serranías, Arabia, La Estrada y Juan José Rondón y los informes de monitoreo semanal realizados por la interventoría. Se recomienda continuar con la ejecución de la acción hasta finalizar la vigencia remitiendo los respectivos soportes a la Oficina de Control Interno. Adicionalmente se solicita remitir el reporte de planeación en el que se evidencie el presupuesto programado respecto al presupuesto ejecutado para el proyecto 1158.</t>
  </si>
  <si>
    <t>Se presenta a cierre de diciembre de 2019 una ejecución del 88% del proyecto 1158  -Reducción del riesgo y adaptacion al cambio climático. Se adjunta informe de gestión y Ejecución presupuestal asociada y control sobre obras</t>
  </si>
  <si>
    <t>VENCIDA</t>
  </si>
  <si>
    <t>Hallazgo administrativo con presunta incidencia disciplinaria, por ejecutar recursos de los proyectos de inversión 1172, 1178, 1158 en gastos de funcionamiento, en el contrato No. 290 de 2018</t>
  </si>
  <si>
    <t>Solicitar y aplicar un concepto a la Secretaría Distrital de Planeación sobre la viabilidad de incluir gastos operativos en proyectos de inversión</t>
  </si>
  <si>
    <t>Concepto de la Secretaría Distrital de Planeación</t>
  </si>
  <si>
    <t>1 concepto aplicado</t>
  </si>
  <si>
    <t>Sub Corporativa y de Asuntos Disciplin - Ofi Asesora Planeac con apoyo gerentes proye 1172-1178-1158</t>
  </si>
  <si>
    <t>Se solicitó concepto a la Secretaría de Planeación y a la Secretaría de Hacienda Distrital a través de comunicación radicada con el No. 2019EE10053 y 2019EE9986  respectivamente en donde se menciona lo siguiente: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que se van a aplicar por parte de los gerentes de los proyectos de inversión.
Octubre de 2019:
Con base en las respuestas entregads se seguirá aplicando el concepto, toda vez que estos confirmaron lo que se ha venido realizando en la Entidad frente a los gastos operativos a través de los proyectos de inversión.</t>
  </si>
  <si>
    <t>19/07/2019 Se solicitó concepto a la Secretaría de Planeación y a la Secretaría de Hacienda Distrital a través de comunicación radicada con el No. 2019ee10053 y 2019EE9986.  Se valora al 50% en atención a que se cumple con la solicitud a las entidades respectivas. Queda pendiente la respuesta para aplicación de la misma DKRP</t>
  </si>
  <si>
    <r>
      <t xml:space="preserve">22/08/2019: 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Se asigna 67  en tanto se dió cumplimiento con solicitudes (33,3%),  las respectivas respuestas respuestas(33.3%) y queda pendiente la verificación de su aplicación) DKRP.
18/10/2019: </t>
    </r>
    <r>
      <rPr>
        <sz val="11"/>
        <color rgb="FF0000FF"/>
        <rFont val="Calibri"/>
      </rPr>
      <t xml:space="preserve">La aplicación  se verificará en una muestra PENDIENTE.
</t>
    </r>
    <r>
      <rPr>
        <sz val="11"/>
        <color rgb="FF000000"/>
        <rFont val="Calibri"/>
      </rPr>
      <t xml:space="preserve">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aplicables por parte de los gerentes de los proyectos de inversión.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15/11/2019: Se revisan soportes de informe por concepto de gasto 2019 y el listado de los conceptos de gastos, con fin de evidenciar como se han ejecutado gastos operativos a través de los proyectos de inversión.
</t>
    </r>
  </si>
  <si>
    <t>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Se revisan soportes de informe por concepto de gasto 2019 y el listado de los conceptos de gastos, con fin de evidenciar como se han ejecutado gastos operativos a través de los proyectos de inversión.</t>
  </si>
  <si>
    <t>Hallazgo administrativo, por la desactualización de las fichas de Estadística Básica de Inversión -EBI y de los documentos de formulación de los Proyectos de inversión 1172, 1158, 1178 y 1166</t>
  </si>
  <si>
    <t>Articular el procedimiento de formulación y/o seguimiento a los proyectos de inversión o el que haga sus veces con los manuales definidos por la Secretaria Distrital de Planeación-SDP y la Secretaría Distrital de Hacienda - SDH en lo referente a modificaciones presupuestales.</t>
  </si>
  <si>
    <t xml:space="preserve">Seguimiento 31/12/2019
Se realizó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
Se socializó con los referentes el procedimiento publicado y sus anexos vía correo electrónico.
Seguimiento a 30/09/2019 Se recopilaron los manuales de formulación y seguimiento definidos por la Secretaría Distrital de Planeación-SDP y el Manual de Presupuesto de la Secretaría de Hacienda Distrital- SHD y se está revisando la articulación de la información. </t>
  </si>
  <si>
    <t>Seguimiento18 de julio de 2019: Se evidenció con el líder asignado por la OAP que esta oficina ha venido recopilando los lineamientos de la Secretaría Distrital de Planeación que tienen que ver con la actualización de las fichas EBI de los proyectos de inversión la OCI recomendó que una vez seas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t>
  </si>
  <si>
    <t>Seguimiento15 de octubre de 2019: Se evidenció que la oficina Asesora de planeación una vez recopilo  los lineamientos de la Secretaría Distrital de Planeación que tienen que ver con la actualización de las fichas EBI de los proyectos de inversión.
Se reitera nuevamente la recomendación de  la OCI "una vez sean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 esta acción tiene fecha de culminación el 31 de enero de 2020. MLBC</t>
  </si>
  <si>
    <t>Seguimiento 31/12/2019
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</si>
  <si>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3.2.1.4</t>
  </si>
  <si>
    <t>Hallazgo administrativo, por no contar con evaluación ex-post en los proyectos de inversión 1172, 1158, 1178 y 1166 que permitan determinar el cumplimiento de los objetivos del proyecto</t>
  </si>
  <si>
    <t>Incluir dentro del informe de gestión de los proyectos de inversión de la entidad, la evaluación ex post y oficializar la plantilla de reporte dentro del Sistema Integrado de Gestión del IDIGER.</t>
  </si>
  <si>
    <t>Informes de Gestión de los proyectos de inversión con evaluación ex proyectos</t>
  </si>
  <si>
    <t>Número de informes con evaluación expost/ Total de informes de gestión</t>
  </si>
  <si>
    <t xml:space="preserve">Seguimiento 31/01/2019
La oficina Asersora de Planeación cuenta con 4 informes de gestión y la respectiva Evaluación Ex-post.
Seguimiento 31/12/2019
Al momento de cuenta con 3 evaluaciones Ex-post correspondientes a los Proyectos 1166, 1178 y 1158.
Seguimiento a 30/09/2019:
Actualmente la OAP ha recibido 2 informes de gestión con la Evaluación Ex-post. El Proyecto 1178- 1178 Fortalecimiento del Manejo de Emergencias y Desastres y el Proyecto 1158- Reducción del riesgo y adaptación al cambio climático.
Seguimiento a 20/06/2019:
Se elaboró, público y socializo a ravés de comunicación interna el formato PLF-FT-48 Evaluación Ex-post y se solicitó el primer seguimiento para el día 19 de Julio 2019.
</t>
  </si>
  <si>
    <t>Seguimiento  18 de julio de 2019: Se Observó que la OAP elaboró, público y socializo a través de comunicación interna el formato PLF-FT-48 Evaluación Ex-post frente al primer seguimiento  utilizando dicho formato por parte de los responsables y solicitado  por la OAP para el 19 de Julio 2019, no se contaba con evidencia debido al que el presente seguimiento se realizó un día, antes por lo cual se recomendó al líder de la OAP recopilar dicha información para el control del avance en la misma y su verificación en el próximo seguimiento.</t>
  </si>
  <si>
    <r>
      <t xml:space="preserve">Seguimiento 15 de octubre de 2019:  se evidencia 2 evaluaciones Ex-post en el formato establecido para tal fin; el proyecto 1178 </t>
    </r>
    <r>
      <rPr>
        <b/>
        <sz val="11"/>
        <rFont val="Calibri"/>
      </rPr>
      <t>"Fortalecimiento del Manejo de Emergencias y Desastres"</t>
    </r>
    <r>
      <rPr>
        <sz val="11"/>
        <color rgb="FF000000"/>
        <rFont val="Calibri"/>
      </rPr>
      <t xml:space="preserve"> y el Proyecto 1158- </t>
    </r>
    <r>
      <rPr>
        <b/>
        <sz val="11"/>
        <rFont val="Calibri"/>
      </rPr>
      <t xml:space="preserve">Reducción del riesgo y adaptación al cambio climático.
</t>
    </r>
    <r>
      <rPr>
        <sz val="11"/>
        <color rgb="FF000000"/>
        <rFont val="Calibri"/>
      </rPr>
      <t xml:space="preserve"> Teniendo en cuenta el indicador, tiene un avance del 60%.MLBC
</t>
    </r>
  </si>
  <si>
    <t>Seguimiento 31/12/2019
Se evidenció 3 evaluaciones Ex-post correspondientes a los Proyectos 1166, 1178 y 1158.</t>
  </si>
  <si>
    <t>3.2.1.5</t>
  </si>
  <si>
    <t>Hallazgo administrativo, por inconsistencias en el Diligenciamiento de la Ficha de Estadística Básica de Inversión Distrital EBI – D de los proyectos de inversión 1172 y 1178</t>
  </si>
  <si>
    <t>Solicitar la SDP orientaciones metodológicas aplicables a la Gestión de Riesgo en la formulación y seguimiento a proyectos.</t>
  </si>
  <si>
    <t>Una comunicación dirigida a la SDP solicitando orientación del impacto de la Gestión de Riesgo.</t>
  </si>
  <si>
    <t>Una comunicación dirigida a la SDP</t>
  </si>
  <si>
    <t>Seguimiento a 30/09/2019:
Se realizó una reunión con la SDP, el 22/08/2019, en la cual indica con respecto a este hallazgo que las actualizaciones a las fichas EBI se hacen cuando requieran Concepto Presupuestal de lo contrario no.
La territorialización no se hace por beneficio, esta orientado a la inversión.
Seguimiento a 10/07/2019:  El día 8 de Julio de 2019,  se remitió comunicación  a la Secretaría Distrital de Planeación realizando la solicitud de orientaciones metodológicas aplicables a la Gestión de Riesgo en la  formulación y seguimiento a proyectos.</t>
  </si>
  <si>
    <t>Seguimiento 16 de octubre de 2019:Se evidencia comunicación 2019EE9199 el 8 de julio de 2019, dirgida a la Secretaria Distrital de Planeación, solicitando orientaciones metodológicas  aplicables a la Gestión de Riesgo en la Formuilación y seguimiento a proyectos. se realizó la reunión el 22 de agosto de 2019 con la SDP, con respecto a la población objetivo  los proyectos 1172 y 1178 esta es orientado a las condiciones de riesgo de desastre del Distrito Capital, y la territorialización no se hace por beneficio, esta orientado a la inversión.MLBC</t>
  </si>
  <si>
    <t>Se revisara sostenibilidad  en 2020</t>
  </si>
  <si>
    <t>3.2.1.6</t>
  </si>
  <si>
    <t>Hallazgo administrativo, por falencias en la clasificación de los contratos en relación a algunas de las metas de los proyectos de inversión</t>
  </si>
  <si>
    <t>Incluir en el formato de ajuste a la ficha del proyecto de inversión un campo de verificación del objeto con respecto al cumplimiento de la meta proyecto.</t>
  </si>
  <si>
    <t>Formato de ajuste a la ficha del proyecto de inversión actualizado</t>
  </si>
  <si>
    <t>Un formato actualizado y socializado con el área de planeación y los referentes de cada proyecto.</t>
  </si>
  <si>
    <t xml:space="preserve">
Seguimiento 31/12/2019:
Se creó y publico el formato DE-FT-50-v1 Solicitud ajuste fichas proyectos de inversión, en el cual de verificación del objeto con respecto al cumplimiento de la meta proyecto y el campo de conceptos de gasto.
Se socializó con los referentes de cada proyecto vía correo electrónico.
Seguimiento a 30/09/2019: El formato se encuentra actualizado pero está en la fase de prueba.</t>
  </si>
  <si>
    <t>Seguimiento 18 de  julio de 2019: Se observó la elaboración del formato SOLICITUD  AJUSTE FICHAS PROYECTOS DE INVERSIÓN PLE-FT-16, no obstante no se observaron en las evidencias remitidas por la líder aplicación del mismo a la fecha, aun queda tiempo para culminar la acción y recopilar la información necesaria en esta herramienta para su verificación.</t>
  </si>
  <si>
    <r>
      <t>Seguimiento 16 de octubre de 2019:  se evidenció borrador  de el formato "</t>
    </r>
    <r>
      <rPr>
        <b/>
        <sz val="11"/>
        <rFont val="Calibri"/>
      </rPr>
      <t xml:space="preserve">El formato SOLICITUD  AJUSTE FICHAS PROYECTOS DE INVERSIÓN" </t>
    </r>
    <r>
      <rPr>
        <sz val="11"/>
        <color rgb="FF000000"/>
        <rFont val="Calibri"/>
      </rPr>
      <t>de acuerdo con la Oficina asesora de Plabeación se encuentra en fase de prueba. avance de acuerdo al indicador es del 0%. fecha limite de culminación el 7 de abril de 2020.MLBC</t>
    </r>
  </si>
  <si>
    <t>Seguimiento 31/12/2019:
SE evidenció el formato DE-FT-50-v1 Solicitud ajuste fichas proyectos de inversión, en el cual de verificación del objeto con respecto al cumplimiento de la meta proyecto y el campo de conceptos de gasto.
Se socializó con los referentes de cada proyecto vía correo electrónico.</t>
  </si>
  <si>
    <t>Actualizar el formato de estudios previos, dónde se indique la meta del PDD a la cual le apunta el objeto contractual.</t>
  </si>
  <si>
    <t>Formato de ajuste a los estudios previos actualizado</t>
  </si>
  <si>
    <t>Un formato actualizado de estudios previos</t>
  </si>
  <si>
    <t>23/07/2019: Se adelantó reunión la Coordinadora de Contratos y la Profesional que tiene a cargo el Plan de Mejoramiento con el fin de establecer fecha para ajustar los estudios previos para adelantar contratación de Prestación de Servicios, con el fin que en los mismos, se incorpore casilla deonde se indique la Meta del PDD a la cual apunta el objeto contractual para el caso de las contrataciones con recursos IDIGER y con recursos FONDIGER se indique la Linea de Inversión. (Se anexa acta)
26/07/2019: Se remitió correo electrónico a Planeación con los estudios previo a ajustar y la solicitud para revisión. 
02/08/2019: Se cumplió con la acción el 02 de agosto de 2019, quedo incluido en el Sistema de Gestión de Calidad del proceso precontractual, los estudios previos para adelantar los contratos de prestación de servicios de apoyo y profesionales tanto del FONDIGER como del IDIGER.  En el Formato del IDIGER se incluyo el proyecto y la meta a la cul apunta y para FONDIGER la línea de inversión.</t>
  </si>
  <si>
    <t>En seguimiento se comprobó que la OAJ adelantó una reunion del 23/07/2019, donde se discute el tema de cambio de formatos para los estudios previos, se evidenció acta de reunion. 
falta evidencia de las acciones aimplementar. 
La ruta de acceso para encontrar el modelo de estudios previos es la siguiente https://www.idiger.gov.co/web/guest/contractual.
DFRCH 24/07/2019.</t>
  </si>
  <si>
    <t>Se cumplió con la acción  dado  quedo incluido en el Sistema de Gestión de  la entidad del proceso precontractual, los estudios previos para adelantar los contratos de prestación de servicios de apoyo y profesionales tanto del FONDIGER como del IDIGER.  En el Formato del IDIGER se incluyó el proyecto y la meta a la cul apunta y para FONDIGER la línea de inversión. Se encuentran publicados en el link: https://www.idiger.gov.co/web/guest/contractual</t>
  </si>
  <si>
    <t>3.2.2.1</t>
  </si>
  <si>
    <t>Hallazgo administrativo, por incumplimiento de la meta del proyecto PACA “Construir 16 obras de mitigación, adecuación y recuperación para la reducción del riesgo (Adecuación hidrogeormorfológica de humedales y recuperación y control de la erosión de lagunas)” meta del Proyecto PACA Distrital 2016-2020</t>
  </si>
  <si>
    <t>Informe de reporte del PACA</t>
  </si>
  <si>
    <t>Documento del informe de reporte del PACA</t>
  </si>
  <si>
    <t>Subdirecci de Reducción de Riesgos y Adaptación a Cambio Climático con Oficina Asesora de Planeación</t>
  </si>
  <si>
    <r>
      <t xml:space="preserve">06/27/2019  Se ha dado estricto cumplimiento a los decretos 111 de 1996, 714 de 1996 y la ley 819 de 2003, en el reporte del PACA con corte de junio.
Evidencia:
Reporte de PACA                 
10/01/2019 
Se realizó el reporte de PACA de acuerdo a los lineamientos allegados por la SDA.
Evidencias
Se adjuntan como evidencia el informe de reporte del PACA y los Lineamientos para la elaboración del informe de reporte del PACA emitidos por la SDA.
</t>
    </r>
    <r>
      <rPr>
        <b/>
        <sz val="11"/>
        <rFont val="Calibri"/>
      </rPr>
      <t>12/12/2019</t>
    </r>
    <r>
      <rPr>
        <sz val="11"/>
        <color rgb="FF000000"/>
        <rFont val="Calibri"/>
      </rPr>
      <t xml:space="preserve"> Acciones realizadas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r>
  </si>
  <si>
    <t>Seguimiento 31/12/2019
Con respecto a las acciones que debía realizar la Oficina Asesora de Planeación ya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Nota 1: Es importante mencionar que a partir del 24 de Octubre de 2019 la Subdirección Corporativa y Asuntos Disciplinarios es quien asume el tema de PACA y PIGA. Resolución 562 de 2019.
Nota2: El informe PACA se reporta el 31 de diciembre de 2019.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La entrega del informe se realizara el 31 de Diciembre de 2019.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t>
  </si>
  <si>
    <t>SEGUIMIENTO OCTUBRE OCI:  La SRRAC remite evidencia del reporte del PACA  de acuerdo a los lineamientos de SDA.
Con lo anterior se evidencia cumplimiento del indicador
No obstante la acción hace referncia a "Articular el procedimiento de formulación y/o seguimiento a los proyectos de inversión o el que haga sus veces con el manual definido por la Secretaria Distrital de Ambiente-SDA para la formulación y seguimiento del PACA o el que haga sus veces", dicha acción se encontraba en ejecución el trimestre anterior por la OAP, se dara cierre a la acción tan pronto sea formalizado y publicado el procedimiento con las respectivas modificaciones.
La acción se encuentra en ejecución hasta diciembre de 2019</t>
  </si>
  <si>
    <t xml:space="preserve">Se identifica  que la Oficina Asesora de Planeación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</si>
  <si>
    <t>Hallazgo administrativo por diferencias presentadas en las cuentas 1-5-14 – Materiales y Suministros y 1-6-35 – Bienes Muebles en Bodega; con relación al ingreso de elementos al Almacén del Contrato de Obra 416 de 2017</t>
  </si>
  <si>
    <t>Realizar reunión con el área contable con el fin de revisar el ingreso objeto del contrato 416 de 2017 y realizar los ajustes que se consideren pertinentes</t>
  </si>
  <si>
    <t>Reunión con el área contable</t>
  </si>
  <si>
    <t>1 reunión efectuada</t>
  </si>
  <si>
    <t>Octubre de 2019:
Se elaboró un acta con el área contable.</t>
  </si>
  <si>
    <t>19/07/2019 No se ha realizado reunión planteaada. Se encuentra Vencida  DKRP</t>
  </si>
  <si>
    <t>22/08/2019: Se realizó la respectiva reunión  con el area contable para revisar el ingreso del contrato 416 de 2017 y se plantean lso ajustes para agosto de 2019. Se asigna un 50% al quedar pendiente la realziación de los ajustes. Continúa vencida.
18/10/2019: Se encuentran pendiente los ajustes y aclaración sobre lo encontrado.
Se realizó la respectiva reunión  con el area contable para revisar el ingreso del contrato 416 de 2017 y se plantean lso ajustes para agosto de 2019. Se asigna un 50% al quedar pendiente la realziación de los ajustes. Continúa vencida.
28/11/2019: Se identifica acta de revisión del 27 de noviembre de 2019 analizando diferentcia entre comprobante de ingreso y acta de recibo debido a la no inclusión del AIU . Se realizan los ajustes pertinentes atendiendo la política contable de la entidad: MEDICIÓN INICIAL. Se detallan los ajustes en acta de los elementos del contrato 416  de 2017 que requieren ajuste, con los comprobantes de ingreso y egreso respectivo.</t>
  </si>
  <si>
    <t xml:space="preserve">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t>
  </si>
  <si>
    <t>3.3.1.2</t>
  </si>
  <si>
    <t>Hallazgo administrativo por no realizar la depuración contable del 100% en el término establecido en la Ley 1819 de 2016</t>
  </si>
  <si>
    <t>Elaborar, aprobar, socializar y aplicar el procedimiento para trámite de incapacidades</t>
  </si>
  <si>
    <t>Procedimiento para trámite de Incapacidades</t>
  </si>
  <si>
    <t>Procedimiento aprobado y socializado</t>
  </si>
  <si>
    <r>
      <t xml:space="preserve">Julio 19 de 2018
Se terminó el procedimiento de incapacidades, fue revisado por el área contable y a nivel de normatividad. Se remitió el día de hoy a la Oficina Asesora de Planeación para su revisión y aprobación.
</t>
    </r>
    <r>
      <rPr>
        <b/>
        <sz val="11"/>
        <rFont val="Calibri"/>
      </rPr>
      <t>Octubre de 2019</t>
    </r>
    <r>
      <rPr>
        <sz val="11"/>
        <color rgb="FF000000"/>
        <rFont val="Calibri"/>
      </rPr>
      <t xml:space="preserve">
Los documentos de  procedimiento de incapacidades y la guía de incapacidades fueron aprobados y publicados en la página web del IDIGER, dentro del mapa de procesos en  Gestión Administrativa</t>
    </r>
  </si>
  <si>
    <t xml:space="preserve">19/07/2019 Se  revisa procedimiento para trámite de incapacidades elaborado y se encuentra  en aprobación en OAP mediante correo enviado el 19 de julio de 2019. SE valora en 0.9 hasta aprobación de OAP.
Evidencias Correo con procedimiento adjunto. DKRP </t>
  </si>
  <si>
    <t xml:space="preserve">18/10/2019: 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</si>
  <si>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 xml:space="preserve">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</si>
  <si>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Realizar las acciones que permitan tener la información completa de recobro de incapacidades</t>
  </si>
  <si>
    <t>Plan de acciones sobre recobro de incapacidades</t>
  </si>
  <si>
    <t>Número de acciones realizadas/Número de acciones propuestas</t>
  </si>
  <si>
    <t>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 Se anexan los soportes contables de la gestión realizada</t>
  </si>
  <si>
    <r>
      <t xml:space="preserve">19/07/2019 Se identifica plan de trabajo con objetivo: Generar información contable fiable y de acuerdo a los hechos económicos reportados por talento humano – nomina. Se han realizado 7 actividades, se identifican las comunicaciones de TN Nomina. Sigue en ejecución. DKRP </t>
    </r>
    <r>
      <rPr>
        <sz val="11"/>
        <color rgb="FFFF0000"/>
        <rFont val="Calibri"/>
      </rPr>
      <t xml:space="preserve">Pendiente registros Contables. </t>
    </r>
  </si>
  <si>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Sigue en ejecución. DKRP</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</si>
  <si>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t>
  </si>
  <si>
    <t>Realizar el registro contable de acuerdo con la información reportada por el area de Talento Humano</t>
  </si>
  <si>
    <t>Información contable fiable y de acuerdo a los hechos económicos</t>
  </si>
  <si>
    <t>Información registradas/Información reportada</t>
  </si>
  <si>
    <t xml:space="preserve">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3.Se anexan los soportes contables de la gestión realizada"
</t>
  </si>
  <si>
    <t>19/07/2019 Se identifica plan de trabajo con objetivo: Generar información contable fiable y de acuerdo a los hechos económicos reportados por talento humano – nomina. Se han realizado 7 actividades, se identifican las comunicaciones de TN Nomina. DKRP</t>
  </si>
  <si>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DKRP</t>
  </si>
  <si>
    <t>Se identifica en el documento LIBRO AUXILIAR  de la cuenta 138426 del año 2019, el registro mensual de la  causación de nomina por incapacidades y   los ingresos recibidos por el  recobro de estas.  Así mismo  se registran   los ajustes  contables que obedecen a la depuración del área de talento humano  derivadas de las acciones del  Plan de acciones sobre recobro de incapacidades . 11 causaciones registradas, 18 notas debito, 6 ajustes contables. Total 35/ 35=100%</t>
  </si>
  <si>
    <t>2 02 - AUDITORIA DE DESEMPEÑO</t>
  </si>
  <si>
    <t>Hallazgo administrativo por debilidades en el archivo documental, que soporta la trayectoria aplicada para la entrega de ayudas humanitarias de carácter pecuniario</t>
  </si>
  <si>
    <t>Realizar una mesa de trabajo en las cual se compartan los cambios en los lineamientos para la organización del archivo documental de ayudas humanitarias</t>
  </si>
  <si>
    <t>Mesa de trabajo para el archivo documental de ayudas humanitarias</t>
  </si>
  <si>
    <t>Reunión mesa de trabajo programada/ Reunión mesa de trabajo realizada</t>
  </si>
  <si>
    <t>SUBDIRECCIÓN DE EMERGENCIAS (AYUDAS HUMANITARIAS)</t>
  </si>
  <si>
    <t xml:space="preserve">13-01-2020:  Se realizará mesa de trabajo en la semana del 16 al 22 de enero de 2020, la cual tiene el objetivo revisar los lineamientos de Gestión Documental referente al archivo de Ayudas humanitarias. </t>
  </si>
  <si>
    <t>Hallazgo administrativo por inconsistencias en el procedimiento de ayudas humanitarias de carácter pecuniario, para la relocalización transitoria de familias afectadas por emergencia o por riesgo inminente</t>
  </si>
  <si>
    <t>Revisar, actualizar y socializar el procedimiento "Reconocimiento de AHCP para la Relocalización Transitoria de Familias Afectadas por Emergencia o por Riesgo Inminente" atendiendo las recomendaciones de realizadas por el equipo auditor.</t>
  </si>
  <si>
    <t>Procedimiento actualizado "AHCP"</t>
  </si>
  <si>
    <t>Procedimiento "Reconocimiento de AHCP para la Relocalización Transitoria de Familias Afectadas por Emergencia o por Riesgo Inminente" / Procedimiento actualizado*100</t>
  </si>
  <si>
    <t>12-01-2020: Se realizó reunión el13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t>
  </si>
  <si>
    <t>Hallazgo administrativo, por debilidades en el manejo del inventario del Centro Distrital Logístico y de Reserva</t>
  </si>
  <si>
    <t>Adquirir un equipo para el cargue de baterías del CDLYR, como medida de seguridad en caso de fallas con las baterías.</t>
  </si>
  <si>
    <t>Adquisición de un equipo para cargue de baterías</t>
  </si>
  <si>
    <t>No de equipos para cargue de baterías disponibles en el CDLYR/ No de Equipos para cargue de baterias adquiridos para el CDLYR.</t>
  </si>
  <si>
    <t>SUBDIRECCIÓN DE EMERGENCIAS (LOGISTICA)</t>
  </si>
  <si>
    <t xml:space="preserve">10-01-2020: Se adquirió a través del contrato de suministros de ferretería un cargador para baterías, el cual permite cargar las baterías de las motos y otros equipos del CDLyR en el momento que se lleguen a descargar. Se adjunta registro fotográfico del elemento adquirido. </t>
  </si>
  <si>
    <t>Elaborar una propuesta de modificación del Manual de Imagen institucional a la Oficina Asesora de Comunicaciones</t>
  </si>
  <si>
    <t>Propuesta de modificación al Manual de Imagen Institucional</t>
  </si>
  <si>
    <t>Una propuesta de modificación del Manual de Imagen Institucional / Una propuesta de modificación elaborada *100</t>
  </si>
  <si>
    <t>10-01-2020: A la fecha se espera la entrega de las directrices de la Alcaldía de Bogotá para hacer los ajustes en el manual de imagen corporativa de IDIGER. Desde la Oficina de comunicaciones del IDIGER se han iniciado acciones para la modificación de los logos institucionales</t>
  </si>
  <si>
    <t>El grupo de almacen hara la revision de la informacion de los bienesde propiedad planta y equipo a cargodel CDLYR incluyendo la informacion faltante en el modulo SAI de SI CAPITAL.</t>
  </si>
  <si>
    <t>Revision de bienes del CDLYR</t>
  </si>
  <si>
    <t>(Número de bienes actualizados CDLYR/ Número de bienes de propiedad planta y equipo del CDLYR)*100</t>
  </si>
  <si>
    <t>SUB DE GESTIÓN CORPORATIVA(ALMACÉN)</t>
  </si>
  <si>
    <t>En el mes de diciembre de 2019 se realizó la actualización de la información de los bienes del CDLYR en el sistema de información de almacén (SAI), con el fin de dar cumplimiento a la acción de mejoramiento de la Contraloría. Se remite información a la Dra. Diana Karina Ruiz el 16 de diciembre de 2019 a través de correo institucional con las evidencias correspondientes al  listado de los bienes generado a través de SAI, con los bienes del Centro Distrital Logístico y de Reserva y la central de información y Telecomunicaciones del IDIGER.  El indicador es el siguiente: 176/176</t>
  </si>
  <si>
    <t>No se evidencia avances 
LCIR</t>
  </si>
  <si>
    <t>Hallazgo administrativo con presunta incidencia disciplinaria, por no acreditar la compra de los Ítems capacitación, herramientas y dotación; como también por falencias en los estudios previos del contrato interadministrativo 382 de 2018</t>
  </si>
  <si>
    <t>Implementar un control previo a la ejecución de contratos interadministrativos de dela Sub. Emergencias, en la cual se contemple un "Informe de alistamiento" donde se aclare que el contratista dispone de cada uno de los insumos, en las condiciones descritas en el contrato, para proceder con la formalización del acta de inicio.</t>
  </si>
  <si>
    <t>Informe de alistamiento en contratos interadministrativos</t>
  </si>
  <si>
    <t>No. de contratos interadministrativos con requisito de "Informe de alistamiento" / Nº de contratos interadministrativos celebrados*100</t>
  </si>
  <si>
    <t>SUBDIRECCIÓN DE EMERGENCIAS</t>
  </si>
  <si>
    <t xml:space="preserve">13-01-2020: Se adelantaron las siguientes acciones:
1. Se adicionó la siguiente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Estos documentos serán revisados por el IDIGER en reunión de verificación donde se pueda constatar en físico el 100% del estado de alistamiento con respecto a los requisitos contractuales y características especificadas en la propuesta aceptada (entre ellos: personal, herramientas, vehículos, equipos, EPP, documentación etc.). Con la aprobación del IDIGER sobre los soportes de cumplimiento y documentos, se procederá a firmar acta de inicio.
La supervisión, generará el informe de alistamiento con estos insumos.
</t>
  </si>
  <si>
    <t>Implementar un control en la etapa contractual de la naturalezacontratos interadministrativos de dela Sub. Emergencias por medio del cual se oriente las labores de supervisión a través de un "Plan de Supervisión" para los contratos interadministrativos de la subdirección de emergencias y desastres</t>
  </si>
  <si>
    <t>Plan de supervisión</t>
  </si>
  <si>
    <t>plan de supervisión ejecutado/plan de supervisión programado *100</t>
  </si>
  <si>
    <t xml:space="preserve">13-01-2020: Durante la ejecución del contrato, se realizará un control mensual o bimensual, dependiendo del plazo de ejecución establecido, para verificar la disponibilidad del personal y el cumplimiento de las obligaciones contempladas en el contrato, a través de una visita, donde se aplicarán los formatos de verificación de personal, herramientas y vehículos, los cuáles deben ir debidamente firmados por el personal verificado y por el supervisor que realiza la visita y, servirá como insumo para el respectivo informe de seguimiento. El informe va acompañado de registro fotográfico.
Se adjunta documento, el modelo de informe utilizado con sus respectivos formatos, tomando como ejemplo el Contrato interadministrativo 382 de 2018.
</t>
  </si>
  <si>
    <t>Hallazgo administrativo con incidencia fiscal por valor de $130.478.277 y presunta incidencia disciplinaria por sobrecostos encontrados en el contrato de obra 495 de 2014</t>
  </si>
  <si>
    <t>Realizar reuniones entre el grupo de Obras de Mitigación ygrupo de Estudios y diseños para la generación de recomendaciones referentes al proceso constructivo(Análisis de precios unitarios, precios de referencia, cotizaciones y/o comparativos de otros proyectos de las mismas características técnicas de ubicación y complejidad)de las obras planteadasyrevisarconjuntamente su completitud.</t>
  </si>
  <si>
    <t>Reuniones de retroalimentación de los productos de la consultoría</t>
  </si>
  <si>
    <t>(# de procesos constructivos revisados/No. deprocesos constructivos diseñados )*100</t>
  </si>
  <si>
    <t>SUBDIRECCIÓN DE ANÁLISIS(ESTUDIOS)
 SUBDIRECCIÓN DE REDUCCIÓN(OBRAS)</t>
  </si>
  <si>
    <t>Las dependencias no remiten soportes de cumplimiento de la acción, se solicita a las Subdirecciones de Analisis y de Reducción remitir la evidencia de cumplimiento.</t>
  </si>
  <si>
    <r>
      <t xml:space="preserve">Se identifican soportes de visitas en campo de revisión del proceso constructivo de Divino Niño. </t>
    </r>
    <r>
      <rPr>
        <sz val="11"/>
        <color rgb="FFFF0000"/>
        <rFont val="Calibri"/>
      </rPr>
      <t xml:space="preserve">Pendiente confirmación de polígonos visitados en el marco del proceso constructivo y su soporte. </t>
    </r>
    <r>
      <rPr>
        <sz val="11"/>
        <color rgb="FF000000"/>
        <rFont val="Calibri"/>
      </rPr>
      <t>Continua ejecución hasta 2020.</t>
    </r>
  </si>
  <si>
    <t>Hallazgo administrativo con incidencia fiscal en cuantía de $32.321.381 y presunta incidencia disciplinaria, por la adición efectuada como consecuencia a la mayor permanencia de la interventoría, producto de las deficiencias en la planeación, fase de estudios y diseños de la obra, del contrato de Interventoría No. 469 de 2017</t>
  </si>
  <si>
    <t>Se debe realizar los ajustes técnicos necesarios, y redefinir el alcance presupuestal para dar cumplimiento al objeto contractual, la reprogramación de tiempo y recursos con las respectivas modificaciones contractuales y dar continuidad a las acciones dela interventoria cuando esto sea requerido, con la finalidad de dar cumplimiento a lo establecido en la Ley 80 de 1993 y la Ley 1474 de 2011.</t>
  </si>
  <si>
    <t>Contratos de obra con ajustes durante la ejecución.</t>
  </si>
  <si>
    <t>(# de contratos de obra con ajustes durante la ejecución /# de contratos de obra suscritos con necesidad de ajuste)*100</t>
  </si>
  <si>
    <t>SUBDIRECCIÓN DE REDUCCIÓN(OBRAS)</t>
  </si>
  <si>
    <t>12/12/2019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 297 de 2019. Porvenir 
Contrato 271 de 2019. Casagrande.
Contrato 420 de 2019. Granjas de San Pablo 
Contrato 337 de 2018. Serranías.</t>
  </si>
  <si>
    <t xml:space="preserve">
Se identifican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Soportes 
Se anexan los documentos referentes a las  adiciones y prórrogas 
Contrato 297 de 2019. Porvenir 
Contrato 271 de 2019. Casagrande.
Contrato 420 de 2019. Granjas de San Pablo 
Contrato 337 de 2018. Serranías.
Continua ejecución hasta 2020.</t>
  </si>
  <si>
    <t>Hallazgo administrativo con incidencia fiscal por valor de $22.203.470 y presunta incidencia disciplinaria, por sobreestimación en el cálculo del presupuesto oficial del contrato de obra 495 de 2014</t>
  </si>
  <si>
    <t>Fortalecer las acciones de lainterventoría de obra a contratar mediante elestablecimiento deun mecanismo que le permitirá a la supervisión establecer el cumplimiento de los obligaciones contractuales de la interventoría asociadas con velar por el cumplimiento del contrato en términos de plazos, calidades, cantidades y adecuada ejecución de los recursos del contrato.</t>
  </si>
  <si>
    <t>Certificaciónsuscrita por la interventoria de obra con los respetivos soportes</t>
  </si>
  <si>
    <t># de Certificaciones suscritas por la interventoria de obra / # de Certificaciones requeridas</t>
  </si>
  <si>
    <t xml:space="preserve">12/12/2019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</si>
  <si>
    <t>Se identifican  certificaciones de cumplimiento firmadas por parte de la interventoría para los contratos en ejecución para los contratos de:
Contrato 271 de 2019. Casagrande.
Contrato 279 de 2019. Porvenir.
Contrato 313 de 2018. Arabia.
Contrato 457 de 2018. Caracolí 
Continua ejecución hasta 2020.</t>
  </si>
  <si>
    <t>Hallazgo administrativo con presunta incidencia disciplinaria por doble reconocimiento del pago de vigilancia y arriendo durante el tiempo de la suspensión en el marco del contrato de obra 495 de 2014</t>
  </si>
  <si>
    <r>
      <rPr>
        <b/>
        <sz val="11"/>
        <rFont val="Calibri"/>
      </rPr>
      <t>12/12/2019</t>
    </r>
    <r>
      <rPr>
        <sz val="11"/>
        <color rgb="FF000000"/>
        <rFont val="Calibri"/>
      </rPr>
      <t xml:space="preserve">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</si>
  <si>
    <t>Hallazgo administrativo con presunta incidencia disciplinaria por insuficiencia en la garantía de responsabilidad civil extracontractual en el marco del contrato de obra 495 de 2014</t>
  </si>
  <si>
    <t>Expedir formato que sirva de apoyo en la revisión de la garantía de responsabilidad civil extracontractual. junto con Elaboración decomunicación interna, recondando a los supervisores e interventores la obligación que tienen de revisar previamente las garantías antes de ser radicadas en la Oficina Asesora Jurídica para su aprobación.</t>
  </si>
  <si>
    <t>1. Formato de revisión y Comunicación interna proyectada</t>
  </si>
  <si>
    <t>Formato de revisión garantía de responsabilidad civil extracontractual y Comunicación interna proyectada</t>
  </si>
  <si>
    <t>Hallazgo administrativo con presunta incidencia disciplinaria por falencias en la supervisión del convenio 411 de 2014, contrato de obra 495 de 2014 y contrato interadministrativo 382 de 2018</t>
  </si>
  <si>
    <t>Fortalecer las acciones de lainterventoría de obra a contratar mediante elestablecimiento deun mecanismo de monitoreo mensual del cumplimiento de los obligaciones contractuales de la interventoría.</t>
  </si>
  <si>
    <t>Lista de chequeo de seguimiento mensual que realiza el supervisor a la interventoría</t>
  </si>
  <si>
    <t># lista de chequeo mensual / # de meses de ejecucion de contratos de interventoria</t>
  </si>
  <si>
    <r>
      <rPr>
        <b/>
        <sz val="11"/>
        <rFont val="Calibri"/>
      </rPr>
      <t xml:space="preserve">12/12/2019 </t>
    </r>
    <r>
      <rPr>
        <sz val="11"/>
        <color rgb="FF000000"/>
        <rFont val="Calibri"/>
      </rPr>
      <t xml:space="preserve">Acciones realizadas: 
 Se anexa el certificado de cumplimiento que da cuenta del control al cumplimiento de las obligaciones de la interventoría y esta a su vez al contratista de obra mediante la revisión de los informes semanales. 
Evidencia 
Certificación de cumplimiento suscrita por la interventoría para los contratos de:
Contrato 271 de 2019. Casagrande.
Contrato 279 de 2019. Porvenir.
Contrato 313 de 2018. Arabia.
Contrato 457 de 2018. Caracolí 
</t>
    </r>
  </si>
  <si>
    <r>
      <t xml:space="preserve">Se identifican  certificaciones de cumplimiento firmadas por parte de la interventoría para los contratos en ejecución para los contratos de:
Contrato 271 de 2019. Casagrande.
Contrato 279 de 2019. Porvenir.
Contrato 313 de 2018. Arabia.
Contrato 457 de 2018. Caracolí 
</t>
    </r>
    <r>
      <rPr>
        <sz val="11"/>
        <color rgb="FFFF0000"/>
        <rFont val="Calibri"/>
      </rPr>
      <t xml:space="preserve">Se requiere soporte de  lista de chequeo mensual como soporte.
</t>
    </r>
    <r>
      <rPr>
        <sz val="11"/>
        <color rgb="FF000000"/>
        <rFont val="Calibri"/>
      </rPr>
      <t>Continua ejecución hasta 2020.</t>
    </r>
  </si>
  <si>
    <t>Elaborarinformeparcialde supervisión donde se registre el avance especifico en el cumplimiento de los compromisos para los contratos interadministrativos de la subdirección de emergencias y desastres</t>
  </si>
  <si>
    <t>Informe de supervisión</t>
  </si>
  <si>
    <t>Un informe de supervisión / Un informe de supervisión elaborado*100</t>
  </si>
  <si>
    <t>13-01-2020: Se diseñó el modelo de informe de supervisión para realizar el seguimiento a los compromisos establecidos en los contratos. Se adjunta el modelo, que se va a utilizar en el contrato 519 de 2019 firmado con la Defensa Civil Colombiana. Se adjunta documento.</t>
  </si>
  <si>
    <t>La OAJ elaborará comunicación interna a las subdirectores de reducción y de emergencias indicando que las obligaciones específicas pactadas desde los estudios previos deben ser claras (saber realmente que actividades deben realizar las partes) y verificables, poder determinar cual es el producto esperado y la forma como se acredita el cumplimiento de la obligación con evidencia del soporte que debe entregar el contratista, cooperante, convenido que demuestre que se ejecutó dicha obligación.</t>
  </si>
  <si>
    <t>Comunicación interna proyectada.</t>
  </si>
  <si>
    <t>Una comunicación interna proyectada yremitida.</t>
  </si>
  <si>
    <t>Hallazgo administrativo con incidencia fiscal por valor de $134.817.854 y presunta incidencia disciplinaria por no encontrar en el sitio de las obras el número y densidad de especies vegetales reportadas en el acta de recibo a satisfacción del contrato 495 de 2014</t>
  </si>
  <si>
    <t>En los proyectos que se ejecuten actividades de traslado y/o siembra de especies vegetales y/o individuos arbóreos se proyectarán mantenimientos periódicosposteriores al recibo a satisfacción del proyecto.</t>
  </si>
  <si>
    <t>Mantenimientos Forestales</t>
  </si>
  <si>
    <t># de Mantenimientos Forestales realizados)/(# de mantenimientos forestales programados)</t>
  </si>
  <si>
    <r>
      <rPr>
        <b/>
        <sz val="11"/>
        <rFont val="Calibri"/>
      </rPr>
      <t>12/12/2019</t>
    </r>
    <r>
      <rPr>
        <sz val="11"/>
        <color rgb="FF000000"/>
        <rFont val="Calibri"/>
      </rPr>
      <t xml:space="preserve"> Acciones realizadas: 
 Se envia matriz con el diagnostico de las obras que requieren mantenimiento de arbolado. 
Evidencia:
Matriz de diagnostico de las obras que requerirían mantenimiento de arbolado </t>
    </r>
  </si>
  <si>
    <t>Se identifica  matriz con el diagnostico de las obras que requieren mantenimiento de arbolado. 
Continua en ejecución hasta 2020</t>
  </si>
  <si>
    <t>Total 52</t>
  </si>
  <si>
    <t>Total 01 - AUDITORIA DE REGULARIDAD</t>
  </si>
  <si>
    <t>Total 58</t>
  </si>
  <si>
    <t>Total 02 - AUDITORIA DE DESEMPEÑO</t>
  </si>
  <si>
    <t>Total 22</t>
  </si>
  <si>
    <t>Total 1 01 - AUDITORIA DE REGULARIDAD</t>
  </si>
  <si>
    <t>Total 32</t>
  </si>
  <si>
    <t>Total 2 02 - AUDITORIA DE DESEMPEÑO</t>
  </si>
  <si>
    <t>COUNTA of TIPO</t>
  </si>
  <si>
    <t>Total general</t>
  </si>
  <si>
    <t>Presenta el estado general del Plan de Mejoramiento Contraloría 2018  2020 (Acciones vigentes).  El estado de las acciones se presenta por vigencia y por número de auditoría, se puede visualizar el total de acciones abiertas discriminadas entre vencidas o en desarrollo, asi como las acciones cumplidas.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</si>
</sst>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24">
    <font>
      <sz val="11"/>
      <color rgb="FF000000"/>
      <name val="Calibri"/>
    </font>
    <font>
      <b/>
      <sz val="48"/>
      <color rgb="FF000000"/>
      <name val="Calibri"/>
    </font>
    <font>
      <b/>
      <sz val="11"/>
      <color rgb="FF000000"/>
      <name val="Calibri"/>
    </font>
    <font>
      <b/>
      <sz val="36"/>
      <color rgb="FF000000"/>
      <name val="Calibri"/>
    </font>
    <font>
      <b/>
      <sz val="14"/>
      <color rgb="FF000000"/>
      <name val="Arial"/>
    </font>
    <font>
      <sz val="11"/>
      <name val="Calibri"/>
    </font>
    <font>
      <b/>
      <sz val="20"/>
      <color rgb="FF000000"/>
      <name val="Calibri"/>
    </font>
    <font>
      <b/>
      <sz val="9"/>
      <color rgb="FF000000"/>
      <name val="Arial"/>
    </font>
    <font>
      <b/>
      <sz val="8"/>
      <color rgb="FF000000"/>
      <name val="Arial"/>
    </font>
    <font>
      <sz val="11"/>
      <color rgb="FF000000"/>
      <name val="Serif"/>
    </font>
    <font>
      <b/>
      <sz val="12"/>
      <color rgb="FF000000"/>
      <name val="Serif"/>
    </font>
    <font>
      <sz val="8"/>
      <color rgb="FF000000"/>
      <name val="Arial"/>
    </font>
    <font>
      <b/>
      <sz val="12"/>
      <color rgb="FF000000"/>
      <name val="Arial"/>
    </font>
    <font>
      <b/>
      <sz val="11"/>
      <color rgb="FF000000"/>
      <name val="Verdana"/>
    </font>
    <font>
      <b/>
      <sz val="8"/>
      <color rgb="FFFFFFFF"/>
      <name val="Arial"/>
    </font>
    <font>
      <sz val="8"/>
      <color rgb="FFFFFFFF"/>
      <name val="Arial"/>
    </font>
    <font>
      <b/>
      <sz val="8"/>
      <name val="Arial"/>
    </font>
    <font>
      <sz val="8"/>
      <name val="Arial"/>
    </font>
    <font>
      <b/>
      <sz val="11"/>
      <name val="Calibri"/>
    </font>
    <font>
      <sz val="11"/>
      <color rgb="FF0000FF"/>
      <name val="Calibri"/>
    </font>
    <font>
      <i/>
      <sz val="11"/>
      <name val="Calibri"/>
    </font>
    <font>
      <sz val="11"/>
      <color rgb="FFFF0000"/>
      <name val="Calibri"/>
    </font>
    <font>
      <sz val="11"/>
      <color rgb="FF000000"/>
      <name val="Calibri"/>
      <family val="2"/>
    </font>
    <font>
      <sz val="8"/>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E5DFEC"/>
        <bgColor rgb="FFE5DFEC"/>
      </patternFill>
    </fill>
    <fill>
      <patternFill patternType="solid">
        <fgColor rgb="FFFDE9D9"/>
        <bgColor rgb="FFFDE9D9"/>
      </patternFill>
    </fill>
    <fill>
      <patternFill patternType="solid">
        <fgColor rgb="FFDAEEF3"/>
        <bgColor rgb="FFDAEEF3"/>
      </patternFill>
    </fill>
    <fill>
      <patternFill patternType="solid">
        <fgColor rgb="FFCCCCFF"/>
        <bgColor rgb="FFCCCCFF"/>
      </patternFill>
    </fill>
    <fill>
      <patternFill patternType="solid">
        <fgColor rgb="FFFFFFCC"/>
        <bgColor rgb="FFFFFFCC"/>
      </patternFill>
    </fill>
    <fill>
      <patternFill patternType="solid">
        <fgColor rgb="FFCCFFCC"/>
        <bgColor rgb="FFCCFFCC"/>
      </patternFill>
    </fill>
    <fill>
      <patternFill patternType="solid">
        <fgColor rgb="FFEBF1DE"/>
        <bgColor rgb="FFEBF1DE"/>
      </patternFill>
    </fill>
    <fill>
      <patternFill patternType="solid">
        <fgColor rgb="FF666699"/>
        <bgColor rgb="FF666699"/>
      </patternFill>
    </fill>
    <fill>
      <patternFill patternType="solid">
        <fgColor rgb="FFFF9900"/>
        <bgColor rgb="FFFF9900"/>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FF"/>
      </left>
      <right style="thin">
        <color rgb="FF000000"/>
      </right>
      <top style="thick">
        <color rgb="FF0000FF"/>
      </top>
      <bottom style="thin">
        <color rgb="FF000000"/>
      </bottom>
      <diagonal/>
    </border>
    <border>
      <left/>
      <right/>
      <top style="thick">
        <color rgb="FF0000FF"/>
      </top>
      <bottom style="thin">
        <color rgb="FF000000"/>
      </bottom>
      <diagonal/>
    </border>
    <border>
      <left style="thick">
        <color rgb="FF0000FF"/>
      </left>
      <right style="thin">
        <color rgb="FF000000"/>
      </right>
      <top style="thick">
        <color rgb="FFFF9900"/>
      </top>
      <bottom style="thin">
        <color rgb="FF000000"/>
      </bottom>
      <diagonal/>
    </border>
    <border>
      <left/>
      <right style="thick">
        <color rgb="FFFF9900"/>
      </right>
      <top style="thick">
        <color rgb="FFFF9900"/>
      </top>
      <bottom style="thin">
        <color rgb="FF000000"/>
      </bottom>
      <diagonal/>
    </border>
    <border>
      <left/>
      <right style="thin">
        <color rgb="FF000000"/>
      </right>
      <top style="thick">
        <color rgb="FFFF0000"/>
      </top>
      <bottom style="thin">
        <color rgb="FF000000"/>
      </bottom>
      <diagonal/>
    </border>
    <border>
      <left style="thin">
        <color rgb="FF000000"/>
      </left>
      <right style="thin">
        <color rgb="FF000000"/>
      </right>
      <top/>
      <bottom/>
      <diagonal/>
    </border>
    <border>
      <left/>
      <right/>
      <top style="thick">
        <color rgb="FFFF0000"/>
      </top>
      <bottom style="thin">
        <color rgb="FF000000"/>
      </bottom>
      <diagonal/>
    </border>
    <border>
      <left style="medium">
        <color rgb="FF38761D"/>
      </left>
      <right style="thin">
        <color rgb="FF000000"/>
      </right>
      <top style="medium">
        <color rgb="FF38761D"/>
      </top>
      <bottom style="thin">
        <color rgb="FF000000"/>
      </bottom>
      <diagonal/>
    </border>
    <border>
      <left style="thin">
        <color rgb="FF000000"/>
      </left>
      <right style="medium">
        <color rgb="FF38761D"/>
      </right>
      <top style="medium">
        <color rgb="FF38761D"/>
      </top>
      <bottom style="thin">
        <color rgb="FF000000"/>
      </bottom>
      <diagonal/>
    </border>
    <border>
      <left/>
      <right style="thick">
        <color rgb="FF9900FF"/>
      </right>
      <top style="thick">
        <color rgb="FF9900FF"/>
      </top>
      <bottom style="thin">
        <color rgb="FF000000"/>
      </bottom>
      <diagonal/>
    </border>
    <border>
      <left style="thick">
        <color rgb="FF0000FF"/>
      </left>
      <right style="thin">
        <color rgb="FF000000"/>
      </right>
      <top/>
      <bottom style="thin">
        <color rgb="FF000000"/>
      </bottom>
      <diagonal/>
    </border>
    <border>
      <left/>
      <right style="thick">
        <color rgb="FFFF9900"/>
      </right>
      <top/>
      <bottom style="thin">
        <color rgb="FF000000"/>
      </bottom>
      <diagonal/>
    </border>
    <border>
      <left style="medium">
        <color rgb="FF38761D"/>
      </left>
      <right style="thin">
        <color rgb="FF000000"/>
      </right>
      <top style="thin">
        <color rgb="FF000000"/>
      </top>
      <bottom style="thin">
        <color rgb="FF000000"/>
      </bottom>
      <diagonal/>
    </border>
    <border>
      <left style="thin">
        <color rgb="FF000000"/>
      </left>
      <right style="medium">
        <color rgb="FF38761D"/>
      </right>
      <top style="thin">
        <color rgb="FF000000"/>
      </top>
      <bottom style="thin">
        <color rgb="FF000000"/>
      </bottom>
      <diagonal/>
    </border>
    <border>
      <left/>
      <right style="thick">
        <color rgb="FF9900FF"/>
      </right>
      <top/>
      <bottom style="thin">
        <color rgb="FF000000"/>
      </bottom>
      <diagonal/>
    </border>
    <border>
      <left style="thin">
        <color rgb="FFCCCCCC"/>
      </left>
      <right style="thin">
        <color rgb="FF000000"/>
      </right>
      <top style="thin">
        <color rgb="FFCCCCCC"/>
      </top>
      <bottom style="thin">
        <color rgb="FF000000"/>
      </bottom>
      <diagonal/>
    </border>
    <border>
      <left style="medium">
        <color rgb="FF38761D"/>
      </left>
      <right style="thin">
        <color rgb="FF000000"/>
      </right>
      <top style="thin">
        <color rgb="FF000000"/>
      </top>
      <bottom style="medium">
        <color rgb="FF38761D"/>
      </bottom>
      <diagonal/>
    </border>
    <border>
      <left style="thin">
        <color rgb="FF000000"/>
      </left>
      <right style="medium">
        <color rgb="FF38761D"/>
      </right>
      <top style="thin">
        <color rgb="FF000000"/>
      </top>
      <bottom style="medium">
        <color rgb="FF38761D"/>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s>
  <cellStyleXfs count="1">
    <xf numFmtId="0" fontId="0" fillId="0" borderId="0"/>
  </cellStyleXfs>
  <cellXfs count="200">
    <xf numFmtId="0" fontId="0" fillId="0" borderId="0" xfId="0" applyFont="1" applyAlignment="1"/>
    <xf numFmtId="0" fontId="2" fillId="2" borderId="0" xfId="0" applyFont="1" applyFill="1" applyAlignment="1">
      <alignment wrapText="1"/>
    </xf>
    <xf numFmtId="0" fontId="1" fillId="0" borderId="0" xfId="0" applyFont="1" applyAlignment="1">
      <alignment vertical="center"/>
    </xf>
    <xf numFmtId="0" fontId="0" fillId="0" borderId="0" xfId="0" applyFont="1"/>
    <xf numFmtId="0" fontId="7" fillId="0" borderId="0" xfId="0" applyFont="1" applyAlignment="1"/>
    <xf numFmtId="0" fontId="8" fillId="10" borderId="7" xfId="0" applyFont="1" applyFill="1" applyBorder="1" applyAlignment="1">
      <alignment horizontal="center" vertical="center" wrapText="1"/>
    </xf>
    <xf numFmtId="0" fontId="9" fillId="2" borderId="0" xfId="0" applyFont="1" applyFill="1" applyAlignment="1">
      <alignment horizontal="center" wrapText="1"/>
    </xf>
    <xf numFmtId="0" fontId="8" fillId="10" borderId="7" xfId="0" applyFont="1" applyFill="1" applyBorder="1" applyAlignment="1">
      <alignment horizontal="center" vertical="center" wrapText="1"/>
    </xf>
    <xf numFmtId="0" fontId="0" fillId="2" borderId="0" xfId="0" applyFont="1" applyFill="1" applyAlignment="1">
      <alignment wrapText="1"/>
    </xf>
    <xf numFmtId="0" fontId="10" fillId="0" borderId="0" xfId="0" applyFont="1" applyAlignment="1">
      <alignment horizont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1" fillId="2" borderId="7" xfId="0" applyFont="1" applyFill="1" applyBorder="1" applyAlignment="1">
      <alignment horizontal="center" vertical="center"/>
    </xf>
    <xf numFmtId="0" fontId="13" fillId="2" borderId="0" xfId="0" applyFont="1" applyFill="1" applyAlignment="1">
      <alignment horizontal="center" wrapText="1"/>
    </xf>
    <xf numFmtId="0" fontId="11" fillId="0" borderId="7" xfId="0" applyFont="1" applyBorder="1" applyAlignment="1">
      <alignment horizontal="center" vertical="center"/>
    </xf>
    <xf numFmtId="0" fontId="10" fillId="0" borderId="0" xfId="0" applyFont="1" applyAlignment="1">
      <alignment horizontal="center" wrapText="1"/>
    </xf>
    <xf numFmtId="0" fontId="11" fillId="0" borderId="7" xfId="0" applyFont="1" applyBorder="1" applyAlignment="1">
      <alignment horizontal="left" vertical="center"/>
    </xf>
    <xf numFmtId="0" fontId="0" fillId="2" borderId="0" xfId="0" applyFont="1" applyFill="1" applyAlignment="1">
      <alignment horizontal="center" wrapText="1"/>
    </xf>
    <xf numFmtId="0" fontId="11" fillId="0" borderId="8" xfId="0" applyFont="1" applyBorder="1" applyAlignment="1">
      <alignment horizontal="center" vertical="center"/>
    </xf>
    <xf numFmtId="0" fontId="14" fillId="11" borderId="7"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1" fillId="2" borderId="7" xfId="0" applyFont="1" applyFill="1" applyBorder="1" applyAlignment="1">
      <alignment horizontal="center" vertical="center"/>
    </xf>
    <xf numFmtId="0" fontId="16" fillId="8" borderId="6" xfId="0" applyFont="1" applyFill="1" applyBorder="1" applyAlignment="1">
      <alignment horizontal="center" vertical="center" wrapText="1"/>
    </xf>
    <xf numFmtId="0" fontId="0" fillId="0" borderId="0" xfId="0" applyFont="1" applyAlignment="1"/>
    <xf numFmtId="0" fontId="16" fillId="9" borderId="6" xfId="0" applyFont="1" applyFill="1" applyBorder="1" applyAlignment="1">
      <alignment horizontal="center" vertical="center" wrapText="1"/>
    </xf>
    <xf numFmtId="0" fontId="0" fillId="0" borderId="0" xfId="0" applyFont="1" applyAlignment="1">
      <alignment horizontal="center"/>
    </xf>
    <xf numFmtId="0" fontId="16" fillId="9" borderId="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24" xfId="0" applyFont="1" applyBorder="1" applyAlignment="1">
      <alignment horizontal="center" vertical="center" wrapText="1"/>
    </xf>
    <xf numFmtId="0" fontId="15" fillId="11" borderId="7" xfId="0" applyFont="1" applyFill="1" applyBorder="1" applyAlignment="1">
      <alignment horizontal="center" vertical="top" wrapText="1"/>
    </xf>
    <xf numFmtId="0" fontId="11" fillId="0" borderId="7" xfId="0" applyFont="1" applyBorder="1" applyAlignment="1">
      <alignment horizontal="left" vertical="top" wrapText="1"/>
    </xf>
    <xf numFmtId="0" fontId="11" fillId="0" borderId="7" xfId="0" applyFont="1" applyBorder="1" applyAlignment="1">
      <alignment horizontal="center" vertical="top" wrapText="1"/>
    </xf>
    <xf numFmtId="0" fontId="11" fillId="2" borderId="7" xfId="0" applyFont="1" applyFill="1" applyBorder="1" applyAlignment="1">
      <alignment horizontal="center" vertical="top" wrapText="1"/>
    </xf>
    <xf numFmtId="0" fontId="11" fillId="2" borderId="7" xfId="0" applyFont="1" applyFill="1" applyBorder="1" applyAlignment="1">
      <alignment horizontal="left" vertical="top" wrapText="1"/>
    </xf>
    <xf numFmtId="10" fontId="0" fillId="0" borderId="0" xfId="0" applyNumberFormat="1" applyFont="1"/>
    <xf numFmtId="9" fontId="11" fillId="2" borderId="7" xfId="0" applyNumberFormat="1" applyFont="1" applyFill="1" applyBorder="1" applyAlignment="1">
      <alignment horizontal="center" vertical="top" wrapText="1"/>
    </xf>
    <xf numFmtId="14" fontId="11" fillId="2" borderId="7" xfId="0" applyNumberFormat="1" applyFont="1" applyFill="1" applyBorder="1" applyAlignment="1">
      <alignment horizontal="center" vertical="top" wrapText="1"/>
    </xf>
    <xf numFmtId="14" fontId="11" fillId="2" borderId="5"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5" borderId="6" xfId="0" applyFont="1" applyFill="1" applyBorder="1" applyAlignment="1">
      <alignment horizontal="left" vertical="top" wrapText="1"/>
    </xf>
    <xf numFmtId="9" fontId="11" fillId="6" borderId="6" xfId="0" applyNumberFormat="1" applyFont="1" applyFill="1" applyBorder="1" applyAlignment="1">
      <alignment horizontal="left" vertical="top" wrapText="1"/>
    </xf>
    <xf numFmtId="0" fontId="11" fillId="6" borderId="5" xfId="0" applyFont="1" applyFill="1" applyBorder="1" applyAlignment="1">
      <alignment horizontal="left" vertical="top" wrapText="1"/>
    </xf>
    <xf numFmtId="0" fontId="11" fillId="7" borderId="12" xfId="0" applyFont="1" applyFill="1" applyBorder="1" applyAlignment="1">
      <alignment horizontal="left" vertical="top" wrapText="1"/>
    </xf>
    <xf numFmtId="0" fontId="11" fillId="7" borderId="6"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2" borderId="25" xfId="0" applyFont="1" applyFill="1" applyBorder="1" applyAlignment="1">
      <alignment horizontal="center" vertical="top" wrapText="1"/>
    </xf>
    <xf numFmtId="0" fontId="11" fillId="2" borderId="5" xfId="0" applyFont="1" applyFill="1" applyBorder="1" applyAlignment="1">
      <alignment horizontal="left" vertical="top" wrapText="1"/>
    </xf>
    <xf numFmtId="10" fontId="11" fillId="0" borderId="25" xfId="0" applyNumberFormat="1" applyFont="1" applyBorder="1" applyAlignment="1">
      <alignment horizontal="center" vertical="top" wrapText="1"/>
    </xf>
    <xf numFmtId="0" fontId="11" fillId="0" borderId="26" xfId="0" applyFont="1" applyBorder="1" applyAlignment="1">
      <alignment horizontal="center" vertical="top" wrapText="1"/>
    </xf>
    <xf numFmtId="0" fontId="11" fillId="0" borderId="6" xfId="0" applyFont="1" applyBorder="1" applyAlignment="1">
      <alignment horizontal="center" vertical="top" wrapText="1"/>
    </xf>
    <xf numFmtId="0" fontId="11" fillId="0" borderId="5" xfId="0" applyFont="1" applyBorder="1" applyAlignment="1">
      <alignment horizontal="center" vertical="top" wrapText="1"/>
    </xf>
    <xf numFmtId="9" fontId="11" fillId="0" borderId="27" xfId="0" applyNumberFormat="1" applyFont="1" applyBorder="1" applyAlignment="1">
      <alignment horizontal="center" vertical="top" wrapText="1"/>
    </xf>
    <xf numFmtId="0" fontId="11" fillId="0" borderId="28" xfId="0" applyFont="1" applyBorder="1" applyAlignment="1">
      <alignment horizontal="left" vertical="top" wrapText="1"/>
    </xf>
    <xf numFmtId="0" fontId="11" fillId="0" borderId="29" xfId="0" applyFont="1" applyBorder="1" applyAlignment="1">
      <alignment horizontal="center" vertical="top" wrapText="1"/>
    </xf>
    <xf numFmtId="0" fontId="11" fillId="0" borderId="25" xfId="0" applyFont="1" applyBorder="1" applyAlignment="1">
      <alignment horizontal="center" vertical="top" wrapText="1"/>
    </xf>
    <xf numFmtId="9" fontId="11" fillId="0" borderId="6" xfId="0" applyNumberFormat="1" applyFont="1" applyBorder="1" applyAlignment="1">
      <alignment horizontal="center" vertical="top" wrapText="1"/>
    </xf>
    <xf numFmtId="0" fontId="11" fillId="2" borderId="28" xfId="0" applyFont="1" applyFill="1" applyBorder="1" applyAlignment="1">
      <alignment horizontal="left" vertical="top" wrapText="1"/>
    </xf>
    <xf numFmtId="9" fontId="11" fillId="4" borderId="6" xfId="0" applyNumberFormat="1" applyFont="1" applyFill="1" applyBorder="1" applyAlignment="1">
      <alignment horizontal="left" vertical="top" wrapText="1"/>
    </xf>
    <xf numFmtId="0" fontId="11" fillId="4"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6" xfId="0" applyFont="1" applyFill="1" applyBorder="1" applyAlignment="1">
      <alignment horizontal="center" vertical="top" wrapText="1"/>
    </xf>
    <xf numFmtId="9" fontId="11" fillId="5" borderId="6" xfId="0" applyNumberFormat="1" applyFont="1" applyFill="1" applyBorder="1" applyAlignment="1">
      <alignment horizontal="left" vertical="top" wrapText="1"/>
    </xf>
    <xf numFmtId="0" fontId="11" fillId="5" borderId="6" xfId="0" applyFont="1" applyFill="1" applyBorder="1" applyAlignment="1">
      <alignment horizontal="left" vertical="top" wrapText="1"/>
    </xf>
    <xf numFmtId="0" fontId="11" fillId="12" borderId="26" xfId="0" applyFont="1" applyFill="1" applyBorder="1" applyAlignment="1">
      <alignment horizontal="left" vertical="top" wrapText="1"/>
    </xf>
    <xf numFmtId="49" fontId="11" fillId="2" borderId="7" xfId="0" applyNumberFormat="1" applyFont="1" applyFill="1" applyBorder="1" applyAlignment="1">
      <alignment horizontal="center" vertical="top" wrapText="1"/>
    </xf>
    <xf numFmtId="164" fontId="11" fillId="2" borderId="7" xfId="0" applyNumberFormat="1" applyFont="1" applyFill="1" applyBorder="1" applyAlignment="1">
      <alignment horizontal="center" vertical="top" wrapText="1"/>
    </xf>
    <xf numFmtId="9" fontId="11" fillId="3" borderId="12" xfId="0" applyNumberFormat="1" applyFont="1" applyFill="1" applyBorder="1" applyAlignment="1">
      <alignment horizontal="left" vertical="top" wrapText="1"/>
    </xf>
    <xf numFmtId="164" fontId="11" fillId="2" borderId="5" xfId="0" applyNumberFormat="1" applyFont="1" applyFill="1" applyBorder="1" applyAlignment="1">
      <alignment horizontal="center" vertical="top" wrapText="1"/>
    </xf>
    <xf numFmtId="9" fontId="11" fillId="7" borderId="12" xfId="0" applyNumberFormat="1" applyFont="1" applyFill="1" applyBorder="1" applyAlignment="1">
      <alignment horizontal="left" vertical="top" wrapText="1"/>
    </xf>
    <xf numFmtId="0" fontId="11" fillId="7" borderId="6" xfId="0" applyFont="1" applyFill="1" applyBorder="1" applyAlignment="1">
      <alignment horizontal="left" vertical="top" wrapText="1"/>
    </xf>
    <xf numFmtId="9" fontId="11" fillId="3" borderId="12" xfId="0" applyNumberFormat="1" applyFont="1" applyFill="1" applyBorder="1" applyAlignment="1">
      <alignment horizontal="center" vertical="top" wrapText="1"/>
    </xf>
    <xf numFmtId="0" fontId="11" fillId="3" borderId="6" xfId="0" applyFont="1" applyFill="1" applyBorder="1" applyAlignment="1">
      <alignment horizontal="left" vertical="top" wrapText="1"/>
    </xf>
    <xf numFmtId="9" fontId="11" fillId="4" borderId="6" xfId="0" applyNumberFormat="1"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6" xfId="0" applyFont="1" applyFill="1" applyBorder="1" applyAlignment="1">
      <alignment vertical="top" wrapText="1"/>
    </xf>
    <xf numFmtId="14" fontId="11" fillId="2" borderId="6" xfId="0" applyNumberFormat="1"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4"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7" borderId="7" xfId="0" applyFont="1" applyFill="1" applyBorder="1" applyAlignment="1">
      <alignment horizontal="left" vertical="top" wrapText="1"/>
    </xf>
    <xf numFmtId="0" fontId="11" fillId="7" borderId="14"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9" borderId="14" xfId="0" applyFont="1" applyFill="1" applyBorder="1" applyAlignment="1">
      <alignment horizontal="left" vertical="top" wrapText="1"/>
    </xf>
    <xf numFmtId="0" fontId="11" fillId="9" borderId="11"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27" xfId="0" applyFont="1" applyFill="1" applyBorder="1" applyAlignment="1">
      <alignment horizontal="center" vertical="top" wrapText="1"/>
    </xf>
    <xf numFmtId="0" fontId="11" fillId="0" borderId="6" xfId="0" applyFont="1" applyBorder="1" applyAlignment="1">
      <alignment horizontal="left" vertical="top" wrapText="1"/>
    </xf>
    <xf numFmtId="164" fontId="11" fillId="2" borderId="6" xfId="0" applyNumberFormat="1" applyFont="1" applyFill="1" applyBorder="1" applyAlignment="1">
      <alignment horizontal="center" vertical="top" wrapText="1"/>
    </xf>
    <xf numFmtId="0" fontId="11" fillId="3" borderId="7"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9" borderId="1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5" borderId="12" xfId="0" applyFont="1" applyFill="1" applyBorder="1" applyAlignment="1">
      <alignment horizontal="left" vertical="top" wrapText="1"/>
    </xf>
    <xf numFmtId="9" fontId="11" fillId="8" borderId="6" xfId="0" applyNumberFormat="1" applyFont="1" applyFill="1" applyBorder="1" applyAlignment="1">
      <alignment horizontal="left" vertical="top" wrapText="1"/>
    </xf>
    <xf numFmtId="0" fontId="11" fillId="8" borderId="6" xfId="0" applyFont="1" applyFill="1" applyBorder="1" applyAlignment="1">
      <alignment horizontal="left" vertical="top" wrapText="1"/>
    </xf>
    <xf numFmtId="9" fontId="11" fillId="9" borderId="6" xfId="0" applyNumberFormat="1" applyFont="1" applyFill="1" applyBorder="1" applyAlignment="1">
      <alignment horizontal="left" vertical="top" wrapText="1"/>
    </xf>
    <xf numFmtId="9" fontId="11" fillId="0" borderId="25" xfId="0" applyNumberFormat="1" applyFont="1" applyBorder="1" applyAlignment="1">
      <alignment horizontal="center" vertical="top" wrapText="1"/>
    </xf>
    <xf numFmtId="9" fontId="11" fillId="2" borderId="27" xfId="0" applyNumberFormat="1" applyFont="1" applyFill="1" applyBorder="1" applyAlignment="1">
      <alignment horizontal="center" vertical="top" wrapText="1"/>
    </xf>
    <xf numFmtId="0" fontId="8" fillId="5"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2" borderId="26" xfId="0" applyFont="1" applyFill="1" applyBorder="1" applyAlignment="1">
      <alignment horizontal="center" vertical="center" wrapText="1"/>
    </xf>
    <xf numFmtId="9" fontId="11" fillId="2" borderId="14" xfId="0" applyNumberFormat="1" applyFont="1" applyFill="1" applyBorder="1" applyAlignment="1">
      <alignment horizontal="center" vertical="top" wrapText="1"/>
    </xf>
    <xf numFmtId="9" fontId="11" fillId="2" borderId="25" xfId="0" applyNumberFormat="1" applyFont="1" applyFill="1" applyBorder="1" applyAlignment="1">
      <alignment horizontal="center" vertical="top" wrapText="1"/>
    </xf>
    <xf numFmtId="9" fontId="11" fillId="5" borderId="12" xfId="0" applyNumberFormat="1" applyFont="1" applyFill="1" applyBorder="1" applyAlignment="1">
      <alignment horizontal="left" vertical="top" wrapText="1"/>
    </xf>
    <xf numFmtId="9" fontId="11" fillId="8" borderId="6" xfId="0" applyNumberFormat="1" applyFont="1" applyFill="1" applyBorder="1" applyAlignment="1">
      <alignment horizontal="center" vertical="center" wrapText="1"/>
    </xf>
    <xf numFmtId="0" fontId="11" fillId="8" borderId="7" xfId="0" applyFont="1" applyFill="1" applyBorder="1" applyAlignment="1">
      <alignment horizontal="left" vertical="top" wrapText="1"/>
    </xf>
    <xf numFmtId="9" fontId="11" fillId="8" borderId="6" xfId="0" applyNumberFormat="1" applyFont="1" applyFill="1" applyBorder="1" applyAlignment="1">
      <alignment horizontal="center" vertical="top" wrapText="1"/>
    </xf>
    <xf numFmtId="0" fontId="8" fillId="2" borderId="6" xfId="0" applyFont="1" applyFill="1" applyBorder="1" applyAlignment="1">
      <alignment vertical="top" wrapText="1"/>
    </xf>
    <xf numFmtId="0" fontId="11" fillId="6" borderId="30" xfId="0" applyFont="1" applyFill="1" applyBorder="1" applyAlignment="1">
      <alignment vertical="top" wrapText="1"/>
    </xf>
    <xf numFmtId="0" fontId="8" fillId="0" borderId="5" xfId="0" applyFont="1" applyBorder="1" applyAlignment="1">
      <alignment horizontal="center" vertical="top" wrapText="1"/>
    </xf>
    <xf numFmtId="0" fontId="11" fillId="2" borderId="31" xfId="0" applyFont="1" applyFill="1" applyBorder="1" applyAlignment="1">
      <alignment horizontal="center" vertical="top" wrapText="1"/>
    </xf>
    <xf numFmtId="0" fontId="11" fillId="2" borderId="32" xfId="0" applyFont="1" applyFill="1" applyBorder="1" applyAlignment="1">
      <alignment horizontal="left" vertical="top"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alignment wrapText="1"/>
    </xf>
    <xf numFmtId="0" fontId="0" fillId="0" borderId="33" xfId="0" pivotButton="1" applyFont="1" applyBorder="1" applyAlignment="1"/>
    <xf numFmtId="0" fontId="0" fillId="0" borderId="34" xfId="0" applyFont="1" applyBorder="1" applyAlignment="1"/>
    <xf numFmtId="0" fontId="0" fillId="0" borderId="35" xfId="0" applyFont="1" applyBorder="1" applyAlignment="1"/>
    <xf numFmtId="0" fontId="0" fillId="0" borderId="33" xfId="0" applyFont="1" applyBorder="1" applyAlignment="1"/>
    <xf numFmtId="0" fontId="0" fillId="0" borderId="37" xfId="0" applyFont="1" applyBorder="1" applyAlignment="1"/>
    <xf numFmtId="0" fontId="0" fillId="0" borderId="33" xfId="0" applyNumberFormat="1" applyFont="1" applyBorder="1" applyAlignment="1"/>
    <xf numFmtId="0" fontId="0" fillId="0" borderId="36" xfId="0" applyNumberFormat="1" applyFont="1" applyBorder="1" applyAlignment="1"/>
    <xf numFmtId="0" fontId="0" fillId="0" borderId="37" xfId="0" applyNumberFormat="1" applyFont="1" applyBorder="1" applyAlignment="1"/>
    <xf numFmtId="0" fontId="0" fillId="0" borderId="38" xfId="0" applyFont="1" applyBorder="1" applyAlignment="1"/>
    <xf numFmtId="0" fontId="0" fillId="0" borderId="39" xfId="0" applyFont="1" applyBorder="1" applyAlignment="1"/>
    <xf numFmtId="0" fontId="0" fillId="0" borderId="40" xfId="0" applyFont="1" applyBorder="1" applyAlignment="1"/>
    <xf numFmtId="0" fontId="0" fillId="0" borderId="39" xfId="0" applyNumberFormat="1" applyFont="1" applyBorder="1" applyAlignment="1"/>
    <xf numFmtId="0" fontId="0" fillId="0" borderId="41" xfId="0" applyNumberFormat="1" applyFont="1" applyBorder="1" applyAlignment="1"/>
    <xf numFmtId="0" fontId="0" fillId="0" borderId="42" xfId="0" applyNumberFormat="1" applyFont="1" applyBorder="1" applyAlignment="1"/>
    <xf numFmtId="0" fontId="0" fillId="0" borderId="42" xfId="0" pivotButton="1" applyFont="1" applyBorder="1" applyAlignment="1"/>
    <xf numFmtId="0" fontId="0" fillId="0" borderId="42" xfId="0" applyFont="1" applyBorder="1" applyAlignment="1">
      <alignment horizontal="left"/>
    </xf>
    <xf numFmtId="0" fontId="0" fillId="0" borderId="43" xfId="0" applyFont="1" applyBorder="1" applyAlignment="1"/>
    <xf numFmtId="0" fontId="0" fillId="0" borderId="44" xfId="0" applyNumberFormat="1" applyFont="1" applyBorder="1" applyAlignment="1"/>
    <xf numFmtId="0" fontId="23" fillId="0" borderId="8" xfId="0" applyFont="1" applyBorder="1" applyAlignment="1">
      <alignment horizontal="center" vertical="center"/>
    </xf>
    <xf numFmtId="0" fontId="0" fillId="0" borderId="33" xfId="0" applyFont="1" applyBorder="1" applyAlignment="1">
      <alignment horizontal="justify" vertical="center" wrapText="1"/>
    </xf>
    <xf numFmtId="165" fontId="17" fillId="0" borderId="7" xfId="0" applyNumberFormat="1" applyFont="1" applyBorder="1" applyAlignment="1">
      <alignment horizontal="center" vertical="center"/>
    </xf>
    <xf numFmtId="0" fontId="0" fillId="0" borderId="36" xfId="0" applyFont="1" applyBorder="1" applyAlignment="1">
      <alignment horizontal="justify" vertical="center" wrapText="1"/>
    </xf>
    <xf numFmtId="0" fontId="0" fillId="0" borderId="37" xfId="0" applyFont="1" applyBorder="1" applyAlignment="1">
      <alignment horizontal="justify" vertical="center" wrapText="1"/>
    </xf>
    <xf numFmtId="0" fontId="0" fillId="0" borderId="33" xfId="0" pivotButton="1" applyFont="1" applyBorder="1" applyAlignment="1">
      <alignment horizontal="justify" vertical="center" wrapText="1"/>
    </xf>
    <xf numFmtId="0" fontId="1" fillId="0" borderId="0" xfId="0" applyFont="1" applyAlignment="1">
      <alignment horizontal="center" vertical="center"/>
    </xf>
    <xf numFmtId="0" fontId="0" fillId="0" borderId="0" xfId="0" applyFont="1" applyAlignment="1"/>
    <xf numFmtId="0" fontId="3" fillId="0" borderId="1" xfId="0" applyFont="1" applyBorder="1" applyAlignment="1">
      <alignment horizontal="center"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0" fillId="0" borderId="1" xfId="0" applyFont="1" applyBorder="1" applyAlignment="1">
      <alignment horizontal="center" vertical="top"/>
    </xf>
    <xf numFmtId="0" fontId="22" fillId="0" borderId="1" xfId="0" applyFont="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center"/>
    </xf>
    <xf numFmtId="0" fontId="11" fillId="10" borderId="13" xfId="0" applyFont="1" applyFill="1" applyBorder="1" applyAlignment="1">
      <alignment horizontal="center" vertical="center"/>
    </xf>
    <xf numFmtId="0" fontId="5" fillId="0" borderId="11" xfId="0" applyFont="1" applyBorder="1"/>
    <xf numFmtId="0" fontId="5" fillId="0" borderId="14" xfId="0" applyFont="1" applyBorder="1"/>
    <xf numFmtId="0" fontId="8" fillId="10" borderId="8" xfId="0" applyFont="1" applyFill="1" applyBorder="1" applyAlignment="1">
      <alignment horizontal="center" vertical="center" wrapText="1"/>
    </xf>
    <xf numFmtId="0" fontId="5" fillId="0" borderId="20" xfId="0" applyFont="1" applyBorder="1"/>
    <xf numFmtId="0" fontId="5" fillId="0" borderId="12" xfId="0" applyFont="1" applyBorder="1"/>
    <xf numFmtId="0" fontId="8" fillId="10" borderId="8" xfId="0" applyFont="1" applyFill="1" applyBorder="1" applyAlignment="1">
      <alignment horizontal="center" vertical="center"/>
    </xf>
    <xf numFmtId="0" fontId="6" fillId="9" borderId="1" xfId="0" applyFont="1" applyFill="1" applyBorder="1" applyAlignment="1">
      <alignment horizontal="center" vertical="center" wrapText="1"/>
    </xf>
    <xf numFmtId="0" fontId="5" fillId="0" borderId="9" xfId="0" applyFont="1" applyBorder="1"/>
    <xf numFmtId="0" fontId="6" fillId="2" borderId="1" xfId="0" applyFont="1" applyFill="1" applyBorder="1" applyAlignment="1">
      <alignment horizontal="center" vertical="center" wrapText="1"/>
    </xf>
    <xf numFmtId="0" fontId="5" fillId="0" borderId="10" xfId="0" applyFont="1" applyBorder="1"/>
    <xf numFmtId="0" fontId="12" fillId="0" borderId="0" xfId="0" applyFont="1" applyAlignment="1">
      <alignment horizontal="center" wrapText="1"/>
    </xf>
    <xf numFmtId="0" fontId="4" fillId="2" borderId="0" xfId="0" applyFont="1" applyFill="1" applyAlignment="1">
      <alignment horizont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cellXfs>
  <cellStyles count="1">
    <cellStyle name="Normal" xfId="0" builtinId="0"/>
  </cellStyles>
  <dxfs count="14">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
      <alignment horizontal="justify"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000000"/>
                </a:solidFill>
                <a:latin typeface="Roboto"/>
              </a:defRPr>
            </a:pPr>
            <a:r>
              <a:rPr lang="es-ES" b="1"/>
              <a:t>ESTADO ACCIONES SEGUIMIENTO CUARTO TRIMESTRE DE 2019</a:t>
            </a:r>
          </a:p>
        </c:rich>
      </c:tx>
      <c:layout>
        <c:manualLayout>
          <c:xMode val="edge"/>
          <c:yMode val="edge"/>
          <c:x val="0.15256635582668207"/>
          <c:y val="6.0781741904903396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'ESTADISTICA GENERAL'!$B$16</c:f>
              <c:strCache>
                <c:ptCount val="1"/>
                <c:pt idx="0">
                  <c:v>CANTIDAD</c:v>
                </c:pt>
              </c:strCache>
            </c:strRef>
          </c:tx>
          <c:dPt>
            <c:idx val="0"/>
            <c:bubble3D val="0"/>
          </c:dPt>
          <c:dPt>
            <c:idx val="1"/>
            <c:bubble3D val="0"/>
          </c:dPt>
          <c:dPt>
            <c:idx val="2"/>
            <c:bubble3D val="0"/>
          </c:dPt>
          <c:dPt>
            <c:idx val="3"/>
            <c:bubble3D val="0"/>
          </c:dPt>
          <c:dLbls>
            <c:dLbl>
              <c:idx val="0"/>
              <c:layout>
                <c:manualLayout>
                  <c:x val="-1.9784651491942348E-2"/>
                  <c:y val="6.9296998252577251E-3"/>
                </c:manualLayout>
              </c:layou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7.0360914783263017E-3"/>
                  <c:y val="-6.2120253836195002E-2"/>
                </c:manualLayout>
              </c:layout>
              <c:showLegendKey val="1"/>
              <c:showVal val="1"/>
              <c:showCatName val="1"/>
              <c:showSerName val="0"/>
              <c:showPercent val="0"/>
              <c:showBubbleSize val="0"/>
              <c:extLst>
                <c:ext xmlns:c15="http://schemas.microsoft.com/office/drawing/2012/chart" uri="{CE6537A1-D6FC-4f65-9D91-7224C49458BB}">
                  <c15:layout/>
                </c:ext>
              </c:extLst>
            </c:dLbl>
            <c:dLbl>
              <c:idx val="2"/>
              <c:layout>
                <c:manualLayout>
                  <c:x val="-4.0035652540021194E-3"/>
                  <c:y val="-3.9378285261512123E-2"/>
                </c:manualLayout>
              </c:layout>
              <c:showLegendKey val="1"/>
              <c:showVal val="1"/>
              <c:showCatName val="1"/>
              <c:showSerName val="0"/>
              <c:showPercent val="0"/>
              <c:showBubbleSize val="0"/>
              <c:extLst>
                <c:ext xmlns:c15="http://schemas.microsoft.com/office/drawing/2012/chart" uri="{CE6537A1-D6FC-4f65-9D91-7224C49458BB}">
                  <c15:layout>
                    <c:manualLayout>
                      <c:w val="0.26158017790438309"/>
                      <c:h val="9.8508535489667565E-2"/>
                    </c:manualLayout>
                  </c15:layout>
                </c:ext>
              </c:extLst>
            </c:dLbl>
            <c:dLbl>
              <c:idx val="3"/>
              <c:layout>
                <c:manualLayout>
                  <c:x val="-9.3854863705176792E-3"/>
                  <c:y val="-0.15101980177006177"/>
                </c:manualLayout>
              </c:layout>
              <c:showLegendKey val="1"/>
              <c:showVal val="1"/>
              <c:showCatName val="1"/>
              <c:showSerName val="0"/>
              <c:showPercent val="0"/>
              <c:showBubbleSize val="0"/>
              <c:extLst>
                <c:ext xmlns:c15="http://schemas.microsoft.com/office/drawing/2012/chart" uri="{CE6537A1-D6FC-4f65-9D91-7224C49458BB}">
                  <c15:layout/>
                </c:ext>
              </c:extLst>
            </c:dLbl>
            <c:spPr>
              <a:noFill/>
              <a:ln>
                <a:noFill/>
              </a:ln>
              <a:effectLst/>
            </c:spPr>
            <c:showLegendKey val="1"/>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'ESTADISTICA GENERAL'!$A$17:$A$22</c15:sqref>
                  </c15:fullRef>
                </c:ext>
              </c:extLst>
              <c:f>'ESTADISTICA GENERAL'!$A$19:$A$22</c:f>
              <c:strCache>
                <c:ptCount val="4"/>
                <c:pt idx="0">
                  <c:v>CUMPLIDA</c:v>
                </c:pt>
                <c:pt idx="1">
                  <c:v>VENCIDA</c:v>
                </c:pt>
                <c:pt idx="2">
                  <c:v>EN EJECUCIÓN</c:v>
                </c:pt>
                <c:pt idx="3">
                  <c:v>TOTAL</c:v>
                </c:pt>
              </c:strCache>
            </c:strRef>
          </c:cat>
          <c:val>
            <c:numRef>
              <c:extLst>
                <c:ext xmlns:c15="http://schemas.microsoft.com/office/drawing/2012/chart" uri="{02D57815-91ED-43cb-92C2-25804820EDAC}">
                  <c15:fullRef>
                    <c15:sqref>'ESTADISTICA GENERAL'!$B$17:$B$22</c15:sqref>
                  </c15:fullRef>
                </c:ext>
              </c:extLst>
              <c:f>'ESTADISTICA GENERAL'!$B$19:$B$22</c:f>
              <c:numCache>
                <c:formatCode>General</c:formatCode>
                <c:ptCount val="4"/>
                <c:pt idx="0">
                  <c:v>57</c:v>
                </c:pt>
                <c:pt idx="1">
                  <c:v>1</c:v>
                </c:pt>
                <c:pt idx="2">
                  <c:v>31</c:v>
                </c:pt>
                <c:pt idx="3">
                  <c:v>89</c:v>
                </c:pt>
              </c:numCache>
            </c:numRef>
          </c:val>
          <c:extLst>
            <c:ext xmlns:c15="http://schemas.microsoft.com/office/drawing/2012/chart" uri="{02D57815-91ED-43cb-92C2-25804820EDAC}">
              <c15:categoryFilterExceptions>
                <c15:categoryFilterException>
                  <c15:sqref>'ESTADISTICA GENERAL'!$B$17</c15:sqref>
                  <c15:spPr xmlns:c15="http://schemas.microsoft.com/office/drawing/2012/chart"/>
                  <c15:bubble3D val="0"/>
                </c15:categoryFilterException>
                <c15:categoryFilterException>
                  <c15:sqref>'ESTADISTICA GENERAL'!$B$18</c15:sqref>
                  <c15:spPr xmlns:c15="http://schemas.microsoft.com/office/drawing/2012/chart"/>
                  <c15:bubble3D val="0"/>
                  <c15:dLbl>
                    <c:idx val="-1"/>
                    <c:layout>
                      <c:manualLayout>
                        <c:x val="4.8634006073472895E-2"/>
                        <c:y val="7.7970442373948541E-3"/>
                      </c:manualLayout>
                    </c:layout>
                    <c:showLegendKey val="1"/>
                    <c:showVal val="1"/>
                    <c:showCatName val="0"/>
                    <c:showSerName val="0"/>
                    <c:showPercent val="0"/>
                    <c:showBubbleSize val="0"/>
                    <c:extLst>
                      <c:ext uri="{CE6537A1-D6FC-4f65-9D91-7224C49458BB}"/>
                    </c:extLst>
                  </c15:dLbl>
                </c15:categoryFilterException>
              </c15:categoryFilterExceptions>
            </c:ext>
          </c:extLst>
        </c:ser>
        <c:ser>
          <c:idx val="1"/>
          <c:order val="1"/>
          <c:tx>
            <c:strRef>
              <c:f>'ESTADISTICA GENERAL'!$C$16</c:f>
              <c:strCache>
                <c:ptCount val="1"/>
                <c:pt idx="0">
                  <c:v>PORCENTAJE</c:v>
                </c:pt>
              </c:strCache>
            </c:strRef>
          </c:tx>
          <c:cat>
            <c:strRef>
              <c:extLst>
                <c:ext xmlns:c15="http://schemas.microsoft.com/office/drawing/2012/chart" uri="{02D57815-91ED-43cb-92C2-25804820EDAC}">
                  <c15:fullRef>
                    <c15:sqref>'ESTADISTICA GENERAL'!$A$17:$A$22</c15:sqref>
                  </c15:fullRef>
                </c:ext>
              </c:extLst>
              <c:f>'ESTADISTICA GENERAL'!$A$19:$A$22</c:f>
              <c:strCache>
                <c:ptCount val="4"/>
                <c:pt idx="0">
                  <c:v>CUMPLIDA</c:v>
                </c:pt>
                <c:pt idx="1">
                  <c:v>VENCIDA</c:v>
                </c:pt>
                <c:pt idx="2">
                  <c:v>EN EJECUCIÓN</c:v>
                </c:pt>
                <c:pt idx="3">
                  <c:v>TOTAL</c:v>
                </c:pt>
              </c:strCache>
            </c:strRef>
          </c:cat>
          <c:val>
            <c:numRef>
              <c:extLst>
                <c:ext xmlns:c15="http://schemas.microsoft.com/office/drawing/2012/chart" uri="{02D57815-91ED-43cb-92C2-25804820EDAC}">
                  <c15:fullRef>
                    <c15:sqref>'ESTADISTICA GENERAL'!$C$17:$C$22</c15:sqref>
                  </c15:fullRef>
                </c:ext>
              </c:extLst>
              <c:f>'ESTADISTICA GENERAL'!$C$19:$C$22</c:f>
              <c:numCache>
                <c:formatCode>General</c:formatCode>
                <c:ptCount val="4"/>
                <c:pt idx="0" formatCode="0.0%">
                  <c:v>0.6404494382022472</c:v>
                </c:pt>
                <c:pt idx="1" formatCode="0.0%">
                  <c:v>1.1235955056179775E-2</c:v>
                </c:pt>
                <c:pt idx="2" formatCode="0.0%">
                  <c:v>0.34831460674157305</c:v>
                </c:pt>
                <c:pt idx="3" formatCode="0.0%">
                  <c:v>1</c:v>
                </c:pt>
              </c:numCache>
            </c:numRef>
          </c:val>
        </c:ser>
        <c:dLbls>
          <c:showLegendKey val="0"/>
          <c:showVal val="0"/>
          <c:showCatName val="0"/>
          <c:showSerName val="0"/>
          <c:showPercent val="0"/>
          <c:showBubbleSize val="0"/>
          <c:showLeaderLines val="0"/>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309843</xdr:colOff>
      <xdr:row>12</xdr:row>
      <xdr:rowOff>186577</xdr:rowOff>
    </xdr:from>
    <xdr:ext cx="5833782" cy="3804397"/>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lia Carolina  Ibarra Romero" refreshedDate="43895.426186921293" refreshedVersion="5" recordCount="89">
  <cacheSource type="worksheet">
    <worksheetSource ref="A5:AP94" sheet="CONSOLIDADO GENERAL"/>
  </cacheSource>
  <cacheFields count="42">
    <cacheField name="NO." numFmtId="0">
      <sharedItems containsSemiMixedTypes="0" containsString="0" containsNumber="1" containsInteger="1" minValue="1" maxValue="89"/>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18" maxValue="2019" count="2">
        <n v="2018"/>
        <n v="2019"/>
      </sharedItems>
    </cacheField>
    <cacheField name="VIGENCIA PAD AUDITORIA o VISITA 1" numFmtId="0">
      <sharedItems/>
    </cacheField>
    <cacheField name="CODIGO AUDITORIA SEGÚN PAD DE LA VIGENCIA" numFmtId="0">
      <sharedItems containsSemiMixedTypes="0" containsString="0" containsNumber="1" containsInteger="1" minValue="22" maxValue="58" count="4">
        <n v="52"/>
        <n v="58"/>
        <n v="22"/>
        <n v="32"/>
      </sharedItems>
    </cacheField>
    <cacheField name="No. HALLAZGO o Numeral del Informe de la Auditoría o Visita" numFmtId="0">
      <sharedItems/>
    </cacheField>
    <cacheField name="CODIGO ACCION" numFmtId="0">
      <sharedItems containsSemiMixedTypes="0" containsString="0" containsNumber="1" containsInteger="1" minValue="1" maxValue="3" count="3">
        <n v="1"/>
        <n v="2"/>
        <n v="3"/>
      </sharedItems>
    </cacheField>
    <cacheField name="MODALIDAD" numFmtId="0">
      <sharedItems count="4">
        <s v="01 - AUDITORIA DE REGULARIDAD"/>
        <s v="02 - AUDITORIA DE DESEMPEÑO"/>
        <s v="1 01 - AUDITORIA DE REGULARIDAD"/>
        <s v="2 02 - AUDITORIA DE DESEMPEÑO"/>
      </sharedItems>
    </cacheField>
    <cacheField name="COMPONENTE" numFmtId="0">
      <sharedItems/>
    </cacheField>
    <cacheField name="FACTOR" numFmtId="0">
      <sharedItems/>
    </cacheField>
    <cacheField name="TIPO" numFmtId="0">
      <sharedItems count="3">
        <s v="Hallazgo administrativo"/>
        <s v="Hallazgo Administrativo con presunta incidencia disciplinaria"/>
        <s v="HALLAZGO ADMINISTRATIVO CON INCIDENCIA FISCAL Y  PRESUNTA INCIDENCIA DISCIPLINARIA"/>
      </sharedItems>
    </cacheField>
    <cacheField name="DESCRIPCIÓN DEL HALLAZGO" numFmtId="0">
      <sharedItems/>
    </cacheField>
    <cacheField name="DESCRIPCIÓN ACCION" numFmtId="0">
      <sharedItems/>
    </cacheField>
    <cacheField name="NOMBRE DEL INDICADOR" numFmtId="0">
      <sharedItems/>
    </cacheField>
    <cacheField name="FO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19-10-16T00:00:00"/>
    </cacheField>
    <cacheField name="FECHA DE TERMINACIÓN" numFmtId="0">
      <sharedItems containsSemiMixedTypes="0" containsNonDate="0" containsDate="1" containsString="0" minDate="2019-02-28T00:00:00" maxDate="2020-10-01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minValue="0.8" maxValue="1"/>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acheField>
    <cacheField name="ESTADO Y EVALUACIÓN ENTIDAD" numFmtId="0">
      <sharedItems count="3">
        <s v="CUMPLIDA"/>
        <s v="EN EJECUCIÓN"/>
        <s v="VENC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n v="203"/>
    <x v="0"/>
    <s v="2018 2018"/>
    <x v="0"/>
    <s v="3.1.4.4.4.1"/>
    <x v="0"/>
    <x v="0"/>
    <s v="Control Gestión"/>
    <s v="Gestión Contractual"/>
    <x v="0"/>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x v="0"/>
  </r>
  <r>
    <n v="2"/>
    <n v="203"/>
    <x v="0"/>
    <s v="2018 2018"/>
    <x v="0"/>
    <s v="3.1.2.1"/>
    <x v="0"/>
    <x v="0"/>
    <s v="Control Gestión"/>
    <s v="Plan de mejoramiento"/>
    <x v="1"/>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x v="0"/>
  </r>
  <r>
    <n v="3"/>
    <n v="203"/>
    <x v="0"/>
    <s v="2018 2018"/>
    <x v="0"/>
    <s v="3.3.1.1"/>
    <x v="0"/>
    <x v="0"/>
    <s v="Control Financiero"/>
    <s v="Estados Contables"/>
    <x v="1"/>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x v="0"/>
  </r>
  <r>
    <n v="4"/>
    <n v="203"/>
    <x v="0"/>
    <s v="2018 2018"/>
    <x v="0"/>
    <s v="3.1.3.1"/>
    <x v="0"/>
    <x v="0"/>
    <s v="Control Gestión"/>
    <s v="Gestión Contractual"/>
    <x v="2"/>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x v="0"/>
  </r>
  <r>
    <n v="5"/>
    <n v="203"/>
    <x v="0"/>
    <s v="2018 2018"/>
    <x v="0"/>
    <s v="3.1.3.14"/>
    <x v="0"/>
    <x v="0"/>
    <s v="Control Gestión"/>
    <s v="Gestión Contractual"/>
    <x v="0"/>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x v="0"/>
  </r>
  <r>
    <n v="6"/>
    <n v="203"/>
    <x v="0"/>
    <s v="2018 2018"/>
    <x v="0"/>
    <s v="3.1.3.7"/>
    <x v="0"/>
    <x v="0"/>
    <s v="Control Gestión"/>
    <s v="Gestión Contractual"/>
    <x v="1"/>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x v="0"/>
  </r>
  <r>
    <n v="7"/>
    <n v="203"/>
    <x v="0"/>
    <s v="2018 2018"/>
    <x v="0"/>
    <s v="3.1.3.6"/>
    <x v="0"/>
    <x v="0"/>
    <s v="Control Gestión"/>
    <s v="Gestión Contractual"/>
    <x v="1"/>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x v="0"/>
  </r>
  <r>
    <n v="8"/>
    <n v="203"/>
    <x v="0"/>
    <s v="2018 2018"/>
    <x v="0"/>
    <s v="3.1.3.9"/>
    <x v="0"/>
    <x v="0"/>
    <s v="Control Gestión"/>
    <s v="Gestión Contractual"/>
    <x v="1"/>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x v="0"/>
  </r>
  <r>
    <n v="9"/>
    <n v="203"/>
    <x v="0"/>
    <s v="2018 2018"/>
    <x v="0"/>
    <s v="3.1.2.1"/>
    <x v="1"/>
    <x v="0"/>
    <s v="Control Gestión"/>
    <s v="Plan de mejoramiento"/>
    <x v="1"/>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x v="0"/>
  </r>
  <r>
    <n v="10"/>
    <n v="203"/>
    <x v="0"/>
    <s v="2018 2018"/>
    <x v="0"/>
    <s v="3.2.1.1"/>
    <x v="1"/>
    <x v="0"/>
    <s v="Control de Resultados"/>
    <s v="Planes, Programas y Proyectos"/>
    <x v="1"/>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x v="0"/>
  </r>
  <r>
    <n v="11"/>
    <n v="203"/>
    <x v="0"/>
    <s v="2018 2018"/>
    <x v="0"/>
    <s v="3.2.1.2"/>
    <x v="0"/>
    <x v="0"/>
    <s v="Control de Resultados"/>
    <s v="Planes, Programas y Proyectos"/>
    <x v="0"/>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x v="0"/>
  </r>
  <r>
    <n v="12"/>
    <n v="203"/>
    <x v="0"/>
    <s v="2018 2018"/>
    <x v="0"/>
    <s v="3.2.1.1"/>
    <x v="0"/>
    <x v="0"/>
    <s v="Control de Resultados"/>
    <s v="Planes, Programas y Proyectos"/>
    <x v="1"/>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x v="0"/>
  </r>
  <r>
    <n v="13"/>
    <n v="203"/>
    <x v="0"/>
    <s v="2018 2018"/>
    <x v="0"/>
    <s v="3.2.2.2"/>
    <x v="0"/>
    <x v="0"/>
    <s v="Control de Resultados"/>
    <s v="Planes, Programas y Proyectos"/>
    <x v="0"/>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x v="0"/>
  </r>
  <r>
    <n v="14"/>
    <n v="203"/>
    <x v="0"/>
    <s v="2018 2018"/>
    <x v="0"/>
    <s v="3.2.1.3"/>
    <x v="0"/>
    <x v="0"/>
    <s v="Control de Resultados"/>
    <s v="Planes, Programas y Proyectos"/>
    <x v="0"/>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x v="0"/>
  </r>
  <r>
    <n v="15"/>
    <n v="203"/>
    <x v="0"/>
    <s v="2018 2018"/>
    <x v="0"/>
    <s v="3.2.2.2"/>
    <x v="1"/>
    <x v="0"/>
    <s v="Control de Resultados"/>
    <s v="Planes, Programas y Proyectos"/>
    <x v="0"/>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x v="0"/>
  </r>
  <r>
    <n v="16"/>
    <n v="203"/>
    <x v="0"/>
    <s v="2018 2018"/>
    <x v="1"/>
    <s v="3.2.3"/>
    <x v="0"/>
    <x v="1"/>
    <s v="Control Gestión"/>
    <s v="Gestión Contractual"/>
    <x v="2"/>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x v="0"/>
  </r>
  <r>
    <n v="17"/>
    <n v="203"/>
    <x v="0"/>
    <s v="2018 2018"/>
    <x v="1"/>
    <s v="3.2.4"/>
    <x v="0"/>
    <x v="1"/>
    <s v="Control Gestión"/>
    <s v="Gestión Contractual"/>
    <x v="2"/>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x v="0"/>
  </r>
  <r>
    <n v="18"/>
    <n v="203"/>
    <x v="0"/>
    <s v="2018 2018"/>
    <x v="1"/>
    <s v="3.2.6"/>
    <x v="0"/>
    <x v="1"/>
    <s v="Control Gestión"/>
    <s v="Gestión Contractual"/>
    <x v="1"/>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x v="0"/>
  </r>
  <r>
    <n v="19"/>
    <n v="203"/>
    <x v="0"/>
    <s v="2018 2018"/>
    <x v="1"/>
    <s v="3.2.11"/>
    <x v="0"/>
    <x v="1"/>
    <s v="Control Gestión"/>
    <s v="Gestión Contractual"/>
    <x v="1"/>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x v="0"/>
  </r>
  <r>
    <n v="20"/>
    <n v="203"/>
    <x v="0"/>
    <s v="2018 2018"/>
    <x v="1"/>
    <s v="3.2.11"/>
    <x v="1"/>
    <x v="1"/>
    <s v="Control Gestión"/>
    <s v="Gestión Contractual"/>
    <x v="1"/>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x v="0"/>
  </r>
  <r>
    <n v="21"/>
    <n v="203"/>
    <x v="0"/>
    <s v="2018 2018"/>
    <x v="1"/>
    <s v="3.2.12"/>
    <x v="1"/>
    <x v="1"/>
    <s v="Control Gestión"/>
    <s v="Gestión Contractual"/>
    <x v="1"/>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 Corporativa y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x v="0"/>
  </r>
  <r>
    <n v="22"/>
    <n v="203"/>
    <x v="0"/>
    <s v="2018 2018"/>
    <x v="1"/>
    <s v="3.2.15"/>
    <x v="0"/>
    <x v="1"/>
    <s v="Control Gestión"/>
    <s v="Gestión Contractual"/>
    <x v="0"/>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x v="0"/>
  </r>
  <r>
    <n v="23"/>
    <n v="203"/>
    <x v="0"/>
    <s v="2018 2018"/>
    <x v="1"/>
    <s v="3.2.15"/>
    <x v="1"/>
    <x v="1"/>
    <s v="Control Gestión"/>
    <s v="Gestión Contractual"/>
    <x v="0"/>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x v="0"/>
  </r>
  <r>
    <n v="24"/>
    <n v="203"/>
    <x v="0"/>
    <s v="2018 2018"/>
    <x v="1"/>
    <s v="3.2.16"/>
    <x v="0"/>
    <x v="1"/>
    <s v="Control Gestión"/>
    <s v="Gestión Contractual"/>
    <x v="0"/>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x v="0"/>
  </r>
  <r>
    <n v="25"/>
    <n v="203"/>
    <x v="0"/>
    <s v="2018 2018"/>
    <x v="1"/>
    <s v="3.2.16"/>
    <x v="1"/>
    <x v="1"/>
    <s v="Control Gestión"/>
    <s v="Gestión Contractual"/>
    <x v="0"/>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x v="0"/>
  </r>
  <r>
    <n v="26"/>
    <n v="203"/>
    <x v="0"/>
    <s v="2018 2018"/>
    <x v="1"/>
    <s v="3.2.17"/>
    <x v="0"/>
    <x v="1"/>
    <s v="Control Gestión"/>
    <s v="Gestión Contractual"/>
    <x v="0"/>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x v="0"/>
  </r>
  <r>
    <n v="27"/>
    <n v="203"/>
    <x v="0"/>
    <s v="2018 2018"/>
    <x v="1"/>
    <s v="3.2.18"/>
    <x v="0"/>
    <x v="1"/>
    <s v="Control Gestión"/>
    <s v="Gestión Contractual"/>
    <x v="0"/>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x v="0"/>
  </r>
  <r>
    <n v="28"/>
    <n v="203"/>
    <x v="0"/>
    <s v="2018 2018"/>
    <x v="1"/>
    <s v="3.2.19"/>
    <x v="0"/>
    <x v="1"/>
    <s v="Control Gestión"/>
    <s v="Gestión Contractual"/>
    <x v="0"/>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x v="0"/>
  </r>
  <r>
    <n v="29"/>
    <n v="203"/>
    <x v="1"/>
    <s v="2019 2019"/>
    <x v="2"/>
    <s v="3.1.1.1"/>
    <x v="0"/>
    <x v="2"/>
    <s v="Control Gestión"/>
    <s v="Control Fiscal Interno"/>
    <x v="1"/>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Arabia y Serranías (obras que requirieron aprobación de no previstos), adicionalmente la dep"/>
    <m/>
    <s v="Se encuentra en desarrollo la acción hasta 2020"/>
    <x v="0"/>
  </r>
  <r>
    <n v="30"/>
    <n v="203"/>
    <x v="1"/>
    <s v="2019 2019"/>
    <x v="2"/>
    <s v="3.1.1.1"/>
    <x v="1"/>
    <x v="2"/>
    <s v="Control Gestión"/>
    <s v="Control Fiscal Interno"/>
    <x v="1"/>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x v="0"/>
  </r>
  <r>
    <n v="31"/>
    <n v="203"/>
    <x v="1"/>
    <s v="2019 2019"/>
    <x v="2"/>
    <s v="3.1.1.2"/>
    <x v="0"/>
    <x v="2"/>
    <s v="Control Gestión"/>
    <s v="Control Fiscal Interno"/>
    <x v="0"/>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x v="0"/>
  </r>
  <r>
    <n v="32"/>
    <n v="203"/>
    <x v="1"/>
    <s v="2019 2019"/>
    <x v="2"/>
    <s v="3.1.1.3"/>
    <x v="0"/>
    <x v="2"/>
    <s v="Control Gestión"/>
    <s v="Control Fiscal Interno"/>
    <x v="0"/>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por lo tanto teniendo en cuent"/>
    <m/>
    <s v="Se encuentra en desarrollo la acción hasta 2020"/>
    <x v="0"/>
  </r>
  <r>
    <n v="33"/>
    <n v="203"/>
    <x v="1"/>
    <s v="2019 2019"/>
    <x v="2"/>
    <s v="3.1.1.3"/>
    <x v="1"/>
    <x v="2"/>
    <s v="Control Gestión"/>
    <s v="Control Fiscal Interno"/>
    <x v="0"/>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0.8"/>
    <s v="_x000a_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x v="1"/>
  </r>
  <r>
    <n v="34"/>
    <n v="203"/>
    <x v="1"/>
    <s v="2019 2019"/>
    <x v="2"/>
    <s v="3.1.1.4"/>
    <x v="0"/>
    <x v="2"/>
    <s v="Control Gestión"/>
    <s v="Control Fiscal Interno"/>
    <x v="0"/>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x v="0"/>
  </r>
  <r>
    <n v="35"/>
    <n v="203"/>
    <x v="1"/>
    <s v="2019 2019"/>
    <x v="2"/>
    <s v="3.1.1.5"/>
    <x v="0"/>
    <x v="2"/>
    <s v="Control Gestión"/>
    <s v="Control Fiscal Interno"/>
    <x v="0"/>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x v="0"/>
  </r>
  <r>
    <n v="36"/>
    <n v="203"/>
    <x v="1"/>
    <s v="2019 2019"/>
    <x v="2"/>
    <s v="3.1.1.5"/>
    <x v="1"/>
    <x v="2"/>
    <s v="Control Gestión"/>
    <s v="Control Fiscal Interno"/>
    <x v="0"/>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x v="0"/>
  </r>
  <r>
    <n v="37"/>
    <n v="203"/>
    <x v="1"/>
    <s v="2019 2019"/>
    <x v="2"/>
    <s v="3.1.1.6"/>
    <x v="0"/>
    <x v="2"/>
    <s v="Control Gestión"/>
    <s v="Control Fiscal Interno"/>
    <x v="0"/>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x v="0"/>
  </r>
  <r>
    <n v="38"/>
    <n v="203"/>
    <x v="1"/>
    <s v="2019 2019"/>
    <x v="2"/>
    <s v="3.1.1.6"/>
    <x v="1"/>
    <x v="2"/>
    <s v="Control Gestión"/>
    <s v="Control Fiscal Interno"/>
    <x v="0"/>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x v="0"/>
  </r>
  <r>
    <n v="39"/>
    <n v="203"/>
    <x v="1"/>
    <s v="2019 2019"/>
    <x v="2"/>
    <s v="3.1.3.1"/>
    <x v="0"/>
    <x v="2"/>
    <s v="Control Gestión"/>
    <s v="Control Fiscal Interno"/>
    <x v="0"/>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x v="1"/>
  </r>
  <r>
    <n v="40"/>
    <n v="203"/>
    <x v="1"/>
    <s v="2019 2019"/>
    <x v="2"/>
    <s v="3.1.3.2"/>
    <x v="0"/>
    <x v="2"/>
    <s v="Control Gestión"/>
    <s v="Control Fiscal Interno"/>
    <x v="2"/>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x v="1"/>
  </r>
  <r>
    <n v="41"/>
    <n v="203"/>
    <x v="1"/>
    <s v="2019 2019"/>
    <x v="2"/>
    <s v="3.1.3.2"/>
    <x v="1"/>
    <x v="2"/>
    <s v="Control Gestión"/>
    <s v="Control Fiscal Interno"/>
    <x v="2"/>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x v="1"/>
  </r>
  <r>
    <n v="42"/>
    <n v="203"/>
    <x v="1"/>
    <s v="2019 2019"/>
    <x v="2"/>
    <s v="3.1.3.3"/>
    <x v="0"/>
    <x v="2"/>
    <s v="Control Gestión"/>
    <s v="Control Fiscal Interno"/>
    <x v="2"/>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x v="0"/>
  </r>
  <r>
    <n v="43"/>
    <n v="203"/>
    <x v="1"/>
    <s v="2019 2019"/>
    <x v="2"/>
    <s v="3.1.3.4"/>
    <x v="0"/>
    <x v="2"/>
    <s v="Control Gestión"/>
    <s v="Control Fiscal Interno"/>
    <x v="2"/>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x v="0"/>
  </r>
  <r>
    <n v="44"/>
    <n v="203"/>
    <x v="1"/>
    <s v="2019 2019"/>
    <x v="2"/>
    <s v="3.1.3.4"/>
    <x v="1"/>
    <x v="2"/>
    <s v="Control Gestión"/>
    <s v="Control Fiscal Interno"/>
    <x v="2"/>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x v="0"/>
  </r>
  <r>
    <n v="45"/>
    <n v="203"/>
    <x v="1"/>
    <s v="2019 2019"/>
    <x v="2"/>
    <s v="3.1.3.5"/>
    <x v="0"/>
    <x v="2"/>
    <s v="Control Gestión"/>
    <s v="Control Fiscal Interno"/>
    <x v="2"/>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x v="0"/>
  </r>
  <r>
    <n v="46"/>
    <n v="203"/>
    <x v="1"/>
    <s v="2019 2019"/>
    <x v="2"/>
    <s v="3.1.3.6"/>
    <x v="0"/>
    <x v="2"/>
    <s v="Control Gestión"/>
    <s v="Control Fiscal Interno"/>
    <x v="2"/>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x v="0"/>
  </r>
  <r>
    <n v="47"/>
    <n v="203"/>
    <x v="1"/>
    <s v="2019 2019"/>
    <x v="2"/>
    <s v="3.1.3.7"/>
    <x v="0"/>
    <x v="2"/>
    <s v="Control Gestión"/>
    <s v="Control Fiscal Interno"/>
    <x v="2"/>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x v="1"/>
  </r>
  <r>
    <n v="48"/>
    <n v="203"/>
    <x v="1"/>
    <s v="2019 2019"/>
    <x v="2"/>
    <s v="3.1.3.8"/>
    <x v="0"/>
    <x v="2"/>
    <s v="Control Gestión"/>
    <s v="Control Fiscal Interno"/>
    <x v="1"/>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x v="1"/>
  </r>
  <r>
    <n v="49"/>
    <n v="203"/>
    <x v="1"/>
    <s v="2019 2019"/>
    <x v="2"/>
    <s v="3.1.3.9"/>
    <x v="0"/>
    <x v="2"/>
    <s v="Control Gestión"/>
    <s v="Control Fiscal Interno"/>
    <x v="1"/>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x v="1"/>
  </r>
  <r>
    <n v="50"/>
    <n v="203"/>
    <x v="1"/>
    <s v="2019 2019"/>
    <x v="2"/>
    <s v="3.1.3.10"/>
    <x v="0"/>
    <x v="2"/>
    <s v="Control Gestión"/>
    <s v="Control Fiscal Interno"/>
    <x v="1"/>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x v="0"/>
  </r>
  <r>
    <n v="51"/>
    <n v="203"/>
    <x v="1"/>
    <s v="2019 2019"/>
    <x v="2"/>
    <s v="3.1.3.11"/>
    <x v="0"/>
    <x v="2"/>
    <s v="Control Gestión"/>
    <s v="Control Fiscal Interno"/>
    <x v="1"/>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x v="0"/>
  </r>
  <r>
    <n v="52"/>
    <n v="203"/>
    <x v="1"/>
    <s v="2019 2019"/>
    <x v="2"/>
    <s v="3.1.3.12"/>
    <x v="0"/>
    <x v="2"/>
    <s v="Control Gestión"/>
    <s v="Control Fiscal Interno"/>
    <x v="0"/>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x v="1"/>
  </r>
  <r>
    <n v="53"/>
    <n v="203"/>
    <x v="1"/>
    <s v="2019 2019"/>
    <x v="2"/>
    <s v="3.1.3.12"/>
    <x v="1"/>
    <x v="2"/>
    <s v="Control Gestión"/>
    <s v="Control Fiscal Interno"/>
    <x v="0"/>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x v="0"/>
  </r>
  <r>
    <n v="54"/>
    <n v="203"/>
    <x v="1"/>
    <s v="2019 2019"/>
    <x v="2"/>
    <s v="3.1.3.13"/>
    <x v="0"/>
    <x v="2"/>
    <s v="Control Gestión"/>
    <s v="Control Fiscal Interno"/>
    <x v="1"/>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09/10/2019 Se realizó socialización a los funcionarios de la oficina TIC responsables de la elaboración de los estudios previos para incluir la obligación definida en el plan de acción. Debido a que en la actualidad no cursa ninguna elaboración del estudi"/>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x v="1"/>
  </r>
  <r>
    <n v="55"/>
    <n v="203"/>
    <x v="1"/>
    <s v="2019 2019"/>
    <x v="2"/>
    <s v="3.1.3.14"/>
    <x v="0"/>
    <x v="2"/>
    <s v="Control Gestión"/>
    <s v="Control Fiscal Interno"/>
    <x v="1"/>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09/10/2019 No se han presentado contratos de obra ni de interventoria supervisados por la oficina TIC en el periodo de seguimiento. La oficina TIC se encuentra atenta a designaciones por por parte de la direccion general de contratos de este tipo que dier"/>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x v="1"/>
  </r>
  <r>
    <n v="56"/>
    <n v="203"/>
    <x v="1"/>
    <s v="2019 2019"/>
    <x v="2"/>
    <s v="3.1.3.15"/>
    <x v="0"/>
    <x v="2"/>
    <s v="Control Gestión"/>
    <s v="Control Fiscal Interno"/>
    <x v="1"/>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09/10/2019 No se han presentado procesos de subasta supervisados por oficina TIC en el periodo de seguimiento. La oficina TIC se encuentra atenta al plan de adquisiciones para implementar la accion en cuanto surja un proceso de tipo subast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x v="1"/>
  </r>
  <r>
    <n v="57"/>
    <n v="203"/>
    <x v="1"/>
    <s v="2019 2019"/>
    <x v="2"/>
    <s v="3.1.3.16"/>
    <x v="0"/>
    <x v="2"/>
    <s v="Control Gestión"/>
    <s v="Control Fiscal Interno"/>
    <x v="1"/>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10/10/2019 Se realizo el diseño del formato &quot; Acta de transferencia de conocimiento de servicios tecnologicos&quot;. Fue enviado a la oficina de planeación para revisión y posterior publicación"/>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x v="1"/>
  </r>
  <r>
    <n v="58"/>
    <n v="203"/>
    <x v="1"/>
    <s v="2019 2019"/>
    <x v="2"/>
    <s v="3.1.3.17"/>
    <x v="0"/>
    <x v="2"/>
    <s v="Control Gestión"/>
    <s v="Control Fiscal Interno"/>
    <x v="1"/>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09/10/2019 No se han presentado contratos de obra ni de interventoria supervisados por la oficina TIC en el periodo de seguimiento. La oficina TIC se encuentra atenta a designaciones por por parte de la direccion general de contratos de este tipo que dier"/>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x v="1"/>
  </r>
  <r>
    <n v="59"/>
    <n v="203"/>
    <x v="1"/>
    <s v="2019 2019"/>
    <x v="2"/>
    <s v="3.1.3.18"/>
    <x v="0"/>
    <x v="2"/>
    <s v="Control Gestión"/>
    <s v="Control Fiscal Interno"/>
    <x v="0"/>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x v="0"/>
  </r>
  <r>
    <n v="60"/>
    <n v="203"/>
    <x v="1"/>
    <s v="2019 2019"/>
    <x v="2"/>
    <s v="3.1.3.18"/>
    <x v="1"/>
    <x v="2"/>
    <s v="Control Gestión"/>
    <s v="Control Fiscal Interno"/>
    <x v="0"/>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x v="0"/>
  </r>
  <r>
    <n v="61"/>
    <n v="203"/>
    <x v="1"/>
    <s v="2019 2019"/>
    <x v="2"/>
    <s v="3.2.1.1"/>
    <x v="0"/>
    <x v="2"/>
    <s v="Control Gestión"/>
    <s v="Control Fiscal Interno"/>
    <x v="1"/>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x v="0"/>
  </r>
  <r>
    <n v="62"/>
    <n v="203"/>
    <x v="1"/>
    <s v="2019 2019"/>
    <x v="2"/>
    <s v="3.2.1.1"/>
    <x v="1"/>
    <x v="2"/>
    <s v="Control Gestión"/>
    <s v="Control Fiscal Interno"/>
    <x v="1"/>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x v="2"/>
  </r>
  <r>
    <n v="63"/>
    <n v="203"/>
    <x v="1"/>
    <s v="2019 2019"/>
    <x v="2"/>
    <s v="3.2.1.2"/>
    <x v="0"/>
    <x v="2"/>
    <s v="Control Gestión"/>
    <s v="Control Fiscal Interno"/>
    <x v="1"/>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x v="0"/>
  </r>
  <r>
    <n v="64"/>
    <n v="203"/>
    <x v="1"/>
    <s v="2019 2019"/>
    <x v="2"/>
    <s v="3.2.1.3"/>
    <x v="0"/>
    <x v="2"/>
    <s v="Control Gestión"/>
    <s v="Control Fiscal Interno"/>
    <x v="0"/>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x v="0"/>
  </r>
  <r>
    <n v="65"/>
    <n v="203"/>
    <x v="1"/>
    <s v="2019 2019"/>
    <x v="2"/>
    <s v="3.2.1.4"/>
    <x v="0"/>
    <x v="2"/>
    <s v="Control Gestión"/>
    <s v="Control Fiscal Interno"/>
    <x v="0"/>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x v="1"/>
  </r>
  <r>
    <n v="66"/>
    <n v="203"/>
    <x v="1"/>
    <s v="2019 2019"/>
    <x v="2"/>
    <s v="3.2.1.5"/>
    <x v="0"/>
    <x v="2"/>
    <s v="Control Gestión"/>
    <s v="Control Fiscal Interno"/>
    <x v="0"/>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x v="1"/>
  </r>
  <r>
    <n v="67"/>
    <n v="203"/>
    <x v="1"/>
    <s v="2019 2019"/>
    <x v="2"/>
    <s v="3.2.1.6"/>
    <x v="0"/>
    <x v="2"/>
    <s v="Control Gestión"/>
    <s v="Control Fiscal Interno"/>
    <x v="0"/>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x v="0"/>
  </r>
  <r>
    <n v="68"/>
    <n v="203"/>
    <x v="1"/>
    <s v="2019 2019"/>
    <x v="2"/>
    <s v="3.2.1.6"/>
    <x v="1"/>
    <x v="2"/>
    <s v="Control Gestión"/>
    <s v="Control Fiscal Interno"/>
    <x v="0"/>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x v="0"/>
  </r>
  <r>
    <n v="69"/>
    <n v="203"/>
    <x v="1"/>
    <s v="2019 2019"/>
    <x v="2"/>
    <s v="3.2.2.1"/>
    <x v="0"/>
    <x v="2"/>
    <s v="Control Gestión"/>
    <s v="Control Fiscal Interno"/>
    <x v="0"/>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x v="0"/>
  </r>
  <r>
    <n v="70"/>
    <n v="203"/>
    <x v="1"/>
    <s v="2019 2019"/>
    <x v="2"/>
    <s v="3.3.1.1"/>
    <x v="0"/>
    <x v="2"/>
    <s v="Control Financiero"/>
    <s v="Estados Contables"/>
    <x v="0"/>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x v="0"/>
  </r>
  <r>
    <n v="71"/>
    <n v="203"/>
    <x v="1"/>
    <s v="2019 2019"/>
    <x v="2"/>
    <s v="3.3.1.2"/>
    <x v="0"/>
    <x v="2"/>
    <s v="Control Financiero"/>
    <s v="Estados Contables"/>
    <x v="0"/>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x v="0"/>
  </r>
  <r>
    <n v="72"/>
    <n v="203"/>
    <x v="1"/>
    <s v="2019 2019"/>
    <x v="2"/>
    <s v="3.3.1.2"/>
    <x v="1"/>
    <x v="2"/>
    <s v="Control Financiero"/>
    <s v="Estados Contables"/>
    <x v="0"/>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x v="0"/>
  </r>
  <r>
    <n v="73"/>
    <n v="203"/>
    <x v="1"/>
    <s v="2019 2019"/>
    <x v="2"/>
    <s v="3.3.1.2"/>
    <x v="2"/>
    <x v="2"/>
    <s v="Control Financiero"/>
    <s v="Estados Contables"/>
    <x v="0"/>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en el documento LIBRO AUXILIAR  de la cuenta 138426 del año 2019, el registro mensual de la  causación de nomina por incapacidades y   los ingresos recibidos por el  recobro de estas.  Así mismo  se registran   los ajustes  contables que obe"/>
    <x v="0"/>
  </r>
  <r>
    <n v="74"/>
    <n v="203"/>
    <x v="1"/>
    <s v="2019 2019"/>
    <x v="3"/>
    <s v="3.1.1.1"/>
    <x v="0"/>
    <x v="3"/>
    <s v="Control Gestión"/>
    <s v="Control Fiscal Interno"/>
    <x v="0"/>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0.1"/>
    <s v="13-01-2020:  Se realizará mesa de trabajo en la semana del 16 al 22 de enero de 2020, la cual tiene el objetivo revisar los lineamientos de Gestión Documental referente al archivo de Ayudas humanitarias. "/>
    <m/>
    <m/>
    <m/>
    <m/>
    <m/>
    <m/>
    <m/>
    <m/>
    <m/>
    <m/>
    <m/>
    <m/>
    <m/>
    <m/>
    <m/>
    <s v="Se encuentra en desarrollo la acción hasta 2020"/>
    <x v="1"/>
  </r>
  <r>
    <n v="75"/>
    <n v="203"/>
    <x v="1"/>
    <s v="2019 2019"/>
    <x v="3"/>
    <s v="3.1.1.2"/>
    <x v="0"/>
    <x v="3"/>
    <s v="Control Gestión"/>
    <s v="Control Fiscal Interno"/>
    <x v="0"/>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0.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x v="1"/>
  </r>
  <r>
    <n v="76"/>
    <n v="203"/>
    <x v="1"/>
    <s v="2019 2019"/>
    <x v="3"/>
    <s v="3.1.1.3"/>
    <x v="0"/>
    <x v="3"/>
    <s v="Control Gestión"/>
    <s v="Control Fiscal Interno"/>
    <x v="0"/>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x v="1"/>
  </r>
  <r>
    <n v="77"/>
    <n v="203"/>
    <x v="1"/>
    <s v="2019 2019"/>
    <x v="3"/>
    <s v="3.1.1.3"/>
    <x v="1"/>
    <x v="3"/>
    <s v="Control Gestión"/>
    <s v="Control Fiscal Interno"/>
    <x v="0"/>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x v="1"/>
  </r>
  <r>
    <n v="78"/>
    <n v="203"/>
    <x v="1"/>
    <s v="2019 2019"/>
    <x v="3"/>
    <s v="3.1.1.3"/>
    <x v="2"/>
    <x v="3"/>
    <s v="Control Gestión"/>
    <s v="Control Fiscal Interno"/>
    <x v="0"/>
    <s v="Hallazgo administrativo, por debilidades en el manejo del inventario del Centro Distrital Logístico y de Reserva"/>
    <s v="El grupo de almacen hara la revision de la informacion de los bienes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x v="1"/>
  </r>
  <r>
    <n v="79"/>
    <n v="203"/>
    <x v="1"/>
    <s v="2019 2019"/>
    <x v="3"/>
    <s v="3.1.3.1"/>
    <x v="0"/>
    <x v="3"/>
    <s v="Control de Resultados"/>
    <s v="Gestión Contractual"/>
    <x v="1"/>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7"/>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x v="1"/>
  </r>
  <r>
    <n v="80"/>
    <n v="203"/>
    <x v="1"/>
    <s v="2019 2019"/>
    <x v="3"/>
    <s v="3.1.3.1"/>
    <x v="1"/>
    <x v="3"/>
    <s v="Control de Resultados"/>
    <s v="Gestión Contractual"/>
    <x v="1"/>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7"/>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x v="1"/>
  </r>
  <r>
    <n v="81"/>
    <n v="203"/>
    <x v="1"/>
    <s v="2019 2019"/>
    <x v="3"/>
    <s v="3.1.3.2"/>
    <x v="0"/>
    <x v="3"/>
    <s v="Control de Resultados"/>
    <s v="Gestión Contractual"/>
    <x v="2"/>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m/>
    <m/>
    <m/>
    <m/>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x v="1"/>
  </r>
  <r>
    <n v="82"/>
    <n v="203"/>
    <x v="1"/>
    <s v="2019 2019"/>
    <x v="3"/>
    <s v="3.1.3.4"/>
    <x v="0"/>
    <x v="3"/>
    <s v="Control de Resultados"/>
    <s v="Gestión Contractual"/>
    <x v="2"/>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m/>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x v="1"/>
  </r>
  <r>
    <n v="83"/>
    <n v="203"/>
    <x v="1"/>
    <s v="2019 2019"/>
    <x v="3"/>
    <s v="3.1.3.5"/>
    <x v="0"/>
    <x v="3"/>
    <s v="Control de Resultados"/>
    <s v="Gestión Contractual"/>
    <x v="2"/>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r>
  <r>
    <n v="84"/>
    <n v="203"/>
    <x v="1"/>
    <s v="2019 2019"/>
    <x v="3"/>
    <s v="3.1.3.6"/>
    <x v="0"/>
    <x v="3"/>
    <s v="Control de Resultados"/>
    <s v="Gestión Contractual"/>
    <x v="1"/>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r>
  <r>
    <n v="85"/>
    <n v="203"/>
    <x v="1"/>
    <s v="2019 2019"/>
    <x v="3"/>
    <s v="3.1.3.7"/>
    <x v="0"/>
    <x v="3"/>
    <s v="Control de Resultados"/>
    <s v="Gestión Contractual"/>
    <x v="1"/>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m/>
    <m/>
    <m/>
    <m/>
    <m/>
    <m/>
    <m/>
    <m/>
    <m/>
    <m/>
    <m/>
    <m/>
    <s v="Se encuentra en desarrollo la acción hasta 2020"/>
    <x v="1"/>
  </r>
  <r>
    <n v="86"/>
    <n v="203"/>
    <x v="1"/>
    <s v="2019 2019"/>
    <x v="3"/>
    <s v="3.1.3.8"/>
    <x v="0"/>
    <x v="3"/>
    <s v="Control de Resultados"/>
    <s v="Gestión Contractual"/>
    <x v="1"/>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r>
  <r>
    <n v="87"/>
    <n v="203"/>
    <x v="1"/>
    <s v="2019 2019"/>
    <x v="3"/>
    <s v="3.1.3.8"/>
    <x v="1"/>
    <x v="3"/>
    <s v="Control de Resultados"/>
    <s v="Gestión Contractual"/>
    <x v="1"/>
    <s v="Hallazgo administrativo con presunta incidencia disciplinaria por falencias en la supervisión del convenio 411 de 2014, contrato de obra 495 de 2014 y contrato interadministrativo 382 de 2018"/>
    <s v="Elaborarinformeparcial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x v="1"/>
  </r>
  <r>
    <n v="88"/>
    <n v="203"/>
    <x v="1"/>
    <s v="2019 2019"/>
    <x v="3"/>
    <s v="3.1.3.8"/>
    <x v="2"/>
    <x v="3"/>
    <s v="Control de Resultados"/>
    <s v="Gestión Contractual"/>
    <x v="1"/>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x v="1"/>
  </r>
  <r>
    <n v="89"/>
    <n v="203"/>
    <x v="1"/>
    <s v="2019 2019"/>
    <x v="3"/>
    <s v="3.1.3.9"/>
    <x v="0"/>
    <x v="3"/>
    <s v="Control de Resultados"/>
    <s v="Gestión Contractual"/>
    <x v="2"/>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
    <m/>
    <m/>
    <m/>
    <m/>
    <m/>
    <m/>
    <m/>
    <m/>
    <m/>
    <m/>
    <m/>
    <m/>
    <m/>
    <m/>
    <m/>
    <m/>
    <m/>
    <s v="Se identifica  matriz con el diagnostico de las obras que requieren mantenimiento de arbolado. _x000a_Continua en ejecución hasta 202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RABAJO CONSOLIDADO TABLAS DINA" cacheId="8" applyNumberFormats="0" applyBorderFormats="0" applyFontFormats="0" applyPatternFormats="0" applyAlignmentFormats="0" applyWidthHeightFormats="0" dataCaption="" updatedVersion="5" compact="0" compactData="0">
  <location ref="A6:G20" firstHeaderRow="1" firstDataRow="2" firstDataCol="3" rowPageCount="1" colPageCount="1"/>
  <pivotFields count="42">
    <pivotField name="NO." compact="0" outline="0" multipleItemSelectionAllowed="1" showAll="0"/>
    <pivotField name="CÓDIGO DE LA ENTIDAD" compact="0" outline="0" multipleItemSelectionAllowed="1" showAll="0"/>
    <pivotField name="VIGENCIA PAD AUDITORIA o VISITA" axis="axisRow" compact="0" outline="0" multipleItemSelectionAllowed="1" showAll="0" sortType="ascending">
      <items count="3">
        <item x="0"/>
        <item x="1"/>
        <item t="default"/>
      </items>
    </pivotField>
    <pivotField name="VIGENCIA PAD AUDITORIA o VISITA 1" compact="0" outline="0" multipleItemSelectionAllowed="1" showAll="0"/>
    <pivotField name="CODIGO AUDITORIA SEGÚN PAD DE LA VIGENCIA" axis="axisRow" compact="0" outline="0" multipleItemSelectionAllowed="1" showAll="0" sortType="ascending">
      <items count="5">
        <item x="2"/>
        <item x="3"/>
        <item x="0"/>
        <item x="1"/>
        <item t="default"/>
      </items>
    </pivotField>
    <pivotField name="No. HALLAZGO o Numeral del Informe de la Auditoría o Visita" compact="0" outline="0" multipleItemSelectionAllowed="1" showAll="0"/>
    <pivotField name="CODIGO ACCION" axis="axisPage" compact="0" outline="0" multipleItemSelectionAllowed="1" showAll="0">
      <items count="4">
        <item x="0"/>
        <item h="1" x="1"/>
        <item h="1" x="2"/>
        <item t="default"/>
      </items>
    </pivotField>
    <pivotField name="MODALIDAD" axis="axisRow" compact="0" outline="0" multipleItemSelectionAllowed="1" showAll="0" sortType="ascending">
      <items count="5">
        <item x="0"/>
        <item x="1"/>
        <item x="2"/>
        <item x="3"/>
        <item t="default"/>
      </items>
    </pivotField>
    <pivotField name="COMPONENTE" compact="0" outline="0" multipleItemSelectionAllowed="1" showAll="0"/>
    <pivotField name="FACTOR" compact="0" outline="0" multipleItemSelectionAllowed="1" showAll="0"/>
    <pivotField name="TIPO" axis="axisCol" dataField="1" compact="0" outline="0" multipleItemSelectionAllowed="1" showAll="0" sortType="ascending">
      <items count="4">
        <item x="0"/>
        <item x="2"/>
        <item x="1"/>
        <item t="default"/>
      </items>
    </pivotField>
    <pivotField name="DESCRIPCIÓN DEL HALLAZGO" compact="0" outline="0" multipleItemSelectionAllowed="1" showAll="0"/>
    <pivotField name="DESCRIPCIÓN ACCION" compact="0" outline="0" multipleItemSelectionAllowed="1" showAll="0"/>
    <pivotField name="NOMBRE DEL INDICADOR" compact="0" outline="0" multipleItemSelectionAllowed="1" showAll="0"/>
    <pivotField name="FO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s>
  <rowFields count="3">
    <field x="7"/>
    <field x="4"/>
    <field x="2"/>
  </rowFields>
  <rowItems count="13">
    <i>
      <x/>
      <x v="2"/>
      <x/>
    </i>
    <i t="default" r="1">
      <x v="2"/>
    </i>
    <i t="default">
      <x/>
    </i>
    <i>
      <x v="1"/>
      <x v="3"/>
      <x/>
    </i>
    <i t="default" r="1">
      <x v="3"/>
    </i>
    <i t="default">
      <x v="1"/>
    </i>
    <i>
      <x v="2"/>
      <x/>
      <x v="1"/>
    </i>
    <i t="default" r="1">
      <x/>
    </i>
    <i t="default">
      <x v="2"/>
    </i>
    <i>
      <x v="3"/>
      <x v="1"/>
      <x v="1"/>
    </i>
    <i t="default" r="1">
      <x v="1"/>
    </i>
    <i t="default">
      <x v="3"/>
    </i>
    <i t="grand">
      <x/>
    </i>
  </rowItems>
  <colFields count="1">
    <field x="10"/>
  </colFields>
  <colItems count="4">
    <i>
      <x/>
    </i>
    <i>
      <x v="1"/>
    </i>
    <i>
      <x v="2"/>
    </i>
    <i t="grand">
      <x/>
    </i>
  </colItems>
  <pageFields count="1">
    <pageField fld="6" hier="0"/>
  </pageFields>
  <dataFields count="1">
    <dataField name="COUNTA of TIPO" fld="10" subtotal="count" baseField="0"/>
  </dataFields>
  <formats count="7">
    <format dxfId="13">
      <pivotArea dataOnly="0" labelOnly="1" outline="0" fieldPosition="0">
        <references count="1">
          <reference field="10" count="1">
            <x v="0"/>
          </reference>
        </references>
      </pivotArea>
    </format>
    <format dxfId="12">
      <pivotArea dataOnly="0" labelOnly="1" outline="0" fieldPosition="0">
        <references count="1">
          <reference field="10" count="1">
            <x v="1"/>
          </reference>
        </references>
      </pivotArea>
    </format>
    <format dxfId="11">
      <pivotArea dataOnly="0" labelOnly="1" outline="0" fieldPosition="0">
        <references count="1">
          <reference field="10" count="1">
            <x v="2"/>
          </reference>
        </references>
      </pivotArea>
    </format>
    <format dxfId="10">
      <pivotArea dataOnly="0" labelOnly="1" grandCol="1" outline="0" fieldPosition="0"/>
    </format>
    <format dxfId="9">
      <pivotArea field="7" type="button" dataOnly="0" labelOnly="1" outline="0" axis="axisRow" fieldPosition="0"/>
    </format>
    <format dxfId="8">
      <pivotArea field="4" type="button" dataOnly="0" labelOnly="1" outline="0" axis="axisRow" fieldPosition="1"/>
    </format>
    <format dxfId="7">
      <pivotArea field="2" type="button" dataOnly="0" labelOnly="1" outline="0" axis="axisRow" fieldPosition="2"/>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RABAJO CONSOLIDADO TABLAS DINA 2" cacheId="8" applyNumberFormats="0" applyBorderFormats="0" applyFontFormats="0" applyPatternFormats="0" applyAlignmentFormats="0" applyWidthHeightFormats="0" dataCaption="" updatedVersion="5" compact="0" compactData="0">
  <location ref="A29:B33" firstHeaderRow="1" firstDataRow="1" firstDataCol="1"/>
  <pivotFields count="42">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ODIGO AUDITORIA SEGÚN PAD DE LA VIGENCIA" compact="0" outline="0" multipleItemSelectionAllowed="1" showAll="0"/>
    <pivotField name="No. HALLAZGO o Numeral del Informe de la Auditoría o Visita" compact="0" outline="0" multipleItemSelectionAllowed="1" showAll="0"/>
    <pivotField name="CODIGO ACCIO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ON" compact="0" outline="0" multipleItemSelectionAllowed="1" showAll="0"/>
    <pivotField name="NOMBRE DEL INDICADOR" compact="0" outline="0" multipleItemSelectionAllowed="1" showAll="0"/>
    <pivotField name="FO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axis="axisRow" dataField="1" compact="0" outline="0" multipleItemSelectionAllowed="1" showAll="0" sortType="ascending">
      <items count="4">
        <item x="0"/>
        <item x="1"/>
        <item x="2"/>
        <item t="default"/>
      </items>
    </pivotField>
  </pivotFields>
  <rowFields count="1">
    <field x="41"/>
  </rowFields>
  <rowItems count="4">
    <i>
      <x/>
    </i>
    <i>
      <x v="1"/>
    </i>
    <i>
      <x v="2"/>
    </i>
    <i t="grand">
      <x/>
    </i>
  </rowItems>
  <colItems count="1">
    <i/>
  </colItems>
  <dataFields count="1">
    <dataField name="CANTIDAD" fld="41" subtotal="count" baseField="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E6" sqref="E6:K7"/>
    </sheetView>
  </sheetViews>
  <sheetFormatPr baseColWidth="10" defaultColWidth="14.42578125" defaultRowHeight="15" customHeight="1"/>
  <cols>
    <col min="1" max="10" width="10.7109375" customWidth="1"/>
    <col min="11" max="11" width="81.85546875" customWidth="1"/>
    <col min="12" max="15" width="10.7109375" customWidth="1"/>
  </cols>
  <sheetData>
    <row r="1" spans="1:15" ht="65.25" customHeight="1">
      <c r="A1" s="169" t="s">
        <v>0</v>
      </c>
      <c r="B1" s="170"/>
      <c r="C1" s="170"/>
      <c r="D1" s="170"/>
      <c r="E1" s="170"/>
      <c r="F1" s="170"/>
      <c r="G1" s="170"/>
      <c r="H1" s="170"/>
      <c r="I1" s="170"/>
      <c r="J1" s="170"/>
      <c r="K1" s="170"/>
      <c r="L1" s="2"/>
      <c r="M1" s="2"/>
      <c r="N1" s="2"/>
      <c r="O1" s="2"/>
    </row>
    <row r="2" spans="1:15">
      <c r="A2" s="171" t="s">
        <v>1</v>
      </c>
      <c r="B2" s="172"/>
      <c r="C2" s="172"/>
      <c r="D2" s="172"/>
      <c r="E2" s="172"/>
      <c r="F2" s="172"/>
      <c r="G2" s="172"/>
      <c r="H2" s="172"/>
      <c r="I2" s="172"/>
      <c r="J2" s="172"/>
      <c r="K2" s="173"/>
    </row>
    <row r="3" spans="1:15">
      <c r="A3" s="174"/>
      <c r="B3" s="175"/>
      <c r="C3" s="175"/>
      <c r="D3" s="175"/>
      <c r="E3" s="175"/>
      <c r="F3" s="175"/>
      <c r="G3" s="175"/>
      <c r="H3" s="175"/>
      <c r="I3" s="175"/>
      <c r="J3" s="175"/>
      <c r="K3" s="176"/>
    </row>
    <row r="4" spans="1:15">
      <c r="A4" s="177" t="s">
        <v>7</v>
      </c>
      <c r="B4" s="172"/>
      <c r="C4" s="172"/>
      <c r="D4" s="173"/>
      <c r="E4" s="178" t="s">
        <v>801</v>
      </c>
      <c r="F4" s="172"/>
      <c r="G4" s="172"/>
      <c r="H4" s="172"/>
      <c r="I4" s="172"/>
      <c r="J4" s="172"/>
      <c r="K4" s="173"/>
    </row>
    <row r="5" spans="1:15">
      <c r="A5" s="174"/>
      <c r="B5" s="175"/>
      <c r="C5" s="175"/>
      <c r="D5" s="176"/>
      <c r="E5" s="174"/>
      <c r="F5" s="175"/>
      <c r="G5" s="175"/>
      <c r="H5" s="175"/>
      <c r="I5" s="175"/>
      <c r="J5" s="175"/>
      <c r="K5" s="176"/>
    </row>
    <row r="6" spans="1:15" ht="15.75" customHeight="1">
      <c r="A6" s="177" t="s">
        <v>11</v>
      </c>
      <c r="B6" s="172"/>
      <c r="C6" s="172"/>
      <c r="D6" s="173"/>
      <c r="E6" s="179" t="s">
        <v>12</v>
      </c>
      <c r="F6" s="172"/>
      <c r="G6" s="172"/>
      <c r="H6" s="172"/>
      <c r="I6" s="172"/>
      <c r="J6" s="172"/>
      <c r="K6" s="173"/>
    </row>
    <row r="7" spans="1:15" ht="15.75" customHeight="1">
      <c r="A7" s="174"/>
      <c r="B7" s="175"/>
      <c r="C7" s="175"/>
      <c r="D7" s="176"/>
      <c r="E7" s="174"/>
      <c r="F7" s="175"/>
      <c r="G7" s="175"/>
      <c r="H7" s="175"/>
      <c r="I7" s="175"/>
      <c r="J7" s="175"/>
      <c r="K7" s="176"/>
    </row>
    <row r="8" spans="1:15" ht="15.75" customHeight="1"/>
    <row r="9" spans="1:15" ht="15.75" customHeight="1"/>
    <row r="10" spans="1:15" ht="15.75" customHeight="1"/>
    <row r="11" spans="1:15" ht="15.75" customHeight="1"/>
    <row r="12" spans="1:15" ht="15.75" customHeight="1"/>
    <row r="13" spans="1:15" ht="15.75" customHeight="1"/>
    <row r="14" spans="1:15" ht="15.75" customHeight="1"/>
    <row r="15" spans="1:15" ht="15.75" customHeight="1"/>
    <row r="16" spans="1: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D1604C13-DE07-4280-AB0F-B773CBD13A08}" filter="1" showAutoFilter="1">
      <pageMargins left="0.7" right="0.7" top="0.75" bottom="0.75" header="0.3" footer="0.3"/>
      <autoFilter ref="G14"/>
    </customSheetView>
  </customSheetViews>
  <mergeCells count="6">
    <mergeCell ref="A1:K1"/>
    <mergeCell ref="A2:K3"/>
    <mergeCell ref="A4:D5"/>
    <mergeCell ref="E4:K5"/>
    <mergeCell ref="A6:D7"/>
    <mergeCell ref="E6:K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J24" sqref="J24"/>
    </sheetView>
  </sheetViews>
  <sheetFormatPr baseColWidth="10" defaultColWidth="14.42578125" defaultRowHeight="15" customHeight="1"/>
  <cols>
    <col min="1" max="1" width="24.140625" customWidth="1"/>
    <col min="2" max="2" width="19.140625" customWidth="1"/>
    <col min="3" max="3" width="26.85546875" customWidth="1"/>
    <col min="4" max="4" width="22.42578125" customWidth="1"/>
    <col min="5" max="5" width="19.28515625" customWidth="1"/>
    <col min="6" max="6" width="18.42578125" customWidth="1"/>
    <col min="7" max="7" width="17.7109375" customWidth="1"/>
    <col min="8" max="8" width="14.7109375" customWidth="1"/>
    <col min="9" max="9" width="21" customWidth="1"/>
    <col min="10" max="10" width="10.42578125" customWidth="1"/>
    <col min="11" max="11" width="8.28515625" customWidth="1"/>
    <col min="12" max="12" width="21.42578125" customWidth="1"/>
    <col min="13" max="13" width="14.5703125" customWidth="1"/>
    <col min="14" max="14" width="14.140625" customWidth="1"/>
    <col min="15" max="15" width="14.85546875" customWidth="1"/>
    <col min="16" max="16" width="13.42578125" customWidth="1"/>
    <col min="17" max="17" width="14.42578125" customWidth="1"/>
    <col min="18" max="25" width="10.7109375" customWidth="1"/>
  </cols>
  <sheetData>
    <row r="1" spans="1:25">
      <c r="A1" s="169" t="s">
        <v>9</v>
      </c>
      <c r="B1" s="170"/>
      <c r="C1" s="170"/>
      <c r="D1" s="170"/>
      <c r="E1" s="170"/>
      <c r="F1" s="170"/>
      <c r="G1" s="170"/>
      <c r="H1" s="170"/>
      <c r="I1" s="170"/>
      <c r="J1" s="170"/>
      <c r="K1" s="170"/>
      <c r="L1" s="170"/>
      <c r="M1" s="170"/>
      <c r="N1" s="170"/>
      <c r="O1" s="3"/>
      <c r="P1" s="3"/>
      <c r="Q1" s="3"/>
      <c r="R1" s="3"/>
      <c r="S1" s="3"/>
      <c r="T1" s="3"/>
      <c r="U1" s="3"/>
      <c r="V1" s="3"/>
      <c r="W1" s="3"/>
      <c r="X1" s="3"/>
      <c r="Y1" s="3"/>
    </row>
    <row r="2" spans="1:25">
      <c r="A2" s="170"/>
      <c r="B2" s="170"/>
      <c r="C2" s="170"/>
      <c r="D2" s="170"/>
      <c r="E2" s="170"/>
      <c r="F2" s="170"/>
      <c r="G2" s="170"/>
      <c r="H2" s="170"/>
      <c r="I2" s="170"/>
      <c r="J2" s="170"/>
      <c r="K2" s="170"/>
      <c r="L2" s="170"/>
      <c r="M2" s="170"/>
      <c r="N2" s="170"/>
      <c r="O2" s="3"/>
      <c r="P2" s="3"/>
      <c r="Q2" s="3"/>
      <c r="R2" s="3"/>
      <c r="S2" s="3"/>
      <c r="T2" s="3"/>
      <c r="U2" s="3"/>
      <c r="V2" s="3"/>
      <c r="W2" s="3"/>
      <c r="X2" s="3"/>
      <c r="Y2" s="3"/>
    </row>
    <row r="3" spans="1:25">
      <c r="A3" s="170"/>
      <c r="B3" s="170"/>
      <c r="C3" s="170"/>
      <c r="D3" s="170"/>
      <c r="E3" s="170"/>
      <c r="F3" s="170"/>
      <c r="G3" s="170"/>
      <c r="H3" s="170"/>
      <c r="I3" s="170"/>
      <c r="J3" s="170"/>
      <c r="K3" s="170"/>
      <c r="L3" s="170"/>
      <c r="M3" s="170"/>
      <c r="N3" s="170"/>
      <c r="O3" s="3"/>
      <c r="P3" s="3"/>
      <c r="Q3" s="3"/>
      <c r="R3" s="3"/>
      <c r="S3" s="3"/>
      <c r="T3" s="3"/>
      <c r="U3" s="3"/>
      <c r="V3" s="3"/>
      <c r="W3" s="3"/>
      <c r="X3" s="3"/>
      <c r="Y3" s="3"/>
    </row>
    <row r="4" spans="1:25">
      <c r="A4" s="170"/>
      <c r="B4" s="170"/>
      <c r="C4" s="170"/>
      <c r="D4" s="170"/>
      <c r="E4" s="170"/>
      <c r="F4" s="170"/>
      <c r="G4" s="170"/>
      <c r="H4" s="170"/>
      <c r="I4" s="170"/>
      <c r="J4" s="170"/>
      <c r="K4" s="170"/>
      <c r="L4" s="170"/>
      <c r="M4" s="170"/>
      <c r="N4" s="170"/>
      <c r="O4" s="3"/>
      <c r="P4" s="3"/>
      <c r="Q4" s="3"/>
      <c r="R4" s="3"/>
      <c r="S4" s="3"/>
      <c r="T4" s="3"/>
      <c r="U4" s="3"/>
      <c r="V4" s="3"/>
      <c r="W4" s="3"/>
      <c r="X4" s="3"/>
      <c r="Y4" s="3"/>
    </row>
    <row r="5" spans="1:25">
      <c r="B5" s="3"/>
      <c r="C5" s="3"/>
      <c r="D5" s="3"/>
      <c r="E5" s="3"/>
      <c r="F5" s="3"/>
      <c r="G5" s="3"/>
      <c r="H5" s="3"/>
      <c r="I5" s="3"/>
      <c r="J5" s="3"/>
      <c r="K5" s="3"/>
      <c r="L5" s="3"/>
      <c r="M5" s="3"/>
      <c r="N5" s="3"/>
      <c r="O5" s="3"/>
      <c r="P5" s="3"/>
      <c r="Q5" s="3"/>
      <c r="R5" s="3"/>
      <c r="S5" s="3"/>
      <c r="T5" s="3"/>
      <c r="U5" s="3"/>
      <c r="V5" s="3"/>
      <c r="W5" s="3"/>
      <c r="X5" s="3"/>
      <c r="Y5" s="3"/>
    </row>
    <row r="6" spans="1:25">
      <c r="A6" s="4" t="s">
        <v>14</v>
      </c>
      <c r="B6" s="3"/>
      <c r="C6" s="3"/>
      <c r="D6" s="3"/>
      <c r="E6" s="3"/>
      <c r="F6" s="3"/>
      <c r="J6" s="4"/>
      <c r="K6" s="3"/>
      <c r="L6" s="3"/>
      <c r="M6" s="3"/>
      <c r="N6" s="3"/>
      <c r="O6" s="3"/>
      <c r="R6" s="3"/>
    </row>
    <row r="7" spans="1:25" ht="61.5" customHeight="1">
      <c r="A7" s="5" t="s">
        <v>16</v>
      </c>
      <c r="B7" s="5" t="s">
        <v>17</v>
      </c>
      <c r="C7" s="5" t="s">
        <v>18</v>
      </c>
      <c r="D7" s="5" t="s">
        <v>19</v>
      </c>
      <c r="E7" s="5" t="s">
        <v>20</v>
      </c>
      <c r="F7" s="7" t="s">
        <v>21</v>
      </c>
      <c r="G7" s="7" t="s">
        <v>22</v>
      </c>
      <c r="H7" s="5" t="s">
        <v>23</v>
      </c>
      <c r="J7" s="3"/>
      <c r="K7" s="3"/>
      <c r="L7" s="3"/>
      <c r="M7" s="3"/>
      <c r="N7" s="3"/>
      <c r="O7" s="3"/>
      <c r="P7" s="3"/>
      <c r="Q7" s="3"/>
      <c r="R7" s="3"/>
    </row>
    <row r="8" spans="1:25" ht="15.75" customHeight="1">
      <c r="A8" s="10">
        <f>+'TRABAJO CONSOLIDADO TABLAS DINA'!C8</f>
        <v>2018</v>
      </c>
      <c r="B8" s="11">
        <f>+'TRABAJO CONSOLIDADO TABLAS DINA'!B8</f>
        <v>52</v>
      </c>
      <c r="C8" s="12" t="str">
        <f>+'TRABAJO CONSOLIDADO TABLAS DINA'!A8</f>
        <v>01 - AUDITORIA DE REGULARIDAD</v>
      </c>
      <c r="D8" s="13">
        <f>+GETPIVOTDATA("TIPO",'TRABAJO CONSOLIDADO TABLAS DINA'!$A$6,"CODIGO AUDITORIA SEGÚN PAD DE LA VIGENCIA",52,"MODALIDAD","01 - AUDITORIA DE REGULARIDAD","TIPO","Hallazgo administrativo")</f>
        <v>5</v>
      </c>
      <c r="E8" s="13">
        <f>+GETPIVOTDATA("TIPO",'TRABAJO CONSOLIDADO TABLAS DINA'!$A$6,"CODIGO AUDITORIA SEGÚN PAD DE LA VIGENCIA",52,"MODALIDAD","01 - AUDITORIA DE REGULARIDAD","TIPO","Hallazgo Administrativo con presunta incidencia disciplinaria")</f>
        <v>6</v>
      </c>
      <c r="F8" s="13">
        <f>+GETPIVOTDATA("TIPO",'TRABAJO CONSOLIDADO TABLAS DINA'!$A$6,"CODIGO AUDITORIA SEGÚN PAD DE LA VIGENCIA",52,"MODALIDAD","01 - AUDITORIA DE REGULARIDAD","TIPO","HALLAZGO ADMINISTRATIVO CON INCIDENCIA FISCAL Y  PRESUNTA INCIDENCIA DISCIPLINARIA")</f>
        <v>1</v>
      </c>
      <c r="G8" s="15">
        <v>0</v>
      </c>
      <c r="H8" s="11">
        <f t="shared" ref="H8:H12" si="0">SUM(D8:G8)</f>
        <v>12</v>
      </c>
      <c r="J8" s="3"/>
      <c r="K8" s="3"/>
      <c r="L8" s="3"/>
      <c r="M8" s="3"/>
      <c r="N8" s="3"/>
      <c r="O8" s="3"/>
      <c r="P8" s="3"/>
      <c r="Q8" s="3"/>
      <c r="R8" s="3"/>
    </row>
    <row r="9" spans="1:25" ht="15.75" customHeight="1">
      <c r="A9" s="10">
        <f>+'TRABAJO CONSOLIDADO TABLAS DINA'!C11</f>
        <v>2018</v>
      </c>
      <c r="B9" s="11">
        <f>+'TRABAJO CONSOLIDADO TABLAS DINA'!B11</f>
        <v>58</v>
      </c>
      <c r="C9" s="17" t="str">
        <f>+'TRABAJO CONSOLIDADO TABLAS DINA'!A11</f>
        <v>02 - AUDITORIA DE DESEMPEÑO</v>
      </c>
      <c r="D9" s="13">
        <f>+GETPIVOTDATA("TIPO",'TRABAJO CONSOLIDADO TABLAS DINA'!$A$6,"CODIGO AUDITORIA SEGÚN PAD DE LA VIGENCIA",58,"MODALIDAD","02 - AUDITORIA DE DESEMPEÑO","TIPO","Hallazgo administrativo")</f>
        <v>5</v>
      </c>
      <c r="E9" s="13">
        <f>+GETPIVOTDATA("TIPO",'TRABAJO CONSOLIDADO TABLAS DINA'!$A$6,"CODIGO AUDITORIA SEGÚN PAD DE LA VIGENCIA",58,"MODALIDAD","02 - AUDITORIA DE DESEMPEÑO","TIPO","Hallazgo Administrativo con presunta incidencia disciplinaria")</f>
        <v>2</v>
      </c>
      <c r="F9" s="13">
        <f>+GETPIVOTDATA("TIPO",'TRABAJO CONSOLIDADO TABLAS DINA'!$A$6,"CODIGO AUDITORIA SEGÚN PAD DE LA VIGENCIA",58,"MODALIDAD","02 - AUDITORIA DE DESEMPEÑO","TIPO","HALLAZGO ADMINISTRATIVO CON INCIDENCIA FISCAL Y  PRESUNTA INCIDENCIA DISCIPLINARIA")</f>
        <v>2</v>
      </c>
      <c r="G9" s="15">
        <v>0</v>
      </c>
      <c r="H9" s="11">
        <f t="shared" si="0"/>
        <v>9</v>
      </c>
      <c r="J9" s="3"/>
      <c r="K9" s="3"/>
      <c r="L9" s="3"/>
      <c r="M9" s="3"/>
      <c r="N9" s="3"/>
      <c r="O9" s="3"/>
      <c r="P9" s="3"/>
      <c r="Q9" s="3"/>
      <c r="R9" s="3"/>
    </row>
    <row r="10" spans="1:25" ht="15.75" customHeight="1">
      <c r="A10" s="19">
        <f>+'TRABAJO CONSOLIDADO TABLAS DINA'!C14</f>
        <v>2019</v>
      </c>
      <c r="B10" s="15">
        <f>+'TRABAJO CONSOLIDADO TABLAS DINA'!B14</f>
        <v>22</v>
      </c>
      <c r="C10" s="12" t="str">
        <f>+'TRABAJO CONSOLIDADO TABLAS DINA'!A14</f>
        <v>1 01 - AUDITORIA DE REGULARIDAD</v>
      </c>
      <c r="D10" s="13">
        <f>+GETPIVOTDATA("TIPO",'TRABAJO CONSOLIDADO TABLAS DINA'!$A$6,"CODIGO AUDITORIA SEGÚN PAD DE LA VIGENCIA",22,"MODALIDAD","1 01 - AUDITORIA DE REGULARIDAD","TIPO","Hallazgo administrativo")</f>
        <v>15</v>
      </c>
      <c r="E10" s="13">
        <f>+GETPIVOTDATA("TIPO",'TRABAJO CONSOLIDADO TABLAS DINA'!$A$6,"CODIGO AUDITORIA SEGÚN PAD DE LA VIGENCIA",22,"MODALIDAD","1 01 - AUDITORIA DE REGULARIDAD","TIPO","Hallazgo Administrativo con presunta incidencia disciplinaria")</f>
        <v>12</v>
      </c>
      <c r="F10" s="13">
        <f>+GETPIVOTDATA("TIPO",'TRABAJO CONSOLIDADO TABLAS DINA'!$A$6,"MODALIDAD","1 01 - AUDITORIA DE REGULARIDAD","TIPO","HALLAZGO ADMINISTRATIVO CON INCIDENCIA FISCAL Y  PRESUNTA INCIDENCIA DISCIPLINARIA")</f>
        <v>6</v>
      </c>
      <c r="G10" s="15">
        <v>0</v>
      </c>
      <c r="H10" s="11">
        <f t="shared" si="0"/>
        <v>33</v>
      </c>
      <c r="J10" s="3"/>
      <c r="K10" s="3"/>
      <c r="L10" s="3"/>
      <c r="M10" s="3"/>
      <c r="N10" s="3"/>
      <c r="O10" s="3"/>
      <c r="P10" s="3"/>
      <c r="Q10" s="3"/>
      <c r="R10" s="3"/>
    </row>
    <row r="11" spans="1:25" ht="15.75" customHeight="1">
      <c r="A11" s="163">
        <f>+'TRABAJO CONSOLIDADO TABLAS DINA'!C17</f>
        <v>2019</v>
      </c>
      <c r="B11" s="15">
        <f>+'TRABAJO CONSOLIDADO TABLAS DINA'!B17</f>
        <v>32</v>
      </c>
      <c r="C11" s="12" t="str">
        <f>+'TRABAJO CONSOLIDADO TABLAS DINA'!A17</f>
        <v>2 02 - AUDITORIA DE DESEMPEÑO</v>
      </c>
      <c r="D11" s="13">
        <f>+GETPIVOTDATA("TIPO",'TRABAJO CONSOLIDADO TABLAS DINA'!$A$6,"CODIGO AUDITORIA SEGÚN PAD DE LA VIGENCIA",32,"MODALIDAD","2 02 - AUDITORIA DE DESEMPEÑO","TIPO","Hallazgo administrativo")</f>
        <v>3</v>
      </c>
      <c r="E11" s="13">
        <f>+GETPIVOTDATA("TIPO",'TRABAJO CONSOLIDADO TABLAS DINA'!$A$6,"CODIGO AUDITORIA SEGÚN PAD DE LA VIGENCIA",32,"MODALIDAD","2 02 - AUDITORIA DE DESEMPEÑO","TIPO","Hallazgo Administrativo con presunta incidencia disciplinaria")</f>
        <v>4</v>
      </c>
      <c r="F11" s="13">
        <f>+GETPIVOTDATA("TIPO",'TRABAJO CONSOLIDADO TABLAS DINA'!$A$6,"CODIGO AUDITORIA SEGÚN PAD DE LA VIGENCIA",32,"MODALIDAD","2 02 - AUDITORIA DE DESEMPEÑO","TIPO","HALLAZGO ADMINISTRATIVO CON INCIDENCIA FISCAL Y  PRESUNTA INCIDENCIA DISCIPLINARIA")</f>
        <v>4</v>
      </c>
      <c r="G11" s="15">
        <v>0</v>
      </c>
      <c r="H11" s="11">
        <f t="shared" si="0"/>
        <v>11</v>
      </c>
      <c r="J11" s="3"/>
      <c r="K11" s="3"/>
      <c r="L11" s="3"/>
      <c r="M11" s="3"/>
      <c r="N11" s="3"/>
      <c r="O11" s="3"/>
      <c r="P11" s="3"/>
      <c r="Q11" s="3"/>
      <c r="R11" s="3"/>
    </row>
    <row r="12" spans="1:25" ht="15.75" customHeight="1">
      <c r="A12" s="181" t="s">
        <v>23</v>
      </c>
      <c r="B12" s="182"/>
      <c r="C12" s="183"/>
      <c r="D12" s="31">
        <f t="shared" ref="D12:G12" si="1">SUM(D8:D11)</f>
        <v>28</v>
      </c>
      <c r="E12" s="31">
        <f t="shared" si="1"/>
        <v>24</v>
      </c>
      <c r="F12" s="31">
        <f t="shared" si="1"/>
        <v>13</v>
      </c>
      <c r="G12" s="15">
        <f t="shared" si="1"/>
        <v>0</v>
      </c>
      <c r="H12" s="11">
        <f t="shared" si="0"/>
        <v>65</v>
      </c>
      <c r="J12" s="3"/>
      <c r="K12" s="3"/>
      <c r="L12" s="3"/>
      <c r="M12" s="3"/>
      <c r="N12" s="3"/>
      <c r="O12" s="3"/>
      <c r="P12" s="3"/>
      <c r="Q12" s="3"/>
      <c r="R12" s="3"/>
    </row>
    <row r="13" spans="1:25" ht="15.75" customHeight="1">
      <c r="A13" s="3"/>
      <c r="B13" s="3"/>
      <c r="C13" s="3"/>
      <c r="D13" s="33"/>
      <c r="E13" s="33"/>
      <c r="F13" s="33"/>
      <c r="G13" s="3"/>
      <c r="H13" s="3"/>
      <c r="I13" s="3"/>
      <c r="J13" s="3"/>
      <c r="K13" s="3"/>
      <c r="L13" s="3"/>
      <c r="M13" s="3"/>
      <c r="N13" s="3"/>
      <c r="O13" s="3"/>
      <c r="P13" s="3"/>
      <c r="Q13" s="3"/>
      <c r="R13" s="3"/>
      <c r="S13" s="3"/>
      <c r="T13" s="3"/>
      <c r="U13" s="3"/>
      <c r="V13" s="3"/>
      <c r="W13" s="3"/>
      <c r="X13" s="3"/>
      <c r="Y13" s="3"/>
    </row>
    <row r="14" spans="1:25" ht="15.75" customHeight="1">
      <c r="A14" s="3"/>
      <c r="B14" s="3"/>
      <c r="C14" s="3"/>
      <c r="D14" s="3"/>
      <c r="E14" s="3"/>
      <c r="F14" s="3"/>
      <c r="G14" s="3"/>
      <c r="H14" s="3"/>
      <c r="I14" s="3"/>
      <c r="J14" s="3"/>
      <c r="K14" s="3"/>
      <c r="L14" s="3"/>
      <c r="M14" s="3"/>
      <c r="N14" s="35"/>
      <c r="O14" s="3"/>
      <c r="P14" s="3"/>
      <c r="Q14" s="3"/>
      <c r="R14" s="3"/>
      <c r="S14" s="3"/>
      <c r="T14" s="3"/>
      <c r="U14" s="3"/>
      <c r="V14" s="3"/>
      <c r="W14" s="3"/>
      <c r="X14" s="3"/>
      <c r="Y14" s="3"/>
    </row>
    <row r="15" spans="1:25" ht="15.75" customHeight="1">
      <c r="A15" s="4" t="s">
        <v>46</v>
      </c>
      <c r="B15" s="3"/>
      <c r="C15" s="3"/>
      <c r="D15" s="3"/>
      <c r="E15" s="3"/>
      <c r="F15" s="3"/>
      <c r="G15" s="3"/>
      <c r="H15" s="3"/>
      <c r="I15" s="3"/>
      <c r="J15" s="3"/>
      <c r="K15" s="3"/>
      <c r="L15" s="3"/>
      <c r="M15" s="3"/>
      <c r="N15" s="3"/>
      <c r="O15" s="3"/>
      <c r="P15" s="3"/>
      <c r="Q15" s="3"/>
      <c r="R15" s="3"/>
      <c r="S15" s="3"/>
      <c r="T15" s="3"/>
      <c r="U15" s="3"/>
      <c r="V15" s="3"/>
      <c r="W15" s="3"/>
      <c r="X15" s="3"/>
      <c r="Y15" s="3"/>
    </row>
    <row r="16" spans="1:25" ht="15.75" customHeight="1">
      <c r="A16" s="184" t="s">
        <v>47</v>
      </c>
      <c r="B16" s="187" t="s">
        <v>49</v>
      </c>
      <c r="C16" s="187" t="s">
        <v>51</v>
      </c>
      <c r="E16" s="3"/>
      <c r="F16" s="3"/>
      <c r="G16" s="3"/>
      <c r="H16" s="3"/>
      <c r="I16" s="3"/>
      <c r="J16" s="3"/>
      <c r="K16" s="3"/>
      <c r="L16" s="3"/>
      <c r="N16" s="3"/>
      <c r="O16" s="3"/>
      <c r="P16" s="3"/>
      <c r="Q16" s="3"/>
      <c r="R16" s="3"/>
      <c r="S16" s="3"/>
      <c r="T16" s="3"/>
      <c r="U16" s="3"/>
      <c r="V16" s="3"/>
      <c r="W16" s="3"/>
      <c r="X16" s="3"/>
      <c r="Y16" s="3"/>
    </row>
    <row r="17" spans="1:25" ht="15.75" customHeight="1">
      <c r="A17" s="185"/>
      <c r="B17" s="185"/>
      <c r="C17" s="185"/>
      <c r="E17" s="3"/>
      <c r="F17" s="3"/>
      <c r="G17" s="3"/>
      <c r="H17" s="3"/>
      <c r="I17" s="3"/>
      <c r="J17" s="3"/>
      <c r="K17" s="3"/>
      <c r="L17" s="3"/>
      <c r="M17" s="3"/>
      <c r="N17" s="3"/>
      <c r="O17" s="3"/>
      <c r="P17" s="3"/>
      <c r="Q17" s="3"/>
      <c r="R17" s="3"/>
      <c r="S17" s="3"/>
      <c r="T17" s="3"/>
      <c r="U17" s="3"/>
      <c r="V17" s="3"/>
      <c r="W17" s="3"/>
      <c r="X17" s="3"/>
      <c r="Y17" s="3"/>
    </row>
    <row r="18" spans="1:25" ht="15.75" customHeight="1">
      <c r="A18" s="186"/>
      <c r="B18" s="186"/>
      <c r="C18" s="186"/>
      <c r="E18" s="3"/>
      <c r="F18" s="3"/>
      <c r="G18" s="3"/>
      <c r="H18" s="3"/>
      <c r="I18" s="3"/>
      <c r="J18" s="3"/>
      <c r="K18" s="3"/>
      <c r="L18" s="3"/>
      <c r="M18" s="3"/>
      <c r="N18" s="3"/>
      <c r="O18" s="3"/>
      <c r="P18" s="3"/>
      <c r="Q18" s="3"/>
      <c r="R18" s="3"/>
      <c r="S18" s="3"/>
      <c r="T18" s="3"/>
      <c r="U18" s="3"/>
      <c r="V18" s="3"/>
      <c r="W18" s="3"/>
      <c r="X18" s="3"/>
      <c r="Y18" s="3"/>
    </row>
    <row r="19" spans="1:25" ht="15.75" customHeight="1">
      <c r="A19" s="12" t="str">
        <f>'TRABAJO CONSOLIDADO TABLAS DINA'!A30</f>
        <v>CUMPLIDA</v>
      </c>
      <c r="B19" s="15">
        <f>'TRABAJO CONSOLIDADO TABLAS DINA'!B30</f>
        <v>57</v>
      </c>
      <c r="C19" s="165">
        <f>B19/B22</f>
        <v>0.6404494382022472</v>
      </c>
      <c r="E19" s="3"/>
      <c r="F19" s="3"/>
      <c r="G19" s="3"/>
      <c r="H19" s="3"/>
      <c r="I19" s="3"/>
      <c r="J19" s="3"/>
      <c r="K19" s="3"/>
      <c r="L19" s="3"/>
      <c r="M19" s="3"/>
      <c r="N19" s="3"/>
      <c r="O19" s="3"/>
      <c r="P19" s="3"/>
      <c r="Q19" s="3"/>
      <c r="R19" s="3"/>
      <c r="S19" s="3"/>
      <c r="T19" s="3"/>
      <c r="U19" s="3"/>
      <c r="V19" s="3"/>
      <c r="W19" s="3"/>
      <c r="X19" s="3"/>
      <c r="Y19" s="3"/>
    </row>
    <row r="20" spans="1:25" ht="15.75" customHeight="1">
      <c r="A20" s="12" t="str">
        <f>'TRABAJO CONSOLIDADO TABLAS DINA'!A32</f>
        <v>VENCIDA</v>
      </c>
      <c r="B20" s="15">
        <f>'TRABAJO CONSOLIDADO TABLAS DINA'!B32</f>
        <v>1</v>
      </c>
      <c r="C20" s="165">
        <f>B20/B22</f>
        <v>1.1235955056179775E-2</v>
      </c>
      <c r="E20" s="3"/>
      <c r="F20" s="3"/>
      <c r="G20" s="3"/>
      <c r="H20" s="3"/>
      <c r="I20" s="3"/>
      <c r="J20" s="3"/>
      <c r="K20" s="3"/>
      <c r="L20" s="3"/>
      <c r="M20" s="3"/>
      <c r="N20" s="3"/>
      <c r="O20" s="3"/>
      <c r="P20" s="3"/>
      <c r="Q20" s="3"/>
      <c r="R20" s="3"/>
      <c r="S20" s="3"/>
      <c r="T20" s="3"/>
      <c r="U20" s="3"/>
      <c r="V20" s="3"/>
      <c r="W20" s="3"/>
      <c r="X20" s="3"/>
      <c r="Y20" s="3"/>
    </row>
    <row r="21" spans="1:25" ht="15.75" customHeight="1">
      <c r="A21" s="12" t="str">
        <f>'TRABAJO CONSOLIDADO TABLAS DINA'!A31</f>
        <v>EN EJECUCIÓN</v>
      </c>
      <c r="B21" s="15">
        <f>'TRABAJO CONSOLIDADO TABLAS DINA'!B31</f>
        <v>31</v>
      </c>
      <c r="C21" s="165">
        <f>B21/B22</f>
        <v>0.34831460674157305</v>
      </c>
      <c r="E21" s="3"/>
      <c r="F21" s="3"/>
      <c r="G21" s="3"/>
      <c r="H21" s="3"/>
      <c r="I21" s="3"/>
      <c r="J21" s="3"/>
      <c r="K21" s="3"/>
      <c r="L21" s="3"/>
      <c r="M21" s="3"/>
      <c r="N21" s="3"/>
      <c r="O21" s="3"/>
      <c r="P21" s="3"/>
      <c r="Q21" s="3"/>
      <c r="R21" s="3"/>
      <c r="S21" s="3"/>
      <c r="T21" s="3"/>
      <c r="U21" s="3"/>
      <c r="V21" s="3"/>
      <c r="W21" s="3"/>
      <c r="X21" s="3"/>
      <c r="Y21" s="3"/>
    </row>
    <row r="22" spans="1:25" ht="15.75" customHeight="1">
      <c r="A22" s="17" t="s">
        <v>55</v>
      </c>
      <c r="B22" s="15">
        <f>'TRABAJO CONSOLIDADO TABLAS DINA'!B33</f>
        <v>89</v>
      </c>
      <c r="C22" s="165">
        <f>SUM(C19:C21)</f>
        <v>1</v>
      </c>
      <c r="E22" s="3"/>
      <c r="F22" s="3"/>
      <c r="G22" s="3"/>
      <c r="H22" s="3"/>
      <c r="I22" s="3"/>
      <c r="J22" s="3"/>
      <c r="K22" s="3"/>
      <c r="L22" s="3"/>
      <c r="M22" s="3"/>
      <c r="N22" s="3"/>
      <c r="O22" s="3"/>
      <c r="P22" s="3"/>
      <c r="Q22" s="3"/>
      <c r="R22" s="3"/>
      <c r="S22" s="3"/>
      <c r="T22" s="3"/>
      <c r="U22" s="3"/>
      <c r="V22" s="3"/>
      <c r="W22" s="3"/>
      <c r="X22" s="3"/>
      <c r="Y22" s="3"/>
    </row>
    <row r="23" spans="1:25" ht="15.75" customHeight="1">
      <c r="A23" s="3"/>
      <c r="B23" s="3"/>
      <c r="C23" s="3"/>
      <c r="D23" s="3"/>
      <c r="E23" s="3"/>
      <c r="F23" s="3"/>
      <c r="G23" s="3"/>
      <c r="H23" s="3"/>
      <c r="I23" s="3"/>
      <c r="J23" s="3"/>
      <c r="K23" s="3"/>
      <c r="L23" s="3"/>
      <c r="M23" s="3"/>
      <c r="N23" s="3"/>
      <c r="O23" s="3"/>
      <c r="P23" s="3"/>
      <c r="Q23" s="3"/>
      <c r="R23" s="3"/>
      <c r="S23" s="3"/>
      <c r="T23" s="3"/>
      <c r="U23" s="3"/>
      <c r="V23" s="3"/>
      <c r="W23" s="3"/>
      <c r="X23" s="3"/>
      <c r="Y23" s="3"/>
    </row>
    <row r="24" spans="1:25" ht="15.75" customHeight="1">
      <c r="A24" s="3"/>
      <c r="B24" s="51"/>
      <c r="C24" s="35"/>
      <c r="D24" s="3"/>
      <c r="E24" s="3"/>
      <c r="F24" s="3"/>
      <c r="G24" s="3"/>
      <c r="H24" s="3"/>
      <c r="I24" s="3"/>
      <c r="J24" s="3"/>
      <c r="K24" s="3"/>
      <c r="L24" s="3"/>
      <c r="M24" s="3"/>
      <c r="N24" s="3"/>
      <c r="O24" s="3"/>
      <c r="P24" s="3"/>
      <c r="Q24" s="3"/>
      <c r="R24" s="3"/>
      <c r="S24" s="3"/>
      <c r="T24" s="3"/>
      <c r="U24" s="3"/>
      <c r="V24" s="3"/>
      <c r="W24" s="3"/>
      <c r="X24" s="3"/>
      <c r="Y24" s="3"/>
    </row>
    <row r="25" spans="1:25" ht="15.75" customHeight="1">
      <c r="A25" s="3"/>
      <c r="B25" s="3"/>
      <c r="C25" s="35"/>
      <c r="D25" s="3"/>
      <c r="E25" s="3"/>
      <c r="F25" s="3"/>
      <c r="G25" s="3"/>
      <c r="H25" s="3"/>
      <c r="I25" s="3"/>
      <c r="J25" s="3"/>
      <c r="K25" s="3"/>
      <c r="L25" s="3"/>
      <c r="M25" s="3"/>
      <c r="N25" s="3"/>
      <c r="O25" s="3"/>
      <c r="P25" s="3"/>
      <c r="Q25" s="3"/>
      <c r="R25" s="3"/>
      <c r="S25" s="3"/>
      <c r="T25" s="3"/>
      <c r="U25" s="3"/>
      <c r="V25" s="3"/>
      <c r="W25" s="3"/>
      <c r="X25" s="3"/>
      <c r="Y25" s="3"/>
    </row>
    <row r="26" spans="1:25" ht="15.75" customHeight="1">
      <c r="A26" s="3"/>
      <c r="B26" s="3"/>
      <c r="C26" s="3"/>
      <c r="D26" s="3"/>
      <c r="E26" s="3"/>
      <c r="F26" s="3"/>
      <c r="G26" s="3"/>
      <c r="H26" s="3"/>
      <c r="I26" s="3"/>
      <c r="J26" s="3"/>
      <c r="K26" s="3"/>
      <c r="L26" s="3"/>
      <c r="M26" s="3"/>
      <c r="N26" s="3"/>
      <c r="O26" s="3"/>
      <c r="P26" s="3"/>
      <c r="Q26" s="3"/>
      <c r="R26" s="3"/>
      <c r="S26" s="3"/>
      <c r="T26" s="3"/>
      <c r="U26" s="3"/>
      <c r="V26" s="3"/>
      <c r="W26" s="3"/>
      <c r="X26" s="3"/>
      <c r="Y26" s="3"/>
    </row>
    <row r="27" spans="1:25" ht="15.75" customHeight="1">
      <c r="A27" s="3"/>
      <c r="B27" s="3"/>
      <c r="C27" s="3"/>
      <c r="D27" s="3"/>
      <c r="E27" s="3"/>
      <c r="F27" s="3"/>
      <c r="G27" s="3"/>
      <c r="H27" s="3"/>
      <c r="I27" s="3"/>
      <c r="J27" s="3"/>
      <c r="K27" s="3"/>
      <c r="L27" s="3"/>
      <c r="M27" s="3"/>
      <c r="N27" s="3"/>
      <c r="O27" s="3"/>
      <c r="P27" s="3"/>
      <c r="Q27" s="3"/>
      <c r="R27" s="3"/>
      <c r="S27" s="3"/>
      <c r="T27" s="3"/>
      <c r="U27" s="3"/>
      <c r="V27" s="3"/>
      <c r="W27" s="3"/>
      <c r="X27" s="3"/>
      <c r="Y27" s="3"/>
    </row>
    <row r="28" spans="1:25" ht="15.75" customHeight="1">
      <c r="A28" s="3"/>
      <c r="B28" s="3"/>
      <c r="C28" s="3"/>
      <c r="D28" s="3"/>
      <c r="E28" s="3"/>
      <c r="F28" s="3"/>
      <c r="G28" s="3"/>
      <c r="H28" s="3"/>
      <c r="I28" s="3"/>
      <c r="J28" s="3"/>
      <c r="K28" s="3"/>
      <c r="L28" s="3"/>
      <c r="M28" s="3"/>
      <c r="N28" s="3"/>
      <c r="O28" s="3"/>
      <c r="P28" s="3"/>
      <c r="Q28" s="3"/>
      <c r="R28" s="3"/>
      <c r="S28" s="3"/>
      <c r="T28" s="3"/>
      <c r="U28" s="3"/>
      <c r="V28" s="3"/>
      <c r="W28" s="3"/>
      <c r="X28" s="3"/>
      <c r="Y28" s="3"/>
    </row>
    <row r="29" spans="1:25" ht="15.75" customHeight="1">
      <c r="A29" s="3"/>
      <c r="B29" s="3"/>
      <c r="C29" s="3"/>
      <c r="D29" s="3"/>
      <c r="E29" s="3"/>
      <c r="F29" s="3"/>
      <c r="G29" s="3"/>
      <c r="H29" s="3"/>
      <c r="I29" s="3"/>
      <c r="J29" s="3"/>
      <c r="K29" s="3"/>
      <c r="L29" s="3"/>
      <c r="M29" s="3"/>
      <c r="N29" s="3"/>
      <c r="O29" s="3"/>
      <c r="P29" s="3"/>
      <c r="Q29" s="3"/>
      <c r="R29" s="3"/>
      <c r="S29" s="3"/>
      <c r="T29" s="3"/>
      <c r="U29" s="3"/>
      <c r="V29" s="3"/>
      <c r="W29" s="3"/>
      <c r="X29" s="3"/>
      <c r="Y29" s="3"/>
    </row>
    <row r="30" spans="1:25" ht="15.75" customHeight="1">
      <c r="A30" s="3"/>
      <c r="B30" s="3"/>
      <c r="C30" s="3"/>
      <c r="D30" s="3"/>
      <c r="E30" s="3"/>
      <c r="F30" s="3"/>
      <c r="G30" s="3"/>
      <c r="H30" s="3"/>
      <c r="I30" s="3"/>
      <c r="J30" s="3"/>
      <c r="K30" s="3"/>
      <c r="L30" s="3"/>
      <c r="M30" s="3"/>
      <c r="N30" s="3"/>
      <c r="O30" s="3"/>
      <c r="P30" s="3"/>
      <c r="Q30" s="3"/>
      <c r="R30" s="3"/>
      <c r="S30" s="3"/>
      <c r="T30" s="3"/>
      <c r="U30" s="3"/>
      <c r="V30" s="3"/>
      <c r="W30" s="3"/>
      <c r="X30" s="3"/>
      <c r="Y30" s="3"/>
    </row>
    <row r="31" spans="1:25" ht="15.75" customHeight="1">
      <c r="A31" s="3"/>
      <c r="B31" s="3"/>
      <c r="C31" s="3"/>
      <c r="D31" s="3"/>
      <c r="E31" s="3"/>
      <c r="F31" s="3"/>
      <c r="G31" s="3"/>
      <c r="H31" s="3"/>
      <c r="I31" s="35"/>
      <c r="J31" s="3"/>
      <c r="K31" s="3"/>
      <c r="L31" s="3"/>
      <c r="M31" s="3"/>
      <c r="N31" s="3"/>
      <c r="O31" s="3"/>
      <c r="P31" s="3"/>
      <c r="Q31" s="3"/>
      <c r="R31" s="3"/>
      <c r="S31" s="3"/>
      <c r="T31" s="3"/>
      <c r="U31" s="3"/>
      <c r="V31" s="3"/>
      <c r="W31" s="3"/>
      <c r="X31" s="3"/>
      <c r="Y31" s="3"/>
    </row>
    <row r="32" spans="1:25" ht="15.75" customHeight="1">
      <c r="A32" s="3"/>
      <c r="B32" s="3"/>
      <c r="C32" s="3"/>
      <c r="D32" s="3"/>
      <c r="E32" s="3"/>
      <c r="F32" s="3"/>
      <c r="G32" s="3"/>
      <c r="H32" s="3"/>
      <c r="I32" s="3"/>
      <c r="J32" s="3"/>
      <c r="K32" s="3"/>
      <c r="L32" s="3"/>
      <c r="M32" s="3"/>
      <c r="N32" s="3"/>
      <c r="O32" s="3"/>
      <c r="P32" s="3"/>
      <c r="Q32" s="3"/>
      <c r="R32" s="3"/>
      <c r="S32" s="3"/>
      <c r="T32" s="3"/>
      <c r="U32" s="3"/>
      <c r="V32" s="3"/>
      <c r="W32" s="3"/>
      <c r="X32" s="3"/>
      <c r="Y32" s="3"/>
    </row>
    <row r="33" spans="1:25" ht="15.75" customHeight="1">
      <c r="A33" s="3"/>
      <c r="B33" s="3"/>
      <c r="C33" s="3"/>
      <c r="D33" s="3"/>
      <c r="E33" s="180" t="s">
        <v>67</v>
      </c>
      <c r="F33" s="170"/>
      <c r="G33" s="170"/>
      <c r="H33" s="3"/>
      <c r="I33" s="3"/>
      <c r="J33" s="3"/>
      <c r="K33" s="3"/>
      <c r="L33" s="3"/>
      <c r="M33" s="3"/>
      <c r="N33" s="3"/>
      <c r="O33" s="3"/>
      <c r="P33" s="3"/>
      <c r="Q33" s="3"/>
      <c r="R33" s="3"/>
      <c r="S33" s="3"/>
      <c r="T33" s="3"/>
      <c r="U33" s="3"/>
      <c r="V33" s="3"/>
      <c r="W33" s="3"/>
      <c r="X33" s="3"/>
      <c r="Y33" s="3"/>
    </row>
    <row r="34" spans="1:25" ht="15.75"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5.75"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5.75"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5.75"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5.75"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5.75"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5.75"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15.75" customHeight="1">
      <c r="A41" s="3"/>
      <c r="B41" s="3"/>
      <c r="C41" s="3"/>
      <c r="D41" s="3"/>
      <c r="E41" s="3"/>
      <c r="F41" s="3"/>
      <c r="G41" s="3"/>
      <c r="H41" s="3"/>
      <c r="I41" s="3"/>
      <c r="J41" s="3"/>
      <c r="K41" s="3"/>
      <c r="L41" s="3"/>
      <c r="M41" s="3"/>
      <c r="N41" s="3"/>
      <c r="O41" s="3"/>
      <c r="P41" s="3"/>
      <c r="Q41" s="3"/>
      <c r="R41" s="3"/>
      <c r="S41" s="3"/>
      <c r="T41" s="3"/>
      <c r="U41" s="3"/>
      <c r="V41" s="3"/>
      <c r="W41" s="3"/>
      <c r="X41" s="3"/>
      <c r="Y41" s="3"/>
    </row>
    <row r="42" spans="1:25" ht="15.75" customHeight="1">
      <c r="A42" s="3"/>
      <c r="B42" s="3"/>
      <c r="C42" s="3"/>
      <c r="D42" s="3"/>
      <c r="E42" s="3"/>
      <c r="F42" s="3"/>
      <c r="G42" s="3"/>
      <c r="H42" s="3"/>
      <c r="I42" s="3"/>
      <c r="J42" s="3"/>
      <c r="K42" s="3"/>
      <c r="L42" s="3"/>
      <c r="M42" s="3"/>
      <c r="N42" s="3"/>
      <c r="O42" s="3"/>
      <c r="P42" s="3"/>
      <c r="Q42" s="3"/>
      <c r="R42" s="3"/>
      <c r="S42" s="3"/>
      <c r="T42" s="3"/>
      <c r="U42" s="3"/>
      <c r="V42" s="3"/>
      <c r="W42" s="3"/>
      <c r="X42" s="3"/>
      <c r="Y42" s="3"/>
    </row>
    <row r="43" spans="1:25" ht="15.75" customHeight="1">
      <c r="A43" s="3"/>
      <c r="B43" s="3"/>
      <c r="C43" s="3"/>
      <c r="D43" s="3"/>
      <c r="E43" s="3"/>
      <c r="F43" s="3"/>
      <c r="G43" s="3"/>
      <c r="H43" s="3"/>
      <c r="I43" s="3"/>
      <c r="J43" s="3"/>
      <c r="K43" s="3"/>
      <c r="L43" s="3"/>
      <c r="M43" s="3"/>
      <c r="N43" s="3"/>
      <c r="O43" s="3"/>
      <c r="P43" s="3"/>
      <c r="Q43" s="3"/>
      <c r="R43" s="3"/>
      <c r="S43" s="3"/>
      <c r="T43" s="3"/>
      <c r="U43" s="3"/>
      <c r="V43" s="3"/>
      <c r="W43" s="3"/>
      <c r="X43" s="3"/>
      <c r="Y43" s="3"/>
    </row>
    <row r="44" spans="1:25" ht="15.75" customHeight="1">
      <c r="A44" s="3"/>
      <c r="B44" s="3"/>
      <c r="C44" s="3"/>
      <c r="D44" s="3"/>
      <c r="E44" s="3"/>
      <c r="F44" s="3"/>
      <c r="G44" s="3"/>
      <c r="H44" s="3"/>
      <c r="I44" s="3"/>
      <c r="J44" s="3"/>
      <c r="K44" s="3"/>
      <c r="L44" s="3"/>
      <c r="M44" s="3"/>
      <c r="N44" s="3"/>
      <c r="O44" s="3"/>
      <c r="P44" s="3"/>
      <c r="Q44" s="3"/>
      <c r="R44" s="3"/>
      <c r="S44" s="3"/>
      <c r="T44" s="3"/>
      <c r="U44" s="3"/>
      <c r="V44" s="3"/>
      <c r="W44" s="3"/>
      <c r="X44" s="3"/>
      <c r="Y44" s="3"/>
    </row>
    <row r="45" spans="1:25" ht="15.75" customHeight="1">
      <c r="A45" s="3"/>
      <c r="B45" s="3"/>
      <c r="C45" s="3"/>
      <c r="D45" s="3"/>
      <c r="E45" s="3"/>
      <c r="F45" s="3"/>
      <c r="G45" s="3"/>
      <c r="H45" s="3"/>
      <c r="I45" s="3"/>
      <c r="J45" s="3"/>
      <c r="K45" s="3"/>
      <c r="L45" s="3"/>
      <c r="M45" s="3"/>
      <c r="N45" s="3"/>
      <c r="O45" s="3"/>
      <c r="P45" s="3"/>
      <c r="Q45" s="3"/>
      <c r="R45" s="3"/>
      <c r="S45" s="3"/>
      <c r="T45" s="3"/>
      <c r="U45" s="3"/>
      <c r="V45" s="3"/>
      <c r="W45" s="3"/>
      <c r="X45" s="3"/>
      <c r="Y45" s="3"/>
    </row>
    <row r="46" spans="1:25"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spans="1:25" ht="15.75" customHeight="1">
      <c r="A47" s="3"/>
      <c r="B47" s="3"/>
      <c r="C47" s="3"/>
      <c r="D47" s="3"/>
      <c r="E47" s="3"/>
      <c r="F47" s="3"/>
      <c r="G47" s="3"/>
      <c r="H47" s="3"/>
      <c r="I47" s="3"/>
      <c r="J47" s="3"/>
      <c r="K47" s="3"/>
      <c r="L47" s="3"/>
      <c r="M47" s="3"/>
      <c r="N47" s="3"/>
      <c r="O47" s="3"/>
      <c r="P47" s="3"/>
      <c r="Q47" s="3"/>
      <c r="R47" s="3"/>
      <c r="S47" s="3"/>
      <c r="T47" s="3"/>
      <c r="U47" s="3"/>
      <c r="V47" s="3"/>
      <c r="W47" s="3"/>
      <c r="X47" s="3"/>
      <c r="Y47" s="3"/>
    </row>
    <row r="48" spans="1:25" ht="15.75" customHeight="1">
      <c r="A48" s="3"/>
      <c r="B48" s="3"/>
      <c r="C48" s="3"/>
      <c r="D48" s="3"/>
      <c r="E48" s="3"/>
      <c r="F48" s="3"/>
      <c r="G48" s="3"/>
      <c r="H48" s="3"/>
      <c r="I48" s="3"/>
      <c r="J48" s="3"/>
      <c r="K48" s="3"/>
      <c r="L48" s="3"/>
      <c r="M48" s="3"/>
      <c r="N48" s="3"/>
      <c r="O48" s="3"/>
      <c r="P48" s="3"/>
      <c r="Q48" s="3"/>
      <c r="R48" s="3"/>
      <c r="S48" s="3"/>
      <c r="T48" s="3"/>
      <c r="U48" s="3"/>
      <c r="V48" s="3"/>
      <c r="W48" s="3"/>
      <c r="X48" s="3"/>
      <c r="Y48" s="3"/>
    </row>
    <row r="49" spans="1:25" ht="15.75" customHeight="1">
      <c r="A49" s="3"/>
      <c r="B49" s="3"/>
      <c r="C49" s="3"/>
      <c r="D49" s="3"/>
      <c r="E49" s="3"/>
      <c r="F49" s="3"/>
      <c r="G49" s="3"/>
      <c r="H49" s="3"/>
      <c r="I49" s="3"/>
      <c r="J49" s="3"/>
      <c r="K49" s="3"/>
      <c r="L49" s="3"/>
      <c r="M49" s="3"/>
      <c r="N49" s="3"/>
      <c r="O49" s="3"/>
      <c r="P49" s="3"/>
      <c r="Q49" s="3"/>
      <c r="R49" s="3"/>
      <c r="S49" s="3"/>
      <c r="T49" s="3"/>
      <c r="U49" s="3"/>
      <c r="V49" s="3"/>
      <c r="W49" s="3"/>
      <c r="X49" s="3"/>
      <c r="Y49" s="3"/>
    </row>
    <row r="50" spans="1:25" ht="15.75" customHeight="1">
      <c r="A50" s="3"/>
      <c r="B50" s="3"/>
      <c r="C50" s="3"/>
      <c r="D50" s="3"/>
      <c r="E50" s="3"/>
      <c r="F50" s="3"/>
      <c r="G50" s="3"/>
      <c r="H50" s="3"/>
      <c r="I50" s="3"/>
      <c r="J50" s="3"/>
      <c r="K50" s="3"/>
      <c r="L50" s="3"/>
      <c r="M50" s="3"/>
      <c r="N50" s="3"/>
      <c r="O50" s="3"/>
      <c r="P50" s="3"/>
      <c r="Q50" s="3"/>
      <c r="R50" s="3"/>
      <c r="S50" s="3"/>
      <c r="T50" s="3"/>
      <c r="U50" s="3"/>
      <c r="V50" s="3"/>
      <c r="W50" s="3"/>
      <c r="X50" s="3"/>
      <c r="Y50" s="3"/>
    </row>
    <row r="51" spans="1:25" ht="15.75" customHeight="1">
      <c r="A51" s="3"/>
      <c r="B51" s="3"/>
      <c r="C51" s="3"/>
      <c r="D51" s="3"/>
      <c r="E51" s="3"/>
      <c r="F51" s="3"/>
      <c r="G51" s="3"/>
      <c r="H51" s="3"/>
      <c r="I51" s="3"/>
      <c r="J51" s="3"/>
      <c r="K51" s="3"/>
      <c r="L51" s="3"/>
      <c r="M51" s="3"/>
      <c r="N51" s="3"/>
      <c r="O51" s="3"/>
      <c r="P51" s="3"/>
      <c r="Q51" s="3"/>
      <c r="R51" s="3"/>
      <c r="S51" s="3"/>
      <c r="T51" s="3"/>
      <c r="U51" s="3"/>
      <c r="V51" s="3"/>
      <c r="W51" s="3"/>
      <c r="X51" s="3"/>
      <c r="Y51" s="3"/>
    </row>
    <row r="52" spans="1:25" ht="15.75" customHeight="1">
      <c r="A52" s="3"/>
      <c r="B52" s="3"/>
      <c r="C52" s="3"/>
      <c r="D52" s="3"/>
      <c r="E52" s="3"/>
      <c r="F52" s="3"/>
      <c r="G52" s="3"/>
      <c r="H52" s="3"/>
      <c r="I52" s="3"/>
      <c r="J52" s="3"/>
      <c r="K52" s="3"/>
      <c r="L52" s="3"/>
      <c r="M52" s="3"/>
      <c r="N52" s="3"/>
      <c r="O52" s="3"/>
      <c r="P52" s="3"/>
      <c r="Q52" s="3"/>
      <c r="R52" s="3"/>
      <c r="S52" s="3"/>
      <c r="T52" s="3"/>
      <c r="U52" s="3"/>
      <c r="V52" s="3"/>
      <c r="W52" s="3"/>
      <c r="X52" s="3"/>
      <c r="Y52" s="3"/>
    </row>
    <row r="53" spans="1:25" ht="15.75" customHeight="1">
      <c r="A53" s="3"/>
      <c r="B53" s="3"/>
      <c r="C53" s="3"/>
      <c r="D53" s="3"/>
      <c r="E53" s="3"/>
      <c r="F53" s="3"/>
      <c r="G53" s="3"/>
      <c r="H53" s="3"/>
      <c r="I53" s="3"/>
      <c r="J53" s="3"/>
      <c r="K53" s="3"/>
      <c r="L53" s="3"/>
      <c r="M53" s="3"/>
      <c r="N53" s="3"/>
      <c r="O53" s="3"/>
      <c r="P53" s="3"/>
      <c r="Q53" s="3"/>
      <c r="R53" s="3"/>
      <c r="S53" s="3"/>
      <c r="T53" s="3"/>
      <c r="U53" s="3"/>
      <c r="V53" s="3"/>
      <c r="W53" s="3"/>
      <c r="X53" s="3"/>
      <c r="Y53" s="3"/>
    </row>
    <row r="54" spans="1:25" ht="15.7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5" ht="15.75" customHeight="1">
      <c r="A55" s="3"/>
      <c r="B55" s="3"/>
      <c r="C55" s="3"/>
      <c r="D55" s="3"/>
      <c r="E55" s="3"/>
      <c r="F55" s="3"/>
      <c r="G55" s="3"/>
      <c r="H55" s="3"/>
      <c r="I55" s="3"/>
      <c r="J55" s="3"/>
      <c r="K55" s="3"/>
      <c r="L55" s="3"/>
      <c r="M55" s="3"/>
      <c r="N55" s="3"/>
      <c r="O55" s="3"/>
      <c r="P55" s="3"/>
      <c r="Q55" s="3"/>
      <c r="R55" s="3"/>
      <c r="S55" s="3"/>
      <c r="T55" s="3"/>
      <c r="U55" s="3"/>
      <c r="V55" s="3"/>
      <c r="W55" s="3"/>
      <c r="X55" s="3"/>
      <c r="Y55" s="3"/>
    </row>
    <row r="56" spans="1:25" ht="15.75" customHeight="1">
      <c r="A56" s="3"/>
      <c r="B56" s="3"/>
      <c r="C56" s="3"/>
      <c r="D56" s="3"/>
      <c r="E56" s="3"/>
      <c r="F56" s="3"/>
      <c r="G56" s="3"/>
      <c r="H56" s="3"/>
      <c r="I56" s="3"/>
      <c r="J56" s="3"/>
      <c r="K56" s="3"/>
      <c r="L56" s="3"/>
      <c r="M56" s="3"/>
      <c r="N56" s="3"/>
      <c r="O56" s="3"/>
      <c r="P56" s="3"/>
      <c r="Q56" s="3"/>
      <c r="R56" s="3"/>
      <c r="S56" s="3"/>
      <c r="T56" s="3"/>
      <c r="U56" s="3"/>
      <c r="V56" s="3"/>
      <c r="W56" s="3"/>
      <c r="X56" s="3"/>
      <c r="Y56" s="3"/>
    </row>
    <row r="57" spans="1:25" ht="15.75" customHeight="1">
      <c r="A57" s="3"/>
      <c r="B57" s="3"/>
      <c r="C57" s="3"/>
      <c r="D57" s="3"/>
      <c r="E57" s="3"/>
      <c r="F57" s="3"/>
      <c r="G57" s="3"/>
      <c r="H57" s="3"/>
      <c r="I57" s="3"/>
      <c r="J57" s="3"/>
      <c r="K57" s="3"/>
      <c r="L57" s="3"/>
      <c r="M57" s="3"/>
      <c r="N57" s="3"/>
      <c r="O57" s="3"/>
      <c r="P57" s="3"/>
      <c r="Q57" s="3"/>
      <c r="R57" s="3"/>
      <c r="S57" s="3"/>
      <c r="T57" s="3"/>
      <c r="U57" s="3"/>
      <c r="V57" s="3"/>
      <c r="W57" s="3"/>
      <c r="X57" s="3"/>
      <c r="Y57" s="3"/>
    </row>
    <row r="58" spans="1:25" ht="15.75" customHeight="1">
      <c r="A58" s="3"/>
      <c r="B58" s="3"/>
      <c r="C58" s="3"/>
      <c r="D58" s="3"/>
      <c r="E58" s="3"/>
      <c r="F58" s="3"/>
      <c r="G58" s="3"/>
      <c r="H58" s="3"/>
      <c r="I58" s="3"/>
      <c r="J58" s="3"/>
      <c r="K58" s="3"/>
      <c r="L58" s="3"/>
      <c r="M58" s="3"/>
      <c r="N58" s="3"/>
      <c r="O58" s="3"/>
      <c r="P58" s="3"/>
      <c r="Q58" s="3"/>
      <c r="R58" s="3"/>
      <c r="S58" s="3"/>
      <c r="T58" s="3"/>
      <c r="U58" s="3"/>
      <c r="V58" s="3"/>
      <c r="W58" s="3"/>
      <c r="X58" s="3"/>
      <c r="Y58" s="3"/>
    </row>
    <row r="59" spans="1:25" ht="15.75" customHeight="1">
      <c r="A59" s="3"/>
      <c r="B59" s="3"/>
      <c r="C59" s="3"/>
      <c r="D59" s="3"/>
      <c r="E59" s="3"/>
      <c r="F59" s="3"/>
      <c r="G59" s="3"/>
      <c r="H59" s="3"/>
      <c r="I59" s="3"/>
      <c r="J59" s="3"/>
      <c r="K59" s="3"/>
      <c r="L59" s="3"/>
      <c r="M59" s="3"/>
      <c r="N59" s="3"/>
      <c r="O59" s="3"/>
      <c r="P59" s="3"/>
      <c r="Q59" s="3"/>
      <c r="R59" s="3"/>
      <c r="S59" s="3"/>
      <c r="T59" s="3"/>
      <c r="U59" s="3"/>
      <c r="V59" s="3"/>
      <c r="W59" s="3"/>
      <c r="X59" s="3"/>
      <c r="Y59" s="3"/>
    </row>
    <row r="60" spans="1:25" ht="15.75" customHeight="1">
      <c r="A60" s="3"/>
      <c r="B60" s="3"/>
      <c r="C60" s="3"/>
      <c r="D60" s="3"/>
      <c r="E60" s="3"/>
      <c r="F60" s="3"/>
      <c r="G60" s="3"/>
      <c r="H60" s="3"/>
      <c r="I60" s="3"/>
      <c r="J60" s="3"/>
      <c r="K60" s="3"/>
      <c r="L60" s="3"/>
      <c r="M60" s="3"/>
      <c r="N60" s="3"/>
      <c r="O60" s="3"/>
      <c r="P60" s="3"/>
      <c r="Q60" s="3"/>
      <c r="R60" s="3"/>
      <c r="S60" s="3"/>
      <c r="T60" s="3"/>
      <c r="U60" s="3"/>
      <c r="V60" s="3"/>
      <c r="W60" s="3"/>
      <c r="X60" s="3"/>
      <c r="Y60" s="3"/>
    </row>
    <row r="61" spans="1:25" ht="15.75" customHeight="1">
      <c r="A61" s="3"/>
      <c r="B61" s="3"/>
      <c r="C61" s="3"/>
      <c r="D61" s="3"/>
      <c r="E61" s="3"/>
      <c r="F61" s="3"/>
      <c r="G61" s="3"/>
      <c r="H61" s="3"/>
      <c r="I61" s="3"/>
      <c r="J61" s="3"/>
      <c r="K61" s="3"/>
      <c r="L61" s="3"/>
      <c r="M61" s="3"/>
      <c r="N61" s="3"/>
      <c r="O61" s="3"/>
      <c r="P61" s="3"/>
      <c r="Q61" s="3"/>
      <c r="R61" s="3"/>
      <c r="S61" s="3"/>
      <c r="T61" s="3"/>
      <c r="U61" s="3"/>
      <c r="V61" s="3"/>
      <c r="W61" s="3"/>
      <c r="X61" s="3"/>
      <c r="Y61" s="3"/>
    </row>
    <row r="62" spans="1:25" ht="15.75" customHeight="1">
      <c r="A62" s="3"/>
      <c r="B62" s="3"/>
      <c r="C62" s="3"/>
      <c r="D62" s="3"/>
      <c r="E62" s="3"/>
      <c r="F62" s="3"/>
      <c r="G62" s="3"/>
      <c r="H62" s="3"/>
      <c r="I62" s="3"/>
      <c r="J62" s="3"/>
      <c r="K62" s="3"/>
      <c r="L62" s="3"/>
      <c r="M62" s="3"/>
      <c r="N62" s="3"/>
      <c r="O62" s="3"/>
      <c r="P62" s="3"/>
      <c r="Q62" s="3"/>
      <c r="R62" s="3"/>
      <c r="S62" s="3"/>
      <c r="T62" s="3"/>
      <c r="U62" s="3"/>
      <c r="V62" s="3"/>
      <c r="W62" s="3"/>
      <c r="X62" s="3"/>
      <c r="Y62" s="3"/>
    </row>
    <row r="63" spans="1:25" ht="15.75" customHeight="1">
      <c r="A63" s="3"/>
      <c r="B63" s="3"/>
      <c r="C63" s="3"/>
      <c r="D63" s="3"/>
      <c r="E63" s="3"/>
      <c r="F63" s="3"/>
      <c r="G63" s="3"/>
      <c r="H63" s="3"/>
      <c r="I63" s="3"/>
      <c r="J63" s="3"/>
      <c r="K63" s="3"/>
      <c r="L63" s="3"/>
      <c r="M63" s="3"/>
      <c r="N63" s="3"/>
      <c r="O63" s="3"/>
      <c r="P63" s="3"/>
      <c r="Q63" s="3"/>
      <c r="R63" s="3"/>
      <c r="S63" s="3"/>
      <c r="T63" s="3"/>
      <c r="U63" s="3"/>
      <c r="V63" s="3"/>
      <c r="W63" s="3"/>
      <c r="X63" s="3"/>
      <c r="Y63" s="3"/>
    </row>
    <row r="64" spans="1:25" ht="15.75" customHeight="1">
      <c r="A64" s="3"/>
      <c r="B64" s="3"/>
      <c r="C64" s="3"/>
      <c r="D64" s="3"/>
      <c r="E64" s="3"/>
      <c r="F64" s="3"/>
      <c r="G64" s="3"/>
      <c r="H64" s="3"/>
      <c r="I64" s="3"/>
      <c r="J64" s="3"/>
      <c r="K64" s="3"/>
      <c r="L64" s="3"/>
      <c r="M64" s="3"/>
      <c r="N64" s="3"/>
      <c r="O64" s="3"/>
      <c r="P64" s="3"/>
      <c r="Q64" s="3"/>
      <c r="R64" s="3"/>
      <c r="S64" s="3"/>
      <c r="T64" s="3"/>
      <c r="U64" s="3"/>
      <c r="V64" s="3"/>
      <c r="W64" s="3"/>
      <c r="X64" s="3"/>
      <c r="Y64" s="3"/>
    </row>
    <row r="65" spans="1:25" ht="15.75" customHeight="1">
      <c r="A65" s="3"/>
      <c r="B65" s="3"/>
      <c r="C65" s="3"/>
      <c r="D65" s="3"/>
      <c r="E65" s="3"/>
      <c r="F65" s="3"/>
      <c r="G65" s="3"/>
      <c r="H65" s="3"/>
      <c r="I65" s="3"/>
      <c r="J65" s="3"/>
      <c r="K65" s="3"/>
      <c r="L65" s="3"/>
      <c r="M65" s="3"/>
      <c r="N65" s="3"/>
      <c r="O65" s="3"/>
      <c r="P65" s="3"/>
      <c r="Q65" s="3"/>
      <c r="R65" s="3"/>
      <c r="S65" s="3"/>
      <c r="T65" s="3"/>
      <c r="U65" s="3"/>
      <c r="V65" s="3"/>
      <c r="W65" s="3"/>
      <c r="X65" s="3"/>
      <c r="Y65" s="3"/>
    </row>
    <row r="66" spans="1:25" ht="15.75" customHeight="1">
      <c r="A66" s="3"/>
      <c r="B66" s="3"/>
      <c r="C66" s="3"/>
      <c r="D66" s="3"/>
      <c r="E66" s="3"/>
      <c r="F66" s="3"/>
      <c r="G66" s="3"/>
      <c r="H66" s="3"/>
      <c r="I66" s="3"/>
      <c r="J66" s="3"/>
      <c r="K66" s="3"/>
      <c r="L66" s="3"/>
      <c r="M66" s="3"/>
      <c r="N66" s="3"/>
      <c r="O66" s="3"/>
      <c r="P66" s="3"/>
      <c r="Q66" s="3"/>
      <c r="R66" s="3"/>
      <c r="S66" s="3"/>
      <c r="T66" s="3"/>
      <c r="U66" s="3"/>
      <c r="V66" s="3"/>
      <c r="W66" s="3"/>
      <c r="X66" s="3"/>
      <c r="Y66" s="3"/>
    </row>
    <row r="67" spans="1:25" ht="15.75" customHeight="1">
      <c r="A67" s="3"/>
      <c r="B67" s="3"/>
      <c r="C67" s="3"/>
      <c r="D67" s="3"/>
      <c r="E67" s="3"/>
      <c r="F67" s="3"/>
      <c r="G67" s="3"/>
      <c r="H67" s="3"/>
      <c r="I67" s="3"/>
      <c r="J67" s="3"/>
      <c r="K67" s="3"/>
      <c r="L67" s="3"/>
      <c r="M67" s="3"/>
      <c r="N67" s="3"/>
      <c r="O67" s="3"/>
      <c r="P67" s="3"/>
      <c r="Q67" s="3"/>
      <c r="R67" s="3"/>
      <c r="S67" s="3"/>
      <c r="T67" s="3"/>
      <c r="U67" s="3"/>
      <c r="V67" s="3"/>
      <c r="W67" s="3"/>
      <c r="X67" s="3"/>
      <c r="Y67" s="3"/>
    </row>
    <row r="68" spans="1:25" ht="15.75" customHeight="1">
      <c r="A68" s="3"/>
      <c r="B68" s="3"/>
      <c r="C68" s="3"/>
      <c r="D68" s="3"/>
      <c r="E68" s="3"/>
      <c r="F68" s="3"/>
      <c r="G68" s="3"/>
      <c r="H68" s="3"/>
      <c r="I68" s="3"/>
      <c r="J68" s="3"/>
      <c r="K68" s="3"/>
      <c r="L68" s="3"/>
      <c r="M68" s="3"/>
      <c r="N68" s="3"/>
      <c r="O68" s="3"/>
      <c r="P68" s="3"/>
      <c r="Q68" s="3"/>
      <c r="R68" s="3"/>
      <c r="S68" s="3"/>
      <c r="T68" s="3"/>
      <c r="U68" s="3"/>
      <c r="V68" s="3"/>
      <c r="W68" s="3"/>
      <c r="X68" s="3"/>
      <c r="Y68" s="3"/>
    </row>
    <row r="69" spans="1:25" ht="15.75" customHeight="1">
      <c r="A69" s="3"/>
      <c r="B69" s="3"/>
      <c r="C69" s="3"/>
      <c r="D69" s="3"/>
      <c r="E69" s="3"/>
      <c r="F69" s="3"/>
      <c r="G69" s="3"/>
      <c r="H69" s="3"/>
      <c r="I69" s="3"/>
      <c r="J69" s="3"/>
      <c r="K69" s="3"/>
      <c r="L69" s="3"/>
      <c r="M69" s="3"/>
      <c r="N69" s="3"/>
      <c r="O69" s="3"/>
      <c r="P69" s="3"/>
      <c r="Q69" s="3"/>
      <c r="R69" s="3"/>
      <c r="S69" s="3"/>
      <c r="T69" s="3"/>
      <c r="U69" s="3"/>
      <c r="V69" s="3"/>
      <c r="W69" s="3"/>
      <c r="X69" s="3"/>
      <c r="Y69" s="3"/>
    </row>
    <row r="70" spans="1:25" ht="15.75" customHeight="1">
      <c r="A70" s="3"/>
      <c r="B70" s="3"/>
      <c r="C70" s="3"/>
      <c r="D70" s="3"/>
      <c r="E70" s="3"/>
      <c r="F70" s="3"/>
      <c r="G70" s="3"/>
      <c r="H70" s="3"/>
      <c r="I70" s="3"/>
      <c r="J70" s="3"/>
      <c r="K70" s="3"/>
      <c r="L70" s="3"/>
      <c r="M70" s="3"/>
      <c r="N70" s="3"/>
      <c r="O70" s="3"/>
      <c r="P70" s="3"/>
      <c r="Q70" s="3"/>
      <c r="R70" s="3"/>
      <c r="S70" s="3"/>
      <c r="T70" s="3"/>
      <c r="U70" s="3"/>
      <c r="V70" s="3"/>
      <c r="W70" s="3"/>
      <c r="X70" s="3"/>
      <c r="Y70" s="3"/>
    </row>
    <row r="71" spans="1:25" ht="15.75" customHeight="1">
      <c r="A71" s="3"/>
      <c r="B71" s="3"/>
      <c r="C71" s="3"/>
      <c r="D71" s="3"/>
      <c r="E71" s="3"/>
      <c r="F71" s="3"/>
      <c r="G71" s="3"/>
      <c r="H71" s="3"/>
      <c r="I71" s="3"/>
      <c r="J71" s="3"/>
      <c r="K71" s="3"/>
      <c r="L71" s="3"/>
      <c r="M71" s="3"/>
      <c r="N71" s="3"/>
      <c r="O71" s="3"/>
      <c r="P71" s="3"/>
      <c r="Q71" s="3"/>
      <c r="R71" s="3"/>
      <c r="S71" s="3"/>
      <c r="T71" s="3"/>
      <c r="U71" s="3"/>
      <c r="V71" s="3"/>
      <c r="W71" s="3"/>
      <c r="X71" s="3"/>
      <c r="Y71" s="3"/>
    </row>
    <row r="72" spans="1:25" ht="15.7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5" ht="15.75"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5" ht="15.75"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5" ht="15.75" customHeight="1">
      <c r="A75" s="3"/>
      <c r="B75" s="3"/>
      <c r="C75" s="3"/>
      <c r="D75" s="3"/>
      <c r="E75" s="3"/>
      <c r="F75" s="3"/>
      <c r="G75" s="3"/>
      <c r="H75" s="3"/>
      <c r="I75" s="3"/>
      <c r="J75" s="3"/>
      <c r="K75" s="3"/>
      <c r="L75" s="3"/>
      <c r="M75" s="3"/>
      <c r="N75" s="3"/>
      <c r="O75" s="3"/>
      <c r="P75" s="3"/>
      <c r="Q75" s="3"/>
      <c r="R75" s="3"/>
      <c r="S75" s="3"/>
      <c r="T75" s="3"/>
      <c r="U75" s="3"/>
      <c r="V75" s="3"/>
      <c r="W75" s="3"/>
      <c r="X75" s="3"/>
      <c r="Y75" s="3"/>
    </row>
    <row r="76" spans="1:25" ht="15.75" customHeight="1">
      <c r="A76" s="3"/>
      <c r="B76" s="3"/>
      <c r="C76" s="3"/>
      <c r="D76" s="3"/>
      <c r="E76" s="3"/>
      <c r="F76" s="3"/>
      <c r="G76" s="3"/>
      <c r="H76" s="3"/>
      <c r="I76" s="3"/>
      <c r="J76" s="3"/>
      <c r="K76" s="3"/>
      <c r="L76" s="3"/>
      <c r="M76" s="3"/>
      <c r="N76" s="3"/>
      <c r="O76" s="3"/>
      <c r="P76" s="3"/>
      <c r="Q76" s="3"/>
      <c r="R76" s="3"/>
      <c r="S76" s="3"/>
      <c r="T76" s="3"/>
      <c r="U76" s="3"/>
      <c r="V76" s="3"/>
      <c r="W76" s="3"/>
      <c r="X76" s="3"/>
      <c r="Y76" s="3"/>
    </row>
    <row r="77" spans="1:25" ht="15.75" customHeight="1">
      <c r="A77" s="3"/>
      <c r="B77" s="3"/>
      <c r="C77" s="3"/>
      <c r="D77" s="3"/>
      <c r="E77" s="3"/>
      <c r="F77" s="3"/>
      <c r="G77" s="3"/>
      <c r="H77" s="3"/>
      <c r="I77" s="3"/>
      <c r="J77" s="3"/>
      <c r="K77" s="3"/>
      <c r="L77" s="3"/>
      <c r="M77" s="3"/>
      <c r="N77" s="3"/>
      <c r="O77" s="3"/>
      <c r="P77" s="3"/>
      <c r="Q77" s="3"/>
      <c r="R77" s="3"/>
      <c r="S77" s="3"/>
      <c r="T77" s="3"/>
      <c r="U77" s="3"/>
      <c r="V77" s="3"/>
      <c r="W77" s="3"/>
      <c r="X77" s="3"/>
      <c r="Y77" s="3"/>
    </row>
    <row r="78" spans="1:25" ht="15.75" customHeight="1">
      <c r="A78" s="3"/>
      <c r="B78" s="3"/>
      <c r="C78" s="3"/>
      <c r="D78" s="3"/>
      <c r="E78" s="3"/>
      <c r="F78" s="3"/>
      <c r="G78" s="3"/>
      <c r="H78" s="3"/>
      <c r="I78" s="3"/>
      <c r="J78" s="3"/>
      <c r="K78" s="3"/>
      <c r="L78" s="3"/>
      <c r="M78" s="3"/>
      <c r="N78" s="3"/>
      <c r="O78" s="3"/>
      <c r="P78" s="3"/>
      <c r="Q78" s="3"/>
      <c r="R78" s="3"/>
      <c r="S78" s="3"/>
      <c r="T78" s="3"/>
      <c r="U78" s="3"/>
      <c r="V78" s="3"/>
      <c r="W78" s="3"/>
      <c r="X78" s="3"/>
      <c r="Y78" s="3"/>
    </row>
    <row r="79" spans="1:25" ht="15.75" customHeight="1">
      <c r="A79" s="3"/>
      <c r="B79" s="3"/>
      <c r="C79" s="3"/>
      <c r="D79" s="3"/>
      <c r="E79" s="3"/>
      <c r="F79" s="3"/>
      <c r="G79" s="3"/>
      <c r="H79" s="3"/>
      <c r="I79" s="3"/>
      <c r="J79" s="3"/>
      <c r="K79" s="3"/>
      <c r="L79" s="3"/>
      <c r="M79" s="3"/>
      <c r="N79" s="3"/>
      <c r="O79" s="3"/>
      <c r="P79" s="3"/>
      <c r="Q79" s="3"/>
      <c r="R79" s="3"/>
      <c r="S79" s="3"/>
      <c r="T79" s="3"/>
      <c r="U79" s="3"/>
      <c r="V79" s="3"/>
      <c r="W79" s="3"/>
      <c r="X79" s="3"/>
      <c r="Y79" s="3"/>
    </row>
    <row r="80" spans="1:25" ht="15.75" customHeight="1">
      <c r="A80" s="3"/>
      <c r="B80" s="3"/>
      <c r="C80" s="3"/>
      <c r="D80" s="3"/>
      <c r="E80" s="3"/>
      <c r="F80" s="3"/>
      <c r="G80" s="3"/>
      <c r="H80" s="3"/>
      <c r="I80" s="3"/>
      <c r="J80" s="3"/>
      <c r="K80" s="3"/>
      <c r="L80" s="3"/>
      <c r="M80" s="3"/>
      <c r="N80" s="3"/>
      <c r="O80" s="3"/>
      <c r="P80" s="3"/>
      <c r="Q80" s="3"/>
      <c r="R80" s="3"/>
      <c r="S80" s="3"/>
      <c r="T80" s="3"/>
      <c r="U80" s="3"/>
      <c r="V80" s="3"/>
      <c r="W80" s="3"/>
      <c r="X80" s="3"/>
      <c r="Y80" s="3"/>
    </row>
    <row r="81" spans="1:25" ht="15.75" customHeight="1">
      <c r="A81" s="3"/>
      <c r="B81" s="3"/>
      <c r="C81" s="3"/>
      <c r="D81" s="3"/>
      <c r="E81" s="3"/>
      <c r="F81" s="3"/>
      <c r="G81" s="3"/>
      <c r="H81" s="3"/>
      <c r="I81" s="3"/>
      <c r="J81" s="3"/>
      <c r="K81" s="3"/>
      <c r="L81" s="3"/>
      <c r="M81" s="3"/>
      <c r="N81" s="3"/>
      <c r="O81" s="3"/>
      <c r="P81" s="3"/>
      <c r="Q81" s="3"/>
      <c r="R81" s="3"/>
      <c r="S81" s="3"/>
      <c r="T81" s="3"/>
      <c r="U81" s="3"/>
      <c r="V81" s="3"/>
      <c r="W81" s="3"/>
      <c r="X81" s="3"/>
      <c r="Y81" s="3"/>
    </row>
    <row r="82" spans="1:25" ht="15.75" customHeight="1">
      <c r="A82" s="3"/>
      <c r="B82" s="3"/>
      <c r="C82" s="3"/>
      <c r="D82" s="3"/>
      <c r="E82" s="3"/>
      <c r="F82" s="3"/>
      <c r="G82" s="3"/>
      <c r="H82" s="3"/>
      <c r="I82" s="3"/>
      <c r="J82" s="3"/>
      <c r="K82" s="3"/>
      <c r="L82" s="3"/>
      <c r="M82" s="3"/>
      <c r="N82" s="3"/>
      <c r="O82" s="3"/>
      <c r="P82" s="3"/>
      <c r="Q82" s="3"/>
      <c r="R82" s="3"/>
      <c r="S82" s="3"/>
      <c r="T82" s="3"/>
      <c r="U82" s="3"/>
      <c r="V82" s="3"/>
      <c r="W82" s="3"/>
      <c r="X82" s="3"/>
      <c r="Y82" s="3"/>
    </row>
    <row r="83" spans="1:25" ht="15.75" customHeight="1">
      <c r="A83" s="3"/>
      <c r="B83" s="3"/>
      <c r="C83" s="3"/>
      <c r="D83" s="3"/>
      <c r="E83" s="3"/>
      <c r="F83" s="3"/>
      <c r="G83" s="3"/>
      <c r="H83" s="3"/>
      <c r="I83" s="3"/>
      <c r="J83" s="3"/>
      <c r="K83" s="3"/>
      <c r="L83" s="3"/>
      <c r="M83" s="3"/>
      <c r="N83" s="3"/>
      <c r="O83" s="3"/>
      <c r="P83" s="3"/>
      <c r="Q83" s="3"/>
      <c r="R83" s="3"/>
      <c r="S83" s="3"/>
      <c r="T83" s="3"/>
      <c r="U83" s="3"/>
      <c r="V83" s="3"/>
      <c r="W83" s="3"/>
      <c r="X83" s="3"/>
      <c r="Y83" s="3"/>
    </row>
    <row r="84" spans="1:25" ht="15.75"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5.75"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5.75"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5.75"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5.75" customHeight="1">
      <c r="A88" s="3"/>
      <c r="B88" s="3"/>
      <c r="C88" s="3"/>
      <c r="D88" s="3"/>
      <c r="E88" s="3"/>
      <c r="F88" s="3"/>
      <c r="G88" s="3"/>
      <c r="H88" s="3"/>
      <c r="I88" s="3"/>
      <c r="J88" s="3"/>
      <c r="K88" s="3"/>
      <c r="L88" s="3"/>
      <c r="M88" s="3"/>
      <c r="N88" s="3"/>
      <c r="O88" s="3"/>
      <c r="P88" s="3"/>
      <c r="Q88" s="3"/>
      <c r="R88" s="3"/>
      <c r="S88" s="3"/>
      <c r="T88" s="3"/>
      <c r="U88" s="3"/>
      <c r="V88" s="3"/>
      <c r="W88" s="3"/>
      <c r="X88" s="3"/>
      <c r="Y88" s="3"/>
    </row>
    <row r="89" spans="1:25" ht="15.75" customHeight="1">
      <c r="A89" s="3"/>
      <c r="B89" s="3"/>
      <c r="C89" s="3"/>
      <c r="D89" s="3"/>
      <c r="E89" s="3"/>
      <c r="F89" s="3"/>
      <c r="G89" s="3"/>
      <c r="H89" s="3"/>
      <c r="I89" s="3"/>
      <c r="J89" s="3"/>
      <c r="K89" s="3"/>
      <c r="L89" s="3"/>
      <c r="M89" s="3"/>
      <c r="N89" s="3"/>
      <c r="O89" s="3"/>
      <c r="P89" s="3"/>
      <c r="Q89" s="3"/>
      <c r="R89" s="3"/>
      <c r="S89" s="3"/>
      <c r="T89" s="3"/>
      <c r="U89" s="3"/>
      <c r="V89" s="3"/>
      <c r="W89" s="3"/>
      <c r="X89" s="3"/>
      <c r="Y89" s="3"/>
    </row>
    <row r="90" spans="1:25" ht="15.75" customHeight="1">
      <c r="A90" s="3"/>
      <c r="B90" s="3"/>
      <c r="C90" s="3"/>
      <c r="D90" s="3"/>
      <c r="E90" s="3"/>
      <c r="F90" s="3"/>
      <c r="G90" s="3"/>
      <c r="H90" s="3"/>
      <c r="I90" s="3"/>
      <c r="J90" s="3"/>
      <c r="K90" s="3"/>
      <c r="L90" s="3"/>
      <c r="M90" s="3"/>
      <c r="N90" s="3"/>
      <c r="O90" s="3"/>
      <c r="P90" s="3"/>
      <c r="Q90" s="3"/>
      <c r="R90" s="3"/>
      <c r="S90" s="3"/>
      <c r="T90" s="3"/>
      <c r="U90" s="3"/>
      <c r="V90" s="3"/>
      <c r="W90" s="3"/>
      <c r="X90" s="3"/>
      <c r="Y90" s="3"/>
    </row>
    <row r="91" spans="1:25" ht="15.75" customHeight="1">
      <c r="A91" s="3"/>
      <c r="B91" s="3"/>
      <c r="C91" s="3"/>
      <c r="D91" s="3"/>
      <c r="E91" s="3"/>
      <c r="F91" s="3"/>
      <c r="G91" s="3"/>
      <c r="H91" s="3"/>
      <c r="I91" s="3"/>
      <c r="J91" s="3"/>
      <c r="K91" s="3"/>
      <c r="L91" s="3"/>
      <c r="M91" s="3"/>
      <c r="N91" s="3"/>
      <c r="O91" s="3"/>
      <c r="P91" s="3"/>
      <c r="Q91" s="3"/>
      <c r="R91" s="3"/>
      <c r="S91" s="3"/>
      <c r="T91" s="3"/>
      <c r="U91" s="3"/>
      <c r="V91" s="3"/>
      <c r="W91" s="3"/>
      <c r="X91" s="3"/>
      <c r="Y91" s="3"/>
    </row>
    <row r="92" spans="1:25" ht="15.75" customHeight="1">
      <c r="A92" s="3"/>
      <c r="B92" s="3"/>
      <c r="C92" s="3"/>
      <c r="D92" s="3"/>
      <c r="E92" s="3"/>
      <c r="F92" s="3"/>
      <c r="G92" s="3"/>
      <c r="H92" s="3"/>
      <c r="I92" s="3"/>
      <c r="J92" s="3"/>
      <c r="K92" s="3"/>
      <c r="L92" s="3"/>
      <c r="M92" s="3"/>
      <c r="N92" s="3"/>
      <c r="O92" s="3"/>
      <c r="P92" s="3"/>
      <c r="Q92" s="3"/>
      <c r="R92" s="3"/>
      <c r="S92" s="3"/>
      <c r="T92" s="3"/>
      <c r="U92" s="3"/>
      <c r="V92" s="3"/>
      <c r="W92" s="3"/>
      <c r="X92" s="3"/>
      <c r="Y92" s="3"/>
    </row>
    <row r="93" spans="1:25"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spans="1:25" ht="15.75" customHeight="1">
      <c r="A94" s="3"/>
      <c r="B94" s="3"/>
      <c r="C94" s="3"/>
      <c r="D94" s="3"/>
      <c r="E94" s="3"/>
      <c r="F94" s="3"/>
      <c r="G94" s="3"/>
      <c r="H94" s="3"/>
      <c r="I94" s="3"/>
      <c r="J94" s="3"/>
      <c r="K94" s="3"/>
      <c r="L94" s="3"/>
      <c r="M94" s="3"/>
      <c r="N94" s="3"/>
      <c r="O94" s="3"/>
      <c r="P94" s="3"/>
      <c r="Q94" s="3"/>
      <c r="R94" s="3"/>
      <c r="S94" s="3"/>
      <c r="T94" s="3"/>
      <c r="U94" s="3"/>
      <c r="V94" s="3"/>
      <c r="W94" s="3"/>
      <c r="X94" s="3"/>
      <c r="Y94" s="3"/>
    </row>
    <row r="95" spans="1:25" ht="15.75" customHeight="1">
      <c r="A95" s="3"/>
      <c r="B95" s="3"/>
      <c r="C95" s="3"/>
      <c r="D95" s="3"/>
      <c r="E95" s="3"/>
      <c r="F95" s="3"/>
      <c r="G95" s="3"/>
      <c r="H95" s="3"/>
      <c r="I95" s="3"/>
      <c r="J95" s="3"/>
      <c r="K95" s="3"/>
      <c r="L95" s="3"/>
      <c r="M95" s="3"/>
      <c r="N95" s="3"/>
      <c r="O95" s="3"/>
      <c r="P95" s="3"/>
      <c r="Q95" s="3"/>
      <c r="R95" s="3"/>
      <c r="S95" s="3"/>
      <c r="T95" s="3"/>
      <c r="U95" s="3"/>
      <c r="V95" s="3"/>
      <c r="W95" s="3"/>
      <c r="X95" s="3"/>
      <c r="Y95" s="3"/>
    </row>
    <row r="96" spans="1:25" ht="15.75" customHeight="1">
      <c r="A96" s="3"/>
      <c r="B96" s="3"/>
      <c r="C96" s="3"/>
      <c r="D96" s="3"/>
      <c r="E96" s="3"/>
      <c r="F96" s="3"/>
      <c r="G96" s="3"/>
      <c r="H96" s="3"/>
      <c r="I96" s="3"/>
      <c r="J96" s="3"/>
      <c r="K96" s="3"/>
      <c r="L96" s="3"/>
      <c r="M96" s="3"/>
      <c r="N96" s="3"/>
      <c r="O96" s="3"/>
      <c r="P96" s="3"/>
      <c r="Q96" s="3"/>
      <c r="R96" s="3"/>
      <c r="S96" s="3"/>
      <c r="T96" s="3"/>
      <c r="U96" s="3"/>
      <c r="V96" s="3"/>
      <c r="W96" s="3"/>
      <c r="X96" s="3"/>
      <c r="Y96" s="3"/>
    </row>
    <row r="97" spans="1:25" ht="15.75" customHeight="1">
      <c r="A97" s="3"/>
      <c r="B97" s="3"/>
      <c r="C97" s="3"/>
      <c r="D97" s="3"/>
      <c r="E97" s="3"/>
      <c r="F97" s="3"/>
      <c r="G97" s="3"/>
      <c r="H97" s="3"/>
      <c r="I97" s="3"/>
      <c r="J97" s="3"/>
      <c r="K97" s="3"/>
      <c r="L97" s="3"/>
      <c r="M97" s="3"/>
      <c r="N97" s="3"/>
      <c r="O97" s="3"/>
      <c r="P97" s="3"/>
      <c r="Q97" s="3"/>
      <c r="R97" s="3"/>
      <c r="S97" s="3"/>
      <c r="T97" s="3"/>
      <c r="U97" s="3"/>
      <c r="V97" s="3"/>
      <c r="W97" s="3"/>
      <c r="X97" s="3"/>
      <c r="Y97" s="3"/>
    </row>
    <row r="98" spans="1:25" ht="15.75" customHeight="1">
      <c r="A98" s="3"/>
      <c r="B98" s="3"/>
      <c r="C98" s="3"/>
      <c r="D98" s="3"/>
      <c r="E98" s="3"/>
      <c r="F98" s="3"/>
      <c r="G98" s="3"/>
      <c r="H98" s="3"/>
      <c r="I98" s="3"/>
      <c r="J98" s="3"/>
      <c r="K98" s="3"/>
      <c r="L98" s="3"/>
      <c r="M98" s="3"/>
      <c r="N98" s="3"/>
      <c r="O98" s="3"/>
      <c r="P98" s="3"/>
      <c r="Q98" s="3"/>
      <c r="R98" s="3"/>
      <c r="S98" s="3"/>
      <c r="T98" s="3"/>
      <c r="U98" s="3"/>
      <c r="V98" s="3"/>
      <c r="W98" s="3"/>
      <c r="X98" s="3"/>
      <c r="Y98" s="3"/>
    </row>
    <row r="99" spans="1:25" ht="15.75" customHeight="1">
      <c r="A99" s="3"/>
      <c r="B99" s="3"/>
      <c r="C99" s="3"/>
      <c r="D99" s="3"/>
      <c r="E99" s="3"/>
      <c r="F99" s="3"/>
      <c r="G99" s="3"/>
      <c r="H99" s="3"/>
      <c r="I99" s="3"/>
      <c r="J99" s="3"/>
      <c r="K99" s="3"/>
      <c r="L99" s="3"/>
      <c r="M99" s="3"/>
      <c r="N99" s="3"/>
      <c r="O99" s="3"/>
      <c r="P99" s="3"/>
      <c r="Q99" s="3"/>
      <c r="R99" s="3"/>
      <c r="S99" s="3"/>
      <c r="T99" s="3"/>
      <c r="U99" s="3"/>
      <c r="V99" s="3"/>
      <c r="W99" s="3"/>
      <c r="X99" s="3"/>
      <c r="Y99" s="3"/>
    </row>
    <row r="100" spans="1:25"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5.75" customHeight="1"/>
    <row r="213" spans="1:25" ht="15.75" customHeight="1"/>
    <row r="214" spans="1:25" ht="15.75" customHeight="1"/>
    <row r="215" spans="1:25" ht="15.75" customHeight="1"/>
    <row r="216" spans="1:25" ht="15.75" customHeight="1"/>
    <row r="217" spans="1:25" ht="15.75" customHeight="1"/>
    <row r="218" spans="1:25" ht="15.75" customHeight="1"/>
    <row r="219" spans="1:25" ht="15.75" customHeight="1"/>
    <row r="220" spans="1:25" ht="15.75" customHeight="1"/>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6">
    <mergeCell ref="E33:G33"/>
    <mergeCell ref="A1:N4"/>
    <mergeCell ref="A12:C12"/>
    <mergeCell ref="A16:A18"/>
    <mergeCell ref="B16:B18"/>
    <mergeCell ref="C16:C18"/>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P923"/>
  <sheetViews>
    <sheetView workbookViewId="0">
      <selection activeCell="H7" sqref="H7"/>
    </sheetView>
  </sheetViews>
  <sheetFormatPr baseColWidth="10" defaultColWidth="14.42578125" defaultRowHeight="15" customHeight="1"/>
  <cols>
    <col min="1" max="1" width="8.85546875" customWidth="1"/>
    <col min="7" max="7" width="12.855468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7" max="17" width="24.85546875" customWidth="1"/>
    <col min="20" max="20" width="20.7109375" customWidth="1"/>
    <col min="21" max="21" width="37" customWidth="1"/>
    <col min="22" max="22" width="15.85546875" customWidth="1"/>
    <col min="23" max="23" width="47.42578125" customWidth="1"/>
    <col min="24" max="24" width="18.140625" customWidth="1"/>
    <col min="25" max="25" width="42.7109375" customWidth="1"/>
    <col min="26" max="26" width="14.7109375" customWidth="1"/>
    <col min="27" max="27" width="53.42578125" customWidth="1"/>
    <col min="28" max="28" width="19.28515625" customWidth="1"/>
    <col min="29" max="29" width="32.85546875" customWidth="1"/>
    <col min="30" max="30" width="23.5703125" customWidth="1"/>
    <col min="31" max="31" width="29" customWidth="1"/>
    <col min="32" max="32" width="18.28515625" customWidth="1"/>
    <col min="33" max="33" width="27.85546875" customWidth="1"/>
    <col min="34" max="34" width="13.5703125" customWidth="1"/>
    <col min="35" max="35" width="35.42578125" customWidth="1"/>
    <col min="36" max="36" width="14.140625" customWidth="1"/>
    <col min="37" max="37" width="35.42578125" customWidth="1"/>
    <col min="38" max="38" width="14.28515625" customWidth="1"/>
    <col min="39" max="39" width="35.7109375" customWidth="1"/>
    <col min="40" max="40" width="13.42578125" customWidth="1"/>
    <col min="41" max="41" width="42.5703125" customWidth="1"/>
    <col min="42" max="42" width="15.28515625" customWidth="1"/>
  </cols>
  <sheetData>
    <row r="1" spans="1:42">
      <c r="A1" s="1"/>
      <c r="B1" s="193" t="s">
        <v>2</v>
      </c>
      <c r="C1" s="170"/>
      <c r="D1" s="170"/>
      <c r="E1" s="170"/>
      <c r="F1" s="170"/>
      <c r="G1" s="170"/>
      <c r="H1" s="170"/>
      <c r="I1" s="170"/>
      <c r="J1" s="170"/>
      <c r="K1" s="170"/>
      <c r="L1" s="170"/>
      <c r="M1" s="170"/>
      <c r="N1" s="170"/>
      <c r="O1" s="170"/>
      <c r="P1" s="170"/>
      <c r="Q1" s="170"/>
      <c r="R1" s="170"/>
      <c r="S1" s="170"/>
      <c r="T1" s="194" t="s">
        <v>3</v>
      </c>
      <c r="U1" s="173"/>
      <c r="V1" s="195" t="s">
        <v>4</v>
      </c>
      <c r="W1" s="173"/>
      <c r="X1" s="196" t="s">
        <v>5</v>
      </c>
      <c r="Y1" s="173"/>
      <c r="Z1" s="197" t="s">
        <v>6</v>
      </c>
      <c r="AA1" s="172"/>
      <c r="AB1" s="198" t="s">
        <v>8</v>
      </c>
      <c r="AC1" s="173"/>
      <c r="AD1" s="199" t="s">
        <v>10</v>
      </c>
      <c r="AE1" s="173"/>
      <c r="AF1" s="188" t="s">
        <v>13</v>
      </c>
      <c r="AG1" s="172"/>
      <c r="AH1" s="190" t="s">
        <v>15</v>
      </c>
      <c r="AI1" s="172"/>
      <c r="AJ1" s="172"/>
      <c r="AK1" s="172"/>
      <c r="AL1" s="172"/>
      <c r="AM1" s="172"/>
      <c r="AN1" s="172"/>
      <c r="AO1" s="172"/>
      <c r="AP1" s="173"/>
    </row>
    <row r="2" spans="1:42" ht="15.75">
      <c r="A2" s="6"/>
      <c r="B2" s="8"/>
      <c r="C2" s="8"/>
      <c r="D2" s="8"/>
      <c r="E2" s="8"/>
      <c r="F2" s="8"/>
      <c r="G2" s="8"/>
      <c r="H2" s="8"/>
      <c r="I2" s="8"/>
      <c r="J2" s="8"/>
      <c r="K2" s="8"/>
      <c r="L2" s="8"/>
      <c r="N2" s="9"/>
      <c r="O2" s="192"/>
      <c r="P2" s="170"/>
      <c r="Q2" s="170"/>
      <c r="R2" s="170"/>
      <c r="S2" s="170"/>
      <c r="T2" s="189"/>
      <c r="U2" s="191"/>
      <c r="V2" s="189"/>
      <c r="W2" s="191"/>
      <c r="X2" s="189"/>
      <c r="Y2" s="191"/>
      <c r="Z2" s="170"/>
      <c r="AA2" s="170"/>
      <c r="AB2" s="189"/>
      <c r="AC2" s="191"/>
      <c r="AD2" s="189"/>
      <c r="AE2" s="191"/>
      <c r="AF2" s="189"/>
      <c r="AG2" s="170"/>
      <c r="AH2" s="189"/>
      <c r="AI2" s="170"/>
      <c r="AJ2" s="170"/>
      <c r="AK2" s="170"/>
      <c r="AL2" s="170"/>
      <c r="AM2" s="170"/>
      <c r="AN2" s="170"/>
      <c r="AO2" s="170"/>
      <c r="AP2" s="191"/>
    </row>
    <row r="3" spans="1:42" ht="15.75">
      <c r="A3" s="6"/>
      <c r="B3" s="14"/>
      <c r="C3" s="14"/>
      <c r="D3" s="14"/>
      <c r="E3" s="14"/>
      <c r="F3" s="14"/>
      <c r="G3" s="14"/>
      <c r="H3" s="14"/>
      <c r="I3" s="14"/>
      <c r="J3" s="14"/>
      <c r="K3" s="14"/>
      <c r="L3" s="8"/>
      <c r="M3" s="16" t="s">
        <v>24</v>
      </c>
      <c r="N3" s="8"/>
      <c r="O3" s="192" t="s">
        <v>25</v>
      </c>
      <c r="P3" s="170"/>
      <c r="Q3" s="170"/>
      <c r="R3" s="170"/>
      <c r="S3" s="170"/>
      <c r="T3" s="189"/>
      <c r="U3" s="191"/>
      <c r="V3" s="189"/>
      <c r="W3" s="191"/>
      <c r="X3" s="189"/>
      <c r="Y3" s="191"/>
      <c r="Z3" s="170"/>
      <c r="AA3" s="170"/>
      <c r="AB3" s="189"/>
      <c r="AC3" s="191"/>
      <c r="AD3" s="189"/>
      <c r="AE3" s="191"/>
      <c r="AF3" s="189"/>
      <c r="AG3" s="170"/>
      <c r="AH3" s="189"/>
      <c r="AI3" s="170"/>
      <c r="AJ3" s="170"/>
      <c r="AK3" s="170"/>
      <c r="AL3" s="170"/>
      <c r="AM3" s="170"/>
      <c r="AN3" s="170"/>
      <c r="AO3" s="170"/>
      <c r="AP3" s="191"/>
    </row>
    <row r="4" spans="1:42" ht="31.5" customHeight="1">
      <c r="A4" s="8"/>
      <c r="B4" s="18"/>
      <c r="C4" s="18"/>
      <c r="D4" s="18"/>
      <c r="E4" s="18"/>
      <c r="F4" s="18"/>
      <c r="G4" s="18"/>
      <c r="H4" s="18"/>
      <c r="I4" s="18"/>
      <c r="J4" s="18"/>
      <c r="K4" s="18"/>
      <c r="L4" s="8"/>
      <c r="M4" s="8"/>
      <c r="N4" s="8"/>
      <c r="O4" s="8"/>
      <c r="P4" s="8"/>
      <c r="Q4" s="8"/>
      <c r="R4" s="8"/>
      <c r="S4" s="8"/>
      <c r="T4" s="174"/>
      <c r="U4" s="176"/>
      <c r="V4" s="174"/>
      <c r="W4" s="176"/>
      <c r="X4" s="174"/>
      <c r="Y4" s="176"/>
      <c r="Z4" s="175"/>
      <c r="AA4" s="175"/>
      <c r="AB4" s="174"/>
      <c r="AC4" s="176"/>
      <c r="AD4" s="174"/>
      <c r="AE4" s="176"/>
      <c r="AF4" s="174"/>
      <c r="AG4" s="175"/>
      <c r="AH4" s="174"/>
      <c r="AI4" s="175"/>
      <c r="AJ4" s="175"/>
      <c r="AK4" s="175"/>
      <c r="AL4" s="175"/>
      <c r="AM4" s="175"/>
      <c r="AN4" s="175"/>
      <c r="AO4" s="175"/>
      <c r="AP4" s="176"/>
    </row>
    <row r="5" spans="1:42" ht="45">
      <c r="A5" s="20" t="s">
        <v>26</v>
      </c>
      <c r="B5" s="20" t="s">
        <v>27</v>
      </c>
      <c r="C5" s="20" t="s">
        <v>28</v>
      </c>
      <c r="D5" s="20" t="s">
        <v>29</v>
      </c>
      <c r="E5" s="20" t="s">
        <v>30</v>
      </c>
      <c r="F5" s="20" t="s">
        <v>31</v>
      </c>
      <c r="G5" s="20" t="s">
        <v>32</v>
      </c>
      <c r="H5" s="20" t="s">
        <v>18</v>
      </c>
      <c r="I5" s="20" t="s">
        <v>33</v>
      </c>
      <c r="J5" s="20" t="s">
        <v>34</v>
      </c>
      <c r="K5" s="20" t="s">
        <v>35</v>
      </c>
      <c r="L5" s="20" t="s">
        <v>36</v>
      </c>
      <c r="M5" s="20" t="s">
        <v>37</v>
      </c>
      <c r="N5" s="20" t="s">
        <v>38</v>
      </c>
      <c r="O5" s="20" t="s">
        <v>39</v>
      </c>
      <c r="P5" s="20" t="s">
        <v>40</v>
      </c>
      <c r="Q5" s="21" t="s">
        <v>41</v>
      </c>
      <c r="R5" s="20" t="s">
        <v>42</v>
      </c>
      <c r="S5" s="22" t="s">
        <v>43</v>
      </c>
      <c r="T5" s="23" t="s">
        <v>44</v>
      </c>
      <c r="U5" s="24" t="s">
        <v>45</v>
      </c>
      <c r="V5" s="25" t="s">
        <v>44</v>
      </c>
      <c r="W5" s="25" t="s">
        <v>45</v>
      </c>
      <c r="X5" s="26" t="s">
        <v>44</v>
      </c>
      <c r="Y5" s="26" t="s">
        <v>45</v>
      </c>
      <c r="Z5" s="27" t="s">
        <v>44</v>
      </c>
      <c r="AA5" s="28" t="s">
        <v>45</v>
      </c>
      <c r="AB5" s="29" t="s">
        <v>44</v>
      </c>
      <c r="AC5" s="30" t="s">
        <v>45</v>
      </c>
      <c r="AD5" s="32" t="s">
        <v>44</v>
      </c>
      <c r="AE5" s="32" t="s">
        <v>45</v>
      </c>
      <c r="AF5" s="34" t="s">
        <v>44</v>
      </c>
      <c r="AG5" s="36" t="s">
        <v>45</v>
      </c>
      <c r="AH5" s="37" t="s">
        <v>44</v>
      </c>
      <c r="AI5" s="38" t="s">
        <v>48</v>
      </c>
      <c r="AJ5" s="39" t="s">
        <v>44</v>
      </c>
      <c r="AK5" s="40" t="s">
        <v>50</v>
      </c>
      <c r="AL5" s="41" t="s">
        <v>44</v>
      </c>
      <c r="AM5" s="42" t="s">
        <v>52</v>
      </c>
      <c r="AN5" s="43" t="s">
        <v>44</v>
      </c>
      <c r="AO5" s="44" t="s">
        <v>53</v>
      </c>
      <c r="AP5" s="45" t="s">
        <v>54</v>
      </c>
    </row>
    <row r="6" spans="1:42" ht="266.25" hidden="1" customHeight="1">
      <c r="A6" s="46">
        <v>1</v>
      </c>
      <c r="B6" s="47">
        <v>203</v>
      </c>
      <c r="C6" s="48">
        <v>2018</v>
      </c>
      <c r="D6" s="49" t="s">
        <v>56</v>
      </c>
      <c r="E6" s="49">
        <v>52</v>
      </c>
      <c r="F6" s="48" t="s">
        <v>57</v>
      </c>
      <c r="G6" s="49">
        <v>1</v>
      </c>
      <c r="H6" s="50" t="s">
        <v>58</v>
      </c>
      <c r="I6" s="50" t="s">
        <v>59</v>
      </c>
      <c r="J6" s="50" t="s">
        <v>60</v>
      </c>
      <c r="K6" s="50" t="s">
        <v>61</v>
      </c>
      <c r="L6" s="50" t="s">
        <v>62</v>
      </c>
      <c r="M6" s="50" t="s">
        <v>63</v>
      </c>
      <c r="N6" s="50" t="s">
        <v>64</v>
      </c>
      <c r="O6" s="50" t="s">
        <v>65</v>
      </c>
      <c r="P6" s="52">
        <v>1</v>
      </c>
      <c r="Q6" s="50" t="s">
        <v>66</v>
      </c>
      <c r="R6" s="53">
        <v>43252</v>
      </c>
      <c r="S6" s="54">
        <v>43524</v>
      </c>
      <c r="T6" s="55"/>
      <c r="U6" s="56"/>
      <c r="V6" s="57"/>
      <c r="W6" s="57"/>
      <c r="X6" s="58"/>
      <c r="Y6" s="58"/>
      <c r="Z6" s="59">
        <v>1</v>
      </c>
      <c r="AA6" s="60" t="s">
        <v>68</v>
      </c>
      <c r="AB6" s="61"/>
      <c r="AC6" s="62"/>
      <c r="AD6" s="63"/>
      <c r="AE6" s="63"/>
      <c r="AF6" s="64"/>
      <c r="AG6" s="65"/>
      <c r="AH6" s="66">
        <v>64</v>
      </c>
      <c r="AI6" s="67" t="s">
        <v>69</v>
      </c>
      <c r="AJ6" s="68">
        <v>1</v>
      </c>
      <c r="AK6" s="69" t="s">
        <v>70</v>
      </c>
      <c r="AL6" s="70"/>
      <c r="AM6" s="71"/>
      <c r="AN6" s="72">
        <v>1</v>
      </c>
      <c r="AO6" s="73" t="s">
        <v>71</v>
      </c>
      <c r="AP6" s="74" t="s">
        <v>72</v>
      </c>
    </row>
    <row r="7" spans="1:42" ht="371.25">
      <c r="A7" s="46">
        <v>2</v>
      </c>
      <c r="B7" s="47">
        <v>203</v>
      </c>
      <c r="C7" s="48">
        <v>2018</v>
      </c>
      <c r="D7" s="49" t="s">
        <v>56</v>
      </c>
      <c r="E7" s="49">
        <v>52</v>
      </c>
      <c r="F7" s="49" t="s">
        <v>73</v>
      </c>
      <c r="G7" s="49">
        <v>1</v>
      </c>
      <c r="H7" s="50" t="s">
        <v>58</v>
      </c>
      <c r="I7" s="50" t="s">
        <v>59</v>
      </c>
      <c r="J7" s="50" t="s">
        <v>74</v>
      </c>
      <c r="K7" s="50" t="s">
        <v>75</v>
      </c>
      <c r="L7" s="50" t="s">
        <v>76</v>
      </c>
      <c r="M7" s="50" t="s">
        <v>77</v>
      </c>
      <c r="N7" s="50" t="s">
        <v>78</v>
      </c>
      <c r="O7" s="50" t="s">
        <v>79</v>
      </c>
      <c r="P7" s="52">
        <v>1</v>
      </c>
      <c r="Q7" s="50" t="s">
        <v>80</v>
      </c>
      <c r="R7" s="53">
        <v>43245</v>
      </c>
      <c r="S7" s="54">
        <v>43554</v>
      </c>
      <c r="T7" s="55"/>
      <c r="U7" s="56"/>
      <c r="V7" s="57"/>
      <c r="W7" s="57"/>
      <c r="X7" s="58"/>
      <c r="Y7" s="58"/>
      <c r="Z7" s="59">
        <v>1.67</v>
      </c>
      <c r="AA7" s="60" t="s">
        <v>81</v>
      </c>
      <c r="AB7" s="61"/>
      <c r="AC7" s="62"/>
      <c r="AD7" s="63"/>
      <c r="AE7" s="63"/>
      <c r="AF7" s="64"/>
      <c r="AG7" s="65"/>
      <c r="AH7" s="66">
        <v>100</v>
      </c>
      <c r="AI7" s="67" t="s">
        <v>82</v>
      </c>
      <c r="AJ7" s="75">
        <v>100</v>
      </c>
      <c r="AK7" s="69" t="s">
        <v>83</v>
      </c>
      <c r="AL7" s="70"/>
      <c r="AM7" s="71"/>
      <c r="AN7" s="72">
        <v>1</v>
      </c>
      <c r="AO7" s="73" t="s">
        <v>84</v>
      </c>
      <c r="AP7" s="74" t="s">
        <v>72</v>
      </c>
    </row>
    <row r="8" spans="1:42" ht="360" customHeight="1">
      <c r="A8" s="46">
        <v>3</v>
      </c>
      <c r="B8" s="47">
        <v>203</v>
      </c>
      <c r="C8" s="48">
        <v>2018</v>
      </c>
      <c r="D8" s="49" t="s">
        <v>56</v>
      </c>
      <c r="E8" s="49">
        <v>52</v>
      </c>
      <c r="F8" s="49" t="s">
        <v>85</v>
      </c>
      <c r="G8" s="49">
        <v>1</v>
      </c>
      <c r="H8" s="50" t="s">
        <v>58</v>
      </c>
      <c r="I8" s="50" t="s">
        <v>86</v>
      </c>
      <c r="J8" s="50" t="s">
        <v>87</v>
      </c>
      <c r="K8" s="50" t="s">
        <v>75</v>
      </c>
      <c r="L8" s="50" t="s">
        <v>88</v>
      </c>
      <c r="M8" s="50" t="s">
        <v>89</v>
      </c>
      <c r="N8" s="50" t="s">
        <v>90</v>
      </c>
      <c r="O8" s="50" t="s">
        <v>91</v>
      </c>
      <c r="P8" s="49">
        <v>1</v>
      </c>
      <c r="Q8" s="50" t="s">
        <v>92</v>
      </c>
      <c r="R8" s="53">
        <v>43266</v>
      </c>
      <c r="S8" s="54">
        <v>43555</v>
      </c>
      <c r="T8" s="55"/>
      <c r="U8" s="56"/>
      <c r="V8" s="57"/>
      <c r="W8" s="57"/>
      <c r="X8" s="58"/>
      <c r="Y8" s="58"/>
      <c r="Z8" s="59">
        <v>1</v>
      </c>
      <c r="AA8" s="60" t="s">
        <v>93</v>
      </c>
      <c r="AB8" s="61"/>
      <c r="AC8" s="62"/>
      <c r="AD8" s="63"/>
      <c r="AE8" s="63"/>
      <c r="AF8" s="64"/>
      <c r="AG8" s="65"/>
      <c r="AH8" s="66">
        <v>100</v>
      </c>
      <c r="AI8" s="67" t="s">
        <v>94</v>
      </c>
      <c r="AJ8" s="75">
        <v>50</v>
      </c>
      <c r="AK8" s="69" t="s">
        <v>95</v>
      </c>
      <c r="AL8" s="76">
        <v>0.5</v>
      </c>
      <c r="AM8" s="71" t="s">
        <v>96</v>
      </c>
      <c r="AN8" s="72">
        <v>1</v>
      </c>
      <c r="AO8" s="77" t="s">
        <v>97</v>
      </c>
      <c r="AP8" s="74" t="s">
        <v>72</v>
      </c>
    </row>
    <row r="9" spans="1:42" ht="409.5" hidden="1">
      <c r="A9" s="46">
        <v>4</v>
      </c>
      <c r="B9" s="47">
        <v>203</v>
      </c>
      <c r="C9" s="48">
        <v>2018</v>
      </c>
      <c r="D9" s="49" t="s">
        <v>56</v>
      </c>
      <c r="E9" s="49">
        <v>52</v>
      </c>
      <c r="F9" s="49" t="s">
        <v>98</v>
      </c>
      <c r="G9" s="49">
        <v>1</v>
      </c>
      <c r="H9" s="50" t="s">
        <v>58</v>
      </c>
      <c r="I9" s="50" t="s">
        <v>59</v>
      </c>
      <c r="J9" s="50" t="s">
        <v>60</v>
      </c>
      <c r="K9" s="50" t="s">
        <v>21</v>
      </c>
      <c r="L9" s="50" t="s">
        <v>99</v>
      </c>
      <c r="M9" s="50" t="s">
        <v>100</v>
      </c>
      <c r="N9" s="50" t="s">
        <v>101</v>
      </c>
      <c r="O9" s="50" t="s">
        <v>102</v>
      </c>
      <c r="P9" s="52">
        <v>1</v>
      </c>
      <c r="Q9" s="50" t="s">
        <v>103</v>
      </c>
      <c r="R9" s="53">
        <v>43344</v>
      </c>
      <c r="S9" s="54">
        <v>43586</v>
      </c>
      <c r="T9" s="55"/>
      <c r="U9" s="56"/>
      <c r="V9" s="78">
        <v>1</v>
      </c>
      <c r="W9" s="79" t="s">
        <v>104</v>
      </c>
      <c r="X9" s="58"/>
      <c r="Y9" s="58"/>
      <c r="Z9" s="80"/>
      <c r="AA9" s="81"/>
      <c r="AB9" s="61"/>
      <c r="AC9" s="62"/>
      <c r="AD9" s="63"/>
      <c r="AE9" s="63"/>
      <c r="AF9" s="64"/>
      <c r="AG9" s="65"/>
      <c r="AH9" s="66">
        <v>0</v>
      </c>
      <c r="AI9" s="67" t="s">
        <v>105</v>
      </c>
      <c r="AJ9" s="75">
        <v>50</v>
      </c>
      <c r="AK9" s="69" t="s">
        <v>106</v>
      </c>
      <c r="AL9" s="70">
        <v>100</v>
      </c>
      <c r="AM9" s="71" t="s">
        <v>107</v>
      </c>
      <c r="AN9" s="72">
        <v>1</v>
      </c>
      <c r="AO9" s="77" t="s">
        <v>108</v>
      </c>
      <c r="AP9" s="74" t="s">
        <v>72</v>
      </c>
    </row>
    <row r="10" spans="1:42" ht="409.5" hidden="1">
      <c r="A10" s="46">
        <v>5</v>
      </c>
      <c r="B10" s="47">
        <v>203</v>
      </c>
      <c r="C10" s="48">
        <v>2018</v>
      </c>
      <c r="D10" s="49" t="s">
        <v>56</v>
      </c>
      <c r="E10" s="49">
        <v>52</v>
      </c>
      <c r="F10" s="49" t="s">
        <v>109</v>
      </c>
      <c r="G10" s="49">
        <v>1</v>
      </c>
      <c r="H10" s="50" t="s">
        <v>58</v>
      </c>
      <c r="I10" s="50" t="s">
        <v>59</v>
      </c>
      <c r="J10" s="50" t="s">
        <v>60</v>
      </c>
      <c r="K10" s="50" t="s">
        <v>61</v>
      </c>
      <c r="L10" s="50" t="s">
        <v>110</v>
      </c>
      <c r="M10" s="50" t="s">
        <v>111</v>
      </c>
      <c r="N10" s="50" t="s">
        <v>112</v>
      </c>
      <c r="O10" s="50" t="s">
        <v>113</v>
      </c>
      <c r="P10" s="52">
        <v>1</v>
      </c>
      <c r="Q10" s="50" t="s">
        <v>103</v>
      </c>
      <c r="R10" s="53">
        <v>43344</v>
      </c>
      <c r="S10" s="54">
        <v>43586</v>
      </c>
      <c r="T10" s="55"/>
      <c r="U10" s="56"/>
      <c r="V10" s="78">
        <v>1</v>
      </c>
      <c r="W10" s="79" t="s">
        <v>114</v>
      </c>
      <c r="X10" s="58"/>
      <c r="Y10" s="58"/>
      <c r="Z10" s="80"/>
      <c r="AA10" s="81"/>
      <c r="AB10" s="61"/>
      <c r="AC10" s="62"/>
      <c r="AD10" s="63"/>
      <c r="AE10" s="63"/>
      <c r="AF10" s="64"/>
      <c r="AG10" s="65"/>
      <c r="AH10" s="66">
        <v>0</v>
      </c>
      <c r="AI10" s="67" t="s">
        <v>115</v>
      </c>
      <c r="AJ10" s="75">
        <v>0</v>
      </c>
      <c r="AK10" s="69" t="s">
        <v>116</v>
      </c>
      <c r="AL10" s="70">
        <v>80</v>
      </c>
      <c r="AM10" s="71" t="s">
        <v>117</v>
      </c>
      <c r="AN10" s="72">
        <v>1</v>
      </c>
      <c r="AO10" s="77" t="s">
        <v>118</v>
      </c>
      <c r="AP10" s="74" t="s">
        <v>72</v>
      </c>
    </row>
    <row r="11" spans="1:42" ht="409.5">
      <c r="A11" s="46">
        <v>6</v>
      </c>
      <c r="B11" s="47">
        <v>203</v>
      </c>
      <c r="C11" s="48">
        <v>2018</v>
      </c>
      <c r="D11" s="49" t="s">
        <v>56</v>
      </c>
      <c r="E11" s="49">
        <v>52</v>
      </c>
      <c r="F11" s="49" t="s">
        <v>119</v>
      </c>
      <c r="G11" s="49">
        <v>1</v>
      </c>
      <c r="H11" s="50" t="s">
        <v>58</v>
      </c>
      <c r="I11" s="50" t="s">
        <v>59</v>
      </c>
      <c r="J11" s="50" t="s">
        <v>60</v>
      </c>
      <c r="K11" s="50" t="s">
        <v>75</v>
      </c>
      <c r="L11" s="50" t="s">
        <v>120</v>
      </c>
      <c r="M11" s="50" t="s">
        <v>121</v>
      </c>
      <c r="N11" s="50" t="s">
        <v>122</v>
      </c>
      <c r="O11" s="50" t="s">
        <v>123</v>
      </c>
      <c r="P11" s="52">
        <v>1</v>
      </c>
      <c r="Q11" s="50" t="s">
        <v>103</v>
      </c>
      <c r="R11" s="53">
        <v>43344</v>
      </c>
      <c r="S11" s="54">
        <v>43586</v>
      </c>
      <c r="T11" s="55"/>
      <c r="U11" s="56"/>
      <c r="V11" s="78">
        <v>1</v>
      </c>
      <c r="W11" s="79" t="s">
        <v>124</v>
      </c>
      <c r="X11" s="58"/>
      <c r="Y11" s="58"/>
      <c r="Z11" s="80"/>
      <c r="AA11" s="81"/>
      <c r="AB11" s="61"/>
      <c r="AC11" s="62"/>
      <c r="AD11" s="63"/>
      <c r="AE11" s="63"/>
      <c r="AF11" s="64"/>
      <c r="AG11" s="65"/>
      <c r="AH11" s="66">
        <v>0</v>
      </c>
      <c r="AI11" s="67" t="s">
        <v>125</v>
      </c>
      <c r="AJ11" s="75">
        <v>0</v>
      </c>
      <c r="AK11" s="69" t="s">
        <v>126</v>
      </c>
      <c r="AL11" s="70">
        <v>100</v>
      </c>
      <c r="AM11" s="71" t="s">
        <v>107</v>
      </c>
      <c r="AN11" s="72">
        <v>1</v>
      </c>
      <c r="AO11" s="77" t="s">
        <v>127</v>
      </c>
      <c r="AP11" s="74" t="s">
        <v>72</v>
      </c>
    </row>
    <row r="12" spans="1:42" ht="409.5">
      <c r="A12" s="46">
        <v>7</v>
      </c>
      <c r="B12" s="47">
        <v>203</v>
      </c>
      <c r="C12" s="48">
        <v>2018</v>
      </c>
      <c r="D12" s="49" t="s">
        <v>56</v>
      </c>
      <c r="E12" s="49">
        <v>52</v>
      </c>
      <c r="F12" s="49" t="s">
        <v>128</v>
      </c>
      <c r="G12" s="49">
        <v>1</v>
      </c>
      <c r="H12" s="50" t="s">
        <v>58</v>
      </c>
      <c r="I12" s="50" t="s">
        <v>59</v>
      </c>
      <c r="J12" s="50" t="s">
        <v>60</v>
      </c>
      <c r="K12" s="50" t="s">
        <v>75</v>
      </c>
      <c r="L12" s="50" t="s">
        <v>129</v>
      </c>
      <c r="M12" s="50" t="s">
        <v>130</v>
      </c>
      <c r="N12" s="50" t="s">
        <v>131</v>
      </c>
      <c r="O12" s="50" t="s">
        <v>132</v>
      </c>
      <c r="P12" s="52">
        <v>1</v>
      </c>
      <c r="Q12" s="50" t="s">
        <v>103</v>
      </c>
      <c r="R12" s="53">
        <v>43344</v>
      </c>
      <c r="S12" s="54">
        <v>43586</v>
      </c>
      <c r="T12" s="55"/>
      <c r="U12" s="56"/>
      <c r="V12" s="78">
        <v>1</v>
      </c>
      <c r="W12" s="79" t="s">
        <v>133</v>
      </c>
      <c r="X12" s="58"/>
      <c r="Y12" s="58"/>
      <c r="Z12" s="80"/>
      <c r="AA12" s="81"/>
      <c r="AB12" s="61"/>
      <c r="AC12" s="62"/>
      <c r="AD12" s="63"/>
      <c r="AE12" s="63"/>
      <c r="AF12" s="64"/>
      <c r="AG12" s="65"/>
      <c r="AH12" s="66">
        <v>0</v>
      </c>
      <c r="AI12" s="67" t="s">
        <v>134</v>
      </c>
      <c r="AJ12" s="75">
        <v>100</v>
      </c>
      <c r="AK12" s="69" t="s">
        <v>135</v>
      </c>
      <c r="AL12" s="70">
        <v>100</v>
      </c>
      <c r="AM12" s="71" t="s">
        <v>136</v>
      </c>
      <c r="AN12" s="72">
        <v>1</v>
      </c>
      <c r="AO12" s="77" t="s">
        <v>137</v>
      </c>
      <c r="AP12" s="74" t="s">
        <v>72</v>
      </c>
    </row>
    <row r="13" spans="1:42" ht="131.25" customHeight="1">
      <c r="A13" s="46">
        <v>8</v>
      </c>
      <c r="B13" s="47">
        <v>203</v>
      </c>
      <c r="C13" s="48">
        <v>2018</v>
      </c>
      <c r="D13" s="49" t="s">
        <v>56</v>
      </c>
      <c r="E13" s="49">
        <v>52</v>
      </c>
      <c r="F13" s="49" t="s">
        <v>138</v>
      </c>
      <c r="G13" s="49">
        <v>1</v>
      </c>
      <c r="H13" s="50" t="s">
        <v>58</v>
      </c>
      <c r="I13" s="50" t="s">
        <v>59</v>
      </c>
      <c r="J13" s="50" t="s">
        <v>60</v>
      </c>
      <c r="K13" s="50" t="s">
        <v>75</v>
      </c>
      <c r="L13" s="50" t="s">
        <v>139</v>
      </c>
      <c r="M13" s="50" t="s">
        <v>140</v>
      </c>
      <c r="N13" s="50" t="s">
        <v>141</v>
      </c>
      <c r="O13" s="50" t="s">
        <v>142</v>
      </c>
      <c r="P13" s="52">
        <v>1</v>
      </c>
      <c r="Q13" s="50" t="s">
        <v>103</v>
      </c>
      <c r="R13" s="53">
        <v>43344</v>
      </c>
      <c r="S13" s="54">
        <v>43586</v>
      </c>
      <c r="T13" s="55"/>
      <c r="U13" s="56"/>
      <c r="V13" s="78">
        <v>1</v>
      </c>
      <c r="W13" s="79" t="s">
        <v>143</v>
      </c>
      <c r="X13" s="58"/>
      <c r="Y13" s="58"/>
      <c r="Z13" s="80"/>
      <c r="AA13" s="81"/>
      <c r="AB13" s="61"/>
      <c r="AC13" s="62"/>
      <c r="AD13" s="63"/>
      <c r="AE13" s="63"/>
      <c r="AF13" s="64"/>
      <c r="AG13" s="65"/>
      <c r="AH13" s="66">
        <v>100</v>
      </c>
      <c r="AI13" s="67" t="s">
        <v>144</v>
      </c>
      <c r="AJ13" s="75"/>
      <c r="AK13" s="69"/>
      <c r="AL13" s="70">
        <v>100</v>
      </c>
      <c r="AM13" s="71" t="s">
        <v>145</v>
      </c>
      <c r="AN13" s="72">
        <v>1</v>
      </c>
      <c r="AO13" s="77" t="s">
        <v>146</v>
      </c>
      <c r="AP13" s="74" t="s">
        <v>72</v>
      </c>
    </row>
    <row r="14" spans="1:42" ht="409.5">
      <c r="A14" s="46">
        <v>9</v>
      </c>
      <c r="B14" s="47">
        <v>203</v>
      </c>
      <c r="C14" s="48">
        <v>2018</v>
      </c>
      <c r="D14" s="49" t="s">
        <v>56</v>
      </c>
      <c r="E14" s="49">
        <v>52</v>
      </c>
      <c r="F14" s="49" t="s">
        <v>73</v>
      </c>
      <c r="G14" s="49">
        <v>2</v>
      </c>
      <c r="H14" s="50" t="s">
        <v>58</v>
      </c>
      <c r="I14" s="50" t="s">
        <v>59</v>
      </c>
      <c r="J14" s="50" t="s">
        <v>74</v>
      </c>
      <c r="K14" s="50" t="s">
        <v>75</v>
      </c>
      <c r="L14" s="50" t="s">
        <v>76</v>
      </c>
      <c r="M14" s="50" t="s">
        <v>147</v>
      </c>
      <c r="N14" s="50" t="s">
        <v>148</v>
      </c>
      <c r="O14" s="50" t="s">
        <v>149</v>
      </c>
      <c r="P14" s="52">
        <v>1</v>
      </c>
      <c r="Q14" s="50" t="s">
        <v>150</v>
      </c>
      <c r="R14" s="53">
        <v>43243</v>
      </c>
      <c r="S14" s="54">
        <v>43602</v>
      </c>
      <c r="T14" s="82">
        <v>100</v>
      </c>
      <c r="U14" s="83" t="s">
        <v>151</v>
      </c>
      <c r="V14" s="57"/>
      <c r="W14" s="79"/>
      <c r="X14" s="58"/>
      <c r="Y14" s="58"/>
      <c r="Z14" s="80"/>
      <c r="AA14" s="81"/>
      <c r="AB14" s="61"/>
      <c r="AC14" s="62"/>
      <c r="AD14" s="63"/>
      <c r="AE14" s="63"/>
      <c r="AF14" s="64"/>
      <c r="AG14" s="65"/>
      <c r="AH14" s="66">
        <v>0</v>
      </c>
      <c r="AI14" s="67" t="s">
        <v>152</v>
      </c>
      <c r="AJ14" s="75">
        <v>100</v>
      </c>
      <c r="AK14" s="69" t="s">
        <v>153</v>
      </c>
      <c r="AL14" s="70"/>
      <c r="AM14" s="71"/>
      <c r="AN14" s="72">
        <v>1</v>
      </c>
      <c r="AO14" s="77" t="s">
        <v>154</v>
      </c>
      <c r="AP14" s="74" t="s">
        <v>72</v>
      </c>
    </row>
    <row r="15" spans="1:42" ht="409.5">
      <c r="A15" s="46">
        <v>10</v>
      </c>
      <c r="B15" s="47">
        <v>203</v>
      </c>
      <c r="C15" s="48">
        <v>2018</v>
      </c>
      <c r="D15" s="49" t="s">
        <v>56</v>
      </c>
      <c r="E15" s="49">
        <v>52</v>
      </c>
      <c r="F15" s="49" t="s">
        <v>155</v>
      </c>
      <c r="G15" s="49">
        <v>2</v>
      </c>
      <c r="H15" s="50" t="s">
        <v>58</v>
      </c>
      <c r="I15" s="50" t="s">
        <v>156</v>
      </c>
      <c r="J15" s="50" t="s">
        <v>157</v>
      </c>
      <c r="K15" s="50" t="s">
        <v>75</v>
      </c>
      <c r="L15" s="50" t="s">
        <v>158</v>
      </c>
      <c r="M15" s="50" t="s">
        <v>159</v>
      </c>
      <c r="N15" s="50" t="s">
        <v>160</v>
      </c>
      <c r="O15" s="50" t="s">
        <v>161</v>
      </c>
      <c r="P15" s="52">
        <v>1</v>
      </c>
      <c r="Q15" s="50" t="s">
        <v>162</v>
      </c>
      <c r="R15" s="53">
        <v>43252</v>
      </c>
      <c r="S15" s="54">
        <v>43602</v>
      </c>
      <c r="T15" s="55"/>
      <c r="U15" s="56"/>
      <c r="V15" s="57"/>
      <c r="W15" s="57"/>
      <c r="X15" s="84">
        <v>1</v>
      </c>
      <c r="Y15" s="85" t="s">
        <v>163</v>
      </c>
      <c r="Z15" s="80"/>
      <c r="AA15" s="81"/>
      <c r="AB15" s="61"/>
      <c r="AC15" s="62"/>
      <c r="AD15" s="63"/>
      <c r="AE15" s="63"/>
      <c r="AF15" s="64"/>
      <c r="AG15" s="65"/>
      <c r="AH15" s="66">
        <v>0</v>
      </c>
      <c r="AI15" s="67" t="s">
        <v>164</v>
      </c>
      <c r="AJ15" s="75">
        <v>100</v>
      </c>
      <c r="AK15" s="69" t="s">
        <v>165</v>
      </c>
      <c r="AL15" s="70"/>
      <c r="AM15" s="71"/>
      <c r="AN15" s="72">
        <v>1</v>
      </c>
      <c r="AO15" s="77" t="s">
        <v>166</v>
      </c>
      <c r="AP15" s="74" t="s">
        <v>72</v>
      </c>
    </row>
    <row r="16" spans="1:42" ht="213.75" hidden="1">
      <c r="A16" s="46">
        <v>11</v>
      </c>
      <c r="B16" s="47">
        <v>203</v>
      </c>
      <c r="C16" s="48">
        <v>2018</v>
      </c>
      <c r="D16" s="49" t="s">
        <v>56</v>
      </c>
      <c r="E16" s="49">
        <v>52</v>
      </c>
      <c r="F16" s="49" t="s">
        <v>167</v>
      </c>
      <c r="G16" s="49">
        <v>1</v>
      </c>
      <c r="H16" s="50" t="s">
        <v>58</v>
      </c>
      <c r="I16" s="50" t="s">
        <v>156</v>
      </c>
      <c r="J16" s="50" t="s">
        <v>157</v>
      </c>
      <c r="K16" s="50" t="s">
        <v>61</v>
      </c>
      <c r="L16" s="50" t="s">
        <v>168</v>
      </c>
      <c r="M16" s="50" t="s">
        <v>169</v>
      </c>
      <c r="N16" s="50" t="s">
        <v>170</v>
      </c>
      <c r="O16" s="50" t="s">
        <v>171</v>
      </c>
      <c r="P16" s="52">
        <v>1</v>
      </c>
      <c r="Q16" s="50" t="s">
        <v>103</v>
      </c>
      <c r="R16" s="53">
        <v>43466</v>
      </c>
      <c r="S16" s="54">
        <v>43602</v>
      </c>
      <c r="T16" s="55"/>
      <c r="U16" s="56"/>
      <c r="V16" s="78">
        <v>1</v>
      </c>
      <c r="W16" s="79" t="s">
        <v>172</v>
      </c>
      <c r="X16" s="58"/>
      <c r="Y16" s="58"/>
      <c r="Z16" s="80"/>
      <c r="AA16" s="81"/>
      <c r="AB16" s="61"/>
      <c r="AC16" s="62"/>
      <c r="AD16" s="63"/>
      <c r="AE16" s="63"/>
      <c r="AF16" s="64"/>
      <c r="AG16" s="65"/>
      <c r="AH16" s="66">
        <v>100</v>
      </c>
      <c r="AI16" s="67" t="s">
        <v>173</v>
      </c>
      <c r="AJ16" s="75">
        <v>100</v>
      </c>
      <c r="AK16" s="86" t="s">
        <v>174</v>
      </c>
      <c r="AL16" s="70">
        <v>100</v>
      </c>
      <c r="AM16" s="71" t="s">
        <v>175</v>
      </c>
      <c r="AN16" s="72">
        <v>1</v>
      </c>
      <c r="AO16" s="77" t="s">
        <v>176</v>
      </c>
      <c r="AP16" s="74" t="s">
        <v>72</v>
      </c>
    </row>
    <row r="17" spans="1:42" ht="409.5">
      <c r="A17" s="46">
        <v>12</v>
      </c>
      <c r="B17" s="47">
        <v>203</v>
      </c>
      <c r="C17" s="48">
        <v>2018</v>
      </c>
      <c r="D17" s="49" t="s">
        <v>56</v>
      </c>
      <c r="E17" s="49">
        <v>52</v>
      </c>
      <c r="F17" s="49" t="s">
        <v>155</v>
      </c>
      <c r="G17" s="49">
        <v>1</v>
      </c>
      <c r="H17" s="50" t="s">
        <v>58</v>
      </c>
      <c r="I17" s="50" t="s">
        <v>156</v>
      </c>
      <c r="J17" s="50" t="s">
        <v>157</v>
      </c>
      <c r="K17" s="50" t="s">
        <v>75</v>
      </c>
      <c r="L17" s="50" t="s">
        <v>158</v>
      </c>
      <c r="M17" s="50" t="s">
        <v>177</v>
      </c>
      <c r="N17" s="50" t="s">
        <v>178</v>
      </c>
      <c r="O17" s="50" t="s">
        <v>179</v>
      </c>
      <c r="P17" s="52">
        <v>1</v>
      </c>
      <c r="Q17" s="50" t="s">
        <v>103</v>
      </c>
      <c r="R17" s="53">
        <v>43344</v>
      </c>
      <c r="S17" s="54">
        <v>43602</v>
      </c>
      <c r="T17" s="55"/>
      <c r="U17" s="56"/>
      <c r="V17" s="78">
        <v>0.5</v>
      </c>
      <c r="W17" s="79" t="s">
        <v>180</v>
      </c>
      <c r="X17" s="58"/>
      <c r="Y17" s="58"/>
      <c r="Z17" s="80"/>
      <c r="AA17" s="81"/>
      <c r="AB17" s="61"/>
      <c r="AC17" s="62"/>
      <c r="AD17" s="63"/>
      <c r="AE17" s="63"/>
      <c r="AF17" s="64"/>
      <c r="AG17" s="65"/>
      <c r="AH17" s="66">
        <v>0</v>
      </c>
      <c r="AI17" s="67" t="s">
        <v>181</v>
      </c>
      <c r="AJ17" s="75">
        <v>50</v>
      </c>
      <c r="AK17" s="69" t="s">
        <v>182</v>
      </c>
      <c r="AL17" s="70">
        <v>100</v>
      </c>
      <c r="AM17" s="71" t="s">
        <v>183</v>
      </c>
      <c r="AN17" s="72">
        <v>1</v>
      </c>
      <c r="AO17" s="77" t="s">
        <v>184</v>
      </c>
      <c r="AP17" s="74" t="s">
        <v>72</v>
      </c>
    </row>
    <row r="18" spans="1:42" ht="409.5" hidden="1">
      <c r="A18" s="46">
        <v>13</v>
      </c>
      <c r="B18" s="47">
        <v>203</v>
      </c>
      <c r="C18" s="48">
        <v>2018</v>
      </c>
      <c r="D18" s="49" t="s">
        <v>56</v>
      </c>
      <c r="E18" s="49">
        <v>52</v>
      </c>
      <c r="F18" s="49" t="s">
        <v>185</v>
      </c>
      <c r="G18" s="49">
        <v>1</v>
      </c>
      <c r="H18" s="50" t="s">
        <v>58</v>
      </c>
      <c r="I18" s="50" t="s">
        <v>156</v>
      </c>
      <c r="J18" s="50" t="s">
        <v>157</v>
      </c>
      <c r="K18" s="50" t="s">
        <v>61</v>
      </c>
      <c r="L18" s="50" t="s">
        <v>186</v>
      </c>
      <c r="M18" s="50" t="s">
        <v>187</v>
      </c>
      <c r="N18" s="50" t="s">
        <v>188</v>
      </c>
      <c r="O18" s="50" t="s">
        <v>189</v>
      </c>
      <c r="P18" s="52">
        <v>1</v>
      </c>
      <c r="Q18" s="50" t="s">
        <v>103</v>
      </c>
      <c r="R18" s="53">
        <v>43261</v>
      </c>
      <c r="S18" s="54">
        <v>43602</v>
      </c>
      <c r="T18" s="55"/>
      <c r="U18" s="56"/>
      <c r="V18" s="78">
        <v>0.3</v>
      </c>
      <c r="W18" s="79" t="s">
        <v>190</v>
      </c>
      <c r="X18" s="58"/>
      <c r="Y18" s="58"/>
      <c r="Z18" s="80"/>
      <c r="AA18" s="81"/>
      <c r="AB18" s="61"/>
      <c r="AC18" s="62"/>
      <c r="AD18" s="63"/>
      <c r="AE18" s="63"/>
      <c r="AF18" s="64"/>
      <c r="AG18" s="65"/>
      <c r="AH18" s="66">
        <v>30</v>
      </c>
      <c r="AI18" s="67" t="s">
        <v>191</v>
      </c>
      <c r="AJ18" s="75">
        <v>50</v>
      </c>
      <c r="AK18" s="69" t="s">
        <v>192</v>
      </c>
      <c r="AL18" s="70">
        <v>100</v>
      </c>
      <c r="AM18" s="71" t="s">
        <v>193</v>
      </c>
      <c r="AN18" s="72">
        <v>1</v>
      </c>
      <c r="AO18" s="77" t="s">
        <v>194</v>
      </c>
      <c r="AP18" s="74" t="s">
        <v>72</v>
      </c>
    </row>
    <row r="19" spans="1:42" ht="409.5" hidden="1">
      <c r="A19" s="46">
        <v>14</v>
      </c>
      <c r="B19" s="47">
        <v>203</v>
      </c>
      <c r="C19" s="48">
        <v>2018</v>
      </c>
      <c r="D19" s="49" t="s">
        <v>56</v>
      </c>
      <c r="E19" s="49">
        <v>52</v>
      </c>
      <c r="F19" s="49" t="s">
        <v>195</v>
      </c>
      <c r="G19" s="49">
        <v>1</v>
      </c>
      <c r="H19" s="50" t="s">
        <v>58</v>
      </c>
      <c r="I19" s="50" t="s">
        <v>156</v>
      </c>
      <c r="J19" s="50" t="s">
        <v>157</v>
      </c>
      <c r="K19" s="50" t="s">
        <v>61</v>
      </c>
      <c r="L19" s="50" t="s">
        <v>196</v>
      </c>
      <c r="M19" s="50" t="s">
        <v>197</v>
      </c>
      <c r="N19" s="50" t="s">
        <v>198</v>
      </c>
      <c r="O19" s="50" t="s">
        <v>199</v>
      </c>
      <c r="P19" s="52">
        <v>1</v>
      </c>
      <c r="Q19" s="50" t="s">
        <v>103</v>
      </c>
      <c r="R19" s="53">
        <v>43252</v>
      </c>
      <c r="S19" s="54">
        <v>43602</v>
      </c>
      <c r="T19" s="55"/>
      <c r="U19" s="56"/>
      <c r="V19" s="78">
        <v>0.7</v>
      </c>
      <c r="W19" s="79" t="s">
        <v>200</v>
      </c>
      <c r="X19" s="58"/>
      <c r="Y19" s="58"/>
      <c r="Z19" s="80"/>
      <c r="AA19" s="81"/>
      <c r="AB19" s="61"/>
      <c r="AC19" s="62"/>
      <c r="AD19" s="63"/>
      <c r="AE19" s="63"/>
      <c r="AF19" s="64"/>
      <c r="AG19" s="65"/>
      <c r="AH19" s="66">
        <v>0</v>
      </c>
      <c r="AI19" s="67" t="s">
        <v>201</v>
      </c>
      <c r="AJ19" s="75">
        <v>0</v>
      </c>
      <c r="AK19" s="69" t="s">
        <v>202</v>
      </c>
      <c r="AL19" s="70">
        <v>10</v>
      </c>
      <c r="AM19" s="71" t="s">
        <v>203</v>
      </c>
      <c r="AN19" s="72">
        <v>1</v>
      </c>
      <c r="AO19" s="77" t="s">
        <v>204</v>
      </c>
      <c r="AP19" s="74" t="s">
        <v>72</v>
      </c>
    </row>
    <row r="20" spans="1:42" ht="409.5" hidden="1">
      <c r="A20" s="46">
        <v>15</v>
      </c>
      <c r="B20" s="47">
        <v>203</v>
      </c>
      <c r="C20" s="48">
        <v>2018</v>
      </c>
      <c r="D20" s="49" t="s">
        <v>56</v>
      </c>
      <c r="E20" s="49">
        <v>52</v>
      </c>
      <c r="F20" s="49" t="s">
        <v>185</v>
      </c>
      <c r="G20" s="49">
        <v>2</v>
      </c>
      <c r="H20" s="50" t="s">
        <v>58</v>
      </c>
      <c r="I20" s="50" t="s">
        <v>156</v>
      </c>
      <c r="J20" s="50" t="s">
        <v>157</v>
      </c>
      <c r="K20" s="50" t="s">
        <v>61</v>
      </c>
      <c r="L20" s="50" t="s">
        <v>186</v>
      </c>
      <c r="M20" s="50" t="s">
        <v>205</v>
      </c>
      <c r="N20" s="50" t="s">
        <v>206</v>
      </c>
      <c r="O20" s="50" t="s">
        <v>207</v>
      </c>
      <c r="P20" s="52">
        <v>1</v>
      </c>
      <c r="Q20" s="50" t="s">
        <v>103</v>
      </c>
      <c r="R20" s="53">
        <v>43296</v>
      </c>
      <c r="S20" s="54">
        <v>43602</v>
      </c>
      <c r="T20" s="55"/>
      <c r="U20" s="56"/>
      <c r="V20" s="78">
        <v>0.1</v>
      </c>
      <c r="W20" s="79" t="s">
        <v>208</v>
      </c>
      <c r="X20" s="58"/>
      <c r="Y20" s="58"/>
      <c r="Z20" s="80"/>
      <c r="AA20" s="81"/>
      <c r="AB20" s="61"/>
      <c r="AC20" s="62"/>
      <c r="AD20" s="63"/>
      <c r="AE20" s="63"/>
      <c r="AF20" s="64"/>
      <c r="AG20" s="65"/>
      <c r="AH20" s="66">
        <v>0</v>
      </c>
      <c r="AI20" s="67" t="s">
        <v>191</v>
      </c>
      <c r="AJ20" s="75">
        <v>0</v>
      </c>
      <c r="AK20" s="69" t="s">
        <v>209</v>
      </c>
      <c r="AL20" s="70">
        <v>100</v>
      </c>
      <c r="AM20" s="71" t="s">
        <v>210</v>
      </c>
      <c r="AN20" s="72">
        <v>1</v>
      </c>
      <c r="AO20" s="77" t="s">
        <v>211</v>
      </c>
      <c r="AP20" s="74" t="s">
        <v>72</v>
      </c>
    </row>
    <row r="21" spans="1:42" ht="303.75" hidden="1">
      <c r="A21" s="46">
        <v>16</v>
      </c>
      <c r="B21" s="47">
        <v>203</v>
      </c>
      <c r="C21" s="48">
        <v>2018</v>
      </c>
      <c r="D21" s="49" t="s">
        <v>56</v>
      </c>
      <c r="E21" s="49">
        <v>58</v>
      </c>
      <c r="F21" s="87" t="s">
        <v>212</v>
      </c>
      <c r="G21" s="49">
        <v>1</v>
      </c>
      <c r="H21" s="50" t="s">
        <v>213</v>
      </c>
      <c r="I21" s="50" t="s">
        <v>59</v>
      </c>
      <c r="J21" s="50" t="s">
        <v>60</v>
      </c>
      <c r="K21" s="50" t="s">
        <v>21</v>
      </c>
      <c r="L21" s="50" t="s">
        <v>214</v>
      </c>
      <c r="M21" s="50" t="s">
        <v>215</v>
      </c>
      <c r="N21" s="50" t="s">
        <v>216</v>
      </c>
      <c r="O21" s="50" t="s">
        <v>217</v>
      </c>
      <c r="P21" s="52">
        <v>1</v>
      </c>
      <c r="Q21" s="50" t="s">
        <v>218</v>
      </c>
      <c r="R21" s="88">
        <v>43435</v>
      </c>
      <c r="S21" s="54">
        <v>43617</v>
      </c>
      <c r="T21" s="89">
        <v>0</v>
      </c>
      <c r="U21" s="56"/>
      <c r="V21" s="57"/>
      <c r="W21" s="57"/>
      <c r="X21" s="84">
        <v>1</v>
      </c>
      <c r="Y21" s="85" t="s">
        <v>219</v>
      </c>
      <c r="Z21" s="80"/>
      <c r="AA21" s="81"/>
      <c r="AB21" s="61"/>
      <c r="AC21" s="62"/>
      <c r="AD21" s="63"/>
      <c r="AE21" s="63"/>
      <c r="AF21" s="64"/>
      <c r="AG21" s="65"/>
      <c r="AH21" s="66">
        <v>0</v>
      </c>
      <c r="AI21" s="67" t="s">
        <v>220</v>
      </c>
      <c r="AJ21" s="75">
        <v>0</v>
      </c>
      <c r="AK21" s="69" t="s">
        <v>221</v>
      </c>
      <c r="AL21" s="70"/>
      <c r="AM21" s="71"/>
      <c r="AN21" s="72">
        <v>1</v>
      </c>
      <c r="AO21" s="77" t="s">
        <v>222</v>
      </c>
      <c r="AP21" s="74" t="s">
        <v>72</v>
      </c>
    </row>
    <row r="22" spans="1:42" ht="326.25" hidden="1">
      <c r="A22" s="46">
        <v>17</v>
      </c>
      <c r="B22" s="47">
        <v>203</v>
      </c>
      <c r="C22" s="48">
        <v>2018</v>
      </c>
      <c r="D22" s="49" t="s">
        <v>56</v>
      </c>
      <c r="E22" s="49">
        <v>58</v>
      </c>
      <c r="F22" s="87" t="s">
        <v>223</v>
      </c>
      <c r="G22" s="49">
        <v>1</v>
      </c>
      <c r="H22" s="50" t="s">
        <v>213</v>
      </c>
      <c r="I22" s="50" t="s">
        <v>59</v>
      </c>
      <c r="J22" s="50" t="s">
        <v>60</v>
      </c>
      <c r="K22" s="50" t="s">
        <v>21</v>
      </c>
      <c r="L22" s="50" t="s">
        <v>224</v>
      </c>
      <c r="M22" s="50" t="s">
        <v>225</v>
      </c>
      <c r="N22" s="50" t="s">
        <v>226</v>
      </c>
      <c r="O22" s="50" t="s">
        <v>227</v>
      </c>
      <c r="P22" s="52">
        <v>1</v>
      </c>
      <c r="Q22" s="50" t="s">
        <v>228</v>
      </c>
      <c r="R22" s="88">
        <v>43435</v>
      </c>
      <c r="S22" s="54">
        <v>43617</v>
      </c>
      <c r="T22" s="55"/>
      <c r="U22" s="56"/>
      <c r="V22" s="57"/>
      <c r="W22" s="57"/>
      <c r="X22" s="84">
        <v>1</v>
      </c>
      <c r="Y22" s="85" t="s">
        <v>229</v>
      </c>
      <c r="Z22" s="80"/>
      <c r="AA22" s="81"/>
      <c r="AB22" s="61"/>
      <c r="AC22" s="62"/>
      <c r="AD22" s="63"/>
      <c r="AE22" s="63"/>
      <c r="AF22" s="64"/>
      <c r="AG22" s="65"/>
      <c r="AH22" s="66">
        <v>0</v>
      </c>
      <c r="AI22" s="67" t="s">
        <v>230</v>
      </c>
      <c r="AJ22" s="75">
        <v>100</v>
      </c>
      <c r="AK22" s="69" t="s">
        <v>231</v>
      </c>
      <c r="AL22" s="70"/>
      <c r="AM22" s="71"/>
      <c r="AN22" s="72">
        <v>1</v>
      </c>
      <c r="AO22" s="77" t="s">
        <v>232</v>
      </c>
      <c r="AP22" s="74" t="s">
        <v>72</v>
      </c>
    </row>
    <row r="23" spans="1:42" ht="409.5">
      <c r="A23" s="46">
        <v>18</v>
      </c>
      <c r="B23" s="47">
        <v>203</v>
      </c>
      <c r="C23" s="48">
        <v>2018</v>
      </c>
      <c r="D23" s="49" t="s">
        <v>56</v>
      </c>
      <c r="E23" s="49">
        <v>58</v>
      </c>
      <c r="F23" s="87" t="s">
        <v>233</v>
      </c>
      <c r="G23" s="49">
        <v>1</v>
      </c>
      <c r="H23" s="50" t="s">
        <v>213</v>
      </c>
      <c r="I23" s="50" t="s">
        <v>59</v>
      </c>
      <c r="J23" s="50" t="s">
        <v>60</v>
      </c>
      <c r="K23" s="50" t="s">
        <v>75</v>
      </c>
      <c r="L23" s="50" t="s">
        <v>234</v>
      </c>
      <c r="M23" s="50" t="s">
        <v>235</v>
      </c>
      <c r="N23" s="50" t="s">
        <v>236</v>
      </c>
      <c r="O23" s="50" t="s">
        <v>237</v>
      </c>
      <c r="P23" s="52">
        <v>1</v>
      </c>
      <c r="Q23" s="50" t="s">
        <v>238</v>
      </c>
      <c r="R23" s="88">
        <v>43418</v>
      </c>
      <c r="S23" s="54">
        <v>43644</v>
      </c>
      <c r="T23" s="55"/>
      <c r="U23" s="56"/>
      <c r="V23" s="78">
        <v>1</v>
      </c>
      <c r="W23" s="79" t="s">
        <v>239</v>
      </c>
      <c r="X23" s="58"/>
      <c r="Y23" s="58"/>
      <c r="Z23" s="80"/>
      <c r="AA23" s="81"/>
      <c r="AB23" s="61"/>
      <c r="AC23" s="62"/>
      <c r="AD23" s="63"/>
      <c r="AE23" s="63"/>
      <c r="AF23" s="64"/>
      <c r="AG23" s="65"/>
      <c r="AH23" s="66">
        <v>0</v>
      </c>
      <c r="AI23" s="67" t="s">
        <v>240</v>
      </c>
      <c r="AJ23" s="75">
        <v>50</v>
      </c>
      <c r="AK23" s="69" t="s">
        <v>241</v>
      </c>
      <c r="AL23" s="70">
        <v>90</v>
      </c>
      <c r="AM23" s="71" t="s">
        <v>242</v>
      </c>
      <c r="AN23" s="72">
        <v>1</v>
      </c>
      <c r="AO23" s="77" t="s">
        <v>243</v>
      </c>
      <c r="AP23" s="74" t="s">
        <v>72</v>
      </c>
    </row>
    <row r="24" spans="1:42" ht="409.5">
      <c r="A24" s="46">
        <v>19</v>
      </c>
      <c r="B24" s="47">
        <v>203</v>
      </c>
      <c r="C24" s="48">
        <v>2018</v>
      </c>
      <c r="D24" s="49" t="s">
        <v>56</v>
      </c>
      <c r="E24" s="49">
        <v>58</v>
      </c>
      <c r="F24" s="87" t="s">
        <v>244</v>
      </c>
      <c r="G24" s="49">
        <v>1</v>
      </c>
      <c r="H24" s="50" t="s">
        <v>213</v>
      </c>
      <c r="I24" s="50" t="s">
        <v>59</v>
      </c>
      <c r="J24" s="50" t="s">
        <v>60</v>
      </c>
      <c r="K24" s="50" t="s">
        <v>75</v>
      </c>
      <c r="L24" s="50" t="s">
        <v>245</v>
      </c>
      <c r="M24" s="50" t="s">
        <v>246</v>
      </c>
      <c r="N24" s="50" t="s">
        <v>247</v>
      </c>
      <c r="O24" s="50" t="s">
        <v>248</v>
      </c>
      <c r="P24" s="52">
        <v>1</v>
      </c>
      <c r="Q24" s="50" t="s">
        <v>249</v>
      </c>
      <c r="R24" s="88">
        <v>43435</v>
      </c>
      <c r="S24" s="54">
        <v>43617</v>
      </c>
      <c r="T24" s="55"/>
      <c r="U24" s="56"/>
      <c r="V24" s="57"/>
      <c r="W24" s="57"/>
      <c r="X24" s="84">
        <v>1</v>
      </c>
      <c r="Y24" s="85" t="s">
        <v>250</v>
      </c>
      <c r="Z24" s="80"/>
      <c r="AA24" s="81"/>
      <c r="AB24" s="61"/>
      <c r="AC24" s="62"/>
      <c r="AD24" s="63"/>
      <c r="AE24" s="63"/>
      <c r="AF24" s="64"/>
      <c r="AG24" s="65"/>
      <c r="AH24" s="66">
        <v>100</v>
      </c>
      <c r="AI24" s="67" t="s">
        <v>251</v>
      </c>
      <c r="AJ24" s="75">
        <v>100</v>
      </c>
      <c r="AK24" s="69" t="s">
        <v>252</v>
      </c>
      <c r="AL24" s="70"/>
      <c r="AM24" s="71"/>
      <c r="AN24" s="72">
        <v>1</v>
      </c>
      <c r="AO24" s="77" t="s">
        <v>253</v>
      </c>
      <c r="AP24" s="74" t="s">
        <v>72</v>
      </c>
    </row>
    <row r="25" spans="1:42" ht="326.25">
      <c r="A25" s="46">
        <v>20</v>
      </c>
      <c r="B25" s="47">
        <v>203</v>
      </c>
      <c r="C25" s="48">
        <v>2018</v>
      </c>
      <c r="D25" s="49" t="s">
        <v>56</v>
      </c>
      <c r="E25" s="49">
        <v>58</v>
      </c>
      <c r="F25" s="87" t="s">
        <v>244</v>
      </c>
      <c r="G25" s="49">
        <v>2</v>
      </c>
      <c r="H25" s="50" t="s">
        <v>213</v>
      </c>
      <c r="I25" s="50" t="s">
        <v>59</v>
      </c>
      <c r="J25" s="50" t="s">
        <v>60</v>
      </c>
      <c r="K25" s="50" t="s">
        <v>75</v>
      </c>
      <c r="L25" s="50" t="s">
        <v>245</v>
      </c>
      <c r="M25" s="50" t="s">
        <v>254</v>
      </c>
      <c r="N25" s="50" t="s">
        <v>255</v>
      </c>
      <c r="O25" s="50" t="s">
        <v>256</v>
      </c>
      <c r="P25" s="52">
        <v>1</v>
      </c>
      <c r="Q25" s="50" t="s">
        <v>257</v>
      </c>
      <c r="R25" s="53">
        <v>43525</v>
      </c>
      <c r="S25" s="90">
        <v>43775</v>
      </c>
      <c r="T25" s="55"/>
      <c r="U25" s="56"/>
      <c r="V25" s="57"/>
      <c r="W25" s="57"/>
      <c r="X25" s="84">
        <v>0.5</v>
      </c>
      <c r="Y25" s="85" t="s">
        <v>258</v>
      </c>
      <c r="Z25" s="80"/>
      <c r="AA25" s="81"/>
      <c r="AB25" s="61"/>
      <c r="AC25" s="62"/>
      <c r="AD25" s="63"/>
      <c r="AE25" s="63"/>
      <c r="AF25" s="64"/>
      <c r="AG25" s="65"/>
      <c r="AH25" s="66">
        <v>0</v>
      </c>
      <c r="AI25" s="67" t="s">
        <v>259</v>
      </c>
      <c r="AJ25" s="75">
        <v>0</v>
      </c>
      <c r="AK25" s="69" t="s">
        <v>260</v>
      </c>
      <c r="AL25" s="70">
        <v>0</v>
      </c>
      <c r="AM25" s="71" t="s">
        <v>261</v>
      </c>
      <c r="AN25" s="72">
        <v>1</v>
      </c>
      <c r="AO25" s="77" t="s">
        <v>262</v>
      </c>
      <c r="AP25" s="74" t="s">
        <v>72</v>
      </c>
    </row>
    <row r="26" spans="1:42" ht="221.25">
      <c r="A26" s="46">
        <v>21</v>
      </c>
      <c r="B26" s="47">
        <v>203</v>
      </c>
      <c r="C26" s="48">
        <v>2018</v>
      </c>
      <c r="D26" s="49" t="s">
        <v>56</v>
      </c>
      <c r="E26" s="49">
        <v>58</v>
      </c>
      <c r="F26" s="87" t="s">
        <v>263</v>
      </c>
      <c r="G26" s="49">
        <v>2</v>
      </c>
      <c r="H26" s="50" t="s">
        <v>213</v>
      </c>
      <c r="I26" s="50" t="s">
        <v>59</v>
      </c>
      <c r="J26" s="50" t="s">
        <v>60</v>
      </c>
      <c r="K26" s="50" t="s">
        <v>75</v>
      </c>
      <c r="L26" s="50" t="s">
        <v>264</v>
      </c>
      <c r="M26" s="50" t="s">
        <v>265</v>
      </c>
      <c r="N26" s="50" t="s">
        <v>266</v>
      </c>
      <c r="O26" s="50" t="s">
        <v>267</v>
      </c>
      <c r="P26" s="52">
        <v>1</v>
      </c>
      <c r="Q26" s="50" t="s">
        <v>268</v>
      </c>
      <c r="R26" s="88">
        <v>43435</v>
      </c>
      <c r="S26" s="54">
        <v>43646</v>
      </c>
      <c r="T26" s="55"/>
      <c r="U26" s="56"/>
      <c r="V26" s="57"/>
      <c r="W26" s="57"/>
      <c r="X26" s="58"/>
      <c r="Y26" s="58"/>
      <c r="Z26" s="59">
        <v>1</v>
      </c>
      <c r="AA26" s="60" t="s">
        <v>269</v>
      </c>
      <c r="AB26" s="61"/>
      <c r="AC26" s="62"/>
      <c r="AD26" s="63"/>
      <c r="AE26" s="63"/>
      <c r="AF26" s="64"/>
      <c r="AG26" s="65"/>
      <c r="AH26" s="66">
        <v>100</v>
      </c>
      <c r="AI26" s="67" t="s">
        <v>270</v>
      </c>
      <c r="AJ26" s="75"/>
      <c r="AK26" s="69"/>
      <c r="AL26" s="70"/>
      <c r="AM26" s="71"/>
      <c r="AN26" s="72">
        <v>1</v>
      </c>
      <c r="AO26" s="77" t="s">
        <v>271</v>
      </c>
      <c r="AP26" s="74" t="s">
        <v>72</v>
      </c>
    </row>
    <row r="27" spans="1:42" ht="409.5" hidden="1">
      <c r="A27" s="46">
        <v>22</v>
      </c>
      <c r="B27" s="47">
        <v>203</v>
      </c>
      <c r="C27" s="48">
        <v>2018</v>
      </c>
      <c r="D27" s="49" t="s">
        <v>56</v>
      </c>
      <c r="E27" s="49">
        <v>58</v>
      </c>
      <c r="F27" s="87" t="s">
        <v>272</v>
      </c>
      <c r="G27" s="49">
        <v>1</v>
      </c>
      <c r="H27" s="50" t="s">
        <v>213</v>
      </c>
      <c r="I27" s="50" t="s">
        <v>59</v>
      </c>
      <c r="J27" s="50" t="s">
        <v>60</v>
      </c>
      <c r="K27" s="50" t="s">
        <v>19</v>
      </c>
      <c r="L27" s="50" t="s">
        <v>273</v>
      </c>
      <c r="M27" s="50" t="s">
        <v>274</v>
      </c>
      <c r="N27" s="50" t="s">
        <v>275</v>
      </c>
      <c r="O27" s="50" t="s">
        <v>276</v>
      </c>
      <c r="P27" s="52">
        <v>1</v>
      </c>
      <c r="Q27" s="50" t="s">
        <v>277</v>
      </c>
      <c r="R27" s="88">
        <v>43419</v>
      </c>
      <c r="S27" s="54">
        <v>43644</v>
      </c>
      <c r="T27" s="55"/>
      <c r="U27" s="56"/>
      <c r="V27" s="78">
        <v>1</v>
      </c>
      <c r="W27" s="79" t="s">
        <v>278</v>
      </c>
      <c r="X27" s="58"/>
      <c r="Y27" s="58"/>
      <c r="Z27" s="80"/>
      <c r="AA27" s="81"/>
      <c r="AB27" s="61"/>
      <c r="AC27" s="62"/>
      <c r="AD27" s="63"/>
      <c r="AE27" s="63"/>
      <c r="AF27" s="64"/>
      <c r="AG27" s="65"/>
      <c r="AH27" s="66">
        <v>0</v>
      </c>
      <c r="AI27" s="67" t="s">
        <v>279</v>
      </c>
      <c r="AJ27" s="75">
        <v>0</v>
      </c>
      <c r="AK27" s="69" t="s">
        <v>280</v>
      </c>
      <c r="AL27" s="70">
        <v>100</v>
      </c>
      <c r="AM27" s="71" t="s">
        <v>281</v>
      </c>
      <c r="AN27" s="72">
        <v>1</v>
      </c>
      <c r="AO27" s="77" t="s">
        <v>282</v>
      </c>
      <c r="AP27" s="74" t="s">
        <v>72</v>
      </c>
    </row>
    <row r="28" spans="1:42" ht="236.25" hidden="1">
      <c r="A28" s="46">
        <v>23</v>
      </c>
      <c r="B28" s="47">
        <v>203</v>
      </c>
      <c r="C28" s="48">
        <v>2018</v>
      </c>
      <c r="D28" s="49" t="s">
        <v>56</v>
      </c>
      <c r="E28" s="49">
        <v>58</v>
      </c>
      <c r="F28" s="87" t="s">
        <v>272</v>
      </c>
      <c r="G28" s="49">
        <v>2</v>
      </c>
      <c r="H28" s="50" t="s">
        <v>213</v>
      </c>
      <c r="I28" s="50" t="s">
        <v>59</v>
      </c>
      <c r="J28" s="50" t="s">
        <v>60</v>
      </c>
      <c r="K28" s="50" t="s">
        <v>19</v>
      </c>
      <c r="L28" s="50" t="s">
        <v>273</v>
      </c>
      <c r="M28" s="50" t="s">
        <v>283</v>
      </c>
      <c r="N28" s="50" t="s">
        <v>284</v>
      </c>
      <c r="O28" s="50" t="s">
        <v>285</v>
      </c>
      <c r="P28" s="52">
        <v>1</v>
      </c>
      <c r="Q28" s="50" t="s">
        <v>277</v>
      </c>
      <c r="R28" s="88">
        <v>43419</v>
      </c>
      <c r="S28" s="54">
        <v>43644</v>
      </c>
      <c r="T28" s="55"/>
      <c r="U28" s="56"/>
      <c r="V28" s="78">
        <v>1</v>
      </c>
      <c r="W28" s="79" t="s">
        <v>286</v>
      </c>
      <c r="X28" s="58"/>
      <c r="Y28" s="58"/>
      <c r="Z28" s="80"/>
      <c r="AA28" s="81"/>
      <c r="AB28" s="61"/>
      <c r="AC28" s="62"/>
      <c r="AD28" s="63"/>
      <c r="AE28" s="63"/>
      <c r="AF28" s="64"/>
      <c r="AG28" s="65"/>
      <c r="AH28" s="66">
        <v>0</v>
      </c>
      <c r="AI28" s="67" t="s">
        <v>287</v>
      </c>
      <c r="AJ28" s="75">
        <v>0</v>
      </c>
      <c r="AK28" s="69" t="s">
        <v>288</v>
      </c>
      <c r="AL28" s="70">
        <v>100</v>
      </c>
      <c r="AM28" s="71" t="s">
        <v>289</v>
      </c>
      <c r="AN28" s="72">
        <v>1</v>
      </c>
      <c r="AO28" s="77" t="s">
        <v>290</v>
      </c>
      <c r="AP28" s="74" t="s">
        <v>72</v>
      </c>
    </row>
    <row r="29" spans="1:42" ht="202.5" hidden="1">
      <c r="A29" s="46">
        <v>24</v>
      </c>
      <c r="B29" s="47">
        <v>203</v>
      </c>
      <c r="C29" s="48">
        <v>2018</v>
      </c>
      <c r="D29" s="49" t="s">
        <v>56</v>
      </c>
      <c r="E29" s="49">
        <v>58</v>
      </c>
      <c r="F29" s="87" t="s">
        <v>291</v>
      </c>
      <c r="G29" s="49">
        <v>1</v>
      </c>
      <c r="H29" s="50" t="s">
        <v>213</v>
      </c>
      <c r="I29" s="50" t="s">
        <v>59</v>
      </c>
      <c r="J29" s="50" t="s">
        <v>60</v>
      </c>
      <c r="K29" s="50" t="s">
        <v>19</v>
      </c>
      <c r="L29" s="50" t="s">
        <v>292</v>
      </c>
      <c r="M29" s="50" t="s">
        <v>293</v>
      </c>
      <c r="N29" s="50" t="s">
        <v>294</v>
      </c>
      <c r="O29" s="50" t="s">
        <v>295</v>
      </c>
      <c r="P29" s="52">
        <v>1</v>
      </c>
      <c r="Q29" s="50" t="s">
        <v>296</v>
      </c>
      <c r="R29" s="88">
        <v>43419</v>
      </c>
      <c r="S29" s="54">
        <v>43539</v>
      </c>
      <c r="T29" s="55"/>
      <c r="U29" s="56"/>
      <c r="V29" s="57"/>
      <c r="W29" s="57"/>
      <c r="X29" s="58"/>
      <c r="Y29" s="58"/>
      <c r="Z29" s="80"/>
      <c r="AA29" s="81"/>
      <c r="AB29" s="91">
        <v>1</v>
      </c>
      <c r="AC29" s="92" t="s">
        <v>297</v>
      </c>
      <c r="AD29" s="63"/>
      <c r="AE29" s="63"/>
      <c r="AF29" s="64"/>
      <c r="AG29" s="65"/>
      <c r="AH29" s="66">
        <v>100</v>
      </c>
      <c r="AI29" s="67" t="s">
        <v>298</v>
      </c>
      <c r="AJ29" s="75">
        <v>100</v>
      </c>
      <c r="AK29" s="69" t="s">
        <v>299</v>
      </c>
      <c r="AL29" s="70"/>
      <c r="AM29" s="71"/>
      <c r="AN29" s="72">
        <v>1</v>
      </c>
      <c r="AO29" s="77" t="s">
        <v>300</v>
      </c>
      <c r="AP29" s="74" t="s">
        <v>72</v>
      </c>
    </row>
    <row r="30" spans="1:42" ht="409.5" hidden="1">
      <c r="A30" s="46">
        <v>25</v>
      </c>
      <c r="B30" s="47">
        <v>203</v>
      </c>
      <c r="C30" s="48">
        <v>2018</v>
      </c>
      <c r="D30" s="49" t="s">
        <v>56</v>
      </c>
      <c r="E30" s="49">
        <v>58</v>
      </c>
      <c r="F30" s="87" t="s">
        <v>291</v>
      </c>
      <c r="G30" s="49">
        <v>2</v>
      </c>
      <c r="H30" s="50" t="s">
        <v>213</v>
      </c>
      <c r="I30" s="50" t="s">
        <v>59</v>
      </c>
      <c r="J30" s="50" t="s">
        <v>60</v>
      </c>
      <c r="K30" s="50" t="s">
        <v>19</v>
      </c>
      <c r="L30" s="50" t="s">
        <v>292</v>
      </c>
      <c r="M30" s="50" t="s">
        <v>301</v>
      </c>
      <c r="N30" s="50" t="s">
        <v>302</v>
      </c>
      <c r="O30" s="50" t="s">
        <v>303</v>
      </c>
      <c r="P30" s="52">
        <v>1</v>
      </c>
      <c r="Q30" s="50" t="s">
        <v>304</v>
      </c>
      <c r="R30" s="88">
        <v>43419</v>
      </c>
      <c r="S30" s="54">
        <v>43539</v>
      </c>
      <c r="T30" s="93">
        <v>1</v>
      </c>
      <c r="U30" s="94" t="s">
        <v>305</v>
      </c>
      <c r="V30" s="95"/>
      <c r="W30" s="79"/>
      <c r="X30" s="58"/>
      <c r="Y30" s="58"/>
      <c r="Z30" s="80"/>
      <c r="AA30" s="81"/>
      <c r="AB30" s="61"/>
      <c r="AC30" s="62"/>
      <c r="AD30" s="63"/>
      <c r="AE30" s="63"/>
      <c r="AF30" s="64"/>
      <c r="AG30" s="65"/>
      <c r="AH30" s="66">
        <v>80</v>
      </c>
      <c r="AI30" s="67" t="s">
        <v>306</v>
      </c>
      <c r="AJ30" s="75">
        <v>90</v>
      </c>
      <c r="AK30" s="69" t="s">
        <v>307</v>
      </c>
      <c r="AL30" s="70"/>
      <c r="AM30" s="71" t="s">
        <v>308</v>
      </c>
      <c r="AN30" s="72">
        <v>1</v>
      </c>
      <c r="AO30" s="77" t="s">
        <v>309</v>
      </c>
      <c r="AP30" s="74" t="s">
        <v>72</v>
      </c>
    </row>
    <row r="31" spans="1:42" ht="409.5" hidden="1">
      <c r="A31" s="46">
        <v>26</v>
      </c>
      <c r="B31" s="47">
        <v>203</v>
      </c>
      <c r="C31" s="48">
        <v>2018</v>
      </c>
      <c r="D31" s="49" t="s">
        <v>56</v>
      </c>
      <c r="E31" s="49">
        <v>58</v>
      </c>
      <c r="F31" s="87" t="s">
        <v>310</v>
      </c>
      <c r="G31" s="49">
        <v>1</v>
      </c>
      <c r="H31" s="50" t="s">
        <v>213</v>
      </c>
      <c r="I31" s="50" t="s">
        <v>59</v>
      </c>
      <c r="J31" s="50" t="s">
        <v>60</v>
      </c>
      <c r="K31" s="50" t="s">
        <v>19</v>
      </c>
      <c r="L31" s="50" t="s">
        <v>311</v>
      </c>
      <c r="M31" s="50" t="s">
        <v>312</v>
      </c>
      <c r="N31" s="50" t="s">
        <v>313</v>
      </c>
      <c r="O31" s="50" t="s">
        <v>314</v>
      </c>
      <c r="P31" s="52">
        <v>1</v>
      </c>
      <c r="Q31" s="50" t="s">
        <v>315</v>
      </c>
      <c r="R31" s="88">
        <v>43435</v>
      </c>
      <c r="S31" s="90">
        <v>43775</v>
      </c>
      <c r="T31" s="55"/>
      <c r="U31" s="56"/>
      <c r="V31" s="57"/>
      <c r="W31" s="57"/>
      <c r="X31" s="84">
        <v>1</v>
      </c>
      <c r="Y31" s="85" t="s">
        <v>316</v>
      </c>
      <c r="Z31" s="80"/>
      <c r="AA31" s="81"/>
      <c r="AB31" s="61"/>
      <c r="AC31" s="62"/>
      <c r="AD31" s="63"/>
      <c r="AE31" s="63"/>
      <c r="AF31" s="64"/>
      <c r="AG31" s="65"/>
      <c r="AH31" s="66">
        <v>0</v>
      </c>
      <c r="AI31" s="67" t="s">
        <v>317</v>
      </c>
      <c r="AJ31" s="75">
        <v>80</v>
      </c>
      <c r="AK31" s="69" t="s">
        <v>318</v>
      </c>
      <c r="AL31" s="70"/>
      <c r="AM31" s="71"/>
      <c r="AN31" s="72">
        <v>1</v>
      </c>
      <c r="AO31" s="77" t="s">
        <v>319</v>
      </c>
      <c r="AP31" s="74" t="s">
        <v>72</v>
      </c>
    </row>
    <row r="32" spans="1:42" ht="270" hidden="1">
      <c r="A32" s="46">
        <v>27</v>
      </c>
      <c r="B32" s="47">
        <v>203</v>
      </c>
      <c r="C32" s="48">
        <v>2018</v>
      </c>
      <c r="D32" s="49" t="s">
        <v>56</v>
      </c>
      <c r="E32" s="49">
        <v>58</v>
      </c>
      <c r="F32" s="87" t="s">
        <v>320</v>
      </c>
      <c r="G32" s="49">
        <v>1</v>
      </c>
      <c r="H32" s="50" t="s">
        <v>213</v>
      </c>
      <c r="I32" s="50" t="s">
        <v>59</v>
      </c>
      <c r="J32" s="50" t="s">
        <v>60</v>
      </c>
      <c r="K32" s="50" t="s">
        <v>19</v>
      </c>
      <c r="L32" s="50" t="s">
        <v>321</v>
      </c>
      <c r="M32" s="50" t="s">
        <v>322</v>
      </c>
      <c r="N32" s="50" t="s">
        <v>323</v>
      </c>
      <c r="O32" s="50" t="s">
        <v>324</v>
      </c>
      <c r="P32" s="52">
        <v>1</v>
      </c>
      <c r="Q32" s="50" t="s">
        <v>315</v>
      </c>
      <c r="R32" s="53">
        <v>43525</v>
      </c>
      <c r="S32" s="90">
        <v>43775</v>
      </c>
      <c r="T32" s="55"/>
      <c r="U32" s="56"/>
      <c r="V32" s="57"/>
      <c r="W32" s="57"/>
      <c r="X32" s="84">
        <v>0.5</v>
      </c>
      <c r="Y32" s="85" t="s">
        <v>325</v>
      </c>
      <c r="Z32" s="80"/>
      <c r="AA32" s="81"/>
      <c r="AB32" s="61"/>
      <c r="AC32" s="62"/>
      <c r="AD32" s="63"/>
      <c r="AE32" s="63"/>
      <c r="AF32" s="64"/>
      <c r="AG32" s="65"/>
      <c r="AH32" s="66">
        <v>0</v>
      </c>
      <c r="AI32" s="67" t="s">
        <v>326</v>
      </c>
      <c r="AJ32" s="75">
        <v>0</v>
      </c>
      <c r="AK32" s="69" t="s">
        <v>327</v>
      </c>
      <c r="AL32" s="70"/>
      <c r="AM32" s="71"/>
      <c r="AN32" s="72">
        <v>1</v>
      </c>
      <c r="AO32" s="77" t="s">
        <v>262</v>
      </c>
      <c r="AP32" s="74" t="s">
        <v>72</v>
      </c>
    </row>
    <row r="33" spans="1:42" ht="409.5" hidden="1">
      <c r="A33" s="46">
        <v>28</v>
      </c>
      <c r="B33" s="47">
        <v>203</v>
      </c>
      <c r="C33" s="48">
        <v>2018</v>
      </c>
      <c r="D33" s="49" t="s">
        <v>56</v>
      </c>
      <c r="E33" s="49">
        <v>58</v>
      </c>
      <c r="F33" s="87" t="s">
        <v>328</v>
      </c>
      <c r="G33" s="49">
        <v>1</v>
      </c>
      <c r="H33" s="50" t="s">
        <v>213</v>
      </c>
      <c r="I33" s="50" t="s">
        <v>59</v>
      </c>
      <c r="J33" s="50" t="s">
        <v>60</v>
      </c>
      <c r="K33" s="50" t="s">
        <v>19</v>
      </c>
      <c r="L33" s="50" t="s">
        <v>329</v>
      </c>
      <c r="M33" s="50" t="s">
        <v>330</v>
      </c>
      <c r="N33" s="50" t="s">
        <v>331</v>
      </c>
      <c r="O33" s="50" t="s">
        <v>332</v>
      </c>
      <c r="P33" s="52">
        <v>1</v>
      </c>
      <c r="Q33" s="50" t="s">
        <v>277</v>
      </c>
      <c r="R33" s="88">
        <v>43418</v>
      </c>
      <c r="S33" s="54">
        <v>43661</v>
      </c>
      <c r="T33" s="55"/>
      <c r="U33" s="56"/>
      <c r="V33" s="78">
        <v>0.8</v>
      </c>
      <c r="W33" s="79" t="s">
        <v>333</v>
      </c>
      <c r="X33" s="58"/>
      <c r="Y33" s="58"/>
      <c r="Z33" s="80"/>
      <c r="AA33" s="81"/>
      <c r="AB33" s="61"/>
      <c r="AC33" s="62"/>
      <c r="AD33" s="63"/>
      <c r="AE33" s="63"/>
      <c r="AF33" s="64"/>
      <c r="AG33" s="65"/>
      <c r="AH33" s="66">
        <v>80</v>
      </c>
      <c r="AI33" s="67" t="s">
        <v>334</v>
      </c>
      <c r="AJ33" s="75">
        <v>50</v>
      </c>
      <c r="AK33" s="69" t="s">
        <v>335</v>
      </c>
      <c r="AL33" s="70">
        <v>100</v>
      </c>
      <c r="AM33" s="71" t="s">
        <v>336</v>
      </c>
      <c r="AN33" s="72">
        <v>1</v>
      </c>
      <c r="AO33" s="77" t="s">
        <v>337</v>
      </c>
      <c r="AP33" s="74" t="s">
        <v>72</v>
      </c>
    </row>
    <row r="34" spans="1:42" ht="393.75">
      <c r="A34" s="46">
        <v>29</v>
      </c>
      <c r="B34" s="50">
        <v>203</v>
      </c>
      <c r="C34" s="96">
        <v>2019</v>
      </c>
      <c r="D34" s="96" t="s">
        <v>338</v>
      </c>
      <c r="E34" s="96">
        <v>22</v>
      </c>
      <c r="F34" s="96" t="s">
        <v>339</v>
      </c>
      <c r="G34" s="96">
        <v>1</v>
      </c>
      <c r="H34" s="97" t="s">
        <v>340</v>
      </c>
      <c r="I34" s="97" t="s">
        <v>59</v>
      </c>
      <c r="J34" s="97" t="s">
        <v>341</v>
      </c>
      <c r="K34" s="97" t="s">
        <v>342</v>
      </c>
      <c r="L34" s="97" t="s">
        <v>343</v>
      </c>
      <c r="M34" s="97" t="s">
        <v>344</v>
      </c>
      <c r="N34" s="97" t="s">
        <v>345</v>
      </c>
      <c r="O34" s="97" t="s">
        <v>346</v>
      </c>
      <c r="P34" s="96">
        <v>1</v>
      </c>
      <c r="Q34" s="97" t="s">
        <v>347</v>
      </c>
      <c r="R34" s="98">
        <v>43579</v>
      </c>
      <c r="S34" s="98">
        <v>43921</v>
      </c>
      <c r="T34" s="99"/>
      <c r="U34" s="100"/>
      <c r="V34" s="101"/>
      <c r="W34" s="101" t="s">
        <v>348</v>
      </c>
      <c r="X34" s="102"/>
      <c r="Y34" s="102"/>
      <c r="Z34" s="80"/>
      <c r="AA34" s="81"/>
      <c r="AB34" s="103"/>
      <c r="AC34" s="104"/>
      <c r="AD34" s="105"/>
      <c r="AE34" s="106"/>
      <c r="AF34" s="107"/>
      <c r="AG34" s="108"/>
      <c r="AH34" s="66">
        <v>0</v>
      </c>
      <c r="AI34" s="109"/>
      <c r="AJ34" s="75">
        <v>0</v>
      </c>
      <c r="AK34" s="69" t="s">
        <v>349</v>
      </c>
      <c r="AL34" s="70">
        <v>100</v>
      </c>
      <c r="AM34" s="71" t="s">
        <v>145</v>
      </c>
      <c r="AN34" s="110"/>
      <c r="AO34" s="77" t="s">
        <v>350</v>
      </c>
      <c r="AP34" s="74" t="s">
        <v>72</v>
      </c>
    </row>
    <row r="35" spans="1:42" ht="409.5">
      <c r="A35" s="46">
        <v>30</v>
      </c>
      <c r="B35" s="111">
        <v>203</v>
      </c>
      <c r="C35" s="96">
        <v>2019</v>
      </c>
      <c r="D35" s="96" t="s">
        <v>338</v>
      </c>
      <c r="E35" s="96">
        <v>22</v>
      </c>
      <c r="F35" s="96" t="s">
        <v>339</v>
      </c>
      <c r="G35" s="96">
        <v>2</v>
      </c>
      <c r="H35" s="97" t="s">
        <v>340</v>
      </c>
      <c r="I35" s="97" t="s">
        <v>59</v>
      </c>
      <c r="J35" s="97" t="s">
        <v>341</v>
      </c>
      <c r="K35" s="97" t="s">
        <v>342</v>
      </c>
      <c r="L35" s="97" t="s">
        <v>343</v>
      </c>
      <c r="M35" s="97" t="s">
        <v>351</v>
      </c>
      <c r="N35" s="97" t="s">
        <v>352</v>
      </c>
      <c r="O35" s="97" t="s">
        <v>353</v>
      </c>
      <c r="P35" s="96">
        <v>3</v>
      </c>
      <c r="Q35" s="97" t="s">
        <v>347</v>
      </c>
      <c r="R35" s="98">
        <v>43579</v>
      </c>
      <c r="S35" s="112">
        <v>43830</v>
      </c>
      <c r="T35" s="113"/>
      <c r="U35" s="113"/>
      <c r="V35" s="114"/>
      <c r="W35" s="115" t="s">
        <v>354</v>
      </c>
      <c r="X35" s="116"/>
      <c r="Y35" s="102"/>
      <c r="Z35" s="80"/>
      <c r="AA35" s="80"/>
      <c r="AB35" s="104"/>
      <c r="AC35" s="104"/>
      <c r="AD35" s="105"/>
      <c r="AE35" s="105"/>
      <c r="AF35" s="117"/>
      <c r="AG35" s="108"/>
      <c r="AH35" s="66">
        <v>0</v>
      </c>
      <c r="AI35" s="109"/>
      <c r="AJ35" s="75">
        <v>0</v>
      </c>
      <c r="AK35" s="69" t="s">
        <v>355</v>
      </c>
      <c r="AL35" s="70">
        <v>50</v>
      </c>
      <c r="AM35" s="71" t="s">
        <v>356</v>
      </c>
      <c r="AN35" s="72">
        <v>1</v>
      </c>
      <c r="AO35" s="77" t="s">
        <v>357</v>
      </c>
      <c r="AP35" s="74" t="s">
        <v>72</v>
      </c>
    </row>
    <row r="36" spans="1:42" ht="409.5" hidden="1">
      <c r="A36" s="46">
        <v>31</v>
      </c>
      <c r="B36" s="111">
        <v>203</v>
      </c>
      <c r="C36" s="96">
        <v>2019</v>
      </c>
      <c r="D36" s="96" t="s">
        <v>338</v>
      </c>
      <c r="E36" s="96">
        <v>22</v>
      </c>
      <c r="F36" s="96" t="s">
        <v>358</v>
      </c>
      <c r="G36" s="96">
        <v>1</v>
      </c>
      <c r="H36" s="97" t="s">
        <v>340</v>
      </c>
      <c r="I36" s="97" t="s">
        <v>59</v>
      </c>
      <c r="J36" s="97" t="s">
        <v>341</v>
      </c>
      <c r="K36" s="97" t="s">
        <v>61</v>
      </c>
      <c r="L36" s="97" t="s">
        <v>359</v>
      </c>
      <c r="M36" s="97" t="s">
        <v>360</v>
      </c>
      <c r="N36" s="97" t="s">
        <v>361</v>
      </c>
      <c r="O36" s="97" t="s">
        <v>362</v>
      </c>
      <c r="P36" s="96">
        <v>1</v>
      </c>
      <c r="Q36" s="97" t="s">
        <v>363</v>
      </c>
      <c r="R36" s="98">
        <v>43587</v>
      </c>
      <c r="S36" s="98">
        <v>43707</v>
      </c>
      <c r="T36" s="55"/>
      <c r="U36" s="113"/>
      <c r="V36" s="114"/>
      <c r="W36" s="118"/>
      <c r="X36" s="119"/>
      <c r="Y36" s="58"/>
      <c r="Z36" s="80"/>
      <c r="AA36" s="80"/>
      <c r="AB36" s="62"/>
      <c r="AC36" s="62"/>
      <c r="AD36" s="120">
        <v>1</v>
      </c>
      <c r="AE36" s="121" t="s">
        <v>364</v>
      </c>
      <c r="AF36" s="122"/>
      <c r="AG36" s="65"/>
      <c r="AH36" s="66">
        <v>0</v>
      </c>
      <c r="AI36" s="109"/>
      <c r="AJ36" s="123">
        <v>0.8</v>
      </c>
      <c r="AK36" s="69" t="s">
        <v>365</v>
      </c>
      <c r="AL36" s="76">
        <v>0.8</v>
      </c>
      <c r="AM36" s="71" t="s">
        <v>366</v>
      </c>
      <c r="AN36" s="72">
        <v>1</v>
      </c>
      <c r="AO36" s="77" t="s">
        <v>367</v>
      </c>
      <c r="AP36" s="74" t="s">
        <v>72</v>
      </c>
    </row>
    <row r="37" spans="1:42" ht="409.5" hidden="1">
      <c r="A37" s="46">
        <v>32</v>
      </c>
      <c r="B37" s="111">
        <v>203</v>
      </c>
      <c r="C37" s="96">
        <v>2019</v>
      </c>
      <c r="D37" s="96" t="s">
        <v>338</v>
      </c>
      <c r="E37" s="96">
        <v>22</v>
      </c>
      <c r="F37" s="96" t="s">
        <v>368</v>
      </c>
      <c r="G37" s="96">
        <v>1</v>
      </c>
      <c r="H37" s="97" t="s">
        <v>340</v>
      </c>
      <c r="I37" s="97" t="s">
        <v>59</v>
      </c>
      <c r="J37" s="97" t="s">
        <v>341</v>
      </c>
      <c r="K37" s="97" t="s">
        <v>61</v>
      </c>
      <c r="L37" s="97" t="s">
        <v>369</v>
      </c>
      <c r="M37" s="97" t="s">
        <v>370</v>
      </c>
      <c r="N37" s="97" t="s">
        <v>371</v>
      </c>
      <c r="O37" s="97" t="s">
        <v>372</v>
      </c>
      <c r="P37" s="96">
        <v>1</v>
      </c>
      <c r="Q37" s="97" t="s">
        <v>363</v>
      </c>
      <c r="R37" s="98">
        <v>43710</v>
      </c>
      <c r="S37" s="98">
        <v>43889</v>
      </c>
      <c r="T37" s="55"/>
      <c r="U37" s="113"/>
      <c r="V37" s="114"/>
      <c r="W37" s="118"/>
      <c r="X37" s="119"/>
      <c r="Y37" s="58"/>
      <c r="Z37" s="80"/>
      <c r="AA37" s="80"/>
      <c r="AB37" s="62"/>
      <c r="AC37" s="62"/>
      <c r="AD37" s="120">
        <v>1</v>
      </c>
      <c r="AE37" s="121" t="s">
        <v>373</v>
      </c>
      <c r="AF37" s="64"/>
      <c r="AG37" s="65"/>
      <c r="AH37" s="66">
        <v>0</v>
      </c>
      <c r="AI37" s="109"/>
      <c r="AJ37" s="123">
        <v>0.7</v>
      </c>
      <c r="AK37" s="69" t="s">
        <v>374</v>
      </c>
      <c r="AL37" s="76">
        <v>1</v>
      </c>
      <c r="AM37" s="71" t="s">
        <v>375</v>
      </c>
      <c r="AN37" s="110"/>
      <c r="AO37" s="77" t="s">
        <v>350</v>
      </c>
      <c r="AP37" s="74" t="s">
        <v>72</v>
      </c>
    </row>
    <row r="38" spans="1:42" ht="258.75" hidden="1">
      <c r="A38" s="46">
        <v>33</v>
      </c>
      <c r="B38" s="111">
        <v>203</v>
      </c>
      <c r="C38" s="96">
        <v>2019</v>
      </c>
      <c r="D38" s="96" t="s">
        <v>338</v>
      </c>
      <c r="E38" s="96">
        <v>22</v>
      </c>
      <c r="F38" s="96" t="s">
        <v>368</v>
      </c>
      <c r="G38" s="96">
        <v>2</v>
      </c>
      <c r="H38" s="97" t="s">
        <v>340</v>
      </c>
      <c r="I38" s="97" t="s">
        <v>59</v>
      </c>
      <c r="J38" s="97" t="s">
        <v>341</v>
      </c>
      <c r="K38" s="97" t="s">
        <v>61</v>
      </c>
      <c r="L38" s="97" t="s">
        <v>369</v>
      </c>
      <c r="M38" s="97" t="s">
        <v>376</v>
      </c>
      <c r="N38" s="97" t="s">
        <v>361</v>
      </c>
      <c r="O38" s="97" t="s">
        <v>377</v>
      </c>
      <c r="P38" s="96">
        <v>1</v>
      </c>
      <c r="Q38" s="97" t="s">
        <v>363</v>
      </c>
      <c r="R38" s="98">
        <v>43710</v>
      </c>
      <c r="S38" s="98">
        <v>43889</v>
      </c>
      <c r="T38" s="55"/>
      <c r="U38" s="113"/>
      <c r="V38" s="114"/>
      <c r="W38" s="118"/>
      <c r="X38" s="119"/>
      <c r="Y38" s="58"/>
      <c r="Z38" s="80"/>
      <c r="AA38" s="80"/>
      <c r="AB38" s="62"/>
      <c r="AC38" s="62"/>
      <c r="AD38" s="120">
        <v>0.8</v>
      </c>
      <c r="AE38" s="121" t="s">
        <v>378</v>
      </c>
      <c r="AF38" s="64"/>
      <c r="AG38" s="65"/>
      <c r="AH38" s="66">
        <v>0</v>
      </c>
      <c r="AI38" s="109"/>
      <c r="AJ38" s="123">
        <v>0.1</v>
      </c>
      <c r="AK38" s="69" t="s">
        <v>379</v>
      </c>
      <c r="AL38" s="76">
        <v>0</v>
      </c>
      <c r="AM38" s="71" t="s">
        <v>380</v>
      </c>
      <c r="AN38" s="124">
        <v>0.8</v>
      </c>
      <c r="AO38" s="77" t="s">
        <v>381</v>
      </c>
      <c r="AP38" s="74" t="s">
        <v>382</v>
      </c>
    </row>
    <row r="39" spans="1:42" ht="382.5" hidden="1">
      <c r="A39" s="46">
        <v>34</v>
      </c>
      <c r="B39" s="111">
        <v>203</v>
      </c>
      <c r="C39" s="96">
        <v>2019</v>
      </c>
      <c r="D39" s="96" t="s">
        <v>338</v>
      </c>
      <c r="E39" s="96">
        <v>22</v>
      </c>
      <c r="F39" s="96" t="s">
        <v>383</v>
      </c>
      <c r="G39" s="96">
        <v>1</v>
      </c>
      <c r="H39" s="97" t="s">
        <v>340</v>
      </c>
      <c r="I39" s="97" t="s">
        <v>59</v>
      </c>
      <c r="J39" s="97" t="s">
        <v>341</v>
      </c>
      <c r="K39" s="97" t="s">
        <v>61</v>
      </c>
      <c r="L39" s="97" t="s">
        <v>384</v>
      </c>
      <c r="M39" s="97" t="s">
        <v>385</v>
      </c>
      <c r="N39" s="97" t="s">
        <v>386</v>
      </c>
      <c r="O39" s="97" t="s">
        <v>387</v>
      </c>
      <c r="P39" s="96">
        <v>1</v>
      </c>
      <c r="Q39" s="97" t="s">
        <v>296</v>
      </c>
      <c r="R39" s="98">
        <v>43578</v>
      </c>
      <c r="S39" s="98">
        <v>43928</v>
      </c>
      <c r="T39" s="55"/>
      <c r="U39" s="113"/>
      <c r="V39" s="114"/>
      <c r="W39" s="118"/>
      <c r="X39" s="119"/>
      <c r="Y39" s="58"/>
      <c r="Z39" s="80"/>
      <c r="AA39" s="80"/>
      <c r="AB39" s="62"/>
      <c r="AC39" s="92" t="s">
        <v>388</v>
      </c>
      <c r="AD39" s="63"/>
      <c r="AE39" s="63"/>
      <c r="AF39" s="64"/>
      <c r="AG39" s="65"/>
      <c r="AH39" s="66">
        <v>0</v>
      </c>
      <c r="AI39" s="109"/>
      <c r="AJ39" s="75">
        <v>100</v>
      </c>
      <c r="AK39" s="69" t="s">
        <v>389</v>
      </c>
      <c r="AL39" s="70">
        <v>100</v>
      </c>
      <c r="AM39" s="71" t="s">
        <v>390</v>
      </c>
      <c r="AN39" s="72">
        <v>1</v>
      </c>
      <c r="AO39" s="77" t="s">
        <v>391</v>
      </c>
      <c r="AP39" s="74" t="s">
        <v>72</v>
      </c>
    </row>
    <row r="40" spans="1:42" ht="247.5" hidden="1">
      <c r="A40" s="46">
        <v>35</v>
      </c>
      <c r="B40" s="111">
        <v>203</v>
      </c>
      <c r="C40" s="96">
        <v>2019</v>
      </c>
      <c r="D40" s="96" t="s">
        <v>338</v>
      </c>
      <c r="E40" s="96">
        <v>22</v>
      </c>
      <c r="F40" s="96" t="s">
        <v>392</v>
      </c>
      <c r="G40" s="96">
        <v>1</v>
      </c>
      <c r="H40" s="97" t="s">
        <v>340</v>
      </c>
      <c r="I40" s="97" t="s">
        <v>59</v>
      </c>
      <c r="J40" s="97" t="s">
        <v>341</v>
      </c>
      <c r="K40" s="97" t="s">
        <v>61</v>
      </c>
      <c r="L40" s="97" t="s">
        <v>393</v>
      </c>
      <c r="M40" s="97" t="s">
        <v>394</v>
      </c>
      <c r="N40" s="97" t="s">
        <v>395</v>
      </c>
      <c r="O40" s="97" t="s">
        <v>396</v>
      </c>
      <c r="P40" s="96">
        <v>100</v>
      </c>
      <c r="Q40" s="97" t="s">
        <v>397</v>
      </c>
      <c r="R40" s="98">
        <v>43587</v>
      </c>
      <c r="S40" s="112">
        <v>43830</v>
      </c>
      <c r="T40" s="55"/>
      <c r="U40" s="113"/>
      <c r="V40" s="114"/>
      <c r="W40" s="118"/>
      <c r="X40" s="119"/>
      <c r="Y40" s="125"/>
      <c r="Z40" s="59">
        <v>0.66</v>
      </c>
      <c r="AA40" s="126" t="s">
        <v>398</v>
      </c>
      <c r="AB40" s="62"/>
      <c r="AC40" s="62"/>
      <c r="AD40" s="63"/>
      <c r="AE40" s="63"/>
      <c r="AF40" s="127">
        <v>100</v>
      </c>
      <c r="AG40" s="128" t="s">
        <v>399</v>
      </c>
      <c r="AH40" s="66">
        <v>0</v>
      </c>
      <c r="AI40" s="109"/>
      <c r="AJ40" s="75"/>
      <c r="AK40" s="69" t="s">
        <v>400</v>
      </c>
      <c r="AL40" s="76">
        <v>0.66</v>
      </c>
      <c r="AM40" s="71" t="s">
        <v>401</v>
      </c>
      <c r="AN40" s="72">
        <v>1</v>
      </c>
      <c r="AO40" s="77" t="s">
        <v>402</v>
      </c>
      <c r="AP40" s="74" t="s">
        <v>72</v>
      </c>
    </row>
    <row r="41" spans="1:42" ht="195" hidden="1">
      <c r="A41" s="46">
        <v>36</v>
      </c>
      <c r="B41" s="111">
        <v>203</v>
      </c>
      <c r="C41" s="96">
        <v>2019</v>
      </c>
      <c r="D41" s="96" t="s">
        <v>338</v>
      </c>
      <c r="E41" s="96">
        <v>22</v>
      </c>
      <c r="F41" s="96" t="s">
        <v>392</v>
      </c>
      <c r="G41" s="96">
        <v>2</v>
      </c>
      <c r="H41" s="97" t="s">
        <v>340</v>
      </c>
      <c r="I41" s="97" t="s">
        <v>59</v>
      </c>
      <c r="J41" s="97" t="s">
        <v>341</v>
      </c>
      <c r="K41" s="97" t="s">
        <v>61</v>
      </c>
      <c r="L41" s="97" t="s">
        <v>393</v>
      </c>
      <c r="M41" s="97" t="s">
        <v>403</v>
      </c>
      <c r="N41" s="97" t="s">
        <v>404</v>
      </c>
      <c r="O41" s="97" t="s">
        <v>405</v>
      </c>
      <c r="P41" s="96">
        <v>100</v>
      </c>
      <c r="Q41" s="97" t="s">
        <v>406</v>
      </c>
      <c r="R41" s="98">
        <v>43587</v>
      </c>
      <c r="S41" s="98">
        <v>43616</v>
      </c>
      <c r="T41" s="55"/>
      <c r="U41" s="113"/>
      <c r="V41" s="114"/>
      <c r="W41" s="118"/>
      <c r="X41" s="119"/>
      <c r="Y41" s="58"/>
      <c r="Z41" s="59">
        <v>1</v>
      </c>
      <c r="AA41" s="126" t="s">
        <v>407</v>
      </c>
      <c r="AB41" s="62"/>
      <c r="AC41" s="62"/>
      <c r="AD41" s="63"/>
      <c r="AE41" s="63"/>
      <c r="AF41" s="64"/>
      <c r="AG41" s="65"/>
      <c r="AH41" s="66">
        <v>0</v>
      </c>
      <c r="AI41" s="109"/>
      <c r="AJ41" s="75"/>
      <c r="AK41" s="69" t="s">
        <v>408</v>
      </c>
      <c r="AL41" s="76">
        <v>1</v>
      </c>
      <c r="AM41" s="71" t="s">
        <v>409</v>
      </c>
      <c r="AN41" s="72">
        <v>1</v>
      </c>
      <c r="AO41" s="73" t="s">
        <v>410</v>
      </c>
      <c r="AP41" s="74" t="s">
        <v>72</v>
      </c>
    </row>
    <row r="42" spans="1:42" ht="180" hidden="1">
      <c r="A42" s="46">
        <v>37</v>
      </c>
      <c r="B42" s="111">
        <v>203</v>
      </c>
      <c r="C42" s="96">
        <v>2019</v>
      </c>
      <c r="D42" s="96" t="s">
        <v>338</v>
      </c>
      <c r="E42" s="96">
        <v>22</v>
      </c>
      <c r="F42" s="96" t="s">
        <v>411</v>
      </c>
      <c r="G42" s="96">
        <v>1</v>
      </c>
      <c r="H42" s="97" t="s">
        <v>340</v>
      </c>
      <c r="I42" s="97" t="s">
        <v>59</v>
      </c>
      <c r="J42" s="97" t="s">
        <v>341</v>
      </c>
      <c r="K42" s="97" t="s">
        <v>61</v>
      </c>
      <c r="L42" s="97" t="s">
        <v>412</v>
      </c>
      <c r="M42" s="97" t="s">
        <v>413</v>
      </c>
      <c r="N42" s="97" t="s">
        <v>414</v>
      </c>
      <c r="O42" s="97" t="s">
        <v>415</v>
      </c>
      <c r="P42" s="96">
        <v>1</v>
      </c>
      <c r="Q42" s="97" t="s">
        <v>296</v>
      </c>
      <c r="R42" s="98">
        <v>43578</v>
      </c>
      <c r="S42" s="98">
        <v>43928</v>
      </c>
      <c r="T42" s="55"/>
      <c r="U42" s="113"/>
      <c r="V42" s="114"/>
      <c r="W42" s="118"/>
      <c r="X42" s="119"/>
      <c r="Y42" s="58"/>
      <c r="Z42" s="80"/>
      <c r="AA42" s="80"/>
      <c r="AB42" s="62"/>
      <c r="AC42" s="92" t="s">
        <v>416</v>
      </c>
      <c r="AD42" s="63"/>
      <c r="AE42" s="63"/>
      <c r="AF42" s="64"/>
      <c r="AG42" s="65"/>
      <c r="AH42" s="66">
        <v>0</v>
      </c>
      <c r="AI42" s="109"/>
      <c r="AJ42" s="75">
        <v>100</v>
      </c>
      <c r="AK42" s="69" t="s">
        <v>417</v>
      </c>
      <c r="AL42" s="70">
        <v>100</v>
      </c>
      <c r="AM42" s="71" t="s">
        <v>418</v>
      </c>
      <c r="AN42" s="72">
        <v>1</v>
      </c>
      <c r="AO42" s="77" t="s">
        <v>419</v>
      </c>
      <c r="AP42" s="74" t="s">
        <v>72</v>
      </c>
    </row>
    <row r="43" spans="1:42" ht="326.25" hidden="1">
      <c r="A43" s="46">
        <v>38</v>
      </c>
      <c r="B43" s="111">
        <v>203</v>
      </c>
      <c r="C43" s="96">
        <v>2019</v>
      </c>
      <c r="D43" s="96" t="s">
        <v>338</v>
      </c>
      <c r="E43" s="96">
        <v>22</v>
      </c>
      <c r="F43" s="96" t="s">
        <v>411</v>
      </c>
      <c r="G43" s="96">
        <v>2</v>
      </c>
      <c r="H43" s="97" t="s">
        <v>340</v>
      </c>
      <c r="I43" s="97" t="s">
        <v>59</v>
      </c>
      <c r="J43" s="97" t="s">
        <v>341</v>
      </c>
      <c r="K43" s="97" t="s">
        <v>61</v>
      </c>
      <c r="L43" s="97" t="s">
        <v>412</v>
      </c>
      <c r="M43" s="97" t="s">
        <v>420</v>
      </c>
      <c r="N43" s="97" t="s">
        <v>294</v>
      </c>
      <c r="O43" s="97" t="s">
        <v>421</v>
      </c>
      <c r="P43" s="96">
        <v>1</v>
      </c>
      <c r="Q43" s="97" t="s">
        <v>296</v>
      </c>
      <c r="R43" s="98">
        <v>43578</v>
      </c>
      <c r="S43" s="98">
        <v>43928</v>
      </c>
      <c r="T43" s="55"/>
      <c r="U43" s="113"/>
      <c r="V43" s="114"/>
      <c r="W43" s="118"/>
      <c r="X43" s="119"/>
      <c r="Y43" s="58"/>
      <c r="Z43" s="80"/>
      <c r="AA43" s="80"/>
      <c r="AB43" s="62"/>
      <c r="AC43" s="92" t="s">
        <v>422</v>
      </c>
      <c r="AD43" s="63"/>
      <c r="AE43" s="63"/>
      <c r="AF43" s="64"/>
      <c r="AG43" s="65"/>
      <c r="AH43" s="66">
        <v>0</v>
      </c>
      <c r="AI43" s="109"/>
      <c r="AJ43" s="75">
        <v>100</v>
      </c>
      <c r="AK43" s="69" t="s">
        <v>423</v>
      </c>
      <c r="AL43" s="70"/>
      <c r="AM43" s="71" t="s">
        <v>424</v>
      </c>
      <c r="AN43" s="72">
        <v>1</v>
      </c>
      <c r="AO43" s="77" t="s">
        <v>425</v>
      </c>
      <c r="AP43" s="74" t="s">
        <v>72</v>
      </c>
    </row>
    <row r="44" spans="1:42" ht="409.5" hidden="1">
      <c r="A44" s="46">
        <v>39</v>
      </c>
      <c r="B44" s="111">
        <v>203</v>
      </c>
      <c r="C44" s="96">
        <v>2019</v>
      </c>
      <c r="D44" s="96" t="s">
        <v>338</v>
      </c>
      <c r="E44" s="96">
        <v>22</v>
      </c>
      <c r="F44" s="96" t="s">
        <v>98</v>
      </c>
      <c r="G44" s="96">
        <v>1</v>
      </c>
      <c r="H44" s="97" t="s">
        <v>340</v>
      </c>
      <c r="I44" s="97" t="s">
        <v>59</v>
      </c>
      <c r="J44" s="97" t="s">
        <v>341</v>
      </c>
      <c r="K44" s="97" t="s">
        <v>61</v>
      </c>
      <c r="L44" s="97" t="s">
        <v>426</v>
      </c>
      <c r="M44" s="97" t="s">
        <v>427</v>
      </c>
      <c r="N44" s="97" t="s">
        <v>428</v>
      </c>
      <c r="O44" s="97" t="s">
        <v>429</v>
      </c>
      <c r="P44" s="96">
        <v>100</v>
      </c>
      <c r="Q44" s="97" t="s">
        <v>347</v>
      </c>
      <c r="R44" s="98">
        <v>43579</v>
      </c>
      <c r="S44" s="98">
        <v>43921</v>
      </c>
      <c r="T44" s="55"/>
      <c r="U44" s="113"/>
      <c r="V44" s="114"/>
      <c r="W44" s="129" t="s">
        <v>430</v>
      </c>
      <c r="X44" s="119"/>
      <c r="Y44" s="58"/>
      <c r="Z44" s="80"/>
      <c r="AA44" s="80"/>
      <c r="AB44" s="62"/>
      <c r="AC44" s="62"/>
      <c r="AD44" s="63"/>
      <c r="AE44" s="63"/>
      <c r="AF44" s="64"/>
      <c r="AG44" s="65"/>
      <c r="AH44" s="66">
        <v>0</v>
      </c>
      <c r="AI44" s="109"/>
      <c r="AJ44" s="75">
        <v>50</v>
      </c>
      <c r="AK44" s="130" t="s">
        <v>431</v>
      </c>
      <c r="AL44" s="70">
        <v>60</v>
      </c>
      <c r="AM44" s="71" t="s">
        <v>432</v>
      </c>
      <c r="AN44" s="124">
        <v>0.73</v>
      </c>
      <c r="AO44" s="77" t="s">
        <v>433</v>
      </c>
      <c r="AP44" s="74" t="s">
        <v>382</v>
      </c>
    </row>
    <row r="45" spans="1:42" ht="409.5" hidden="1">
      <c r="A45" s="46">
        <v>40</v>
      </c>
      <c r="B45" s="111">
        <v>203</v>
      </c>
      <c r="C45" s="96">
        <v>2019</v>
      </c>
      <c r="D45" s="96" t="s">
        <v>338</v>
      </c>
      <c r="E45" s="96">
        <v>22</v>
      </c>
      <c r="F45" s="96" t="s">
        <v>434</v>
      </c>
      <c r="G45" s="96">
        <v>1</v>
      </c>
      <c r="H45" s="97" t="s">
        <v>340</v>
      </c>
      <c r="I45" s="97" t="s">
        <v>59</v>
      </c>
      <c r="J45" s="97" t="s">
        <v>341</v>
      </c>
      <c r="K45" s="50" t="s">
        <v>21</v>
      </c>
      <c r="L45" s="97" t="s">
        <v>435</v>
      </c>
      <c r="M45" s="97" t="s">
        <v>436</v>
      </c>
      <c r="N45" s="97" t="s">
        <v>437</v>
      </c>
      <c r="O45" s="97" t="s">
        <v>438</v>
      </c>
      <c r="P45" s="96">
        <v>100</v>
      </c>
      <c r="Q45" s="97" t="s">
        <v>439</v>
      </c>
      <c r="R45" s="112">
        <v>43739</v>
      </c>
      <c r="S45" s="98">
        <v>43922</v>
      </c>
      <c r="T45" s="55"/>
      <c r="U45" s="99" t="s">
        <v>440</v>
      </c>
      <c r="V45" s="114"/>
      <c r="W45" s="118"/>
      <c r="X45" s="119"/>
      <c r="Y45" s="58"/>
      <c r="Z45" s="80"/>
      <c r="AA45" s="80"/>
      <c r="AB45" s="62"/>
      <c r="AC45" s="62"/>
      <c r="AD45" s="63"/>
      <c r="AE45" s="63"/>
      <c r="AF45" s="64"/>
      <c r="AG45" s="65"/>
      <c r="AH45" s="66">
        <v>0</v>
      </c>
      <c r="AI45" s="109"/>
      <c r="AJ45" s="75">
        <v>0</v>
      </c>
      <c r="AK45" s="69" t="s">
        <v>441</v>
      </c>
      <c r="AL45" s="70">
        <v>60</v>
      </c>
      <c r="AM45" s="71" t="s">
        <v>442</v>
      </c>
      <c r="AN45" s="110"/>
      <c r="AO45" s="77" t="s">
        <v>443</v>
      </c>
      <c r="AP45" s="74" t="s">
        <v>382</v>
      </c>
    </row>
    <row r="46" spans="1:42" ht="409.5" hidden="1">
      <c r="A46" s="46">
        <v>41</v>
      </c>
      <c r="B46" s="111">
        <v>203</v>
      </c>
      <c r="C46" s="96">
        <v>2019</v>
      </c>
      <c r="D46" s="96" t="s">
        <v>338</v>
      </c>
      <c r="E46" s="96">
        <v>22</v>
      </c>
      <c r="F46" s="96" t="s">
        <v>434</v>
      </c>
      <c r="G46" s="96">
        <v>2</v>
      </c>
      <c r="H46" s="97" t="s">
        <v>340</v>
      </c>
      <c r="I46" s="97" t="s">
        <v>59</v>
      </c>
      <c r="J46" s="97" t="s">
        <v>341</v>
      </c>
      <c r="K46" s="50" t="s">
        <v>21</v>
      </c>
      <c r="L46" s="97" t="s">
        <v>435</v>
      </c>
      <c r="M46" s="97" t="s">
        <v>444</v>
      </c>
      <c r="N46" s="97" t="s">
        <v>445</v>
      </c>
      <c r="O46" s="97" t="s">
        <v>446</v>
      </c>
      <c r="P46" s="96">
        <v>1</v>
      </c>
      <c r="Q46" s="97" t="s">
        <v>439</v>
      </c>
      <c r="R46" s="98">
        <v>43586</v>
      </c>
      <c r="S46" s="98">
        <v>43922</v>
      </c>
      <c r="T46" s="55"/>
      <c r="U46" s="99" t="s">
        <v>447</v>
      </c>
      <c r="V46" s="114"/>
      <c r="W46" s="118"/>
      <c r="X46" s="119"/>
      <c r="Y46" s="58"/>
      <c r="Z46" s="80"/>
      <c r="AA46" s="80"/>
      <c r="AB46" s="62"/>
      <c r="AC46" s="62"/>
      <c r="AD46" s="63"/>
      <c r="AE46" s="63"/>
      <c r="AF46" s="64"/>
      <c r="AG46" s="65"/>
      <c r="AH46" s="66">
        <v>0</v>
      </c>
      <c r="AI46" s="109"/>
      <c r="AJ46" s="75">
        <v>0</v>
      </c>
      <c r="AK46" s="69" t="s">
        <v>448</v>
      </c>
      <c r="AL46" s="70">
        <v>50</v>
      </c>
      <c r="AM46" s="71" t="s">
        <v>449</v>
      </c>
      <c r="AN46" s="110"/>
      <c r="AO46" s="77" t="s">
        <v>450</v>
      </c>
      <c r="AP46" s="74" t="s">
        <v>382</v>
      </c>
    </row>
    <row r="47" spans="1:42" ht="409.5" hidden="1">
      <c r="A47" s="46">
        <v>42</v>
      </c>
      <c r="B47" s="111">
        <v>203</v>
      </c>
      <c r="C47" s="96">
        <v>2019</v>
      </c>
      <c r="D47" s="96" t="s">
        <v>338</v>
      </c>
      <c r="E47" s="96">
        <v>22</v>
      </c>
      <c r="F47" s="96" t="s">
        <v>451</v>
      </c>
      <c r="G47" s="96">
        <v>1</v>
      </c>
      <c r="H47" s="97" t="s">
        <v>340</v>
      </c>
      <c r="I47" s="97" t="s">
        <v>59</v>
      </c>
      <c r="J47" s="97" t="s">
        <v>341</v>
      </c>
      <c r="K47" s="50" t="s">
        <v>21</v>
      </c>
      <c r="L47" s="97" t="s">
        <v>452</v>
      </c>
      <c r="M47" s="97" t="s">
        <v>453</v>
      </c>
      <c r="N47" s="97" t="s">
        <v>454</v>
      </c>
      <c r="O47" s="97" t="s">
        <v>455</v>
      </c>
      <c r="P47" s="96">
        <v>100</v>
      </c>
      <c r="Q47" s="97" t="s">
        <v>456</v>
      </c>
      <c r="R47" s="98">
        <v>43579</v>
      </c>
      <c r="S47" s="112">
        <v>43830</v>
      </c>
      <c r="T47" s="55"/>
      <c r="U47" s="113"/>
      <c r="V47" s="114"/>
      <c r="W47" s="129" t="s">
        <v>457</v>
      </c>
      <c r="X47" s="119"/>
      <c r="Y47" s="58"/>
      <c r="Z47" s="80"/>
      <c r="AA47" s="80"/>
      <c r="AB47" s="62"/>
      <c r="AC47" s="92" t="s">
        <v>458</v>
      </c>
      <c r="AD47" s="63"/>
      <c r="AE47" s="63"/>
      <c r="AF47" s="64"/>
      <c r="AG47" s="65"/>
      <c r="AH47" s="66">
        <v>0</v>
      </c>
      <c r="AI47" s="109"/>
      <c r="AJ47" s="75">
        <v>70</v>
      </c>
      <c r="AK47" s="69" t="s">
        <v>459</v>
      </c>
      <c r="AL47" s="70">
        <v>70</v>
      </c>
      <c r="AM47" s="71" t="s">
        <v>460</v>
      </c>
      <c r="AN47" s="72">
        <v>1</v>
      </c>
      <c r="AO47" s="77" t="s">
        <v>461</v>
      </c>
      <c r="AP47" s="74" t="s">
        <v>72</v>
      </c>
    </row>
    <row r="48" spans="1:42" ht="409.5" hidden="1">
      <c r="A48" s="46">
        <v>43</v>
      </c>
      <c r="B48" s="111">
        <v>203</v>
      </c>
      <c r="C48" s="96">
        <v>2019</v>
      </c>
      <c r="D48" s="96" t="s">
        <v>338</v>
      </c>
      <c r="E48" s="96">
        <v>22</v>
      </c>
      <c r="F48" s="96" t="s">
        <v>462</v>
      </c>
      <c r="G48" s="96">
        <v>1</v>
      </c>
      <c r="H48" s="97" t="s">
        <v>340</v>
      </c>
      <c r="I48" s="97" t="s">
        <v>59</v>
      </c>
      <c r="J48" s="97" t="s">
        <v>341</v>
      </c>
      <c r="K48" s="50" t="s">
        <v>21</v>
      </c>
      <c r="L48" s="97" t="s">
        <v>463</v>
      </c>
      <c r="M48" s="97" t="s">
        <v>464</v>
      </c>
      <c r="N48" s="97" t="s">
        <v>465</v>
      </c>
      <c r="O48" s="97" t="s">
        <v>466</v>
      </c>
      <c r="P48" s="96">
        <v>1</v>
      </c>
      <c r="Q48" s="97" t="s">
        <v>467</v>
      </c>
      <c r="R48" s="98">
        <v>43579</v>
      </c>
      <c r="S48" s="98">
        <v>43921</v>
      </c>
      <c r="T48" s="55"/>
      <c r="U48" s="113"/>
      <c r="V48" s="114"/>
      <c r="W48" s="129" t="s">
        <v>468</v>
      </c>
      <c r="X48" s="119"/>
      <c r="Y48" s="58"/>
      <c r="Z48" s="80"/>
      <c r="AA48" s="80"/>
      <c r="AB48" s="62"/>
      <c r="AC48" s="92" t="s">
        <v>469</v>
      </c>
      <c r="AD48" s="63"/>
      <c r="AE48" s="63"/>
      <c r="AF48" s="64"/>
      <c r="AG48" s="65"/>
      <c r="AH48" s="66">
        <v>0</v>
      </c>
      <c r="AI48" s="109"/>
      <c r="AJ48" s="123">
        <v>0</v>
      </c>
      <c r="AK48" s="69" t="s">
        <v>470</v>
      </c>
      <c r="AL48" s="76">
        <v>0.7</v>
      </c>
      <c r="AM48" s="71" t="s">
        <v>471</v>
      </c>
      <c r="AN48" s="72">
        <v>1</v>
      </c>
      <c r="AO48" s="77" t="s">
        <v>472</v>
      </c>
      <c r="AP48" s="74" t="s">
        <v>72</v>
      </c>
    </row>
    <row r="49" spans="1:42" ht="409.5" hidden="1">
      <c r="A49" s="46">
        <v>44</v>
      </c>
      <c r="B49" s="111">
        <v>203</v>
      </c>
      <c r="C49" s="96">
        <v>2019</v>
      </c>
      <c r="D49" s="96" t="s">
        <v>338</v>
      </c>
      <c r="E49" s="96">
        <v>22</v>
      </c>
      <c r="F49" s="96" t="s">
        <v>462</v>
      </c>
      <c r="G49" s="96">
        <v>2</v>
      </c>
      <c r="H49" s="97" t="s">
        <v>340</v>
      </c>
      <c r="I49" s="97" t="s">
        <v>59</v>
      </c>
      <c r="J49" s="97" t="s">
        <v>341</v>
      </c>
      <c r="K49" s="50" t="s">
        <v>21</v>
      </c>
      <c r="L49" s="97" t="s">
        <v>463</v>
      </c>
      <c r="M49" s="97" t="s">
        <v>473</v>
      </c>
      <c r="N49" s="97" t="s">
        <v>474</v>
      </c>
      <c r="O49" s="97" t="s">
        <v>475</v>
      </c>
      <c r="P49" s="96">
        <v>1</v>
      </c>
      <c r="Q49" s="97" t="s">
        <v>347</v>
      </c>
      <c r="R49" s="98">
        <v>43579</v>
      </c>
      <c r="S49" s="112">
        <v>43830</v>
      </c>
      <c r="T49" s="55"/>
      <c r="U49" s="113"/>
      <c r="V49" s="114"/>
      <c r="W49" s="129" t="s">
        <v>476</v>
      </c>
      <c r="X49" s="119"/>
      <c r="Y49" s="58"/>
      <c r="Z49" s="80"/>
      <c r="AA49" s="80"/>
      <c r="AB49" s="62"/>
      <c r="AC49" s="62"/>
      <c r="AD49" s="63"/>
      <c r="AE49" s="63"/>
      <c r="AF49" s="64"/>
      <c r="AG49" s="65"/>
      <c r="AH49" s="66">
        <v>0</v>
      </c>
      <c r="AI49" s="109"/>
      <c r="AJ49" s="75">
        <v>0</v>
      </c>
      <c r="AK49" s="69" t="s">
        <v>477</v>
      </c>
      <c r="AL49" s="70">
        <v>0</v>
      </c>
      <c r="AM49" s="71" t="s">
        <v>478</v>
      </c>
      <c r="AN49" s="72">
        <v>1</v>
      </c>
      <c r="AO49" s="77" t="s">
        <v>479</v>
      </c>
      <c r="AP49" s="74" t="s">
        <v>72</v>
      </c>
    </row>
    <row r="50" spans="1:42" ht="409.5" hidden="1">
      <c r="A50" s="46">
        <v>45</v>
      </c>
      <c r="B50" s="111">
        <v>203</v>
      </c>
      <c r="C50" s="96">
        <v>2019</v>
      </c>
      <c r="D50" s="96" t="s">
        <v>338</v>
      </c>
      <c r="E50" s="96">
        <v>22</v>
      </c>
      <c r="F50" s="96" t="s">
        <v>480</v>
      </c>
      <c r="G50" s="96">
        <v>1</v>
      </c>
      <c r="H50" s="97" t="s">
        <v>340</v>
      </c>
      <c r="I50" s="97" t="s">
        <v>59</v>
      </c>
      <c r="J50" s="97" t="s">
        <v>341</v>
      </c>
      <c r="K50" s="50" t="s">
        <v>21</v>
      </c>
      <c r="L50" s="97" t="s">
        <v>481</v>
      </c>
      <c r="M50" s="97" t="s">
        <v>453</v>
      </c>
      <c r="N50" s="97" t="s">
        <v>454</v>
      </c>
      <c r="O50" s="97" t="s">
        <v>455</v>
      </c>
      <c r="P50" s="96">
        <v>1</v>
      </c>
      <c r="Q50" s="97" t="s">
        <v>347</v>
      </c>
      <c r="R50" s="98">
        <v>43579</v>
      </c>
      <c r="S50" s="112">
        <v>43830</v>
      </c>
      <c r="T50" s="55"/>
      <c r="U50" s="113"/>
      <c r="V50" s="114"/>
      <c r="W50" s="129" t="s">
        <v>482</v>
      </c>
      <c r="X50" s="119"/>
      <c r="Y50" s="58"/>
      <c r="Z50" s="80"/>
      <c r="AA50" s="80"/>
      <c r="AB50" s="62"/>
      <c r="AC50" s="62"/>
      <c r="AD50" s="63"/>
      <c r="AE50" s="63"/>
      <c r="AF50" s="64"/>
      <c r="AG50" s="65"/>
      <c r="AH50" s="66">
        <v>0</v>
      </c>
      <c r="AI50" s="109"/>
      <c r="AJ50" s="75">
        <v>0</v>
      </c>
      <c r="AK50" s="69" t="s">
        <v>483</v>
      </c>
      <c r="AL50" s="70">
        <v>70</v>
      </c>
      <c r="AM50" s="71" t="s">
        <v>484</v>
      </c>
      <c r="AN50" s="72">
        <v>1</v>
      </c>
      <c r="AO50" s="77" t="s">
        <v>485</v>
      </c>
      <c r="AP50" s="74" t="s">
        <v>72</v>
      </c>
    </row>
    <row r="51" spans="1:42" ht="315" hidden="1">
      <c r="A51" s="46">
        <v>46</v>
      </c>
      <c r="B51" s="111">
        <v>203</v>
      </c>
      <c r="C51" s="96">
        <v>2019</v>
      </c>
      <c r="D51" s="96" t="s">
        <v>338</v>
      </c>
      <c r="E51" s="96">
        <v>22</v>
      </c>
      <c r="F51" s="96" t="s">
        <v>128</v>
      </c>
      <c r="G51" s="96">
        <v>1</v>
      </c>
      <c r="H51" s="97" t="s">
        <v>340</v>
      </c>
      <c r="I51" s="97" t="s">
        <v>59</v>
      </c>
      <c r="J51" s="97" t="s">
        <v>341</v>
      </c>
      <c r="K51" s="50" t="s">
        <v>21</v>
      </c>
      <c r="L51" s="97" t="s">
        <v>486</v>
      </c>
      <c r="M51" s="97" t="s">
        <v>487</v>
      </c>
      <c r="N51" s="97" t="s">
        <v>488</v>
      </c>
      <c r="O51" s="97" t="s">
        <v>489</v>
      </c>
      <c r="P51" s="96">
        <v>1</v>
      </c>
      <c r="Q51" s="97" t="s">
        <v>347</v>
      </c>
      <c r="R51" s="98">
        <v>43579</v>
      </c>
      <c r="S51" s="112">
        <v>43830</v>
      </c>
      <c r="T51" s="55"/>
      <c r="U51" s="113"/>
      <c r="V51" s="114"/>
      <c r="W51" s="129" t="s">
        <v>490</v>
      </c>
      <c r="X51" s="119"/>
      <c r="Y51" s="58"/>
      <c r="Z51" s="80"/>
      <c r="AA51" s="80"/>
      <c r="AB51" s="62"/>
      <c r="AC51" s="62"/>
      <c r="AD51" s="63"/>
      <c r="AE51" s="63"/>
      <c r="AF51" s="64"/>
      <c r="AG51" s="65"/>
      <c r="AH51" s="66">
        <v>0</v>
      </c>
      <c r="AI51" s="109"/>
      <c r="AJ51" s="123">
        <v>0</v>
      </c>
      <c r="AK51" s="69" t="s">
        <v>483</v>
      </c>
      <c r="AL51" s="76">
        <v>0.8</v>
      </c>
      <c r="AM51" s="71" t="s">
        <v>491</v>
      </c>
      <c r="AN51" s="72">
        <v>1</v>
      </c>
      <c r="AO51" s="77" t="s">
        <v>492</v>
      </c>
      <c r="AP51" s="74" t="s">
        <v>72</v>
      </c>
    </row>
    <row r="52" spans="1:42" ht="112.5" hidden="1">
      <c r="A52" s="46">
        <v>47</v>
      </c>
      <c r="B52" s="111">
        <v>203</v>
      </c>
      <c r="C52" s="96">
        <v>2019</v>
      </c>
      <c r="D52" s="96" t="s">
        <v>338</v>
      </c>
      <c r="E52" s="96">
        <v>22</v>
      </c>
      <c r="F52" s="96" t="s">
        <v>119</v>
      </c>
      <c r="G52" s="96">
        <v>1</v>
      </c>
      <c r="H52" s="97" t="s">
        <v>340</v>
      </c>
      <c r="I52" s="97" t="s">
        <v>59</v>
      </c>
      <c r="J52" s="97" t="s">
        <v>341</v>
      </c>
      <c r="K52" s="50" t="s">
        <v>21</v>
      </c>
      <c r="L52" s="97" t="s">
        <v>493</v>
      </c>
      <c r="M52" s="97" t="s">
        <v>494</v>
      </c>
      <c r="N52" s="97" t="s">
        <v>495</v>
      </c>
      <c r="O52" s="97" t="s">
        <v>496</v>
      </c>
      <c r="P52" s="96">
        <v>100</v>
      </c>
      <c r="Q52" s="97" t="s">
        <v>497</v>
      </c>
      <c r="R52" s="98">
        <v>43572</v>
      </c>
      <c r="S52" s="98">
        <v>43928</v>
      </c>
      <c r="T52" s="55"/>
      <c r="U52" s="113"/>
      <c r="V52" s="114"/>
      <c r="W52" s="129"/>
      <c r="X52" s="119"/>
      <c r="Y52" s="58"/>
      <c r="Z52" s="80"/>
      <c r="AA52" s="80"/>
      <c r="AB52" s="62"/>
      <c r="AC52" s="62"/>
      <c r="AD52" s="63"/>
      <c r="AE52" s="63"/>
      <c r="AF52" s="127" t="s">
        <v>498</v>
      </c>
      <c r="AG52" s="128" t="s">
        <v>499</v>
      </c>
      <c r="AH52" s="66">
        <v>0</v>
      </c>
      <c r="AI52" s="109"/>
      <c r="AJ52" s="75"/>
      <c r="AK52" s="69" t="s">
        <v>500</v>
      </c>
      <c r="AL52" s="70">
        <v>0</v>
      </c>
      <c r="AM52" s="71" t="s">
        <v>501</v>
      </c>
      <c r="AN52" s="110"/>
      <c r="AO52" s="77" t="s">
        <v>502</v>
      </c>
      <c r="AP52" s="74" t="s">
        <v>382</v>
      </c>
    </row>
    <row r="53" spans="1:42" ht="409.5">
      <c r="A53" s="46">
        <v>48</v>
      </c>
      <c r="B53" s="111">
        <v>203</v>
      </c>
      <c r="C53" s="96">
        <v>2019</v>
      </c>
      <c r="D53" s="96" t="s">
        <v>338</v>
      </c>
      <c r="E53" s="96">
        <v>22</v>
      </c>
      <c r="F53" s="96" t="s">
        <v>503</v>
      </c>
      <c r="G53" s="96">
        <v>1</v>
      </c>
      <c r="H53" s="97" t="s">
        <v>340</v>
      </c>
      <c r="I53" s="97" t="s">
        <v>59</v>
      </c>
      <c r="J53" s="97" t="s">
        <v>341</v>
      </c>
      <c r="K53" s="97" t="s">
        <v>342</v>
      </c>
      <c r="L53" s="97" t="s">
        <v>504</v>
      </c>
      <c r="M53" s="97" t="s">
        <v>505</v>
      </c>
      <c r="N53" s="97" t="s">
        <v>428</v>
      </c>
      <c r="O53" s="97" t="s">
        <v>429</v>
      </c>
      <c r="P53" s="96">
        <v>1</v>
      </c>
      <c r="Q53" s="97" t="s">
        <v>347</v>
      </c>
      <c r="R53" s="98">
        <v>43579</v>
      </c>
      <c r="S53" s="98">
        <v>43921</v>
      </c>
      <c r="T53" s="55"/>
      <c r="U53" s="113"/>
      <c r="V53" s="114"/>
      <c r="W53" s="129" t="s">
        <v>506</v>
      </c>
      <c r="X53" s="119"/>
      <c r="Y53" s="58"/>
      <c r="Z53" s="80"/>
      <c r="AA53" s="80"/>
      <c r="AB53" s="62"/>
      <c r="AC53" s="92"/>
      <c r="AD53" s="63"/>
      <c r="AE53" s="63"/>
      <c r="AF53" s="64"/>
      <c r="AG53" s="65"/>
      <c r="AH53" s="66">
        <v>0</v>
      </c>
      <c r="AI53" s="109"/>
      <c r="AJ53" s="123">
        <v>0.5</v>
      </c>
      <c r="AK53" s="130" t="s">
        <v>431</v>
      </c>
      <c r="AL53" s="76">
        <v>0.6</v>
      </c>
      <c r="AM53" s="71" t="s">
        <v>507</v>
      </c>
      <c r="AN53" s="72">
        <v>0.73</v>
      </c>
      <c r="AO53" s="77" t="s">
        <v>508</v>
      </c>
      <c r="AP53" s="74" t="s">
        <v>382</v>
      </c>
    </row>
    <row r="54" spans="1:42" ht="202.5">
      <c r="A54" s="46">
        <v>49</v>
      </c>
      <c r="B54" s="111">
        <v>203</v>
      </c>
      <c r="C54" s="96">
        <v>2019</v>
      </c>
      <c r="D54" s="96" t="s">
        <v>338</v>
      </c>
      <c r="E54" s="96">
        <v>22</v>
      </c>
      <c r="F54" s="96" t="s">
        <v>138</v>
      </c>
      <c r="G54" s="96">
        <v>1</v>
      </c>
      <c r="H54" s="97" t="s">
        <v>340</v>
      </c>
      <c r="I54" s="97" t="s">
        <v>59</v>
      </c>
      <c r="J54" s="97" t="s">
        <v>341</v>
      </c>
      <c r="K54" s="97" t="s">
        <v>342</v>
      </c>
      <c r="L54" s="97" t="s">
        <v>509</v>
      </c>
      <c r="M54" s="97" t="s">
        <v>510</v>
      </c>
      <c r="N54" s="97" t="s">
        <v>511</v>
      </c>
      <c r="O54" s="97" t="s">
        <v>512</v>
      </c>
      <c r="P54" s="96">
        <v>1</v>
      </c>
      <c r="Q54" s="97" t="s">
        <v>296</v>
      </c>
      <c r="R54" s="98">
        <v>43578</v>
      </c>
      <c r="S54" s="98">
        <v>43928</v>
      </c>
      <c r="T54" s="55"/>
      <c r="U54" s="113"/>
      <c r="V54" s="114"/>
      <c r="W54" s="129"/>
      <c r="X54" s="119"/>
      <c r="Y54" s="58"/>
      <c r="Z54" s="80"/>
      <c r="AA54" s="80"/>
      <c r="AB54" s="62"/>
      <c r="AC54" s="92" t="s">
        <v>513</v>
      </c>
      <c r="AD54" s="63"/>
      <c r="AE54" s="63"/>
      <c r="AF54" s="64"/>
      <c r="AG54" s="65"/>
      <c r="AH54" s="66">
        <v>0</v>
      </c>
      <c r="AI54" s="109"/>
      <c r="AJ54" s="75">
        <v>100</v>
      </c>
      <c r="AK54" s="69" t="s">
        <v>514</v>
      </c>
      <c r="AL54" s="131">
        <v>0</v>
      </c>
      <c r="AM54" s="71" t="s">
        <v>515</v>
      </c>
      <c r="AN54" s="124">
        <v>0</v>
      </c>
      <c r="AO54" s="77" t="s">
        <v>516</v>
      </c>
      <c r="AP54" s="74" t="s">
        <v>382</v>
      </c>
    </row>
    <row r="55" spans="1:42" ht="409.5">
      <c r="A55" s="46">
        <v>50</v>
      </c>
      <c r="B55" s="111">
        <v>203</v>
      </c>
      <c r="C55" s="96">
        <v>2019</v>
      </c>
      <c r="D55" s="96" t="s">
        <v>338</v>
      </c>
      <c r="E55" s="96">
        <v>22</v>
      </c>
      <c r="F55" s="96" t="s">
        <v>517</v>
      </c>
      <c r="G55" s="96">
        <v>1</v>
      </c>
      <c r="H55" s="97" t="s">
        <v>340</v>
      </c>
      <c r="I55" s="97" t="s">
        <v>59</v>
      </c>
      <c r="J55" s="97" t="s">
        <v>341</v>
      </c>
      <c r="K55" s="97" t="s">
        <v>342</v>
      </c>
      <c r="L55" s="97" t="s">
        <v>518</v>
      </c>
      <c r="M55" s="97" t="s">
        <v>519</v>
      </c>
      <c r="N55" s="97" t="s">
        <v>520</v>
      </c>
      <c r="O55" s="97" t="s">
        <v>521</v>
      </c>
      <c r="P55" s="96">
        <v>1</v>
      </c>
      <c r="Q55" s="97" t="s">
        <v>347</v>
      </c>
      <c r="R55" s="98">
        <v>43579</v>
      </c>
      <c r="S55" s="112">
        <v>43830</v>
      </c>
      <c r="T55" s="55"/>
      <c r="U55" s="113"/>
      <c r="V55" s="114"/>
      <c r="W55" s="129" t="s">
        <v>522</v>
      </c>
      <c r="X55" s="119"/>
      <c r="Y55" s="58"/>
      <c r="Z55" s="80"/>
      <c r="AA55" s="80"/>
      <c r="AB55" s="62"/>
      <c r="AC55" s="62"/>
      <c r="AD55" s="63"/>
      <c r="AE55" s="63"/>
      <c r="AF55" s="64"/>
      <c r="AG55" s="65"/>
      <c r="AH55" s="66">
        <v>0</v>
      </c>
      <c r="AI55" s="109"/>
      <c r="AJ55" s="75">
        <v>0</v>
      </c>
      <c r="AK55" s="69" t="s">
        <v>523</v>
      </c>
      <c r="AL55" s="70">
        <v>10</v>
      </c>
      <c r="AM55" s="71" t="s">
        <v>524</v>
      </c>
      <c r="AN55" s="72">
        <v>1</v>
      </c>
      <c r="AO55" s="77" t="s">
        <v>525</v>
      </c>
      <c r="AP55" s="74" t="s">
        <v>72</v>
      </c>
    </row>
    <row r="56" spans="1:42" ht="390">
      <c r="A56" s="46">
        <v>51</v>
      </c>
      <c r="B56" s="111">
        <v>203</v>
      </c>
      <c r="C56" s="96">
        <v>2019</v>
      </c>
      <c r="D56" s="96" t="s">
        <v>338</v>
      </c>
      <c r="E56" s="96">
        <v>22</v>
      </c>
      <c r="F56" s="96" t="s">
        <v>526</v>
      </c>
      <c r="G56" s="96">
        <v>1</v>
      </c>
      <c r="H56" s="97" t="s">
        <v>340</v>
      </c>
      <c r="I56" s="97" t="s">
        <v>59</v>
      </c>
      <c r="J56" s="97" t="s">
        <v>341</v>
      </c>
      <c r="K56" s="97" t="s">
        <v>342</v>
      </c>
      <c r="L56" s="97" t="s">
        <v>527</v>
      </c>
      <c r="M56" s="97" t="s">
        <v>528</v>
      </c>
      <c r="N56" s="97" t="s">
        <v>529</v>
      </c>
      <c r="O56" s="97" t="s">
        <v>530</v>
      </c>
      <c r="P56" s="96">
        <v>1</v>
      </c>
      <c r="Q56" s="97" t="s">
        <v>347</v>
      </c>
      <c r="R56" s="98">
        <v>43579</v>
      </c>
      <c r="S56" s="112">
        <v>43830</v>
      </c>
      <c r="T56" s="55"/>
      <c r="U56" s="113"/>
      <c r="V56" s="114"/>
      <c r="W56" s="129" t="s">
        <v>531</v>
      </c>
      <c r="X56" s="119"/>
      <c r="Y56" s="58"/>
      <c r="Z56" s="80"/>
      <c r="AA56" s="80"/>
      <c r="AB56" s="62"/>
      <c r="AC56" s="62"/>
      <c r="AD56" s="63"/>
      <c r="AE56" s="63"/>
      <c r="AF56" s="64"/>
      <c r="AG56" s="65"/>
      <c r="AH56" s="66">
        <v>0</v>
      </c>
      <c r="AI56" s="109"/>
      <c r="AJ56" s="75">
        <v>0</v>
      </c>
      <c r="AK56" s="69" t="s">
        <v>532</v>
      </c>
      <c r="AL56" s="70">
        <v>90</v>
      </c>
      <c r="AM56" s="71" t="s">
        <v>533</v>
      </c>
      <c r="AN56" s="72">
        <v>1</v>
      </c>
      <c r="AO56" s="77" t="s">
        <v>534</v>
      </c>
      <c r="AP56" s="74" t="s">
        <v>72</v>
      </c>
    </row>
    <row r="57" spans="1:42" ht="405" hidden="1">
      <c r="A57" s="46">
        <v>52</v>
      </c>
      <c r="B57" s="111">
        <v>203</v>
      </c>
      <c r="C57" s="96">
        <v>2019</v>
      </c>
      <c r="D57" s="96" t="s">
        <v>338</v>
      </c>
      <c r="E57" s="96">
        <v>22</v>
      </c>
      <c r="F57" s="96" t="s">
        <v>535</v>
      </c>
      <c r="G57" s="96">
        <v>1</v>
      </c>
      <c r="H57" s="97" t="s">
        <v>340</v>
      </c>
      <c r="I57" s="97" t="s">
        <v>59</v>
      </c>
      <c r="J57" s="97" t="s">
        <v>341</v>
      </c>
      <c r="K57" s="97" t="s">
        <v>61</v>
      </c>
      <c r="L57" s="97" t="s">
        <v>536</v>
      </c>
      <c r="M57" s="97" t="s">
        <v>537</v>
      </c>
      <c r="N57" s="97" t="s">
        <v>538</v>
      </c>
      <c r="O57" s="97" t="s">
        <v>539</v>
      </c>
      <c r="P57" s="96">
        <v>2</v>
      </c>
      <c r="Q57" s="97" t="s">
        <v>540</v>
      </c>
      <c r="R57" s="98">
        <v>43579</v>
      </c>
      <c r="S57" s="98">
        <v>43921</v>
      </c>
      <c r="T57" s="55"/>
      <c r="U57" s="113"/>
      <c r="V57" s="114"/>
      <c r="W57" s="129" t="s">
        <v>541</v>
      </c>
      <c r="X57" s="119"/>
      <c r="Y57" s="58"/>
      <c r="Z57" s="80"/>
      <c r="AA57" s="80"/>
      <c r="AB57" s="62"/>
      <c r="AC57" s="92" t="s">
        <v>542</v>
      </c>
      <c r="AD57" s="63"/>
      <c r="AE57" s="63"/>
      <c r="AF57" s="64"/>
      <c r="AG57" s="65"/>
      <c r="AH57" s="66">
        <v>0</v>
      </c>
      <c r="AI57" s="109"/>
      <c r="AJ57" s="75">
        <v>50</v>
      </c>
      <c r="AK57" s="69" t="s">
        <v>543</v>
      </c>
      <c r="AL57" s="70">
        <v>50</v>
      </c>
      <c r="AM57" s="71" t="s">
        <v>544</v>
      </c>
      <c r="AN57" s="124">
        <v>0.77</v>
      </c>
      <c r="AO57" s="77" t="s">
        <v>545</v>
      </c>
      <c r="AP57" s="74" t="s">
        <v>382</v>
      </c>
    </row>
    <row r="58" spans="1:42" ht="236.25" hidden="1">
      <c r="A58" s="46">
        <v>53</v>
      </c>
      <c r="B58" s="111">
        <v>203</v>
      </c>
      <c r="C58" s="96">
        <v>2019</v>
      </c>
      <c r="D58" s="96" t="s">
        <v>338</v>
      </c>
      <c r="E58" s="96">
        <v>22</v>
      </c>
      <c r="F58" s="96" t="s">
        <v>535</v>
      </c>
      <c r="G58" s="96">
        <v>2</v>
      </c>
      <c r="H58" s="97" t="s">
        <v>340</v>
      </c>
      <c r="I58" s="97" t="s">
        <v>59</v>
      </c>
      <c r="J58" s="97" t="s">
        <v>341</v>
      </c>
      <c r="K58" s="97" t="s">
        <v>61</v>
      </c>
      <c r="L58" s="97" t="s">
        <v>536</v>
      </c>
      <c r="M58" s="97" t="s">
        <v>546</v>
      </c>
      <c r="N58" s="97" t="s">
        <v>294</v>
      </c>
      <c r="O58" s="97" t="s">
        <v>421</v>
      </c>
      <c r="P58" s="96">
        <v>1</v>
      </c>
      <c r="Q58" s="97" t="s">
        <v>540</v>
      </c>
      <c r="R58" s="98">
        <v>43578</v>
      </c>
      <c r="S58" s="98">
        <v>43928</v>
      </c>
      <c r="T58" s="55"/>
      <c r="U58" s="113"/>
      <c r="V58" s="114"/>
      <c r="W58" s="129" t="s">
        <v>547</v>
      </c>
      <c r="X58" s="119"/>
      <c r="Y58" s="58"/>
      <c r="Z58" s="80"/>
      <c r="AA58" s="80"/>
      <c r="AB58" s="62"/>
      <c r="AC58" s="92" t="s">
        <v>548</v>
      </c>
      <c r="AD58" s="63"/>
      <c r="AE58" s="63"/>
      <c r="AF58" s="64"/>
      <c r="AG58" s="65"/>
      <c r="AH58" s="66">
        <v>0</v>
      </c>
      <c r="AI58" s="109"/>
      <c r="AJ58" s="123">
        <v>1</v>
      </c>
      <c r="AK58" s="69" t="s">
        <v>549</v>
      </c>
      <c r="AL58" s="123">
        <v>1</v>
      </c>
      <c r="AM58" s="71" t="s">
        <v>550</v>
      </c>
      <c r="AN58" s="72">
        <v>1</v>
      </c>
      <c r="AO58" s="77" t="s">
        <v>551</v>
      </c>
      <c r="AP58" s="74" t="s">
        <v>72</v>
      </c>
    </row>
    <row r="59" spans="1:42" ht="112.5">
      <c r="A59" s="46">
        <v>54</v>
      </c>
      <c r="B59" s="111">
        <v>203</v>
      </c>
      <c r="C59" s="96">
        <v>2019</v>
      </c>
      <c r="D59" s="96" t="s">
        <v>338</v>
      </c>
      <c r="E59" s="96">
        <v>22</v>
      </c>
      <c r="F59" s="96" t="s">
        <v>552</v>
      </c>
      <c r="G59" s="96">
        <v>1</v>
      </c>
      <c r="H59" s="97" t="s">
        <v>340</v>
      </c>
      <c r="I59" s="97" t="s">
        <v>59</v>
      </c>
      <c r="J59" s="97" t="s">
        <v>341</v>
      </c>
      <c r="K59" s="97" t="s">
        <v>342</v>
      </c>
      <c r="L59" s="97" t="s">
        <v>553</v>
      </c>
      <c r="M59" s="97" t="s">
        <v>554</v>
      </c>
      <c r="N59" s="97" t="s">
        <v>538</v>
      </c>
      <c r="O59" s="97" t="s">
        <v>555</v>
      </c>
      <c r="P59" s="96">
        <v>100</v>
      </c>
      <c r="Q59" s="97" t="s">
        <v>497</v>
      </c>
      <c r="R59" s="98">
        <v>43572</v>
      </c>
      <c r="S59" s="98">
        <v>43928</v>
      </c>
      <c r="T59" s="55"/>
      <c r="U59" s="113"/>
      <c r="V59" s="114"/>
      <c r="W59" s="118"/>
      <c r="X59" s="119"/>
      <c r="Y59" s="58"/>
      <c r="Z59" s="80"/>
      <c r="AA59" s="80"/>
      <c r="AB59" s="62"/>
      <c r="AC59" s="62"/>
      <c r="AD59" s="63"/>
      <c r="AE59" s="63"/>
      <c r="AF59" s="122">
        <v>0.1</v>
      </c>
      <c r="AG59" s="128" t="s">
        <v>556</v>
      </c>
      <c r="AH59" s="66">
        <v>0</v>
      </c>
      <c r="AI59" s="109"/>
      <c r="AJ59" s="75"/>
      <c r="AK59" s="69" t="s">
        <v>557</v>
      </c>
      <c r="AL59" s="70"/>
      <c r="AM59" s="71" t="s">
        <v>558</v>
      </c>
      <c r="AN59" s="110"/>
      <c r="AO59" s="77" t="s">
        <v>559</v>
      </c>
      <c r="AP59" s="74" t="s">
        <v>382</v>
      </c>
    </row>
    <row r="60" spans="1:42" ht="101.25">
      <c r="A60" s="46">
        <v>55</v>
      </c>
      <c r="B60" s="111">
        <v>203</v>
      </c>
      <c r="C60" s="96">
        <v>2019</v>
      </c>
      <c r="D60" s="96" t="s">
        <v>338</v>
      </c>
      <c r="E60" s="96">
        <v>22</v>
      </c>
      <c r="F60" s="96" t="s">
        <v>109</v>
      </c>
      <c r="G60" s="96">
        <v>1</v>
      </c>
      <c r="H60" s="97" t="s">
        <v>340</v>
      </c>
      <c r="I60" s="97" t="s">
        <v>59</v>
      </c>
      <c r="J60" s="97" t="s">
        <v>341</v>
      </c>
      <c r="K60" s="97" t="s">
        <v>342</v>
      </c>
      <c r="L60" s="97" t="s">
        <v>560</v>
      </c>
      <c r="M60" s="97" t="s">
        <v>561</v>
      </c>
      <c r="N60" s="97" t="s">
        <v>562</v>
      </c>
      <c r="O60" s="97" t="s">
        <v>563</v>
      </c>
      <c r="P60" s="96">
        <v>100</v>
      </c>
      <c r="Q60" s="97" t="s">
        <v>497</v>
      </c>
      <c r="R60" s="98">
        <v>43572</v>
      </c>
      <c r="S60" s="98">
        <v>43928</v>
      </c>
      <c r="T60" s="55"/>
      <c r="U60" s="113"/>
      <c r="V60" s="114"/>
      <c r="W60" s="118"/>
      <c r="X60" s="119"/>
      <c r="Y60" s="58"/>
      <c r="Z60" s="80"/>
      <c r="AA60" s="80"/>
      <c r="AB60" s="62"/>
      <c r="AC60" s="62"/>
      <c r="AD60" s="63"/>
      <c r="AE60" s="63"/>
      <c r="AF60" s="127" t="s">
        <v>498</v>
      </c>
      <c r="AG60" s="128" t="s">
        <v>564</v>
      </c>
      <c r="AH60" s="132">
        <v>0</v>
      </c>
      <c r="AI60" s="109"/>
      <c r="AJ60" s="132">
        <v>0</v>
      </c>
      <c r="AK60" s="69" t="s">
        <v>557</v>
      </c>
      <c r="AL60" s="132">
        <v>0</v>
      </c>
      <c r="AM60" s="71" t="s">
        <v>565</v>
      </c>
      <c r="AN60" s="124">
        <v>0</v>
      </c>
      <c r="AO60" s="77" t="s">
        <v>566</v>
      </c>
      <c r="AP60" s="74" t="s">
        <v>382</v>
      </c>
    </row>
    <row r="61" spans="1:42" ht="90">
      <c r="A61" s="46">
        <v>56</v>
      </c>
      <c r="B61" s="111">
        <v>203</v>
      </c>
      <c r="C61" s="96">
        <v>2019</v>
      </c>
      <c r="D61" s="96" t="s">
        <v>338</v>
      </c>
      <c r="E61" s="96">
        <v>22</v>
      </c>
      <c r="F61" s="96" t="s">
        <v>567</v>
      </c>
      <c r="G61" s="96">
        <v>1</v>
      </c>
      <c r="H61" s="97" t="s">
        <v>340</v>
      </c>
      <c r="I61" s="97" t="s">
        <v>59</v>
      </c>
      <c r="J61" s="97" t="s">
        <v>341</v>
      </c>
      <c r="K61" s="97" t="s">
        <v>342</v>
      </c>
      <c r="L61" s="97" t="s">
        <v>568</v>
      </c>
      <c r="M61" s="97" t="s">
        <v>569</v>
      </c>
      <c r="N61" s="97" t="s">
        <v>570</v>
      </c>
      <c r="O61" s="97" t="s">
        <v>571</v>
      </c>
      <c r="P61" s="96">
        <v>100</v>
      </c>
      <c r="Q61" s="97" t="s">
        <v>497</v>
      </c>
      <c r="R61" s="98">
        <v>43572</v>
      </c>
      <c r="S61" s="98">
        <v>43928</v>
      </c>
      <c r="T61" s="55"/>
      <c r="U61" s="113"/>
      <c r="V61" s="114"/>
      <c r="W61" s="118"/>
      <c r="X61" s="119"/>
      <c r="Y61" s="58"/>
      <c r="Z61" s="80"/>
      <c r="AA61" s="80"/>
      <c r="AB61" s="62"/>
      <c r="AC61" s="62"/>
      <c r="AD61" s="63"/>
      <c r="AE61" s="63"/>
      <c r="AF61" s="127" t="s">
        <v>498</v>
      </c>
      <c r="AG61" s="128" t="s">
        <v>572</v>
      </c>
      <c r="AH61" s="66">
        <v>0</v>
      </c>
      <c r="AI61" s="109"/>
      <c r="AJ61" s="75"/>
      <c r="AK61" s="69" t="s">
        <v>557</v>
      </c>
      <c r="AL61" s="70">
        <v>0</v>
      </c>
      <c r="AM61" s="71" t="s">
        <v>573</v>
      </c>
      <c r="AN61" s="124">
        <v>0</v>
      </c>
      <c r="AO61" s="77" t="s">
        <v>574</v>
      </c>
      <c r="AP61" s="74" t="s">
        <v>382</v>
      </c>
    </row>
    <row r="62" spans="1:42" ht="78.75">
      <c r="A62" s="46">
        <v>57</v>
      </c>
      <c r="B62" s="111">
        <v>203</v>
      </c>
      <c r="C62" s="96">
        <v>2019</v>
      </c>
      <c r="D62" s="96" t="s">
        <v>338</v>
      </c>
      <c r="E62" s="96">
        <v>22</v>
      </c>
      <c r="F62" s="96" t="s">
        <v>575</v>
      </c>
      <c r="G62" s="96">
        <v>1</v>
      </c>
      <c r="H62" s="97" t="s">
        <v>340</v>
      </c>
      <c r="I62" s="97" t="s">
        <v>59</v>
      </c>
      <c r="J62" s="97" t="s">
        <v>341</v>
      </c>
      <c r="K62" s="97" t="s">
        <v>342</v>
      </c>
      <c r="L62" s="97" t="s">
        <v>576</v>
      </c>
      <c r="M62" s="97" t="s">
        <v>577</v>
      </c>
      <c r="N62" s="97" t="s">
        <v>578</v>
      </c>
      <c r="O62" s="97" t="s">
        <v>579</v>
      </c>
      <c r="P62" s="96">
        <v>100</v>
      </c>
      <c r="Q62" s="97" t="s">
        <v>497</v>
      </c>
      <c r="R62" s="98">
        <v>43572</v>
      </c>
      <c r="S62" s="98">
        <v>43928</v>
      </c>
      <c r="T62" s="55"/>
      <c r="U62" s="113"/>
      <c r="V62" s="114"/>
      <c r="W62" s="118"/>
      <c r="X62" s="119"/>
      <c r="Y62" s="58"/>
      <c r="Z62" s="80"/>
      <c r="AA62" s="80"/>
      <c r="AB62" s="62"/>
      <c r="AC62" s="62"/>
      <c r="AD62" s="63"/>
      <c r="AE62" s="63"/>
      <c r="AF62" s="122">
        <v>0.15</v>
      </c>
      <c r="AG62" s="128" t="s">
        <v>580</v>
      </c>
      <c r="AH62" s="66">
        <v>0</v>
      </c>
      <c r="AI62" s="109"/>
      <c r="AJ62" s="75"/>
      <c r="AK62" s="69" t="s">
        <v>557</v>
      </c>
      <c r="AL62" s="76">
        <v>0.15</v>
      </c>
      <c r="AM62" s="71" t="s">
        <v>581</v>
      </c>
      <c r="AN62" s="110"/>
      <c r="AO62" s="77" t="s">
        <v>582</v>
      </c>
      <c r="AP62" s="74" t="s">
        <v>382</v>
      </c>
    </row>
    <row r="63" spans="1:42" ht="135">
      <c r="A63" s="46">
        <v>58</v>
      </c>
      <c r="B63" s="111">
        <v>203</v>
      </c>
      <c r="C63" s="96">
        <v>2019</v>
      </c>
      <c r="D63" s="96" t="s">
        <v>338</v>
      </c>
      <c r="E63" s="96">
        <v>22</v>
      </c>
      <c r="F63" s="96" t="s">
        <v>583</v>
      </c>
      <c r="G63" s="96">
        <v>1</v>
      </c>
      <c r="H63" s="97" t="s">
        <v>340</v>
      </c>
      <c r="I63" s="97" t="s">
        <v>59</v>
      </c>
      <c r="J63" s="97" t="s">
        <v>341</v>
      </c>
      <c r="K63" s="97" t="s">
        <v>342</v>
      </c>
      <c r="L63" s="97" t="s">
        <v>584</v>
      </c>
      <c r="M63" s="97" t="s">
        <v>585</v>
      </c>
      <c r="N63" s="97" t="s">
        <v>586</v>
      </c>
      <c r="O63" s="97" t="s">
        <v>587</v>
      </c>
      <c r="P63" s="96">
        <v>100</v>
      </c>
      <c r="Q63" s="97" t="s">
        <v>497</v>
      </c>
      <c r="R63" s="98">
        <v>43572</v>
      </c>
      <c r="S63" s="98">
        <v>43928</v>
      </c>
      <c r="T63" s="55"/>
      <c r="U63" s="113"/>
      <c r="V63" s="114"/>
      <c r="W63" s="118"/>
      <c r="X63" s="119"/>
      <c r="Y63" s="58"/>
      <c r="Z63" s="80"/>
      <c r="AA63" s="80"/>
      <c r="AB63" s="62"/>
      <c r="AC63" s="62"/>
      <c r="AD63" s="63"/>
      <c r="AE63" s="63"/>
      <c r="AF63" s="127" t="s">
        <v>498</v>
      </c>
      <c r="AG63" s="128" t="s">
        <v>564</v>
      </c>
      <c r="AH63" s="66">
        <v>0</v>
      </c>
      <c r="AI63" s="109"/>
      <c r="AJ63" s="75"/>
      <c r="AK63" s="69" t="s">
        <v>557</v>
      </c>
      <c r="AL63" s="76">
        <v>0</v>
      </c>
      <c r="AM63" s="71" t="s">
        <v>565</v>
      </c>
      <c r="AN63" s="110"/>
      <c r="AO63" s="77" t="s">
        <v>588</v>
      </c>
      <c r="AP63" s="74" t="s">
        <v>382</v>
      </c>
    </row>
    <row r="64" spans="1:42" ht="101.25" hidden="1">
      <c r="A64" s="46">
        <v>59</v>
      </c>
      <c r="B64" s="111">
        <v>203</v>
      </c>
      <c r="C64" s="96">
        <v>2019</v>
      </c>
      <c r="D64" s="96" t="s">
        <v>338</v>
      </c>
      <c r="E64" s="96">
        <v>22</v>
      </c>
      <c r="F64" s="96" t="s">
        <v>589</v>
      </c>
      <c r="G64" s="96">
        <v>1</v>
      </c>
      <c r="H64" s="97" t="s">
        <v>340</v>
      </c>
      <c r="I64" s="97" t="s">
        <v>59</v>
      </c>
      <c r="J64" s="97" t="s">
        <v>341</v>
      </c>
      <c r="K64" s="97" t="s">
        <v>61</v>
      </c>
      <c r="L64" s="97" t="s">
        <v>590</v>
      </c>
      <c r="M64" s="97" t="s">
        <v>591</v>
      </c>
      <c r="N64" s="97" t="s">
        <v>592</v>
      </c>
      <c r="O64" s="97" t="s">
        <v>593</v>
      </c>
      <c r="P64" s="96">
        <v>1</v>
      </c>
      <c r="Q64" s="97" t="s">
        <v>406</v>
      </c>
      <c r="R64" s="98">
        <v>43587</v>
      </c>
      <c r="S64" s="98">
        <v>43644</v>
      </c>
      <c r="T64" s="55"/>
      <c r="U64" s="113"/>
      <c r="V64" s="114"/>
      <c r="W64" s="118"/>
      <c r="X64" s="119"/>
      <c r="Y64" s="58"/>
      <c r="Z64" s="59">
        <v>1</v>
      </c>
      <c r="AA64" s="60" t="s">
        <v>594</v>
      </c>
      <c r="AB64" s="62"/>
      <c r="AC64" s="62"/>
      <c r="AD64" s="63"/>
      <c r="AE64" s="63"/>
      <c r="AF64" s="64"/>
      <c r="AG64" s="65"/>
      <c r="AH64" s="66">
        <v>0</v>
      </c>
      <c r="AI64" s="109"/>
      <c r="AJ64" s="123">
        <v>0.8</v>
      </c>
      <c r="AK64" s="69" t="s">
        <v>595</v>
      </c>
      <c r="AL64" s="76">
        <v>1</v>
      </c>
      <c r="AM64" s="71" t="s">
        <v>596</v>
      </c>
      <c r="AN64" s="72">
        <v>1</v>
      </c>
      <c r="AO64" s="73" t="s">
        <v>596</v>
      </c>
      <c r="AP64" s="74" t="s">
        <v>72</v>
      </c>
    </row>
    <row r="65" spans="1:42" ht="180" hidden="1">
      <c r="A65" s="46">
        <v>60</v>
      </c>
      <c r="B65" s="111">
        <v>203</v>
      </c>
      <c r="C65" s="96">
        <v>2019</v>
      </c>
      <c r="D65" s="96" t="s">
        <v>338</v>
      </c>
      <c r="E65" s="96">
        <v>22</v>
      </c>
      <c r="F65" s="96" t="s">
        <v>589</v>
      </c>
      <c r="G65" s="96">
        <v>2</v>
      </c>
      <c r="H65" s="97" t="s">
        <v>340</v>
      </c>
      <c r="I65" s="97" t="s">
        <v>59</v>
      </c>
      <c r="J65" s="97" t="s">
        <v>341</v>
      </c>
      <c r="K65" s="97" t="s">
        <v>61</v>
      </c>
      <c r="L65" s="97" t="s">
        <v>590</v>
      </c>
      <c r="M65" s="97" t="s">
        <v>597</v>
      </c>
      <c r="N65" s="97" t="s">
        <v>598</v>
      </c>
      <c r="O65" s="97" t="s">
        <v>599</v>
      </c>
      <c r="P65" s="96">
        <v>100</v>
      </c>
      <c r="Q65" s="97" t="s">
        <v>406</v>
      </c>
      <c r="R65" s="98">
        <v>43678</v>
      </c>
      <c r="S65" s="112">
        <v>43830</v>
      </c>
      <c r="T65" s="55"/>
      <c r="U65" s="113"/>
      <c r="V65" s="114"/>
      <c r="W65" s="118"/>
      <c r="X65" s="119"/>
      <c r="Y65" s="58"/>
      <c r="Z65" s="59">
        <v>0.5</v>
      </c>
      <c r="AA65" s="126" t="s">
        <v>600</v>
      </c>
      <c r="AB65" s="62"/>
      <c r="AC65" s="62"/>
      <c r="AD65" s="63"/>
      <c r="AE65" s="63"/>
      <c r="AF65" s="64"/>
      <c r="AG65" s="65"/>
      <c r="AH65" s="66">
        <v>0</v>
      </c>
      <c r="AI65" s="109"/>
      <c r="AJ65" s="75"/>
      <c r="AK65" s="69" t="s">
        <v>601</v>
      </c>
      <c r="AL65" s="70"/>
      <c r="AM65" s="71" t="s">
        <v>602</v>
      </c>
      <c r="AN65" s="72">
        <v>1</v>
      </c>
      <c r="AO65" s="77" t="s">
        <v>603</v>
      </c>
      <c r="AP65" s="74" t="s">
        <v>72</v>
      </c>
    </row>
    <row r="66" spans="1:42" ht="303.75">
      <c r="A66" s="46">
        <v>61</v>
      </c>
      <c r="B66" s="111">
        <v>203</v>
      </c>
      <c r="C66" s="96">
        <v>2019</v>
      </c>
      <c r="D66" s="96" t="s">
        <v>338</v>
      </c>
      <c r="E66" s="96">
        <v>22</v>
      </c>
      <c r="F66" s="96" t="s">
        <v>155</v>
      </c>
      <c r="G66" s="96">
        <v>1</v>
      </c>
      <c r="H66" s="97" t="s">
        <v>340</v>
      </c>
      <c r="I66" s="97" t="s">
        <v>59</v>
      </c>
      <c r="J66" s="97" t="s">
        <v>341</v>
      </c>
      <c r="K66" s="97" t="s">
        <v>342</v>
      </c>
      <c r="L66" s="97" t="s">
        <v>604</v>
      </c>
      <c r="M66" s="97" t="s">
        <v>605</v>
      </c>
      <c r="N66" s="97" t="s">
        <v>606</v>
      </c>
      <c r="O66" s="97" t="s">
        <v>607</v>
      </c>
      <c r="P66" s="96">
        <v>100</v>
      </c>
      <c r="Q66" s="97" t="s">
        <v>608</v>
      </c>
      <c r="R66" s="98">
        <v>43570</v>
      </c>
      <c r="S66" s="112">
        <v>43830</v>
      </c>
      <c r="T66" s="55"/>
      <c r="U66" s="113"/>
      <c r="V66" s="114"/>
      <c r="W66" s="118"/>
      <c r="X66" s="133">
        <v>1</v>
      </c>
      <c r="Y66" s="85" t="s">
        <v>609</v>
      </c>
      <c r="Z66" s="80"/>
      <c r="AA66" s="80"/>
      <c r="AB66" s="62"/>
      <c r="AC66" s="62"/>
      <c r="AD66" s="63"/>
      <c r="AE66" s="63"/>
      <c r="AF66" s="64"/>
      <c r="AG66" s="65"/>
      <c r="AH66" s="66">
        <v>0</v>
      </c>
      <c r="AI66" s="109"/>
      <c r="AJ66" s="75">
        <v>0</v>
      </c>
      <c r="AK66" s="69" t="s">
        <v>610</v>
      </c>
      <c r="AL66" s="70"/>
      <c r="AM66" s="71"/>
      <c r="AN66" s="72">
        <v>1</v>
      </c>
      <c r="AO66" s="77" t="s">
        <v>611</v>
      </c>
      <c r="AP66" s="74" t="s">
        <v>72</v>
      </c>
    </row>
    <row r="67" spans="1:42" ht="225">
      <c r="A67" s="46">
        <v>62</v>
      </c>
      <c r="B67" s="111">
        <v>203</v>
      </c>
      <c r="C67" s="96">
        <v>2019</v>
      </c>
      <c r="D67" s="96" t="s">
        <v>338</v>
      </c>
      <c r="E67" s="96">
        <v>22</v>
      </c>
      <c r="F67" s="96" t="s">
        <v>155</v>
      </c>
      <c r="G67" s="96">
        <v>2</v>
      </c>
      <c r="H67" s="97" t="s">
        <v>340</v>
      </c>
      <c r="I67" s="97" t="s">
        <v>59</v>
      </c>
      <c r="J67" s="97" t="s">
        <v>341</v>
      </c>
      <c r="K67" s="97" t="s">
        <v>342</v>
      </c>
      <c r="L67" s="97" t="s">
        <v>604</v>
      </c>
      <c r="M67" s="97" t="s">
        <v>612</v>
      </c>
      <c r="N67" s="97" t="s">
        <v>613</v>
      </c>
      <c r="O67" s="97" t="s">
        <v>614</v>
      </c>
      <c r="P67" s="96">
        <v>100</v>
      </c>
      <c r="Q67" s="97" t="s">
        <v>615</v>
      </c>
      <c r="R67" s="98">
        <v>43570</v>
      </c>
      <c r="S67" s="112">
        <v>43830</v>
      </c>
      <c r="T67" s="55"/>
      <c r="U67" s="113"/>
      <c r="V67" s="114"/>
      <c r="W67" s="129" t="s">
        <v>616</v>
      </c>
      <c r="X67" s="119"/>
      <c r="Y67" s="58"/>
      <c r="Z67" s="80"/>
      <c r="AA67" s="80"/>
      <c r="AB67" s="62"/>
      <c r="AC67" s="62"/>
      <c r="AD67" s="63"/>
      <c r="AE67" s="63"/>
      <c r="AF67" s="64"/>
      <c r="AG67" s="65"/>
      <c r="AH67" s="132">
        <v>0</v>
      </c>
      <c r="AI67" s="109"/>
      <c r="AJ67" s="123">
        <v>0.25</v>
      </c>
      <c r="AK67" s="69" t="s">
        <v>617</v>
      </c>
      <c r="AL67" s="76">
        <v>0.5</v>
      </c>
      <c r="AM67" s="71" t="s">
        <v>618</v>
      </c>
      <c r="AN67" s="124">
        <v>0.88</v>
      </c>
      <c r="AO67" s="77" t="s">
        <v>619</v>
      </c>
      <c r="AP67" s="74" t="s">
        <v>620</v>
      </c>
    </row>
    <row r="68" spans="1:42" ht="409.5">
      <c r="A68" s="46">
        <v>63</v>
      </c>
      <c r="B68" s="111">
        <v>203</v>
      </c>
      <c r="C68" s="96">
        <v>2019</v>
      </c>
      <c r="D68" s="96" t="s">
        <v>338</v>
      </c>
      <c r="E68" s="96">
        <v>22</v>
      </c>
      <c r="F68" s="96" t="s">
        <v>167</v>
      </c>
      <c r="G68" s="96">
        <v>1</v>
      </c>
      <c r="H68" s="97" t="s">
        <v>340</v>
      </c>
      <c r="I68" s="97" t="s">
        <v>59</v>
      </c>
      <c r="J68" s="97" t="s">
        <v>341</v>
      </c>
      <c r="K68" s="97" t="s">
        <v>342</v>
      </c>
      <c r="L68" s="97" t="s">
        <v>621</v>
      </c>
      <c r="M68" s="97" t="s">
        <v>622</v>
      </c>
      <c r="N68" s="97" t="s">
        <v>623</v>
      </c>
      <c r="O68" s="97" t="s">
        <v>624</v>
      </c>
      <c r="P68" s="96">
        <v>1</v>
      </c>
      <c r="Q68" s="97" t="s">
        <v>625</v>
      </c>
      <c r="R68" s="98">
        <v>43587</v>
      </c>
      <c r="S68" s="98">
        <v>43677</v>
      </c>
      <c r="T68" s="55"/>
      <c r="U68" s="113"/>
      <c r="V68" s="114"/>
      <c r="W68" s="118"/>
      <c r="X68" s="119"/>
      <c r="Y68" s="58"/>
      <c r="Z68" s="59">
        <v>1</v>
      </c>
      <c r="AA68" s="126" t="s">
        <v>626</v>
      </c>
      <c r="AB68" s="62"/>
      <c r="AC68" s="62"/>
      <c r="AD68" s="63"/>
      <c r="AE68" s="63"/>
      <c r="AF68" s="64"/>
      <c r="AG68" s="65"/>
      <c r="AH68" s="66">
        <v>0</v>
      </c>
      <c r="AI68" s="109"/>
      <c r="AJ68" s="75"/>
      <c r="AK68" s="69" t="s">
        <v>627</v>
      </c>
      <c r="AL68" s="76">
        <v>1</v>
      </c>
      <c r="AM68" s="71" t="s">
        <v>628</v>
      </c>
      <c r="AN68" s="72">
        <v>1</v>
      </c>
      <c r="AO68" s="73" t="s">
        <v>629</v>
      </c>
      <c r="AP68" s="74" t="s">
        <v>72</v>
      </c>
    </row>
    <row r="69" spans="1:42" ht="270" hidden="1">
      <c r="A69" s="46">
        <v>64</v>
      </c>
      <c r="B69" s="111">
        <v>203</v>
      </c>
      <c r="C69" s="96">
        <v>2019</v>
      </c>
      <c r="D69" s="96" t="s">
        <v>338</v>
      </c>
      <c r="E69" s="96">
        <v>22</v>
      </c>
      <c r="F69" s="96" t="s">
        <v>195</v>
      </c>
      <c r="G69" s="96">
        <v>1</v>
      </c>
      <c r="H69" s="97" t="s">
        <v>340</v>
      </c>
      <c r="I69" s="97" t="s">
        <v>59</v>
      </c>
      <c r="J69" s="97" t="s">
        <v>341</v>
      </c>
      <c r="K69" s="97" t="s">
        <v>61</v>
      </c>
      <c r="L69" s="97" t="s">
        <v>630</v>
      </c>
      <c r="M69" s="97" t="s">
        <v>631</v>
      </c>
      <c r="N69" s="97" t="s">
        <v>361</v>
      </c>
      <c r="O69" s="97" t="s">
        <v>362</v>
      </c>
      <c r="P69" s="96">
        <v>1</v>
      </c>
      <c r="Q69" s="97" t="s">
        <v>363</v>
      </c>
      <c r="R69" s="98">
        <v>43647</v>
      </c>
      <c r="S69" s="98">
        <v>43861</v>
      </c>
      <c r="T69" s="89"/>
      <c r="U69" s="113"/>
      <c r="V69" s="114"/>
      <c r="W69" s="118"/>
      <c r="X69" s="119"/>
      <c r="Y69" s="58"/>
      <c r="Z69" s="80"/>
      <c r="AA69" s="80"/>
      <c r="AB69" s="62"/>
      <c r="AC69" s="62"/>
      <c r="AD69" s="134">
        <v>1</v>
      </c>
      <c r="AE69" s="135" t="s">
        <v>632</v>
      </c>
      <c r="AF69" s="64"/>
      <c r="AG69" s="65"/>
      <c r="AH69" s="66">
        <v>0</v>
      </c>
      <c r="AI69" s="109"/>
      <c r="AJ69" s="123">
        <v>0.2</v>
      </c>
      <c r="AK69" s="69" t="s">
        <v>633</v>
      </c>
      <c r="AL69" s="76">
        <v>0.2</v>
      </c>
      <c r="AM69" s="71" t="s">
        <v>634</v>
      </c>
      <c r="AN69" s="72">
        <v>1</v>
      </c>
      <c r="AO69" s="77" t="s">
        <v>635</v>
      </c>
      <c r="AP69" s="74" t="s">
        <v>72</v>
      </c>
    </row>
    <row r="70" spans="1:42" ht="348.75" hidden="1">
      <c r="A70" s="46">
        <v>65</v>
      </c>
      <c r="B70" s="111">
        <v>203</v>
      </c>
      <c r="C70" s="96">
        <v>2019</v>
      </c>
      <c r="D70" s="96" t="s">
        <v>338</v>
      </c>
      <c r="E70" s="96">
        <v>22</v>
      </c>
      <c r="F70" s="96" t="s">
        <v>636</v>
      </c>
      <c r="G70" s="96">
        <v>1</v>
      </c>
      <c r="H70" s="97" t="s">
        <v>340</v>
      </c>
      <c r="I70" s="97" t="s">
        <v>59</v>
      </c>
      <c r="J70" s="97" t="s">
        <v>341</v>
      </c>
      <c r="K70" s="97" t="s">
        <v>61</v>
      </c>
      <c r="L70" s="97" t="s">
        <v>637</v>
      </c>
      <c r="M70" s="97" t="s">
        <v>638</v>
      </c>
      <c r="N70" s="97" t="s">
        <v>639</v>
      </c>
      <c r="O70" s="97" t="s">
        <v>640</v>
      </c>
      <c r="P70" s="96">
        <v>4</v>
      </c>
      <c r="Q70" s="97" t="s">
        <v>363</v>
      </c>
      <c r="R70" s="98">
        <v>43647</v>
      </c>
      <c r="S70" s="98">
        <v>43861</v>
      </c>
      <c r="T70" s="55"/>
      <c r="U70" s="113"/>
      <c r="V70" s="114"/>
      <c r="W70" s="118"/>
      <c r="X70" s="119"/>
      <c r="Y70" s="58"/>
      <c r="Z70" s="80"/>
      <c r="AA70" s="80"/>
      <c r="AB70" s="62"/>
      <c r="AC70" s="62"/>
      <c r="AD70" s="134">
        <v>1</v>
      </c>
      <c r="AE70" s="121" t="s">
        <v>641</v>
      </c>
      <c r="AF70" s="64"/>
      <c r="AG70" s="65"/>
      <c r="AH70" s="66">
        <v>0</v>
      </c>
      <c r="AI70" s="109"/>
      <c r="AJ70" s="123">
        <v>0.5</v>
      </c>
      <c r="AK70" s="69" t="s">
        <v>642</v>
      </c>
      <c r="AL70" s="76">
        <v>0.6</v>
      </c>
      <c r="AM70" s="71" t="s">
        <v>643</v>
      </c>
      <c r="AN70" s="124">
        <v>0.8</v>
      </c>
      <c r="AO70" s="77" t="s">
        <v>644</v>
      </c>
      <c r="AP70" s="74" t="s">
        <v>382</v>
      </c>
    </row>
    <row r="71" spans="1:42" ht="202.5" hidden="1">
      <c r="A71" s="46">
        <v>66</v>
      </c>
      <c r="B71" s="111">
        <v>203</v>
      </c>
      <c r="C71" s="96">
        <v>2019</v>
      </c>
      <c r="D71" s="96" t="s">
        <v>338</v>
      </c>
      <c r="E71" s="96">
        <v>22</v>
      </c>
      <c r="F71" s="96" t="s">
        <v>645</v>
      </c>
      <c r="G71" s="96">
        <v>1</v>
      </c>
      <c r="H71" s="97" t="s">
        <v>340</v>
      </c>
      <c r="I71" s="97" t="s">
        <v>59</v>
      </c>
      <c r="J71" s="97" t="s">
        <v>341</v>
      </c>
      <c r="K71" s="97" t="s">
        <v>61</v>
      </c>
      <c r="L71" s="97" t="s">
        <v>646</v>
      </c>
      <c r="M71" s="97" t="s">
        <v>647</v>
      </c>
      <c r="N71" s="97" t="s">
        <v>648</v>
      </c>
      <c r="O71" s="97" t="s">
        <v>649</v>
      </c>
      <c r="P71" s="96">
        <v>1</v>
      </c>
      <c r="Q71" s="97" t="s">
        <v>363</v>
      </c>
      <c r="R71" s="98">
        <v>43647</v>
      </c>
      <c r="S71" s="98">
        <v>43861</v>
      </c>
      <c r="T71" s="55"/>
      <c r="U71" s="56"/>
      <c r="V71" s="57"/>
      <c r="W71" s="118"/>
      <c r="X71" s="119"/>
      <c r="Y71" s="58"/>
      <c r="Z71" s="80"/>
      <c r="AA71" s="80"/>
      <c r="AB71" s="62"/>
      <c r="AC71" s="62"/>
      <c r="AD71" s="134">
        <v>1</v>
      </c>
      <c r="AE71" s="121" t="s">
        <v>650</v>
      </c>
      <c r="AF71" s="64"/>
      <c r="AG71" s="65"/>
      <c r="AH71" s="66">
        <v>0</v>
      </c>
      <c r="AI71" s="109"/>
      <c r="AJ71" s="75"/>
      <c r="AK71" s="69"/>
      <c r="AL71" s="76">
        <v>1</v>
      </c>
      <c r="AM71" s="71" t="s">
        <v>651</v>
      </c>
      <c r="AN71" s="124">
        <v>1</v>
      </c>
      <c r="AO71" s="77" t="s">
        <v>652</v>
      </c>
      <c r="AP71" s="74" t="s">
        <v>382</v>
      </c>
    </row>
    <row r="72" spans="1:42" ht="168.75" hidden="1">
      <c r="A72" s="46">
        <v>67</v>
      </c>
      <c r="B72" s="111">
        <v>203</v>
      </c>
      <c r="C72" s="96">
        <v>2019</v>
      </c>
      <c r="D72" s="96" t="s">
        <v>338</v>
      </c>
      <c r="E72" s="96">
        <v>22</v>
      </c>
      <c r="F72" s="96" t="s">
        <v>653</v>
      </c>
      <c r="G72" s="96">
        <v>1</v>
      </c>
      <c r="H72" s="97" t="s">
        <v>340</v>
      </c>
      <c r="I72" s="97" t="s">
        <v>59</v>
      </c>
      <c r="J72" s="97" t="s">
        <v>341</v>
      </c>
      <c r="K72" s="97" t="s">
        <v>61</v>
      </c>
      <c r="L72" s="97" t="s">
        <v>654</v>
      </c>
      <c r="M72" s="97" t="s">
        <v>655</v>
      </c>
      <c r="N72" s="97" t="s">
        <v>656</v>
      </c>
      <c r="O72" s="97" t="s">
        <v>657</v>
      </c>
      <c r="P72" s="96">
        <v>1</v>
      </c>
      <c r="Q72" s="97" t="s">
        <v>363</v>
      </c>
      <c r="R72" s="98">
        <v>43578</v>
      </c>
      <c r="S72" s="98">
        <v>43928</v>
      </c>
      <c r="T72" s="55"/>
      <c r="U72" s="56"/>
      <c r="V72" s="57"/>
      <c r="W72" s="118"/>
      <c r="X72" s="119"/>
      <c r="Y72" s="58"/>
      <c r="Z72" s="80"/>
      <c r="AA72" s="80"/>
      <c r="AB72" s="62"/>
      <c r="AC72" s="62"/>
      <c r="AD72" s="134">
        <v>1</v>
      </c>
      <c r="AE72" s="121" t="s">
        <v>658</v>
      </c>
      <c r="AF72" s="64"/>
      <c r="AG72" s="65"/>
      <c r="AH72" s="66">
        <v>0</v>
      </c>
      <c r="AI72" s="109"/>
      <c r="AJ72" s="123">
        <v>0.8</v>
      </c>
      <c r="AK72" s="69" t="s">
        <v>659</v>
      </c>
      <c r="AL72" s="76">
        <v>0.8</v>
      </c>
      <c r="AM72" s="71" t="s">
        <v>660</v>
      </c>
      <c r="AN72" s="72">
        <v>1</v>
      </c>
      <c r="AO72" s="77" t="s">
        <v>661</v>
      </c>
      <c r="AP72" s="74" t="s">
        <v>72</v>
      </c>
    </row>
    <row r="73" spans="1:42" ht="281.25" hidden="1">
      <c r="A73" s="46">
        <v>68</v>
      </c>
      <c r="B73" s="111">
        <v>203</v>
      </c>
      <c r="C73" s="96">
        <v>2019</v>
      </c>
      <c r="D73" s="96" t="s">
        <v>338</v>
      </c>
      <c r="E73" s="96">
        <v>22</v>
      </c>
      <c r="F73" s="96" t="s">
        <v>653</v>
      </c>
      <c r="G73" s="96">
        <v>2</v>
      </c>
      <c r="H73" s="97" t="s">
        <v>340</v>
      </c>
      <c r="I73" s="97" t="s">
        <v>59</v>
      </c>
      <c r="J73" s="97" t="s">
        <v>341</v>
      </c>
      <c r="K73" s="97" t="s">
        <v>61</v>
      </c>
      <c r="L73" s="97" t="s">
        <v>654</v>
      </c>
      <c r="M73" s="97" t="s">
        <v>662</v>
      </c>
      <c r="N73" s="97" t="s">
        <v>663</v>
      </c>
      <c r="O73" s="97" t="s">
        <v>664</v>
      </c>
      <c r="P73" s="96">
        <v>1</v>
      </c>
      <c r="Q73" s="97" t="s">
        <v>296</v>
      </c>
      <c r="R73" s="98">
        <v>43578</v>
      </c>
      <c r="S73" s="98">
        <v>43688</v>
      </c>
      <c r="T73" s="55"/>
      <c r="U73" s="56"/>
      <c r="V73" s="57"/>
      <c r="W73" s="118"/>
      <c r="X73" s="119"/>
      <c r="Y73" s="58"/>
      <c r="Z73" s="80"/>
      <c r="AA73" s="80"/>
      <c r="AB73" s="62"/>
      <c r="AC73" s="92" t="s">
        <v>665</v>
      </c>
      <c r="AD73" s="63"/>
      <c r="AE73" s="63"/>
      <c r="AF73" s="64"/>
      <c r="AG73" s="65"/>
      <c r="AH73" s="66">
        <v>0</v>
      </c>
      <c r="AI73" s="109"/>
      <c r="AJ73" s="75">
        <v>100</v>
      </c>
      <c r="AK73" s="69" t="s">
        <v>666</v>
      </c>
      <c r="AL73" s="70"/>
      <c r="AM73" s="71" t="s">
        <v>0</v>
      </c>
      <c r="AN73" s="72">
        <v>1</v>
      </c>
      <c r="AO73" s="77" t="s">
        <v>667</v>
      </c>
      <c r="AP73" s="74" t="s">
        <v>72</v>
      </c>
    </row>
    <row r="74" spans="1:42" ht="409.5" hidden="1">
      <c r="A74" s="46">
        <v>69</v>
      </c>
      <c r="B74" s="111">
        <v>203</v>
      </c>
      <c r="C74" s="96">
        <v>2019</v>
      </c>
      <c r="D74" s="96" t="s">
        <v>338</v>
      </c>
      <c r="E74" s="96">
        <v>22</v>
      </c>
      <c r="F74" s="96" t="s">
        <v>668</v>
      </c>
      <c r="G74" s="96">
        <v>1</v>
      </c>
      <c r="H74" s="97" t="s">
        <v>340</v>
      </c>
      <c r="I74" s="97" t="s">
        <v>59</v>
      </c>
      <c r="J74" s="97" t="s">
        <v>341</v>
      </c>
      <c r="K74" s="97" t="s">
        <v>61</v>
      </c>
      <c r="L74" s="97" t="s">
        <v>669</v>
      </c>
      <c r="M74" s="97" t="s">
        <v>360</v>
      </c>
      <c r="N74" s="97" t="s">
        <v>670</v>
      </c>
      <c r="O74" s="97" t="s">
        <v>671</v>
      </c>
      <c r="P74" s="96">
        <v>1</v>
      </c>
      <c r="Q74" s="97" t="s">
        <v>672</v>
      </c>
      <c r="R74" s="98">
        <v>43579</v>
      </c>
      <c r="S74" s="112">
        <v>43830</v>
      </c>
      <c r="T74" s="55"/>
      <c r="U74" s="56"/>
      <c r="V74" s="57"/>
      <c r="W74" s="129" t="s">
        <v>673</v>
      </c>
      <c r="X74" s="119"/>
      <c r="Y74" s="58"/>
      <c r="Z74" s="80"/>
      <c r="AA74" s="80"/>
      <c r="AB74" s="62"/>
      <c r="AC74" s="62"/>
      <c r="AD74" s="136">
        <v>1</v>
      </c>
      <c r="AE74" s="121" t="s">
        <v>674</v>
      </c>
      <c r="AF74" s="64"/>
      <c r="AG74" s="65"/>
      <c r="AH74" s="66">
        <v>0</v>
      </c>
      <c r="AI74" s="109"/>
      <c r="AJ74" s="123">
        <v>0.8</v>
      </c>
      <c r="AK74" s="69" t="s">
        <v>365</v>
      </c>
      <c r="AL74" s="70">
        <v>80</v>
      </c>
      <c r="AM74" s="71" t="s">
        <v>675</v>
      </c>
      <c r="AN74" s="72">
        <v>1</v>
      </c>
      <c r="AO74" s="77" t="s">
        <v>676</v>
      </c>
      <c r="AP74" s="74" t="s">
        <v>72</v>
      </c>
    </row>
    <row r="75" spans="1:42" ht="281.25" hidden="1">
      <c r="A75" s="46">
        <v>70</v>
      </c>
      <c r="B75" s="111">
        <v>203</v>
      </c>
      <c r="C75" s="96">
        <v>2019</v>
      </c>
      <c r="D75" s="96" t="s">
        <v>338</v>
      </c>
      <c r="E75" s="96">
        <v>22</v>
      </c>
      <c r="F75" s="96" t="s">
        <v>85</v>
      </c>
      <c r="G75" s="96">
        <v>1</v>
      </c>
      <c r="H75" s="97" t="s">
        <v>340</v>
      </c>
      <c r="I75" s="97" t="s">
        <v>86</v>
      </c>
      <c r="J75" s="97" t="s">
        <v>87</v>
      </c>
      <c r="K75" s="97" t="s">
        <v>61</v>
      </c>
      <c r="L75" s="97" t="s">
        <v>677</v>
      </c>
      <c r="M75" s="97" t="s">
        <v>678</v>
      </c>
      <c r="N75" s="97" t="s">
        <v>679</v>
      </c>
      <c r="O75" s="97" t="s">
        <v>680</v>
      </c>
      <c r="P75" s="96">
        <v>1</v>
      </c>
      <c r="Q75" s="97" t="s">
        <v>406</v>
      </c>
      <c r="R75" s="98">
        <v>43587</v>
      </c>
      <c r="S75" s="98">
        <v>43646</v>
      </c>
      <c r="T75" s="55"/>
      <c r="U75" s="56"/>
      <c r="V75" s="57"/>
      <c r="W75" s="118"/>
      <c r="X75" s="119"/>
      <c r="Y75" s="58"/>
      <c r="Z75" s="59">
        <v>1</v>
      </c>
      <c r="AA75" s="126" t="s">
        <v>681</v>
      </c>
      <c r="AB75" s="62"/>
      <c r="AC75" s="62"/>
      <c r="AD75" s="63"/>
      <c r="AE75" s="63"/>
      <c r="AF75" s="64"/>
      <c r="AG75" s="65"/>
      <c r="AH75" s="66">
        <v>0</v>
      </c>
      <c r="AI75" s="109"/>
      <c r="AJ75" s="75"/>
      <c r="AK75" s="69" t="s">
        <v>682</v>
      </c>
      <c r="AL75" s="76">
        <v>0.5</v>
      </c>
      <c r="AM75" s="71" t="s">
        <v>683</v>
      </c>
      <c r="AN75" s="72">
        <v>1</v>
      </c>
      <c r="AO75" s="77" t="s">
        <v>684</v>
      </c>
      <c r="AP75" s="74" t="s">
        <v>72</v>
      </c>
    </row>
    <row r="76" spans="1:42" ht="137.25" hidden="1" customHeight="1">
      <c r="A76" s="46">
        <v>71</v>
      </c>
      <c r="B76" s="111">
        <v>203</v>
      </c>
      <c r="C76" s="96">
        <v>2019</v>
      </c>
      <c r="D76" s="96" t="s">
        <v>338</v>
      </c>
      <c r="E76" s="96">
        <v>22</v>
      </c>
      <c r="F76" s="96" t="s">
        <v>685</v>
      </c>
      <c r="G76" s="96">
        <v>1</v>
      </c>
      <c r="H76" s="97" t="s">
        <v>340</v>
      </c>
      <c r="I76" s="97" t="s">
        <v>86</v>
      </c>
      <c r="J76" s="97" t="s">
        <v>87</v>
      </c>
      <c r="K76" s="97" t="s">
        <v>61</v>
      </c>
      <c r="L76" s="97" t="s">
        <v>686</v>
      </c>
      <c r="M76" s="97" t="s">
        <v>687</v>
      </c>
      <c r="N76" s="97" t="s">
        <v>688</v>
      </c>
      <c r="O76" s="97" t="s">
        <v>689</v>
      </c>
      <c r="P76" s="96">
        <v>1</v>
      </c>
      <c r="Q76" s="137" t="s">
        <v>406</v>
      </c>
      <c r="R76" s="98">
        <v>43587</v>
      </c>
      <c r="S76" s="98">
        <v>43646</v>
      </c>
      <c r="T76" s="55"/>
      <c r="U76" s="56"/>
      <c r="V76" s="57"/>
      <c r="W76" s="118"/>
      <c r="X76" s="119"/>
      <c r="Y76" s="58"/>
      <c r="Z76" s="59">
        <v>1</v>
      </c>
      <c r="AA76" s="126" t="s">
        <v>690</v>
      </c>
      <c r="AB76" s="62"/>
      <c r="AC76" s="62"/>
      <c r="AD76" s="63"/>
      <c r="AE76" s="63"/>
      <c r="AF76" s="64"/>
      <c r="AG76" s="65"/>
      <c r="AH76" s="66">
        <v>0</v>
      </c>
      <c r="AI76" s="109"/>
      <c r="AJ76" s="123">
        <v>0.9</v>
      </c>
      <c r="AK76" s="69" t="s">
        <v>691</v>
      </c>
      <c r="AL76" s="76">
        <v>1</v>
      </c>
      <c r="AM76" s="71" t="s">
        <v>692</v>
      </c>
      <c r="AN76" s="72">
        <v>1</v>
      </c>
      <c r="AO76" s="73" t="s">
        <v>693</v>
      </c>
      <c r="AP76" s="74" t="s">
        <v>72</v>
      </c>
    </row>
    <row r="77" spans="1:42" ht="409.5" hidden="1">
      <c r="A77" s="46">
        <v>72</v>
      </c>
      <c r="B77" s="111">
        <v>203</v>
      </c>
      <c r="C77" s="96">
        <v>2019</v>
      </c>
      <c r="D77" s="96" t="s">
        <v>338</v>
      </c>
      <c r="E77" s="96">
        <v>22</v>
      </c>
      <c r="F77" s="96" t="s">
        <v>685</v>
      </c>
      <c r="G77" s="96">
        <v>2</v>
      </c>
      <c r="H77" s="97" t="s">
        <v>340</v>
      </c>
      <c r="I77" s="97" t="s">
        <v>86</v>
      </c>
      <c r="J77" s="97" t="s">
        <v>87</v>
      </c>
      <c r="K77" s="97" t="s">
        <v>61</v>
      </c>
      <c r="L77" s="97" t="s">
        <v>686</v>
      </c>
      <c r="M77" s="97" t="s">
        <v>694</v>
      </c>
      <c r="N77" s="97" t="s">
        <v>695</v>
      </c>
      <c r="O77" s="97" t="s">
        <v>696</v>
      </c>
      <c r="P77" s="96">
        <v>100</v>
      </c>
      <c r="Q77" s="97" t="s">
        <v>406</v>
      </c>
      <c r="R77" s="98">
        <v>43587</v>
      </c>
      <c r="S77" s="112">
        <v>43830</v>
      </c>
      <c r="T77" s="55"/>
      <c r="U77" s="56"/>
      <c r="V77" s="57"/>
      <c r="W77" s="118"/>
      <c r="X77" s="119"/>
      <c r="Y77" s="58"/>
      <c r="Z77" s="80"/>
      <c r="AA77" s="138" t="s">
        <v>697</v>
      </c>
      <c r="AB77" s="62"/>
      <c r="AC77" s="62"/>
      <c r="AD77" s="63"/>
      <c r="AE77" s="63"/>
      <c r="AF77" s="64"/>
      <c r="AG77" s="65"/>
      <c r="AH77" s="66">
        <v>0</v>
      </c>
      <c r="AI77" s="109"/>
      <c r="AJ77" s="75"/>
      <c r="AK77" s="69" t="s">
        <v>698</v>
      </c>
      <c r="AL77" s="70">
        <v>57</v>
      </c>
      <c r="AM77" s="71" t="s">
        <v>699</v>
      </c>
      <c r="AN77" s="72">
        <v>1</v>
      </c>
      <c r="AO77" s="77" t="s">
        <v>700</v>
      </c>
      <c r="AP77" s="74" t="s">
        <v>72</v>
      </c>
    </row>
    <row r="78" spans="1:42" ht="409.5" hidden="1">
      <c r="A78" s="46">
        <v>73</v>
      </c>
      <c r="B78" s="111">
        <v>203</v>
      </c>
      <c r="C78" s="96">
        <v>2019</v>
      </c>
      <c r="D78" s="96" t="s">
        <v>338</v>
      </c>
      <c r="E78" s="96">
        <v>22</v>
      </c>
      <c r="F78" s="96" t="s">
        <v>685</v>
      </c>
      <c r="G78" s="96">
        <v>3</v>
      </c>
      <c r="H78" s="97" t="s">
        <v>340</v>
      </c>
      <c r="I78" s="97" t="s">
        <v>86</v>
      </c>
      <c r="J78" s="97" t="s">
        <v>87</v>
      </c>
      <c r="K78" s="97" t="s">
        <v>61</v>
      </c>
      <c r="L78" s="97" t="s">
        <v>686</v>
      </c>
      <c r="M78" s="97" t="s">
        <v>701</v>
      </c>
      <c r="N78" s="97" t="s">
        <v>702</v>
      </c>
      <c r="O78" s="97" t="s">
        <v>703</v>
      </c>
      <c r="P78" s="96">
        <v>100</v>
      </c>
      <c r="Q78" s="97" t="s">
        <v>406</v>
      </c>
      <c r="R78" s="98">
        <v>43587</v>
      </c>
      <c r="S78" s="112">
        <v>43830</v>
      </c>
      <c r="T78" s="55"/>
      <c r="U78" s="56"/>
      <c r="V78" s="57"/>
      <c r="W78" s="129"/>
      <c r="X78" s="119"/>
      <c r="Y78" s="58"/>
      <c r="Z78" s="80"/>
      <c r="AA78" s="126" t="s">
        <v>704</v>
      </c>
      <c r="AB78" s="62"/>
      <c r="AC78" s="62"/>
      <c r="AD78" s="63"/>
      <c r="AE78" s="63"/>
      <c r="AF78" s="64"/>
      <c r="AG78" s="65"/>
      <c r="AH78" s="66">
        <v>0</v>
      </c>
      <c r="AI78" s="109"/>
      <c r="AJ78" s="75"/>
      <c r="AK78" s="69" t="s">
        <v>705</v>
      </c>
      <c r="AL78" s="70">
        <v>57</v>
      </c>
      <c r="AM78" s="71" t="s">
        <v>706</v>
      </c>
      <c r="AN78" s="72">
        <v>1</v>
      </c>
      <c r="AO78" s="77" t="s">
        <v>707</v>
      </c>
      <c r="AP78" s="74" t="s">
        <v>72</v>
      </c>
    </row>
    <row r="79" spans="1:42" ht="56.25" hidden="1">
      <c r="A79" s="46">
        <v>74</v>
      </c>
      <c r="B79" s="111">
        <v>203</v>
      </c>
      <c r="C79" s="96">
        <v>2019</v>
      </c>
      <c r="D79" s="96" t="s">
        <v>338</v>
      </c>
      <c r="E79" s="96">
        <v>32</v>
      </c>
      <c r="F79" s="96" t="s">
        <v>339</v>
      </c>
      <c r="G79" s="96">
        <v>1</v>
      </c>
      <c r="H79" s="97" t="s">
        <v>708</v>
      </c>
      <c r="I79" s="97" t="s">
        <v>59</v>
      </c>
      <c r="J79" s="97" t="s">
        <v>341</v>
      </c>
      <c r="K79" s="97" t="s">
        <v>61</v>
      </c>
      <c r="L79" s="97" t="s">
        <v>709</v>
      </c>
      <c r="M79" s="97" t="s">
        <v>710</v>
      </c>
      <c r="N79" s="97" t="s">
        <v>711</v>
      </c>
      <c r="O79" s="97" t="s">
        <v>712</v>
      </c>
      <c r="P79" s="96">
        <v>100</v>
      </c>
      <c r="Q79" s="97" t="s">
        <v>713</v>
      </c>
      <c r="R79" s="98">
        <v>43753</v>
      </c>
      <c r="S79" s="112">
        <v>44104</v>
      </c>
      <c r="T79" s="55"/>
      <c r="U79" s="56"/>
      <c r="V79" s="57"/>
      <c r="W79" s="129"/>
      <c r="X79" s="133">
        <v>0.1</v>
      </c>
      <c r="Y79" s="85" t="s">
        <v>714</v>
      </c>
      <c r="Z79" s="80"/>
      <c r="AA79" s="126"/>
      <c r="AB79" s="62"/>
      <c r="AC79" s="62"/>
      <c r="AD79" s="63"/>
      <c r="AE79" s="63"/>
      <c r="AF79" s="64"/>
      <c r="AG79" s="65"/>
      <c r="AH79" s="66"/>
      <c r="AI79" s="109"/>
      <c r="AJ79" s="75"/>
      <c r="AK79" s="69"/>
      <c r="AL79" s="70"/>
      <c r="AM79" s="71"/>
      <c r="AN79" s="110"/>
      <c r="AO79" s="77" t="s">
        <v>350</v>
      </c>
      <c r="AP79" s="74" t="s">
        <v>382</v>
      </c>
    </row>
    <row r="80" spans="1:42" ht="90" hidden="1">
      <c r="A80" s="46">
        <v>75</v>
      </c>
      <c r="B80" s="111">
        <v>203</v>
      </c>
      <c r="C80" s="96">
        <v>2019</v>
      </c>
      <c r="D80" s="96" t="s">
        <v>338</v>
      </c>
      <c r="E80" s="96">
        <v>32</v>
      </c>
      <c r="F80" s="96" t="s">
        <v>358</v>
      </c>
      <c r="G80" s="96">
        <v>1</v>
      </c>
      <c r="H80" s="97" t="s">
        <v>708</v>
      </c>
      <c r="I80" s="97" t="s">
        <v>59</v>
      </c>
      <c r="J80" s="97" t="s">
        <v>341</v>
      </c>
      <c r="K80" s="97" t="s">
        <v>61</v>
      </c>
      <c r="L80" s="97" t="s">
        <v>715</v>
      </c>
      <c r="M80" s="97" t="s">
        <v>716</v>
      </c>
      <c r="N80" s="97" t="s">
        <v>717</v>
      </c>
      <c r="O80" s="97" t="s">
        <v>718</v>
      </c>
      <c r="P80" s="96">
        <v>100</v>
      </c>
      <c r="Q80" s="97" t="s">
        <v>713</v>
      </c>
      <c r="R80" s="98">
        <v>43753</v>
      </c>
      <c r="S80" s="112">
        <v>44104</v>
      </c>
      <c r="T80" s="55"/>
      <c r="U80" s="56"/>
      <c r="V80" s="57"/>
      <c r="W80" s="129"/>
      <c r="X80" s="133">
        <v>0.1</v>
      </c>
      <c r="Y80" s="85" t="s">
        <v>719</v>
      </c>
      <c r="Z80" s="80"/>
      <c r="AA80" s="126"/>
      <c r="AB80" s="62"/>
      <c r="AC80" s="62"/>
      <c r="AD80" s="63"/>
      <c r="AE80" s="63"/>
      <c r="AF80" s="64"/>
      <c r="AG80" s="65"/>
      <c r="AH80" s="66"/>
      <c r="AI80" s="109"/>
      <c r="AJ80" s="75"/>
      <c r="AK80" s="69"/>
      <c r="AL80" s="70"/>
      <c r="AM80" s="71"/>
      <c r="AN80" s="110"/>
      <c r="AO80" s="77" t="s">
        <v>350</v>
      </c>
      <c r="AP80" s="74" t="s">
        <v>382</v>
      </c>
    </row>
    <row r="81" spans="1:42" ht="67.5" hidden="1">
      <c r="A81" s="46">
        <v>76</v>
      </c>
      <c r="B81" s="111">
        <v>203</v>
      </c>
      <c r="C81" s="96">
        <v>2019</v>
      </c>
      <c r="D81" s="96" t="s">
        <v>338</v>
      </c>
      <c r="E81" s="96">
        <v>32</v>
      </c>
      <c r="F81" s="96" t="s">
        <v>368</v>
      </c>
      <c r="G81" s="96">
        <v>1</v>
      </c>
      <c r="H81" s="97" t="s">
        <v>708</v>
      </c>
      <c r="I81" s="97" t="s">
        <v>59</v>
      </c>
      <c r="J81" s="97" t="s">
        <v>341</v>
      </c>
      <c r="K81" s="97" t="s">
        <v>61</v>
      </c>
      <c r="L81" s="97" t="s">
        <v>720</v>
      </c>
      <c r="M81" s="97" t="s">
        <v>721</v>
      </c>
      <c r="N81" s="97" t="s">
        <v>722</v>
      </c>
      <c r="O81" s="97" t="s">
        <v>723</v>
      </c>
      <c r="P81" s="96">
        <v>100</v>
      </c>
      <c r="Q81" s="97" t="s">
        <v>724</v>
      </c>
      <c r="R81" s="98">
        <v>43753</v>
      </c>
      <c r="S81" s="112">
        <v>44104</v>
      </c>
      <c r="T81" s="55"/>
      <c r="U81" s="56"/>
      <c r="V81" s="57"/>
      <c r="W81" s="129"/>
      <c r="X81" s="133">
        <v>1</v>
      </c>
      <c r="Y81" s="85" t="s">
        <v>725</v>
      </c>
      <c r="Z81" s="80"/>
      <c r="AA81" s="126"/>
      <c r="AB81" s="62"/>
      <c r="AC81" s="62"/>
      <c r="AD81" s="63"/>
      <c r="AE81" s="63"/>
      <c r="AF81" s="64"/>
      <c r="AG81" s="65"/>
      <c r="AH81" s="66"/>
      <c r="AI81" s="109"/>
      <c r="AJ81" s="75"/>
      <c r="AK81" s="69"/>
      <c r="AL81" s="70"/>
      <c r="AM81" s="71"/>
      <c r="AN81" s="110"/>
      <c r="AO81" s="77" t="s">
        <v>350</v>
      </c>
      <c r="AP81" s="74" t="s">
        <v>382</v>
      </c>
    </row>
    <row r="82" spans="1:42" ht="56.25" hidden="1">
      <c r="A82" s="46">
        <v>77</v>
      </c>
      <c r="B82" s="111">
        <v>203</v>
      </c>
      <c r="C82" s="96">
        <v>2019</v>
      </c>
      <c r="D82" s="96" t="s">
        <v>338</v>
      </c>
      <c r="E82" s="96">
        <v>32</v>
      </c>
      <c r="F82" s="96" t="s">
        <v>368</v>
      </c>
      <c r="G82" s="96">
        <v>2</v>
      </c>
      <c r="H82" s="97" t="s">
        <v>708</v>
      </c>
      <c r="I82" s="97" t="s">
        <v>59</v>
      </c>
      <c r="J82" s="97" t="s">
        <v>341</v>
      </c>
      <c r="K82" s="97" t="s">
        <v>61</v>
      </c>
      <c r="L82" s="97" t="s">
        <v>720</v>
      </c>
      <c r="M82" s="97" t="s">
        <v>726</v>
      </c>
      <c r="N82" s="97" t="s">
        <v>727</v>
      </c>
      <c r="O82" s="97" t="s">
        <v>728</v>
      </c>
      <c r="P82" s="96">
        <v>100</v>
      </c>
      <c r="Q82" s="97" t="s">
        <v>724</v>
      </c>
      <c r="R82" s="98">
        <v>43753</v>
      </c>
      <c r="S82" s="112">
        <v>44104</v>
      </c>
      <c r="T82" s="55"/>
      <c r="U82" s="56"/>
      <c r="V82" s="57"/>
      <c r="W82" s="129"/>
      <c r="X82" s="133">
        <v>0.1</v>
      </c>
      <c r="Y82" s="85" t="s">
        <v>729</v>
      </c>
      <c r="Z82" s="80"/>
      <c r="AA82" s="126"/>
      <c r="AB82" s="62"/>
      <c r="AC82" s="62"/>
      <c r="AD82" s="63"/>
      <c r="AE82" s="63"/>
      <c r="AF82" s="64"/>
      <c r="AG82" s="65"/>
      <c r="AH82" s="66"/>
      <c r="AI82" s="109"/>
      <c r="AJ82" s="75"/>
      <c r="AK82" s="69"/>
      <c r="AL82" s="70"/>
      <c r="AM82" s="71"/>
      <c r="AN82" s="110"/>
      <c r="AO82" s="77" t="s">
        <v>350</v>
      </c>
      <c r="AP82" s="74" t="s">
        <v>382</v>
      </c>
    </row>
    <row r="83" spans="1:42" ht="101.25" hidden="1">
      <c r="A83" s="46">
        <v>78</v>
      </c>
      <c r="B83" s="111">
        <v>203</v>
      </c>
      <c r="C83" s="96">
        <v>2019</v>
      </c>
      <c r="D83" s="96" t="s">
        <v>338</v>
      </c>
      <c r="E83" s="96">
        <v>32</v>
      </c>
      <c r="F83" s="96" t="s">
        <v>368</v>
      </c>
      <c r="G83" s="96">
        <v>3</v>
      </c>
      <c r="H83" s="97" t="s">
        <v>708</v>
      </c>
      <c r="I83" s="97" t="s">
        <v>59</v>
      </c>
      <c r="J83" s="97" t="s">
        <v>341</v>
      </c>
      <c r="K83" s="97" t="s">
        <v>61</v>
      </c>
      <c r="L83" s="97" t="s">
        <v>720</v>
      </c>
      <c r="M83" s="97" t="s">
        <v>730</v>
      </c>
      <c r="N83" s="97" t="s">
        <v>731</v>
      </c>
      <c r="O83" s="97" t="s">
        <v>732</v>
      </c>
      <c r="P83" s="96">
        <v>100</v>
      </c>
      <c r="Q83" s="97" t="s">
        <v>733</v>
      </c>
      <c r="R83" s="98">
        <v>43748</v>
      </c>
      <c r="S83" s="112">
        <v>43921</v>
      </c>
      <c r="T83" s="55"/>
      <c r="U83" s="56"/>
      <c r="V83" s="57"/>
      <c r="W83" s="129"/>
      <c r="X83" s="119"/>
      <c r="Y83" s="85"/>
      <c r="Z83" s="59">
        <v>1</v>
      </c>
      <c r="AA83" s="126" t="s">
        <v>734</v>
      </c>
      <c r="AB83" s="62"/>
      <c r="AC83" s="62"/>
      <c r="AD83" s="63"/>
      <c r="AE83" s="63"/>
      <c r="AF83" s="64"/>
      <c r="AG83" s="65"/>
      <c r="AH83" s="66"/>
      <c r="AI83" s="109"/>
      <c r="AJ83" s="75"/>
      <c r="AK83" s="69"/>
      <c r="AL83" s="70"/>
      <c r="AM83" s="71"/>
      <c r="AN83" s="124">
        <v>0</v>
      </c>
      <c r="AO83" s="77" t="s">
        <v>735</v>
      </c>
      <c r="AP83" s="74" t="s">
        <v>382</v>
      </c>
    </row>
    <row r="84" spans="1:42" ht="348.75">
      <c r="A84" s="46">
        <v>79</v>
      </c>
      <c r="B84" s="111">
        <v>203</v>
      </c>
      <c r="C84" s="96">
        <v>2019</v>
      </c>
      <c r="D84" s="96" t="s">
        <v>338</v>
      </c>
      <c r="E84" s="96">
        <v>32</v>
      </c>
      <c r="F84" s="96" t="s">
        <v>98</v>
      </c>
      <c r="G84" s="96">
        <v>1</v>
      </c>
      <c r="H84" s="97" t="s">
        <v>708</v>
      </c>
      <c r="I84" s="97" t="s">
        <v>156</v>
      </c>
      <c r="J84" s="97" t="s">
        <v>60</v>
      </c>
      <c r="K84" s="97" t="s">
        <v>342</v>
      </c>
      <c r="L84" s="97" t="s">
        <v>736</v>
      </c>
      <c r="M84" s="97" t="s">
        <v>737</v>
      </c>
      <c r="N84" s="97" t="s">
        <v>738</v>
      </c>
      <c r="O84" s="97" t="s">
        <v>739</v>
      </c>
      <c r="P84" s="96">
        <v>100</v>
      </c>
      <c r="Q84" s="97" t="s">
        <v>740</v>
      </c>
      <c r="R84" s="98">
        <v>43741</v>
      </c>
      <c r="S84" s="112">
        <v>44104</v>
      </c>
      <c r="T84" s="55"/>
      <c r="U84" s="56"/>
      <c r="V84" s="57"/>
      <c r="W84" s="129"/>
      <c r="X84" s="133">
        <v>0.7</v>
      </c>
      <c r="Y84" s="85" t="s">
        <v>741</v>
      </c>
      <c r="Z84" s="80"/>
      <c r="AA84" s="126"/>
      <c r="AB84" s="62"/>
      <c r="AC84" s="62"/>
      <c r="AD84" s="63"/>
      <c r="AE84" s="63"/>
      <c r="AF84" s="64"/>
      <c r="AG84" s="65"/>
      <c r="AH84" s="66"/>
      <c r="AI84" s="109"/>
      <c r="AJ84" s="75"/>
      <c r="AK84" s="69"/>
      <c r="AL84" s="70"/>
      <c r="AM84" s="71"/>
      <c r="AN84" s="110"/>
      <c r="AO84" s="77" t="s">
        <v>350</v>
      </c>
      <c r="AP84" s="74" t="s">
        <v>382</v>
      </c>
    </row>
    <row r="85" spans="1:42" ht="180">
      <c r="A85" s="46">
        <v>80</v>
      </c>
      <c r="B85" s="111">
        <v>203</v>
      </c>
      <c r="C85" s="96">
        <v>2019</v>
      </c>
      <c r="D85" s="96" t="s">
        <v>338</v>
      </c>
      <c r="E85" s="96">
        <v>32</v>
      </c>
      <c r="F85" s="96" t="s">
        <v>98</v>
      </c>
      <c r="G85" s="96">
        <v>2</v>
      </c>
      <c r="H85" s="97" t="s">
        <v>708</v>
      </c>
      <c r="I85" s="97" t="s">
        <v>156</v>
      </c>
      <c r="J85" s="97" t="s">
        <v>60</v>
      </c>
      <c r="K85" s="97" t="s">
        <v>342</v>
      </c>
      <c r="L85" s="97" t="s">
        <v>736</v>
      </c>
      <c r="M85" s="97" t="s">
        <v>742</v>
      </c>
      <c r="N85" s="97" t="s">
        <v>743</v>
      </c>
      <c r="O85" s="97" t="s">
        <v>744</v>
      </c>
      <c r="P85" s="96">
        <v>100</v>
      </c>
      <c r="Q85" s="97" t="s">
        <v>740</v>
      </c>
      <c r="R85" s="98">
        <v>43741</v>
      </c>
      <c r="S85" s="112">
        <v>44104</v>
      </c>
      <c r="T85" s="55"/>
      <c r="U85" s="56"/>
      <c r="V85" s="57"/>
      <c r="W85" s="129"/>
      <c r="X85" s="133">
        <v>0.7</v>
      </c>
      <c r="Y85" s="85" t="s">
        <v>745</v>
      </c>
      <c r="Z85" s="80"/>
      <c r="AA85" s="126"/>
      <c r="AB85" s="62"/>
      <c r="AC85" s="62"/>
      <c r="AD85" s="63"/>
      <c r="AE85" s="63"/>
      <c r="AF85" s="64"/>
      <c r="AG85" s="65"/>
      <c r="AH85" s="66"/>
      <c r="AI85" s="109"/>
      <c r="AJ85" s="75"/>
      <c r="AK85" s="69"/>
      <c r="AL85" s="70"/>
      <c r="AM85" s="71"/>
      <c r="AN85" s="110"/>
      <c r="AO85" s="77" t="s">
        <v>350</v>
      </c>
      <c r="AP85" s="74" t="s">
        <v>382</v>
      </c>
    </row>
    <row r="86" spans="1:42" ht="116.25" hidden="1" customHeight="1">
      <c r="A86" s="46">
        <v>81</v>
      </c>
      <c r="B86" s="111">
        <v>203</v>
      </c>
      <c r="C86" s="96">
        <v>2019</v>
      </c>
      <c r="D86" s="96" t="s">
        <v>338</v>
      </c>
      <c r="E86" s="96">
        <v>32</v>
      </c>
      <c r="F86" s="96" t="s">
        <v>434</v>
      </c>
      <c r="G86" s="96">
        <v>1</v>
      </c>
      <c r="H86" s="97" t="s">
        <v>708</v>
      </c>
      <c r="I86" s="97" t="s">
        <v>156</v>
      </c>
      <c r="J86" s="97" t="s">
        <v>60</v>
      </c>
      <c r="K86" s="50" t="s">
        <v>21</v>
      </c>
      <c r="L86" s="97" t="s">
        <v>746</v>
      </c>
      <c r="M86" s="97" t="s">
        <v>747</v>
      </c>
      <c r="N86" s="97" t="s">
        <v>748</v>
      </c>
      <c r="O86" s="97" t="s">
        <v>749</v>
      </c>
      <c r="P86" s="96">
        <v>100</v>
      </c>
      <c r="Q86" s="97" t="s">
        <v>750</v>
      </c>
      <c r="R86" s="98">
        <v>43741</v>
      </c>
      <c r="S86" s="112">
        <v>44012</v>
      </c>
      <c r="T86" s="55"/>
      <c r="U86" s="56"/>
      <c r="V86" s="57"/>
      <c r="W86" s="129"/>
      <c r="X86" s="133"/>
      <c r="Y86" s="85"/>
      <c r="Z86" s="80"/>
      <c r="AA86" s="126"/>
      <c r="AB86" s="62"/>
      <c r="AC86" s="62"/>
      <c r="AD86" s="63"/>
      <c r="AE86" s="63"/>
      <c r="AF86" s="64"/>
      <c r="AG86" s="65"/>
      <c r="AH86" s="66"/>
      <c r="AI86" s="109"/>
      <c r="AJ86" s="75"/>
      <c r="AK86" s="69"/>
      <c r="AL86" s="70">
        <v>0</v>
      </c>
      <c r="AM86" s="71" t="s">
        <v>751</v>
      </c>
      <c r="AN86" s="110"/>
      <c r="AO86" s="77" t="s">
        <v>752</v>
      </c>
      <c r="AP86" s="74" t="s">
        <v>382</v>
      </c>
    </row>
    <row r="87" spans="1:42" ht="168.75" hidden="1">
      <c r="A87" s="46">
        <v>82</v>
      </c>
      <c r="B87" s="111">
        <v>203</v>
      </c>
      <c r="C87" s="96">
        <v>2019</v>
      </c>
      <c r="D87" s="96" t="s">
        <v>338</v>
      </c>
      <c r="E87" s="96">
        <v>32</v>
      </c>
      <c r="F87" s="96" t="s">
        <v>462</v>
      </c>
      <c r="G87" s="96">
        <v>1</v>
      </c>
      <c r="H87" s="97" t="s">
        <v>708</v>
      </c>
      <c r="I87" s="97" t="s">
        <v>156</v>
      </c>
      <c r="J87" s="97" t="s">
        <v>60</v>
      </c>
      <c r="K87" s="50" t="s">
        <v>21</v>
      </c>
      <c r="L87" s="97" t="s">
        <v>753</v>
      </c>
      <c r="M87" s="97" t="s">
        <v>754</v>
      </c>
      <c r="N87" s="97" t="s">
        <v>755</v>
      </c>
      <c r="O87" s="97" t="s">
        <v>756</v>
      </c>
      <c r="P87" s="96">
        <v>100</v>
      </c>
      <c r="Q87" s="97" t="s">
        <v>757</v>
      </c>
      <c r="R87" s="98">
        <v>43741</v>
      </c>
      <c r="S87" s="112">
        <v>44012</v>
      </c>
      <c r="T87" s="55"/>
      <c r="U87" s="56"/>
      <c r="V87" s="57"/>
      <c r="W87" s="129" t="s">
        <v>758</v>
      </c>
      <c r="X87" s="119"/>
      <c r="Y87" s="58"/>
      <c r="Z87" s="80"/>
      <c r="AA87" s="126"/>
      <c r="AB87" s="62"/>
      <c r="AC87" s="62"/>
      <c r="AD87" s="63"/>
      <c r="AE87" s="63"/>
      <c r="AF87" s="64"/>
      <c r="AG87" s="65"/>
      <c r="AH87" s="66"/>
      <c r="AI87" s="109"/>
      <c r="AJ87" s="75"/>
      <c r="AK87" s="69"/>
      <c r="AL87" s="70"/>
      <c r="AM87" s="139"/>
      <c r="AN87" s="110"/>
      <c r="AO87" s="77" t="s">
        <v>759</v>
      </c>
      <c r="AP87" s="74" t="s">
        <v>382</v>
      </c>
    </row>
    <row r="88" spans="1:42" ht="112.5" hidden="1">
      <c r="A88" s="46">
        <v>83</v>
      </c>
      <c r="B88" s="111">
        <v>203</v>
      </c>
      <c r="C88" s="96">
        <v>2019</v>
      </c>
      <c r="D88" s="96" t="s">
        <v>338</v>
      </c>
      <c r="E88" s="96">
        <v>32</v>
      </c>
      <c r="F88" s="96" t="s">
        <v>480</v>
      </c>
      <c r="G88" s="96">
        <v>1</v>
      </c>
      <c r="H88" s="97" t="s">
        <v>708</v>
      </c>
      <c r="I88" s="97" t="s">
        <v>156</v>
      </c>
      <c r="J88" s="97" t="s">
        <v>60</v>
      </c>
      <c r="K88" s="50" t="s">
        <v>21</v>
      </c>
      <c r="L88" s="97" t="s">
        <v>760</v>
      </c>
      <c r="M88" s="97" t="s">
        <v>761</v>
      </c>
      <c r="N88" s="97" t="s">
        <v>762</v>
      </c>
      <c r="O88" s="97" t="s">
        <v>763</v>
      </c>
      <c r="P88" s="96">
        <v>100</v>
      </c>
      <c r="Q88" s="97" t="s">
        <v>757</v>
      </c>
      <c r="R88" s="98">
        <v>43741</v>
      </c>
      <c r="S88" s="112">
        <v>44012</v>
      </c>
      <c r="T88" s="55"/>
      <c r="U88" s="56"/>
      <c r="V88" s="57"/>
      <c r="W88" s="129" t="s">
        <v>764</v>
      </c>
      <c r="X88" s="119"/>
      <c r="Y88" s="58"/>
      <c r="Z88" s="80"/>
      <c r="AA88" s="126"/>
      <c r="AB88" s="62"/>
      <c r="AC88" s="62"/>
      <c r="AD88" s="63"/>
      <c r="AE88" s="63"/>
      <c r="AF88" s="64"/>
      <c r="AG88" s="65"/>
      <c r="AH88" s="66"/>
      <c r="AI88" s="109"/>
      <c r="AJ88" s="75"/>
      <c r="AK88" s="69"/>
      <c r="AL88" s="70"/>
      <c r="AM88" s="71"/>
      <c r="AN88" s="110"/>
      <c r="AO88" s="77" t="s">
        <v>765</v>
      </c>
      <c r="AP88" s="74" t="s">
        <v>382</v>
      </c>
    </row>
    <row r="89" spans="1:42" ht="165">
      <c r="A89" s="46">
        <v>84</v>
      </c>
      <c r="B89" s="111">
        <v>203</v>
      </c>
      <c r="C89" s="96">
        <v>2019</v>
      </c>
      <c r="D89" s="96" t="s">
        <v>338</v>
      </c>
      <c r="E89" s="96">
        <v>32</v>
      </c>
      <c r="F89" s="96" t="s">
        <v>128</v>
      </c>
      <c r="G89" s="96">
        <v>1</v>
      </c>
      <c r="H89" s="97" t="s">
        <v>708</v>
      </c>
      <c r="I89" s="97" t="s">
        <v>156</v>
      </c>
      <c r="J89" s="97" t="s">
        <v>60</v>
      </c>
      <c r="K89" s="97" t="s">
        <v>342</v>
      </c>
      <c r="L89" s="97" t="s">
        <v>766</v>
      </c>
      <c r="M89" s="97" t="s">
        <v>761</v>
      </c>
      <c r="N89" s="97" t="s">
        <v>762</v>
      </c>
      <c r="O89" s="97" t="s">
        <v>763</v>
      </c>
      <c r="P89" s="96">
        <v>100</v>
      </c>
      <c r="Q89" s="97" t="s">
        <v>757</v>
      </c>
      <c r="R89" s="98">
        <v>43741</v>
      </c>
      <c r="S89" s="112">
        <v>44012</v>
      </c>
      <c r="T89" s="55"/>
      <c r="U89" s="56"/>
      <c r="V89" s="57"/>
      <c r="W89" s="129" t="s">
        <v>767</v>
      </c>
      <c r="X89" s="119"/>
      <c r="Y89" s="58"/>
      <c r="Z89" s="80"/>
      <c r="AA89" s="126"/>
      <c r="AB89" s="62"/>
      <c r="AC89" s="62"/>
      <c r="AD89" s="63"/>
      <c r="AE89" s="63"/>
      <c r="AF89" s="64"/>
      <c r="AG89" s="65"/>
      <c r="AH89" s="66"/>
      <c r="AI89" s="109"/>
      <c r="AJ89" s="75"/>
      <c r="AK89" s="69"/>
      <c r="AL89" s="70"/>
      <c r="AM89" s="71"/>
      <c r="AN89" s="110"/>
      <c r="AO89" s="77" t="s">
        <v>765</v>
      </c>
      <c r="AP89" s="74" t="s">
        <v>382</v>
      </c>
    </row>
    <row r="90" spans="1:42" ht="101.25">
      <c r="A90" s="46">
        <v>85</v>
      </c>
      <c r="B90" s="111">
        <v>203</v>
      </c>
      <c r="C90" s="96">
        <v>2019</v>
      </c>
      <c r="D90" s="96" t="s">
        <v>338</v>
      </c>
      <c r="E90" s="96">
        <v>32</v>
      </c>
      <c r="F90" s="96" t="s">
        <v>119</v>
      </c>
      <c r="G90" s="96">
        <v>1</v>
      </c>
      <c r="H90" s="97" t="s">
        <v>708</v>
      </c>
      <c r="I90" s="97" t="s">
        <v>156</v>
      </c>
      <c r="J90" s="97" t="s">
        <v>60</v>
      </c>
      <c r="K90" s="97" t="s">
        <v>342</v>
      </c>
      <c r="L90" s="97" t="s">
        <v>768</v>
      </c>
      <c r="M90" s="97" t="s">
        <v>769</v>
      </c>
      <c r="N90" s="97" t="s">
        <v>770</v>
      </c>
      <c r="O90" s="97" t="s">
        <v>771</v>
      </c>
      <c r="P90" s="96">
        <v>1</v>
      </c>
      <c r="Q90" s="97" t="s">
        <v>8</v>
      </c>
      <c r="R90" s="98">
        <v>43748</v>
      </c>
      <c r="S90" s="112">
        <v>43928</v>
      </c>
      <c r="T90" s="55"/>
      <c r="U90" s="56"/>
      <c r="V90" s="57"/>
      <c r="W90" s="129"/>
      <c r="X90" s="119"/>
      <c r="Y90" s="58"/>
      <c r="Z90" s="80"/>
      <c r="AA90" s="126"/>
      <c r="AB90" s="62"/>
      <c r="AC90" s="62"/>
      <c r="AD90" s="63"/>
      <c r="AE90" s="63"/>
      <c r="AF90" s="64"/>
      <c r="AG90" s="65"/>
      <c r="AH90" s="66"/>
      <c r="AI90" s="109"/>
      <c r="AJ90" s="75"/>
      <c r="AK90" s="69"/>
      <c r="AL90" s="70"/>
      <c r="AM90" s="71"/>
      <c r="AN90" s="110"/>
      <c r="AO90" s="77" t="s">
        <v>350</v>
      </c>
      <c r="AP90" s="74" t="s">
        <v>382</v>
      </c>
    </row>
    <row r="91" spans="1:42" ht="210">
      <c r="A91" s="46">
        <v>86</v>
      </c>
      <c r="B91" s="111">
        <v>203</v>
      </c>
      <c r="C91" s="96">
        <v>2019</v>
      </c>
      <c r="D91" s="96" t="s">
        <v>338</v>
      </c>
      <c r="E91" s="96">
        <v>32</v>
      </c>
      <c r="F91" s="96" t="s">
        <v>503</v>
      </c>
      <c r="G91" s="96">
        <v>1</v>
      </c>
      <c r="H91" s="97" t="s">
        <v>708</v>
      </c>
      <c r="I91" s="97" t="s">
        <v>156</v>
      </c>
      <c r="J91" s="97" t="s">
        <v>60</v>
      </c>
      <c r="K91" s="97" t="s">
        <v>342</v>
      </c>
      <c r="L91" s="97" t="s">
        <v>772</v>
      </c>
      <c r="M91" s="97" t="s">
        <v>773</v>
      </c>
      <c r="N91" s="97" t="s">
        <v>774</v>
      </c>
      <c r="O91" s="97" t="s">
        <v>775</v>
      </c>
      <c r="P91" s="96">
        <v>100</v>
      </c>
      <c r="Q91" s="97" t="s">
        <v>757</v>
      </c>
      <c r="R91" s="98">
        <v>43741</v>
      </c>
      <c r="S91" s="112">
        <v>44012</v>
      </c>
      <c r="T91" s="55"/>
      <c r="U91" s="56"/>
      <c r="V91" s="79"/>
      <c r="W91" s="129" t="s">
        <v>776</v>
      </c>
      <c r="X91" s="119"/>
      <c r="Y91" s="58"/>
      <c r="Z91" s="80"/>
      <c r="AA91" s="126"/>
      <c r="AB91" s="62"/>
      <c r="AC91" s="62"/>
      <c r="AD91" s="63"/>
      <c r="AE91" s="63"/>
      <c r="AF91" s="64"/>
      <c r="AG91" s="65"/>
      <c r="AH91" s="66"/>
      <c r="AI91" s="109"/>
      <c r="AJ91" s="75"/>
      <c r="AK91" s="69"/>
      <c r="AL91" s="70"/>
      <c r="AM91" s="71"/>
      <c r="AN91" s="110"/>
      <c r="AO91" s="77" t="s">
        <v>777</v>
      </c>
      <c r="AP91" s="74" t="s">
        <v>382</v>
      </c>
    </row>
    <row r="92" spans="1:42" ht="56.25">
      <c r="A92" s="46">
        <v>87</v>
      </c>
      <c r="B92" s="111">
        <v>203</v>
      </c>
      <c r="C92" s="96">
        <v>2019</v>
      </c>
      <c r="D92" s="96" t="s">
        <v>338</v>
      </c>
      <c r="E92" s="96">
        <v>32</v>
      </c>
      <c r="F92" s="96" t="s">
        <v>503</v>
      </c>
      <c r="G92" s="96">
        <v>2</v>
      </c>
      <c r="H92" s="97" t="s">
        <v>708</v>
      </c>
      <c r="I92" s="97" t="s">
        <v>156</v>
      </c>
      <c r="J92" s="97" t="s">
        <v>60</v>
      </c>
      <c r="K92" s="97" t="s">
        <v>342</v>
      </c>
      <c r="L92" s="97" t="s">
        <v>772</v>
      </c>
      <c r="M92" s="97" t="s">
        <v>778</v>
      </c>
      <c r="N92" s="97" t="s">
        <v>779</v>
      </c>
      <c r="O92" s="97" t="s">
        <v>780</v>
      </c>
      <c r="P92" s="96">
        <v>100</v>
      </c>
      <c r="Q92" s="97" t="s">
        <v>740</v>
      </c>
      <c r="R92" s="98">
        <v>43741</v>
      </c>
      <c r="S92" s="112">
        <v>44104</v>
      </c>
      <c r="T92" s="55"/>
      <c r="U92" s="56"/>
      <c r="V92" s="57"/>
      <c r="W92" s="129"/>
      <c r="X92" s="133">
        <v>0.7</v>
      </c>
      <c r="Y92" s="85" t="s">
        <v>781</v>
      </c>
      <c r="Z92" s="80"/>
      <c r="AA92" s="126"/>
      <c r="AB92" s="62"/>
      <c r="AC92" s="62"/>
      <c r="AD92" s="63"/>
      <c r="AE92" s="63"/>
      <c r="AF92" s="64"/>
      <c r="AG92" s="65"/>
      <c r="AH92" s="66"/>
      <c r="AI92" s="109"/>
      <c r="AJ92" s="75"/>
      <c r="AK92" s="69"/>
      <c r="AL92" s="70"/>
      <c r="AM92" s="71"/>
      <c r="AN92" s="110"/>
      <c r="AO92" s="77" t="s">
        <v>350</v>
      </c>
      <c r="AP92" s="74" t="s">
        <v>382</v>
      </c>
    </row>
    <row r="93" spans="1:42" ht="157.5">
      <c r="A93" s="46">
        <v>88</v>
      </c>
      <c r="B93" s="111">
        <v>203</v>
      </c>
      <c r="C93" s="96">
        <v>2019</v>
      </c>
      <c r="D93" s="96" t="s">
        <v>338</v>
      </c>
      <c r="E93" s="96">
        <v>32</v>
      </c>
      <c r="F93" s="96" t="s">
        <v>503</v>
      </c>
      <c r="G93" s="96">
        <v>3</v>
      </c>
      <c r="H93" s="97" t="s">
        <v>708</v>
      </c>
      <c r="I93" s="97" t="s">
        <v>156</v>
      </c>
      <c r="J93" s="97" t="s">
        <v>60</v>
      </c>
      <c r="K93" s="97" t="s">
        <v>342</v>
      </c>
      <c r="L93" s="97" t="s">
        <v>772</v>
      </c>
      <c r="M93" s="97" t="s">
        <v>782</v>
      </c>
      <c r="N93" s="97" t="s">
        <v>783</v>
      </c>
      <c r="O93" s="97" t="s">
        <v>784</v>
      </c>
      <c r="P93" s="96">
        <v>1</v>
      </c>
      <c r="Q93" s="97" t="s">
        <v>8</v>
      </c>
      <c r="R93" s="98">
        <v>43748</v>
      </c>
      <c r="S93" s="112">
        <v>43928</v>
      </c>
      <c r="T93" s="55"/>
      <c r="U93" s="56"/>
      <c r="V93" s="57"/>
      <c r="W93" s="129"/>
      <c r="X93" s="119"/>
      <c r="Y93" s="58"/>
      <c r="Z93" s="80"/>
      <c r="AA93" s="126"/>
      <c r="AB93" s="62"/>
      <c r="AC93" s="62"/>
      <c r="AD93" s="63"/>
      <c r="AE93" s="63"/>
      <c r="AF93" s="64"/>
      <c r="AG93" s="65"/>
      <c r="AH93" s="66"/>
      <c r="AI93" s="109"/>
      <c r="AJ93" s="75"/>
      <c r="AK93" s="69"/>
      <c r="AL93" s="70"/>
      <c r="AM93" s="71"/>
      <c r="AN93" s="110"/>
      <c r="AO93" s="77" t="s">
        <v>350</v>
      </c>
      <c r="AP93" s="74" t="s">
        <v>382</v>
      </c>
    </row>
    <row r="94" spans="1:42" ht="90" hidden="1">
      <c r="A94" s="46">
        <v>89</v>
      </c>
      <c r="B94" s="111">
        <v>203</v>
      </c>
      <c r="C94" s="96">
        <v>2019</v>
      </c>
      <c r="D94" s="96" t="s">
        <v>338</v>
      </c>
      <c r="E94" s="96">
        <v>32</v>
      </c>
      <c r="F94" s="96" t="s">
        <v>138</v>
      </c>
      <c r="G94" s="96">
        <v>1</v>
      </c>
      <c r="H94" s="97" t="s">
        <v>708</v>
      </c>
      <c r="I94" s="97" t="s">
        <v>156</v>
      </c>
      <c r="J94" s="97" t="s">
        <v>60</v>
      </c>
      <c r="K94" s="50" t="s">
        <v>21</v>
      </c>
      <c r="L94" s="97" t="s">
        <v>785</v>
      </c>
      <c r="M94" s="97" t="s">
        <v>786</v>
      </c>
      <c r="N94" s="97" t="s">
        <v>787</v>
      </c>
      <c r="O94" s="97" t="s">
        <v>788</v>
      </c>
      <c r="P94" s="96">
        <v>100</v>
      </c>
      <c r="Q94" s="97" t="s">
        <v>757</v>
      </c>
      <c r="R94" s="98">
        <v>43741</v>
      </c>
      <c r="S94" s="112">
        <v>44104</v>
      </c>
      <c r="T94" s="55"/>
      <c r="U94" s="56"/>
      <c r="V94" s="57"/>
      <c r="W94" s="129" t="s">
        <v>789</v>
      </c>
      <c r="X94" s="119"/>
      <c r="Y94" s="58"/>
      <c r="Z94" s="80"/>
      <c r="AA94" s="126"/>
      <c r="AB94" s="62"/>
      <c r="AC94" s="62"/>
      <c r="AD94" s="63"/>
      <c r="AE94" s="63"/>
      <c r="AF94" s="64"/>
      <c r="AG94" s="65"/>
      <c r="AH94" s="66"/>
      <c r="AI94" s="109"/>
      <c r="AJ94" s="75"/>
      <c r="AK94" s="69"/>
      <c r="AL94" s="70"/>
      <c r="AM94" s="71"/>
      <c r="AN94" s="140"/>
      <c r="AO94" s="141" t="s">
        <v>790</v>
      </c>
      <c r="AP94" s="74" t="s">
        <v>382</v>
      </c>
    </row>
    <row r="95" spans="1:42">
      <c r="A95" s="142"/>
      <c r="B95" s="143"/>
      <c r="C95" s="143"/>
      <c r="D95" s="143"/>
      <c r="E95" s="143"/>
      <c r="F95" s="143"/>
      <c r="G95" s="143"/>
      <c r="H95" s="143"/>
      <c r="I95" s="143"/>
      <c r="J95" s="143"/>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row>
    <row r="96" spans="1:42">
      <c r="A96" s="142"/>
      <c r="B96" s="143"/>
      <c r="C96" s="143"/>
      <c r="D96" s="143"/>
      <c r="E96" s="143"/>
      <c r="F96" s="143"/>
      <c r="G96" s="143"/>
      <c r="H96" s="143"/>
      <c r="I96" s="143"/>
      <c r="J96" s="143"/>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row>
    <row r="97" spans="1:42">
      <c r="A97" s="142"/>
      <c r="B97" s="143"/>
      <c r="C97" s="143"/>
      <c r="D97" s="143"/>
      <c r="E97" s="143"/>
      <c r="F97" s="143"/>
      <c r="G97" s="143"/>
      <c r="H97" s="143"/>
      <c r="I97" s="143"/>
      <c r="J97" s="143"/>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row>
    <row r="98" spans="1:42">
      <c r="A98" s="142"/>
      <c r="B98" s="143"/>
      <c r="C98" s="143"/>
      <c r="D98" s="143"/>
      <c r="E98" s="143"/>
      <c r="F98" s="143"/>
      <c r="G98" s="143"/>
      <c r="H98" s="143"/>
      <c r="I98" s="143"/>
      <c r="J98" s="143"/>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row>
    <row r="99" spans="1:42">
      <c r="A99" s="142"/>
      <c r="B99" s="143"/>
      <c r="C99" s="143"/>
      <c r="D99" s="143"/>
      <c r="E99" s="143"/>
      <c r="F99" s="143"/>
      <c r="G99" s="143"/>
      <c r="H99" s="143"/>
      <c r="I99" s="143"/>
      <c r="J99" s="143"/>
      <c r="K99" s="18"/>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row>
    <row r="100" spans="1:42">
      <c r="A100" s="142"/>
      <c r="B100" s="143"/>
      <c r="C100" s="143"/>
      <c r="D100" s="143"/>
      <c r="E100" s="143"/>
      <c r="F100" s="143"/>
      <c r="G100" s="143"/>
      <c r="H100" s="143"/>
      <c r="I100" s="143"/>
      <c r="J100" s="143"/>
      <c r="K100" s="18"/>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row>
    <row r="101" spans="1:42">
      <c r="A101" s="142"/>
      <c r="B101" s="143"/>
      <c r="C101" s="143"/>
      <c r="D101" s="143"/>
      <c r="E101" s="143"/>
      <c r="F101" s="143"/>
      <c r="G101" s="143"/>
      <c r="H101" s="143"/>
      <c r="I101" s="143"/>
      <c r="J101" s="143"/>
      <c r="K101" s="18"/>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row>
    <row r="102" spans="1:42">
      <c r="A102" s="142"/>
      <c r="B102" s="143"/>
      <c r="C102" s="143"/>
      <c r="D102" s="143"/>
      <c r="E102" s="143"/>
      <c r="F102" s="143"/>
      <c r="G102" s="143"/>
      <c r="H102" s="143"/>
      <c r="I102" s="143"/>
      <c r="J102" s="143"/>
      <c r="K102" s="18"/>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row>
    <row r="103" spans="1:42">
      <c r="A103" s="142"/>
      <c r="B103" s="143"/>
      <c r="C103" s="143"/>
      <c r="D103" s="143"/>
      <c r="E103" s="143"/>
      <c r="F103" s="143"/>
      <c r="G103" s="143"/>
      <c r="H103" s="143"/>
      <c r="I103" s="143"/>
      <c r="J103" s="143"/>
      <c r="K103" s="18"/>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row>
    <row r="104" spans="1:42">
      <c r="A104" s="142"/>
      <c r="B104" s="143"/>
      <c r="C104" s="143"/>
      <c r="D104" s="143"/>
      <c r="E104" s="143"/>
      <c r="F104" s="143"/>
      <c r="G104" s="143"/>
      <c r="H104" s="143"/>
      <c r="I104" s="143"/>
      <c r="J104" s="143"/>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row>
    <row r="105" spans="1:42">
      <c r="A105" s="142"/>
      <c r="B105" s="143"/>
      <c r="C105" s="143"/>
      <c r="D105" s="143"/>
      <c r="E105" s="143"/>
      <c r="F105" s="143"/>
      <c r="G105" s="143"/>
      <c r="H105" s="143"/>
      <c r="I105" s="143"/>
      <c r="J105" s="143"/>
      <c r="K105" s="18"/>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row>
    <row r="106" spans="1:42">
      <c r="A106" s="142"/>
      <c r="B106" s="143"/>
      <c r="C106" s="143"/>
      <c r="D106" s="143"/>
      <c r="E106" s="143"/>
      <c r="F106" s="143"/>
      <c r="G106" s="143"/>
      <c r="H106" s="143"/>
      <c r="I106" s="143"/>
      <c r="J106" s="143"/>
      <c r="K106" s="18"/>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row>
    <row r="107" spans="1:42">
      <c r="A107" s="142"/>
      <c r="B107" s="143"/>
      <c r="C107" s="143"/>
      <c r="D107" s="143"/>
      <c r="E107" s="143"/>
      <c r="F107" s="143"/>
      <c r="G107" s="143"/>
      <c r="H107" s="143"/>
      <c r="I107" s="143"/>
      <c r="J107" s="143"/>
      <c r="K107" s="18"/>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row>
    <row r="108" spans="1:42">
      <c r="A108" s="142"/>
      <c r="B108" s="143"/>
      <c r="C108" s="143"/>
      <c r="D108" s="143"/>
      <c r="E108" s="143"/>
      <c r="F108" s="143"/>
      <c r="G108" s="143"/>
      <c r="H108" s="143"/>
      <c r="I108" s="143"/>
      <c r="J108" s="143"/>
      <c r="K108" s="18"/>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row>
    <row r="109" spans="1:42">
      <c r="A109" s="142"/>
      <c r="B109" s="143"/>
      <c r="C109" s="143"/>
      <c r="D109" s="143"/>
      <c r="E109" s="143"/>
      <c r="F109" s="143"/>
      <c r="G109" s="143"/>
      <c r="H109" s="143"/>
      <c r="I109" s="143"/>
      <c r="J109" s="143"/>
      <c r="K109" s="143"/>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row>
    <row r="110" spans="1:42">
      <c r="A110" s="142"/>
      <c r="B110" s="143"/>
      <c r="C110" s="143"/>
      <c r="D110" s="143"/>
      <c r="E110" s="143"/>
      <c r="F110" s="143"/>
      <c r="G110" s="143"/>
      <c r="H110" s="143"/>
      <c r="I110" s="143"/>
      <c r="J110" s="143"/>
      <c r="K110" s="143"/>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row>
    <row r="111" spans="1:42">
      <c r="A111" s="142"/>
      <c r="B111" s="143"/>
      <c r="C111" s="143"/>
      <c r="D111" s="143"/>
      <c r="E111" s="143"/>
      <c r="F111" s="143"/>
      <c r="G111" s="143"/>
      <c r="H111" s="143"/>
      <c r="I111" s="143"/>
      <c r="J111" s="143"/>
      <c r="K111" s="143"/>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row>
    <row r="112" spans="1:42">
      <c r="A112" s="142"/>
      <c r="B112" s="143"/>
      <c r="C112" s="143"/>
      <c r="D112" s="143"/>
      <c r="E112" s="143"/>
      <c r="F112" s="143"/>
      <c r="G112" s="143"/>
      <c r="H112" s="143"/>
      <c r="I112" s="143"/>
      <c r="J112" s="143"/>
      <c r="K112" s="143"/>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row>
    <row r="113" spans="1:42">
      <c r="A113" s="142"/>
      <c r="B113" s="143"/>
      <c r="C113" s="143"/>
      <c r="D113" s="143"/>
      <c r="E113" s="143"/>
      <c r="F113" s="143"/>
      <c r="G113" s="143"/>
      <c r="H113" s="143"/>
      <c r="I113" s="143"/>
      <c r="J113" s="143"/>
      <c r="K113" s="143"/>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row>
    <row r="114" spans="1:42">
      <c r="A114" s="142"/>
      <c r="B114" s="143"/>
      <c r="C114" s="143"/>
      <c r="D114" s="143"/>
      <c r="E114" s="143"/>
      <c r="F114" s="143"/>
      <c r="G114" s="143"/>
      <c r="H114" s="143"/>
      <c r="I114" s="143"/>
      <c r="J114" s="143"/>
      <c r="K114" s="143"/>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row>
    <row r="115" spans="1:42">
      <c r="A115" s="142"/>
      <c r="B115" s="143"/>
      <c r="C115" s="143"/>
      <c r="D115" s="143"/>
      <c r="E115" s="143"/>
      <c r="F115" s="143"/>
      <c r="G115" s="143"/>
      <c r="H115" s="143"/>
      <c r="I115" s="143"/>
      <c r="J115" s="143"/>
      <c r="K115" s="143"/>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row>
    <row r="116" spans="1:42">
      <c r="A116" s="142"/>
      <c r="B116" s="143"/>
      <c r="C116" s="143"/>
      <c r="D116" s="143"/>
      <c r="E116" s="143"/>
      <c r="F116" s="143"/>
      <c r="G116" s="143"/>
      <c r="H116" s="143"/>
      <c r="I116" s="143"/>
      <c r="J116" s="143"/>
      <c r="K116" s="143"/>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row>
    <row r="117" spans="1:42">
      <c r="A117" s="142"/>
      <c r="B117" s="143"/>
      <c r="C117" s="143"/>
      <c r="D117" s="143"/>
      <c r="E117" s="143"/>
      <c r="F117" s="143"/>
      <c r="G117" s="143"/>
      <c r="H117" s="143"/>
      <c r="I117" s="143"/>
      <c r="J117" s="143"/>
      <c r="K117" s="143"/>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row>
    <row r="118" spans="1:42">
      <c r="A118" s="142"/>
      <c r="B118" s="143"/>
      <c r="C118" s="143"/>
      <c r="D118" s="143"/>
      <c r="E118" s="143"/>
      <c r="F118" s="143"/>
      <c r="G118" s="143"/>
      <c r="H118" s="143"/>
      <c r="I118" s="143"/>
      <c r="J118" s="143"/>
      <c r="K118" s="143"/>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row>
    <row r="119" spans="1:42">
      <c r="A119" s="142"/>
      <c r="B119" s="143"/>
      <c r="C119" s="143"/>
      <c r="D119" s="143"/>
      <c r="E119" s="143"/>
      <c r="F119" s="143"/>
      <c r="G119" s="143"/>
      <c r="H119" s="143"/>
      <c r="I119" s="143"/>
      <c r="J119" s="143"/>
      <c r="K119" s="143"/>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row>
    <row r="120" spans="1:42">
      <c r="A120" s="142"/>
      <c r="B120" s="143"/>
      <c r="C120" s="143"/>
      <c r="D120" s="143"/>
      <c r="E120" s="143"/>
      <c r="F120" s="143"/>
      <c r="G120" s="143"/>
      <c r="H120" s="143"/>
      <c r="I120" s="143"/>
      <c r="J120" s="143"/>
      <c r="K120" s="143"/>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row>
    <row r="121" spans="1:42">
      <c r="A121" s="142"/>
      <c r="B121" s="143"/>
      <c r="C121" s="143"/>
      <c r="D121" s="143"/>
      <c r="E121" s="143"/>
      <c r="F121" s="143"/>
      <c r="G121" s="143"/>
      <c r="H121" s="143"/>
      <c r="I121" s="143"/>
      <c r="J121" s="143"/>
      <c r="K121" s="143"/>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row>
    <row r="122" spans="1:42">
      <c r="A122" s="142"/>
      <c r="B122" s="143"/>
      <c r="C122" s="143"/>
      <c r="D122" s="143"/>
      <c r="E122" s="143"/>
      <c r="F122" s="143"/>
      <c r="G122" s="143"/>
      <c r="H122" s="143"/>
      <c r="I122" s="143"/>
      <c r="J122" s="143"/>
      <c r="K122" s="143"/>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row>
    <row r="123" spans="1:42">
      <c r="A123" s="142"/>
      <c r="B123" s="143"/>
      <c r="C123" s="143"/>
      <c r="D123" s="143"/>
      <c r="E123" s="143"/>
      <c r="F123" s="143"/>
      <c r="G123" s="143"/>
      <c r="H123" s="143"/>
      <c r="I123" s="143"/>
      <c r="J123" s="143"/>
      <c r="K123" s="143"/>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row>
    <row r="124" spans="1:42">
      <c r="A124" s="142"/>
      <c r="B124" s="143"/>
      <c r="C124" s="143"/>
      <c r="D124" s="143"/>
      <c r="E124" s="143"/>
      <c r="F124" s="143"/>
      <c r="G124" s="143"/>
      <c r="H124" s="143"/>
      <c r="I124" s="143"/>
      <c r="J124" s="143"/>
      <c r="K124" s="143"/>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row>
    <row r="125" spans="1:42">
      <c r="A125" s="142"/>
      <c r="B125" s="143"/>
      <c r="C125" s="143"/>
      <c r="D125" s="143"/>
      <c r="E125" s="143"/>
      <c r="F125" s="143"/>
      <c r="G125" s="143"/>
      <c r="H125" s="143"/>
      <c r="I125" s="143"/>
      <c r="J125" s="143"/>
      <c r="K125" s="143"/>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row>
    <row r="126" spans="1:42">
      <c r="A126" s="142"/>
      <c r="B126" s="143"/>
      <c r="C126" s="143"/>
      <c r="D126" s="143"/>
      <c r="E126" s="143"/>
      <c r="F126" s="143"/>
      <c r="G126" s="143"/>
      <c r="H126" s="143"/>
      <c r="I126" s="143"/>
      <c r="J126" s="143"/>
      <c r="K126" s="143"/>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row>
    <row r="127" spans="1:42">
      <c r="A127" s="142"/>
      <c r="B127" s="143"/>
      <c r="C127" s="143"/>
      <c r="D127" s="143"/>
      <c r="E127" s="143"/>
      <c r="F127" s="143"/>
      <c r="G127" s="143"/>
      <c r="H127" s="143"/>
      <c r="I127" s="143"/>
      <c r="J127" s="143"/>
      <c r="K127" s="143"/>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row>
    <row r="128" spans="1:42">
      <c r="A128" s="142"/>
      <c r="B128" s="143"/>
      <c r="C128" s="143"/>
      <c r="D128" s="143"/>
      <c r="E128" s="143"/>
      <c r="F128" s="143"/>
      <c r="G128" s="143"/>
      <c r="H128" s="143"/>
      <c r="I128" s="143"/>
      <c r="J128" s="143"/>
      <c r="K128" s="143"/>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row>
    <row r="129" spans="1:42">
      <c r="A129" s="142"/>
      <c r="B129" s="143"/>
      <c r="C129" s="143"/>
      <c r="D129" s="143"/>
      <c r="E129" s="143"/>
      <c r="F129" s="143"/>
      <c r="G129" s="143"/>
      <c r="H129" s="143"/>
      <c r="I129" s="143"/>
      <c r="J129" s="143"/>
      <c r="K129" s="143"/>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row>
    <row r="130" spans="1:42">
      <c r="A130" s="142"/>
      <c r="B130" s="143"/>
      <c r="C130" s="143"/>
      <c r="D130" s="143"/>
      <c r="E130" s="143"/>
      <c r="F130" s="143"/>
      <c r="G130" s="143"/>
      <c r="H130" s="143"/>
      <c r="I130" s="143"/>
      <c r="J130" s="143"/>
      <c r="K130" s="143"/>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row>
    <row r="131" spans="1:42">
      <c r="A131" s="142"/>
      <c r="B131" s="143"/>
      <c r="C131" s="143"/>
      <c r="D131" s="143"/>
      <c r="E131" s="143"/>
      <c r="F131" s="143"/>
      <c r="G131" s="143"/>
      <c r="H131" s="143"/>
      <c r="I131" s="143"/>
      <c r="J131" s="143"/>
      <c r="K131" s="143"/>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row>
    <row r="132" spans="1:42">
      <c r="A132" s="142"/>
      <c r="B132" s="143"/>
      <c r="C132" s="143"/>
      <c r="D132" s="143"/>
      <c r="E132" s="143"/>
      <c r="F132" s="143"/>
      <c r="G132" s="143"/>
      <c r="H132" s="143"/>
      <c r="I132" s="143"/>
      <c r="J132" s="143"/>
      <c r="K132" s="143"/>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row>
    <row r="133" spans="1:42">
      <c r="A133" s="142"/>
      <c r="B133" s="143"/>
      <c r="C133" s="143"/>
      <c r="D133" s="143"/>
      <c r="E133" s="143"/>
      <c r="F133" s="143"/>
      <c r="G133" s="143"/>
      <c r="H133" s="143"/>
      <c r="I133" s="143"/>
      <c r="J133" s="143"/>
      <c r="K133" s="143"/>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row>
    <row r="134" spans="1:42">
      <c r="A134" s="142"/>
      <c r="B134" s="143"/>
      <c r="C134" s="143"/>
      <c r="D134" s="143"/>
      <c r="E134" s="143"/>
      <c r="F134" s="143"/>
      <c r="G134" s="143"/>
      <c r="H134" s="143"/>
      <c r="I134" s="143"/>
      <c r="J134" s="143"/>
      <c r="K134" s="143"/>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row>
    <row r="135" spans="1:42">
      <c r="A135" s="142"/>
      <c r="B135" s="143"/>
      <c r="C135" s="143"/>
      <c r="D135" s="143"/>
      <c r="E135" s="143"/>
      <c r="F135" s="143"/>
      <c r="G135" s="143"/>
      <c r="H135" s="143"/>
      <c r="I135" s="143"/>
      <c r="J135" s="143"/>
      <c r="K135" s="143"/>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row>
    <row r="136" spans="1:42">
      <c r="A136" s="142"/>
      <c r="B136" s="143"/>
      <c r="C136" s="143"/>
      <c r="D136" s="143"/>
      <c r="E136" s="143"/>
      <c r="F136" s="143"/>
      <c r="G136" s="143"/>
      <c r="H136" s="143"/>
      <c r="I136" s="143"/>
      <c r="J136" s="143"/>
      <c r="K136" s="143"/>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row>
    <row r="137" spans="1:42">
      <c r="A137" s="142"/>
      <c r="B137" s="143"/>
      <c r="C137" s="143"/>
      <c r="D137" s="143"/>
      <c r="E137" s="143"/>
      <c r="F137" s="143"/>
      <c r="G137" s="143"/>
      <c r="H137" s="143"/>
      <c r="I137" s="143"/>
      <c r="J137" s="143"/>
      <c r="K137" s="143"/>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row>
    <row r="138" spans="1:42">
      <c r="A138" s="142"/>
      <c r="B138" s="143"/>
      <c r="C138" s="143"/>
      <c r="D138" s="143"/>
      <c r="E138" s="143"/>
      <c r="F138" s="143"/>
      <c r="G138" s="143"/>
      <c r="H138" s="143"/>
      <c r="I138" s="143"/>
      <c r="J138" s="143"/>
      <c r="K138" s="143"/>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row>
    <row r="139" spans="1:42">
      <c r="A139" s="142"/>
      <c r="B139" s="143"/>
      <c r="C139" s="143"/>
      <c r="D139" s="143"/>
      <c r="E139" s="143"/>
      <c r="F139" s="143"/>
      <c r="G139" s="143"/>
      <c r="H139" s="143"/>
      <c r="I139" s="143"/>
      <c r="J139" s="143"/>
      <c r="K139" s="143"/>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row>
    <row r="140" spans="1:42">
      <c r="A140" s="142"/>
      <c r="B140" s="143"/>
      <c r="C140" s="143"/>
      <c r="D140" s="143"/>
      <c r="E140" s="143"/>
      <c r="F140" s="143"/>
      <c r="G140" s="143"/>
      <c r="H140" s="143"/>
      <c r="I140" s="143"/>
      <c r="J140" s="143"/>
      <c r="K140" s="143"/>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row>
    <row r="141" spans="1:42">
      <c r="A141" s="142"/>
      <c r="B141" s="143"/>
      <c r="C141" s="143"/>
      <c r="D141" s="143"/>
      <c r="E141" s="143"/>
      <c r="F141" s="143"/>
      <c r="G141" s="143"/>
      <c r="H141" s="143"/>
      <c r="I141" s="143"/>
      <c r="J141" s="143"/>
      <c r="K141" s="143"/>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row>
    <row r="142" spans="1:42">
      <c r="A142" s="142"/>
      <c r="B142" s="143"/>
      <c r="C142" s="143"/>
      <c r="D142" s="143"/>
      <c r="E142" s="143"/>
      <c r="F142" s="143"/>
      <c r="G142" s="143"/>
      <c r="H142" s="143"/>
      <c r="I142" s="143"/>
      <c r="J142" s="143"/>
      <c r="K142" s="143"/>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row>
    <row r="143" spans="1:42">
      <c r="A143" s="142"/>
      <c r="B143" s="143"/>
      <c r="C143" s="143"/>
      <c r="D143" s="143"/>
      <c r="E143" s="143"/>
      <c r="F143" s="143"/>
      <c r="G143" s="143"/>
      <c r="H143" s="143"/>
      <c r="I143" s="143"/>
      <c r="J143" s="143"/>
      <c r="K143" s="143"/>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row>
    <row r="144" spans="1:42">
      <c r="A144" s="142"/>
      <c r="B144" s="143"/>
      <c r="C144" s="143"/>
      <c r="D144" s="143"/>
      <c r="E144" s="143"/>
      <c r="F144" s="143"/>
      <c r="G144" s="143"/>
      <c r="H144" s="143"/>
      <c r="I144" s="143"/>
      <c r="J144" s="143"/>
      <c r="K144" s="143"/>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row>
    <row r="145" spans="1:42">
      <c r="A145" s="142"/>
      <c r="B145" s="143"/>
      <c r="C145" s="143"/>
      <c r="D145" s="143"/>
      <c r="E145" s="143"/>
      <c r="F145" s="143"/>
      <c r="G145" s="143"/>
      <c r="H145" s="143"/>
      <c r="I145" s="143"/>
      <c r="J145" s="143"/>
      <c r="K145" s="143"/>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row>
    <row r="146" spans="1:42">
      <c r="A146" s="142"/>
      <c r="B146" s="143"/>
      <c r="C146" s="143"/>
      <c r="D146" s="143"/>
      <c r="E146" s="143"/>
      <c r="F146" s="143"/>
      <c r="G146" s="143"/>
      <c r="H146" s="143"/>
      <c r="I146" s="143"/>
      <c r="J146" s="143"/>
      <c r="K146" s="143"/>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row>
    <row r="147" spans="1:42">
      <c r="A147" s="142"/>
      <c r="B147" s="143"/>
      <c r="C147" s="143"/>
      <c r="D147" s="143"/>
      <c r="E147" s="143"/>
      <c r="F147" s="143"/>
      <c r="G147" s="143"/>
      <c r="H147" s="143"/>
      <c r="I147" s="143"/>
      <c r="J147" s="143"/>
      <c r="K147" s="143"/>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row>
    <row r="148" spans="1:42">
      <c r="A148" s="142"/>
      <c r="B148" s="143"/>
      <c r="C148" s="143"/>
      <c r="D148" s="143"/>
      <c r="E148" s="143"/>
      <c r="F148" s="143"/>
      <c r="G148" s="143"/>
      <c r="H148" s="143"/>
      <c r="I148" s="143"/>
      <c r="J148" s="143"/>
      <c r="K148" s="143"/>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row>
    <row r="149" spans="1:42">
      <c r="A149" s="142"/>
      <c r="B149" s="143"/>
      <c r="C149" s="143"/>
      <c r="D149" s="143"/>
      <c r="E149" s="143"/>
      <c r="F149" s="143"/>
      <c r="G149" s="143"/>
      <c r="H149" s="143"/>
      <c r="I149" s="143"/>
      <c r="J149" s="143"/>
      <c r="K149" s="143"/>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row>
    <row r="150" spans="1:42">
      <c r="A150" s="142"/>
      <c r="B150" s="143"/>
      <c r="C150" s="143"/>
      <c r="D150" s="143"/>
      <c r="E150" s="143"/>
      <c r="F150" s="143"/>
      <c r="G150" s="143"/>
      <c r="H150" s="143"/>
      <c r="I150" s="143"/>
      <c r="J150" s="143"/>
      <c r="K150" s="143"/>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row>
    <row r="151" spans="1:42">
      <c r="A151" s="142"/>
      <c r="B151" s="143"/>
      <c r="C151" s="143"/>
      <c r="D151" s="143"/>
      <c r="E151" s="143"/>
      <c r="F151" s="143"/>
      <c r="G151" s="143"/>
      <c r="H151" s="143"/>
      <c r="I151" s="143"/>
      <c r="J151" s="143"/>
      <c r="K151" s="143"/>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row>
    <row r="152" spans="1:42">
      <c r="A152" s="142"/>
      <c r="B152" s="143"/>
      <c r="C152" s="143"/>
      <c r="D152" s="143"/>
      <c r="E152" s="143"/>
      <c r="F152" s="143"/>
      <c r="G152" s="143"/>
      <c r="H152" s="143"/>
      <c r="I152" s="143"/>
      <c r="J152" s="143"/>
      <c r="K152" s="143"/>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row>
    <row r="153" spans="1:42">
      <c r="A153" s="142"/>
      <c r="B153" s="143"/>
      <c r="C153" s="143"/>
      <c r="D153" s="143"/>
      <c r="E153" s="143"/>
      <c r="F153" s="143"/>
      <c r="G153" s="143"/>
      <c r="H153" s="143"/>
      <c r="I153" s="143"/>
      <c r="J153" s="143"/>
      <c r="K153" s="143"/>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row>
    <row r="154" spans="1:42">
      <c r="A154" s="142"/>
      <c r="B154" s="143"/>
      <c r="C154" s="143"/>
      <c r="D154" s="143"/>
      <c r="E154" s="143"/>
      <c r="F154" s="143"/>
      <c r="G154" s="143"/>
      <c r="H154" s="143"/>
      <c r="I154" s="143"/>
      <c r="J154" s="143"/>
      <c r="K154" s="143"/>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row>
    <row r="155" spans="1:42">
      <c r="A155" s="142"/>
      <c r="B155" s="143"/>
      <c r="C155" s="143"/>
      <c r="D155" s="143"/>
      <c r="E155" s="143"/>
      <c r="F155" s="143"/>
      <c r="G155" s="143"/>
      <c r="H155" s="143"/>
      <c r="I155" s="143"/>
      <c r="J155" s="143"/>
      <c r="K155" s="143"/>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row>
    <row r="156" spans="1:42">
      <c r="A156" s="142"/>
      <c r="B156" s="143"/>
      <c r="C156" s="143"/>
      <c r="D156" s="143"/>
      <c r="E156" s="143"/>
      <c r="F156" s="143"/>
      <c r="G156" s="143"/>
      <c r="H156" s="143"/>
      <c r="I156" s="143"/>
      <c r="J156" s="143"/>
      <c r="K156" s="143"/>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row>
    <row r="157" spans="1:42">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row>
    <row r="158" spans="1:42">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row>
    <row r="159" spans="1:42">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row>
    <row r="160" spans="1:4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row>
    <row r="161" spans="1:42">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row>
    <row r="162" spans="1:42">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row>
    <row r="163" spans="1:42">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row>
    <row r="164" spans="1:42">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row>
    <row r="165" spans="1:42">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row>
    <row r="166" spans="1:42">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row>
    <row r="167" spans="1:42">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row>
    <row r="168" spans="1:42">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row>
    <row r="169" spans="1:42">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row>
    <row r="170" spans="1:42">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row>
    <row r="171" spans="1:42">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row>
    <row r="172" spans="1:42">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row>
    <row r="173" spans="1:42">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row>
    <row r="174" spans="1:42">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row>
    <row r="175" spans="1:42">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row>
    <row r="176" spans="1:42">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row>
    <row r="177" spans="1:42">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row>
    <row r="178" spans="1:42">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row>
    <row r="179" spans="1:4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row>
    <row r="180" spans="1:42">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row>
    <row r="181" spans="1:42">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row>
    <row r="182" spans="1:4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row>
    <row r="183" spans="1:42">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row>
    <row r="184" spans="1:4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row>
    <row r="185" spans="1:4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row>
    <row r="186" spans="1:42">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row>
    <row r="187" spans="1:4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row>
    <row r="188" spans="1:42">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row>
    <row r="189" spans="1:4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row>
    <row r="190" spans="1:4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row>
    <row r="191" spans="1:42">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row>
    <row r="192" spans="1:4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row>
    <row r="193" spans="1:42">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row>
    <row r="194" spans="1:42">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row>
    <row r="195" spans="1:4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row>
    <row r="196" spans="1:4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row>
    <row r="197" spans="1:42">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row>
    <row r="198" spans="1:42">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row>
    <row r="199" spans="1:42">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row>
    <row r="200" spans="1:42">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row>
    <row r="201" spans="1:42">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row>
    <row r="202" spans="1:42">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row>
    <row r="203" spans="1:42">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row>
    <row r="204" spans="1:42">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row>
    <row r="205" spans="1:42">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row>
    <row r="206" spans="1:42">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row>
    <row r="207" spans="1:42">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row>
    <row r="208" spans="1:42">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row>
    <row r="209" spans="1:42">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row>
    <row r="210" spans="1:42">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row>
    <row r="211" spans="1:42">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row>
    <row r="212" spans="1:42">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row>
    <row r="213" spans="1:42">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row>
    <row r="214" spans="1:42">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row>
    <row r="215" spans="1:42">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row>
    <row r="216" spans="1:42">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row>
    <row r="217" spans="1:42">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row>
    <row r="218" spans="1:42">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row>
    <row r="219" spans="1:42">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row>
    <row r="220" spans="1:42">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row>
    <row r="221" spans="1:42">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row>
    <row r="222" spans="1:42">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row>
    <row r="223" spans="1:42">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row>
    <row r="224" spans="1:42">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row>
    <row r="225" spans="1:42">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row>
    <row r="226" spans="1:42">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row>
    <row r="227" spans="1:42">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row>
    <row r="228" spans="1:42">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row>
    <row r="229" spans="1:42">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row>
    <row r="230" spans="1:42">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row>
    <row r="231" spans="1:42">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row>
    <row r="232" spans="1:42">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row>
    <row r="233" spans="1:42">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row>
    <row r="234" spans="1:42">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row>
    <row r="235" spans="1:4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row>
    <row r="236" spans="1:42">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row>
    <row r="237" spans="1:4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row>
    <row r="238" spans="1:42">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row>
    <row r="239" spans="1:42">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row>
    <row r="240" spans="1:42">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row>
    <row r="241" spans="1:42">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row>
    <row r="242" spans="1:42">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row>
    <row r="243" spans="1:42">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row>
    <row r="244" spans="1:42">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row>
    <row r="245" spans="1:42">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row>
    <row r="246" spans="1:42">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row>
    <row r="247" spans="1:42">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row>
    <row r="248" spans="1:42">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row>
    <row r="249" spans="1:42">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row>
    <row r="250" spans="1:42">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row>
    <row r="251" spans="1:42">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row>
    <row r="252" spans="1:42">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row>
    <row r="253" spans="1:42">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row>
    <row r="254" spans="1:42">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row>
    <row r="255" spans="1:42">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row>
    <row r="256" spans="1:42">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row>
    <row r="257" spans="1:42">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row>
    <row r="258" spans="1:42">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row>
    <row r="259" spans="1:42">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row>
    <row r="260" spans="1:42">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row>
    <row r="261" spans="1:42">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row>
    <row r="262" spans="1:42">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row>
    <row r="263" spans="1:42">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row>
    <row r="264" spans="1:42">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row>
    <row r="265" spans="1:42">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row>
    <row r="266" spans="1:42">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row>
    <row r="267" spans="1:42">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row>
    <row r="268" spans="1:42">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row>
    <row r="269" spans="1:42">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row>
    <row r="270" spans="1:42">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row>
    <row r="271" spans="1:42">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row>
    <row r="272" spans="1:42">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row>
    <row r="273" spans="1:42">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row>
    <row r="274" spans="1:4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row>
    <row r="275" spans="1:42">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row>
    <row r="276" spans="1:4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row>
    <row r="277" spans="1:42">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row>
    <row r="278" spans="1:42">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row>
    <row r="279" spans="1:42">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row>
    <row r="280" spans="1:42">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row>
    <row r="281" spans="1:42">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row>
    <row r="282" spans="1:4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row>
    <row r="283" spans="1:42">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row>
    <row r="284" spans="1:4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row>
    <row r="285" spans="1:42">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row>
    <row r="286" spans="1:42">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row>
    <row r="287" spans="1:42">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row>
    <row r="288" spans="1:42">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row>
    <row r="289" spans="1:42">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row>
    <row r="290" spans="1:42">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row>
    <row r="291" spans="1:42">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row>
    <row r="292" spans="1:42">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row>
    <row r="293" spans="1:42">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row>
    <row r="294" spans="1:42">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row>
    <row r="295" spans="1:42">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row>
    <row r="296" spans="1:42">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row>
    <row r="297" spans="1:42">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row>
    <row r="298" spans="1:42">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row>
    <row r="299" spans="1:42">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row>
    <row r="300" spans="1:42">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row>
    <row r="301" spans="1:42">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row>
    <row r="302" spans="1:42">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row>
    <row r="303" spans="1:42">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row>
    <row r="304" spans="1:42">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row>
    <row r="305" spans="1:42">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row>
    <row r="306" spans="1:42">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row>
    <row r="307" spans="1:42">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row>
    <row r="308" spans="1:42">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row>
    <row r="309" spans="1:42">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row>
    <row r="310" spans="1:42">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row>
    <row r="311" spans="1:42">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row>
    <row r="312" spans="1:42">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row>
    <row r="313" spans="1:42">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row>
    <row r="314" spans="1:42">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row>
    <row r="315" spans="1:42">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row>
    <row r="316" spans="1:42">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row>
    <row r="317" spans="1:42">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row>
    <row r="318" spans="1:42">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row>
    <row r="319" spans="1:42">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row>
    <row r="320" spans="1:42">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row>
    <row r="321" spans="1:42">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row>
    <row r="322" spans="1:4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row>
    <row r="323" spans="1:42">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row>
    <row r="324" spans="1:42">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row>
    <row r="325" spans="1:42">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row>
    <row r="326" spans="1:42">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row>
    <row r="327" spans="1:42">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row>
    <row r="328" spans="1:42">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row>
    <row r="329" spans="1:42">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row>
    <row r="330" spans="1:42">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row>
    <row r="331" spans="1:42">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row>
    <row r="332" spans="1:42">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row>
    <row r="333" spans="1:42">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row>
    <row r="334" spans="1:42">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row>
    <row r="335" spans="1:42">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row>
    <row r="336" spans="1:42">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row>
    <row r="337" spans="1:42">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row>
    <row r="338" spans="1:42">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row>
    <row r="339" spans="1:42">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row>
    <row r="340" spans="1:42">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row>
    <row r="341" spans="1:42">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row>
    <row r="342" spans="1:42">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row>
    <row r="343" spans="1:42">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row>
    <row r="344" spans="1:42">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row>
    <row r="345" spans="1:42">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row>
    <row r="346" spans="1:4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row>
    <row r="347" spans="1:42">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row>
    <row r="348" spans="1:42">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row>
    <row r="349" spans="1:42">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row>
    <row r="350" spans="1:42">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row>
    <row r="351" spans="1:42">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row>
    <row r="352" spans="1:42">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row>
    <row r="353" spans="1:42">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row>
    <row r="354" spans="1:42">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row>
    <row r="355" spans="1:42">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row>
    <row r="356" spans="1:42">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row>
    <row r="357" spans="1:42">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row>
    <row r="358" spans="1:42">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row>
    <row r="359" spans="1:42">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row>
    <row r="360" spans="1:42">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row>
    <row r="361" spans="1:42">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row>
    <row r="362" spans="1:42">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row>
    <row r="363" spans="1:42">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row>
    <row r="364" spans="1:42">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row>
    <row r="365" spans="1:42">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row>
    <row r="366" spans="1:42">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row>
    <row r="367" spans="1:42">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row>
    <row r="368" spans="1:42">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row>
    <row r="369" spans="1:42">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row>
    <row r="370" spans="1:42">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row>
    <row r="371" spans="1:42">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row>
    <row r="372" spans="1:42">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row>
    <row r="373" spans="1:42">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row>
    <row r="374" spans="1:42">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row>
    <row r="375" spans="1:42">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row>
    <row r="376" spans="1:42">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row>
    <row r="377" spans="1:42">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row>
    <row r="378" spans="1:42">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row>
    <row r="379" spans="1:42">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row>
    <row r="380" spans="1:42">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row>
    <row r="381" spans="1:42">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row>
    <row r="382" spans="1:42">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row>
    <row r="383" spans="1:42">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row>
    <row r="384" spans="1:42">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row>
    <row r="385" spans="1:42">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row>
    <row r="386" spans="1:42">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row>
    <row r="387" spans="1:42">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row>
    <row r="388" spans="1:42">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row>
    <row r="389" spans="1:42">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row>
    <row r="390" spans="1:42">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row>
    <row r="391" spans="1:42">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row>
    <row r="392" spans="1:42">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row>
    <row r="393" spans="1:42">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row>
    <row r="394" spans="1:42">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row>
    <row r="395" spans="1:42">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row>
    <row r="396" spans="1:42">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row>
    <row r="397" spans="1:42">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row>
    <row r="398" spans="1:42">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row>
    <row r="399" spans="1:42">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row>
    <row r="400" spans="1:42">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row>
    <row r="401" spans="1:42">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row>
    <row r="402" spans="1:42">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row>
    <row r="403" spans="1:42">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row>
    <row r="404" spans="1:42">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row>
    <row r="405" spans="1:42">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row>
    <row r="406" spans="1:42">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row>
    <row r="407" spans="1:42">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row>
    <row r="408" spans="1:42">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row>
    <row r="409" spans="1:42">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row>
    <row r="410" spans="1:42">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row>
    <row r="411" spans="1:42">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row>
    <row r="412" spans="1:42">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row>
    <row r="413" spans="1:42">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row>
    <row r="414" spans="1:42">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row>
    <row r="415" spans="1:42">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row>
    <row r="416" spans="1:42">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row>
    <row r="417" spans="1:42">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row>
    <row r="418" spans="1:42">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row>
    <row r="419" spans="1:42">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row>
    <row r="420" spans="1:42">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row>
    <row r="421" spans="1:42">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row>
    <row r="422" spans="1:42">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row>
    <row r="423" spans="1:42">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row>
    <row r="424" spans="1:42">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row>
    <row r="425" spans="1:42">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row>
    <row r="426" spans="1:42">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row>
    <row r="427" spans="1:42">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row>
    <row r="428" spans="1:42">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row>
    <row r="429" spans="1:42">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row>
    <row r="430" spans="1:42">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row>
    <row r="431" spans="1:42">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row>
    <row r="432" spans="1:42">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row>
    <row r="433" spans="1:42">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row>
    <row r="434" spans="1:42">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row>
    <row r="435" spans="1:42">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row>
    <row r="436" spans="1:42">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row>
    <row r="437" spans="1:42">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row>
    <row r="438" spans="1:42">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row>
    <row r="439" spans="1:42">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row>
    <row r="440" spans="1:42">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row>
    <row r="441" spans="1:42">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row>
    <row r="442" spans="1:42">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row>
    <row r="443" spans="1:42">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row>
    <row r="444" spans="1:42">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row>
    <row r="445" spans="1:42">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row>
    <row r="446" spans="1:42">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row>
    <row r="447" spans="1:42">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row>
    <row r="448" spans="1:42">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row>
    <row r="449" spans="1:42">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row>
    <row r="450" spans="1:42">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row>
    <row r="451" spans="1:42">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row>
    <row r="452" spans="1:42">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row>
    <row r="453" spans="1:42">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row>
    <row r="454" spans="1:42">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row>
    <row r="455" spans="1:42">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row>
    <row r="456" spans="1:42">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row>
    <row r="457" spans="1:42">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row>
    <row r="458" spans="1:42">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row>
    <row r="459" spans="1:42">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row>
    <row r="460" spans="1:42">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row>
    <row r="461" spans="1:42">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row>
    <row r="462" spans="1:42">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row>
    <row r="463" spans="1:42">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row>
    <row r="464" spans="1:42">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row>
    <row r="465" spans="1:42">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row>
    <row r="466" spans="1:42">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row>
    <row r="467" spans="1:42">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row>
    <row r="468" spans="1:42">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row>
    <row r="469" spans="1:42">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row>
    <row r="470" spans="1:42">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row>
    <row r="471" spans="1:42">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row>
    <row r="472" spans="1:42">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row>
    <row r="473" spans="1:42">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row>
    <row r="474" spans="1:42">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row>
    <row r="475" spans="1:42">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row>
    <row r="476" spans="1:42">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row>
    <row r="477" spans="1:42">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row>
    <row r="478" spans="1:42">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row>
    <row r="479" spans="1:42">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row>
    <row r="480" spans="1:42">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row>
    <row r="481" spans="1:42">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row>
    <row r="482" spans="1:42">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row>
    <row r="483" spans="1:42">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row>
    <row r="484" spans="1:42">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row>
    <row r="485" spans="1:42">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row>
    <row r="486" spans="1:42">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row>
    <row r="487" spans="1:42">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row>
    <row r="488" spans="1:42">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row>
    <row r="489" spans="1:42">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row>
    <row r="490" spans="1:42">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row>
    <row r="491" spans="1:42">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row>
    <row r="492" spans="1:42">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row>
    <row r="493" spans="1:42">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row>
    <row r="494" spans="1:42">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row>
    <row r="495" spans="1:42">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row>
    <row r="496" spans="1:42">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row>
    <row r="497" spans="1:42">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row>
    <row r="498" spans="1:42">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row>
    <row r="499" spans="1:42">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row>
    <row r="500" spans="1:42">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row>
    <row r="501" spans="1:42">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row>
    <row r="502" spans="1:42">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row>
    <row r="503" spans="1:42">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row>
    <row r="504" spans="1:42">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row>
    <row r="505" spans="1:42">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row>
    <row r="506" spans="1:42">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row>
    <row r="507" spans="1:42">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row>
    <row r="508" spans="1:42">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row>
    <row r="509" spans="1:42">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row>
    <row r="510" spans="1:42">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row>
    <row r="511" spans="1:42">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row>
    <row r="512" spans="1:42">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row>
    <row r="513" spans="1:42">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row>
    <row r="514" spans="1:42">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row>
    <row r="515" spans="1:42">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row>
    <row r="516" spans="1:42">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row>
    <row r="517" spans="1:42">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row>
    <row r="518" spans="1:42">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row>
    <row r="519" spans="1:42">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row>
    <row r="520" spans="1:42">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row>
    <row r="521" spans="1:42">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row>
    <row r="522" spans="1:42">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row>
    <row r="523" spans="1:42">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row>
    <row r="524" spans="1:42">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row>
    <row r="525" spans="1:42">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row>
    <row r="526" spans="1:42">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row>
    <row r="527" spans="1:42">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row>
    <row r="528" spans="1:42">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row>
    <row r="529" spans="1:42">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row>
    <row r="530" spans="1:42">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row>
    <row r="531" spans="1:42">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row>
    <row r="532" spans="1:42">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row>
    <row r="533" spans="1:42">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row>
    <row r="534" spans="1:42">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row>
    <row r="535" spans="1:42">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row>
    <row r="536" spans="1:42">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row>
    <row r="537" spans="1:42">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row>
    <row r="538" spans="1:42">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row>
    <row r="539" spans="1:42">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row>
    <row r="540" spans="1:42">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row>
    <row r="541" spans="1:42">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row>
    <row r="542" spans="1:42">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row>
    <row r="543" spans="1:42">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row>
    <row r="544" spans="1:42">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row>
    <row r="545" spans="1:42">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row>
    <row r="546" spans="1:42">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row>
    <row r="547" spans="1:42">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row>
    <row r="548" spans="1:42">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row>
    <row r="549" spans="1:42">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row>
    <row r="550" spans="1:42">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row>
    <row r="551" spans="1:42">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row>
    <row r="552" spans="1:42">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row>
    <row r="553" spans="1:42">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row>
    <row r="554" spans="1:42">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row>
    <row r="555" spans="1:42">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row>
    <row r="556" spans="1:42">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row>
    <row r="557" spans="1:42">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row>
    <row r="558" spans="1:42">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row>
    <row r="559" spans="1:42">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row>
    <row r="560" spans="1:42">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row>
    <row r="561" spans="1:42">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row>
    <row r="562" spans="1:42">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row>
    <row r="563" spans="1:42">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row>
    <row r="564" spans="1:42">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row>
    <row r="565" spans="1:42">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row>
    <row r="566" spans="1:42">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row>
    <row r="567" spans="1:42">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row>
    <row r="568" spans="1:42">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row>
    <row r="569" spans="1:42">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row>
    <row r="570" spans="1:42">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row>
    <row r="571" spans="1:42">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row>
    <row r="572" spans="1:42">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row>
    <row r="573" spans="1:42">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row>
    <row r="574" spans="1:42">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row>
    <row r="575" spans="1:42">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row>
    <row r="576" spans="1:42">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row>
    <row r="577" spans="1:42">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row>
    <row r="578" spans="1:42">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row>
    <row r="579" spans="1:42">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row>
    <row r="580" spans="1:42">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row>
    <row r="581" spans="1:42">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row>
    <row r="582" spans="1:42">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row>
    <row r="583" spans="1:42">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row>
    <row r="584" spans="1:42">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row>
    <row r="585" spans="1:42">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row>
    <row r="586" spans="1:42">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row>
    <row r="587" spans="1:42">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row>
    <row r="588" spans="1:42">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row>
    <row r="589" spans="1:42">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row>
    <row r="590" spans="1:42">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row>
    <row r="591" spans="1:42">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row>
    <row r="592" spans="1:42">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row>
    <row r="593" spans="1:42">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row>
    <row r="594" spans="1:42">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row>
    <row r="595" spans="1:42">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row>
    <row r="596" spans="1:42">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row>
    <row r="597" spans="1:42">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row>
    <row r="598" spans="1:42">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row>
    <row r="599" spans="1:42">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row>
    <row r="600" spans="1:42">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row>
    <row r="601" spans="1:42">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row>
    <row r="602" spans="1:42">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row>
    <row r="603" spans="1:42">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row>
    <row r="604" spans="1:42">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row>
    <row r="605" spans="1:42">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row>
    <row r="606" spans="1:42">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row>
    <row r="607" spans="1:42">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row>
    <row r="608" spans="1:42">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row>
    <row r="609" spans="1:42">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row>
    <row r="610" spans="1:42">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row>
    <row r="611" spans="1:42">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row>
    <row r="612" spans="1:42">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row>
    <row r="613" spans="1:42">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row>
    <row r="614" spans="1:42">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row>
    <row r="615" spans="1:42">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row>
    <row r="616" spans="1:42">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row>
    <row r="617" spans="1:42">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row>
    <row r="618" spans="1:42">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row>
    <row r="619" spans="1:42">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row>
    <row r="620" spans="1:42">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row>
    <row r="621" spans="1:42">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row>
    <row r="622" spans="1:42">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row>
    <row r="623" spans="1:42">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row>
    <row r="624" spans="1:42">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row>
    <row r="625" spans="1:42">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row>
    <row r="626" spans="1:42">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row>
    <row r="627" spans="1:42">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row>
    <row r="628" spans="1:42">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row>
    <row r="629" spans="1:42">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row>
    <row r="630" spans="1:42">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row>
    <row r="631" spans="1:42">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row>
    <row r="632" spans="1:42">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row>
    <row r="633" spans="1:42">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row>
    <row r="634" spans="1:42">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row>
    <row r="635" spans="1:42">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row>
    <row r="636" spans="1:42">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row>
    <row r="637" spans="1:42">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row>
    <row r="638" spans="1:42">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row>
    <row r="639" spans="1:42">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row>
    <row r="640" spans="1:42">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row>
    <row r="641" spans="1:42">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row>
    <row r="642" spans="1:42">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row>
    <row r="643" spans="1:42">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row>
    <row r="644" spans="1:42">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row>
    <row r="645" spans="1:42">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row>
    <row r="646" spans="1:42">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row>
    <row r="647" spans="1:42">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row>
    <row r="648" spans="1:42">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row>
    <row r="649" spans="1:42">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row>
    <row r="650" spans="1:42">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row>
    <row r="651" spans="1:42">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row>
    <row r="652" spans="1:42">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row>
    <row r="653" spans="1:42">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row>
    <row r="654" spans="1:42">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row>
    <row r="655" spans="1:42">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row>
    <row r="656" spans="1:42">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row>
    <row r="657" spans="1:42">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row>
    <row r="658" spans="1:42">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row>
    <row r="659" spans="1:42">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row>
    <row r="660" spans="1:42">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row>
    <row r="661" spans="1:42">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row>
    <row r="662" spans="1:42">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row>
    <row r="663" spans="1:42">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row>
    <row r="664" spans="1:42">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row>
    <row r="665" spans="1:42">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row>
    <row r="666" spans="1:42">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row>
    <row r="667" spans="1:42">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row>
    <row r="668" spans="1:42">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row>
    <row r="669" spans="1:42">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row>
    <row r="670" spans="1:42">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row>
    <row r="671" spans="1:42">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row>
    <row r="672" spans="1:42">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row>
    <row r="673" spans="1:42">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row>
    <row r="674" spans="1:42">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row>
    <row r="675" spans="1:42">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row>
    <row r="676" spans="1:42">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row>
    <row r="677" spans="1:42">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row>
    <row r="678" spans="1:42">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row>
    <row r="679" spans="1:42">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row>
    <row r="680" spans="1:42">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row>
    <row r="681" spans="1:42">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row>
    <row r="682" spans="1:42">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row>
    <row r="683" spans="1:42">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row>
    <row r="684" spans="1:42">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row>
    <row r="685" spans="1:42">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row>
    <row r="686" spans="1:42">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row>
    <row r="687" spans="1:42">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row>
    <row r="688" spans="1:42">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row>
    <row r="689" spans="1:42">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row>
    <row r="690" spans="1:42">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row>
    <row r="691" spans="1:42">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row>
    <row r="692" spans="1:42">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row>
    <row r="693" spans="1:42">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row>
    <row r="694" spans="1:42">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row>
    <row r="695" spans="1:42">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row>
    <row r="696" spans="1:42">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row>
    <row r="697" spans="1:42">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row>
    <row r="698" spans="1:42">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row>
    <row r="699" spans="1:42">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row>
    <row r="700" spans="1:42">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row>
    <row r="701" spans="1:42">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row>
    <row r="702" spans="1:42">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row>
    <row r="703" spans="1:42">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row>
    <row r="704" spans="1:42">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row>
    <row r="705" spans="1:42">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row>
    <row r="706" spans="1:42">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row>
    <row r="707" spans="1:42">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row>
    <row r="708" spans="1:42">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row>
    <row r="709" spans="1:42">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row>
    <row r="710" spans="1:42">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row>
    <row r="711" spans="1:42">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row>
    <row r="712" spans="1:42">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row>
    <row r="713" spans="1:42">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row>
    <row r="714" spans="1:42">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row>
    <row r="715" spans="1:42">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row>
    <row r="716" spans="1:42">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row>
    <row r="717" spans="1:42">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row>
    <row r="718" spans="1:42">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row>
    <row r="719" spans="1:42">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row>
    <row r="720" spans="1:42">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row>
    <row r="721" spans="1:42">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row>
    <row r="722" spans="1:42">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row>
    <row r="723" spans="1:42">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row>
    <row r="724" spans="1:42">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row>
    <row r="725" spans="1:42">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row>
    <row r="726" spans="1:42">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row>
    <row r="727" spans="1:42">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row>
    <row r="728" spans="1:42">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row>
    <row r="729" spans="1:42">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row>
    <row r="730" spans="1:42">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row>
    <row r="731" spans="1:42">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row>
    <row r="732" spans="1:42">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row>
    <row r="733" spans="1:42">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row>
    <row r="734" spans="1:42">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row>
    <row r="735" spans="1:42">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row>
    <row r="736" spans="1:42">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row>
    <row r="737" spans="1:42">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row>
    <row r="738" spans="1:42">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row>
    <row r="739" spans="1:42">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row>
    <row r="740" spans="1:42">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row>
    <row r="741" spans="1:42">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row>
    <row r="742" spans="1:42">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row>
    <row r="743" spans="1:42">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row>
    <row r="744" spans="1:42">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row>
    <row r="745" spans="1:42">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row>
    <row r="746" spans="1:42">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row>
    <row r="747" spans="1:42">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row>
    <row r="748" spans="1:42">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row>
    <row r="749" spans="1:42">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row>
    <row r="750" spans="1:42">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row>
    <row r="751" spans="1:42">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row>
    <row r="752" spans="1:42">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row>
    <row r="753" spans="1:42">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row>
    <row r="754" spans="1:42">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row>
    <row r="755" spans="1:42">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row>
    <row r="756" spans="1:42">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row>
    <row r="757" spans="1:42">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row>
    <row r="758" spans="1:42">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row>
    <row r="759" spans="1:42">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row>
    <row r="760" spans="1:42">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row>
    <row r="761" spans="1:42">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row>
    <row r="762" spans="1:42">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row>
    <row r="763" spans="1:42">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row>
    <row r="764" spans="1:42">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row>
    <row r="765" spans="1:42">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row>
    <row r="766" spans="1:42">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row>
    <row r="767" spans="1:42">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row>
    <row r="768" spans="1:42">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row>
    <row r="769" spans="1:42">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row>
    <row r="770" spans="1:42">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row>
    <row r="771" spans="1:42">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row>
    <row r="772" spans="1:42">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row>
    <row r="773" spans="1:42">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row>
    <row r="774" spans="1:42">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row>
    <row r="775" spans="1:42">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row>
    <row r="776" spans="1:42">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row>
    <row r="777" spans="1:42">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row>
    <row r="778" spans="1:42">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row>
    <row r="779" spans="1:42">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row>
    <row r="780" spans="1:42">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row>
    <row r="781" spans="1:42">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row>
    <row r="782" spans="1:42">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row>
    <row r="783" spans="1:42">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row>
    <row r="784" spans="1:42">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row>
    <row r="785" spans="1:42">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row>
    <row r="786" spans="1:42">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row>
    <row r="787" spans="1:42">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row>
    <row r="788" spans="1:42">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row>
    <row r="789" spans="1:42">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row>
    <row r="790" spans="1:42">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row>
    <row r="791" spans="1:42">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row>
    <row r="792" spans="1:42">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row>
    <row r="793" spans="1:42">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row>
    <row r="794" spans="1:42">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row>
    <row r="795" spans="1:42">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row>
    <row r="796" spans="1:42">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row>
    <row r="797" spans="1:42">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row>
    <row r="798" spans="1:42">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row>
    <row r="799" spans="1:42">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row>
    <row r="800" spans="1:42">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row>
    <row r="801" spans="1:42">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row>
    <row r="802" spans="1:42">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row>
    <row r="803" spans="1:42">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row>
    <row r="804" spans="1:42">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row>
    <row r="805" spans="1:42">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row>
    <row r="806" spans="1:42">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row>
    <row r="807" spans="1:42">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row>
    <row r="808" spans="1:42">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row>
    <row r="809" spans="1:42">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row>
    <row r="810" spans="1:42">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row>
    <row r="811" spans="1:42">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row>
    <row r="812" spans="1:42">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row>
    <row r="813" spans="1:42">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row>
    <row r="814" spans="1:42">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row>
    <row r="815" spans="1:42">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row>
    <row r="816" spans="1:42">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row>
    <row r="817" spans="1:42">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row>
    <row r="818" spans="1:42">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row>
    <row r="819" spans="1:42">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row>
    <row r="820" spans="1:42">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row>
    <row r="821" spans="1:42">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row>
    <row r="822" spans="1:42">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row>
    <row r="823" spans="1:42">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row>
    <row r="824" spans="1:42">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row>
    <row r="825" spans="1:42">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row>
    <row r="826" spans="1:42">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row>
    <row r="827" spans="1:42">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row>
    <row r="828" spans="1:42">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row>
    <row r="829" spans="1:42">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row>
    <row r="830" spans="1:42">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row>
    <row r="831" spans="1:42">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row>
    <row r="832" spans="1:42">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row>
    <row r="833" spans="1:42">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row>
    <row r="834" spans="1:42">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row>
    <row r="835" spans="1:42">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row>
    <row r="836" spans="1:42">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row>
    <row r="837" spans="1:42">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row>
    <row r="838" spans="1:42">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row>
    <row r="839" spans="1:42">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row>
    <row r="840" spans="1:42">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row>
    <row r="841" spans="1:42">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row>
    <row r="842" spans="1:42">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row>
    <row r="843" spans="1:42">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row>
    <row r="844" spans="1:42">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row>
    <row r="845" spans="1:42">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row>
    <row r="846" spans="1:42">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row>
    <row r="847" spans="1:42">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row>
    <row r="848" spans="1:42">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row>
    <row r="849" spans="1:42">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row>
    <row r="850" spans="1:42">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row>
    <row r="851" spans="1:42">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row>
    <row r="852" spans="1:42">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row>
    <row r="853" spans="1:42">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row>
    <row r="854" spans="1:42">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row>
    <row r="855" spans="1:42">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row>
    <row r="856" spans="1:42">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row>
    <row r="857" spans="1:42">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row>
    <row r="858" spans="1:42">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row>
    <row r="859" spans="1:42">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row>
    <row r="860" spans="1:42">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row>
    <row r="861" spans="1:42">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row>
    <row r="862" spans="1:42">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row>
    <row r="863" spans="1:42">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row>
    <row r="864" spans="1:42">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row>
    <row r="865" spans="1:42">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row>
    <row r="866" spans="1:42">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row>
    <row r="867" spans="1:42">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row>
    <row r="868" spans="1:42">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row>
    <row r="869" spans="1:42">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row>
    <row r="870" spans="1:42">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row>
    <row r="871" spans="1:42">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row>
    <row r="872" spans="1:42">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row>
    <row r="873" spans="1:42">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row>
    <row r="874" spans="1:42">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row>
    <row r="875" spans="1:42">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row>
    <row r="876" spans="1:42">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row>
    <row r="877" spans="1:42">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row>
    <row r="878" spans="1:42">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row>
    <row r="879" spans="1:42">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row>
    <row r="880" spans="1:42">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row>
    <row r="881" spans="1:42">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row>
    <row r="882" spans="1:42">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row>
    <row r="883" spans="1:42">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row>
    <row r="884" spans="1:42">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row>
    <row r="885" spans="1:42">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row>
    <row r="886" spans="1:42">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row>
    <row r="887" spans="1:42">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row>
    <row r="888" spans="1:42">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row>
    <row r="889" spans="1:42">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row>
    <row r="890" spans="1:42">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row>
    <row r="891" spans="1:42">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row>
    <row r="892" spans="1:42">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row>
    <row r="893" spans="1:42">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row>
    <row r="894" spans="1:42">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row>
    <row r="895" spans="1:42">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row>
    <row r="896" spans="1:42">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row>
    <row r="897" spans="1:42">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row>
    <row r="898" spans="1:42">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row>
    <row r="899" spans="1:42">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row>
    <row r="900" spans="1:42">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row>
    <row r="901" spans="1:42">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row>
    <row r="902" spans="1:42">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row>
    <row r="903" spans="1:42">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row>
    <row r="904" spans="1:42">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row>
    <row r="905" spans="1:42">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row>
    <row r="906" spans="1:42">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row>
    <row r="907" spans="1:42">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row>
    <row r="908" spans="1:42">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row>
    <row r="909" spans="1:42">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row>
    <row r="910" spans="1:42">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row>
    <row r="911" spans="1:42">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row>
    <row r="912" spans="1:42">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row>
    <row r="913" spans="1:42">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row>
    <row r="914" spans="1:42">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row>
    <row r="915" spans="1:42">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row>
    <row r="916" spans="1:42">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row>
    <row r="917" spans="1:42">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row>
    <row r="918" spans="1:42">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row>
    <row r="919" spans="1:42">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row>
    <row r="920" spans="1:42">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row>
    <row r="921" spans="1:42">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row>
    <row r="922" spans="1:42">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row>
    <row r="923" spans="1:42">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row>
  </sheetData>
  <autoFilter ref="A5:AP94">
    <filterColumn colId="10">
      <filters>
        <filter val="Hallazgo Administrativo con presunta incidencia disciplinaria"/>
        <filter val="HALLAZGO ADMINISTRATIVO"/>
      </filters>
    </filterColumn>
  </autoFilter>
  <customSheetViews>
    <customSheetView guid="{47B5330E-7936-41EE-9D30-EBD97BBDCC37}" filter="1" showAutoFilter="1">
      <pageMargins left="0.7" right="0.7" top="0.75" bottom="0.75" header="0.3" footer="0.3"/>
      <autoFilter ref="A5:AP87"/>
    </customSheetView>
    <customSheetView guid="{D1604C13-DE07-4280-AB0F-B773CBD13A08}" filter="1" showAutoFilter="1">
      <pageMargins left="0.7" right="0.7" top="0.75" bottom="0.75" header="0.3" footer="0.3"/>
      <autoFilter ref="A5:AP78">
        <filterColumn colId="3">
          <filters>
            <filter val="2019 2019"/>
          </filters>
        </filterColumn>
      </autoFilter>
    </customSheetView>
    <customSheetView guid="{882B3509-88B3-4E0D-B671-C82E0D77CF2E}" filter="1" showAutoFilter="1">
      <pageMargins left="0.7" right="0.7" top="0.75" bottom="0.75" header="0.3" footer="0.3"/>
      <autoFilter ref="A5:AP78">
        <filterColumn colId="16">
          <filters>
            <filter val="Oficina TICS- Sub. Corporativa Almacén"/>
            <filter val="Oficina TICS"/>
          </filters>
        </filterColumn>
      </autoFilter>
    </customSheetView>
    <customSheetView guid="{9FC188A1-E99A-4204-8B0C-AE30C9DA4987}" filter="1" showAutoFilter="1">
      <pageMargins left="0.7" right="0.7" top="0.75" bottom="0.75" header="0.3" footer="0.3"/>
      <autoFilter ref="A5:AP78">
        <filterColumn colId="16">
          <filters>
            <filter val="Oficina Asesora de Planeación"/>
            <filter val="Subdirecci de Reducción de Riesgos y Adaptación a Cambio Climático con Oficina Asesora de Planeación"/>
          </filters>
        </filterColumn>
      </autoFilter>
    </customSheetView>
    <customSheetView guid="{C10316D0-8AC2-47D3-BA25-6B58680AE6D4}" filter="1" showAutoFilter="1">
      <pageMargins left="0.7" right="0.7" top="0.75" bottom="0.75" header="0.3" footer="0.3"/>
      <autoFilter ref="A5:AP78"/>
    </customSheetView>
    <customSheetView guid="{A90736C5-87E2-4574-BD3D-D127EE766E8F}" filter="1" showAutoFilter="1">
      <pageMargins left="0.7" right="0.7" top="0.75" bottom="0.75" header="0.3" footer="0.3"/>
      <autoFilter ref="A5:AP78">
        <filterColumn colId="4">
          <filters>
            <filter val="22"/>
          </filters>
        </filterColumn>
      </autoFilter>
    </customSheetView>
    <customSheetView guid="{F9DA35DC-034A-4CC6-A450-4871EF7612C3}" filter="1" showAutoFilter="1">
      <pageMargins left="0.7" right="0.7" top="0.75" bottom="0.75" header="0.3" footer="0.3"/>
      <autoFilter ref="A5:AP94"/>
    </customSheetView>
  </customSheetViews>
  <mergeCells count="11">
    <mergeCell ref="AF1:AG4"/>
    <mergeCell ref="AH1:AP4"/>
    <mergeCell ref="O2:S2"/>
    <mergeCell ref="O3:S3"/>
    <mergeCell ref="B1:S1"/>
    <mergeCell ref="T1:U4"/>
    <mergeCell ref="V1:W4"/>
    <mergeCell ref="X1:Y4"/>
    <mergeCell ref="Z1:AA4"/>
    <mergeCell ref="AB1:AC4"/>
    <mergeCell ref="AD1:AE4"/>
  </mergeCells>
  <dataValidations count="1">
    <dataValidation type="list" allowBlank="1" sqref="AP6:AP94">
      <formula1>"CUMPLIDA,EN EJECUCIÓN,VENCIDA"</formula1>
    </dataValidation>
  </dataValidations>
  <printOptions horizontalCentered="1" gridLines="1"/>
  <pageMargins left="0.7" right="0.7" top="0.75" bottom="0.75" header="0" footer="0"/>
  <pageSetup paperSize="14"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G33"/>
  <sheetViews>
    <sheetView showGridLines="0" workbookViewId="0">
      <selection activeCell="C7" sqref="C7"/>
    </sheetView>
  </sheetViews>
  <sheetFormatPr baseColWidth="10" defaultColWidth="14.42578125" defaultRowHeight="15" customHeight="1"/>
  <cols>
    <col min="1" max="1" width="36.42578125" customWidth="1"/>
    <col min="2" max="2" width="25" customWidth="1"/>
    <col min="3" max="3" width="17.140625" customWidth="1"/>
    <col min="4" max="4" width="32.28515625" customWidth="1"/>
    <col min="5" max="5" width="26.85546875" customWidth="1"/>
    <col min="6" max="6" width="27.28515625" customWidth="1"/>
  </cols>
  <sheetData>
    <row r="2" spans="1:7">
      <c r="A2" s="4" t="s">
        <v>14</v>
      </c>
    </row>
    <row r="4" spans="1:7">
      <c r="A4" s="159" t="s">
        <v>32</v>
      </c>
      <c r="B4" s="160">
        <v>1</v>
      </c>
    </row>
    <row r="5" spans="1:7" ht="63.75" customHeight="1"/>
    <row r="6" spans="1:7">
      <c r="A6" s="145" t="s">
        <v>799</v>
      </c>
      <c r="B6" s="146"/>
      <c r="C6" s="146"/>
      <c r="D6" s="145" t="s">
        <v>35</v>
      </c>
      <c r="E6" s="146"/>
      <c r="F6" s="146"/>
      <c r="G6" s="147"/>
    </row>
    <row r="7" spans="1:7" ht="68.25" customHeight="1">
      <c r="A7" s="168" t="s">
        <v>18</v>
      </c>
      <c r="B7" s="168" t="s">
        <v>30</v>
      </c>
      <c r="C7" s="168" t="s">
        <v>28</v>
      </c>
      <c r="D7" s="164" t="s">
        <v>61</v>
      </c>
      <c r="E7" s="166" t="s">
        <v>21</v>
      </c>
      <c r="F7" s="166" t="s">
        <v>75</v>
      </c>
      <c r="G7" s="167" t="s">
        <v>800</v>
      </c>
    </row>
    <row r="8" spans="1:7">
      <c r="A8" s="148" t="s">
        <v>58</v>
      </c>
      <c r="B8" s="148">
        <v>52</v>
      </c>
      <c r="C8" s="148">
        <v>2018</v>
      </c>
      <c r="D8" s="150">
        <v>5</v>
      </c>
      <c r="E8" s="151">
        <v>1</v>
      </c>
      <c r="F8" s="151">
        <v>6</v>
      </c>
      <c r="G8" s="152">
        <v>12</v>
      </c>
    </row>
    <row r="9" spans="1:7">
      <c r="A9" s="153"/>
      <c r="B9" s="148" t="s">
        <v>791</v>
      </c>
      <c r="C9" s="146"/>
      <c r="D9" s="150">
        <v>5</v>
      </c>
      <c r="E9" s="151">
        <v>1</v>
      </c>
      <c r="F9" s="151">
        <v>6</v>
      </c>
      <c r="G9" s="152">
        <v>12</v>
      </c>
    </row>
    <row r="10" spans="1:7">
      <c r="A10" s="148" t="s">
        <v>792</v>
      </c>
      <c r="B10" s="146"/>
      <c r="C10" s="146"/>
      <c r="D10" s="150">
        <v>5</v>
      </c>
      <c r="E10" s="151">
        <v>1</v>
      </c>
      <c r="F10" s="151">
        <v>6</v>
      </c>
      <c r="G10" s="152">
        <v>12</v>
      </c>
    </row>
    <row r="11" spans="1:7">
      <c r="A11" s="148" t="s">
        <v>213</v>
      </c>
      <c r="B11" s="148">
        <v>58</v>
      </c>
      <c r="C11" s="148">
        <v>2018</v>
      </c>
      <c r="D11" s="150">
        <v>5</v>
      </c>
      <c r="E11" s="151">
        <v>2</v>
      </c>
      <c r="F11" s="151">
        <v>2</v>
      </c>
      <c r="G11" s="152">
        <v>9</v>
      </c>
    </row>
    <row r="12" spans="1:7">
      <c r="A12" s="153"/>
      <c r="B12" s="148" t="s">
        <v>793</v>
      </c>
      <c r="C12" s="146"/>
      <c r="D12" s="150">
        <v>5</v>
      </c>
      <c r="E12" s="151">
        <v>2</v>
      </c>
      <c r="F12" s="151">
        <v>2</v>
      </c>
      <c r="G12" s="152">
        <v>9</v>
      </c>
    </row>
    <row r="13" spans="1:7">
      <c r="A13" s="148" t="s">
        <v>794</v>
      </c>
      <c r="B13" s="146"/>
      <c r="C13" s="146"/>
      <c r="D13" s="150">
        <v>5</v>
      </c>
      <c r="E13" s="151">
        <v>2</v>
      </c>
      <c r="F13" s="151">
        <v>2</v>
      </c>
      <c r="G13" s="152">
        <v>9</v>
      </c>
    </row>
    <row r="14" spans="1:7">
      <c r="A14" s="148" t="s">
        <v>340</v>
      </c>
      <c r="B14" s="148">
        <v>22</v>
      </c>
      <c r="C14" s="148">
        <v>2019</v>
      </c>
      <c r="D14" s="150">
        <v>15</v>
      </c>
      <c r="E14" s="151">
        <v>6</v>
      </c>
      <c r="F14" s="151">
        <v>12</v>
      </c>
      <c r="G14" s="152">
        <v>33</v>
      </c>
    </row>
    <row r="15" spans="1:7">
      <c r="A15" s="153"/>
      <c r="B15" s="148" t="s">
        <v>795</v>
      </c>
      <c r="C15" s="146"/>
      <c r="D15" s="150">
        <v>15</v>
      </c>
      <c r="E15" s="151">
        <v>6</v>
      </c>
      <c r="F15" s="151">
        <v>12</v>
      </c>
      <c r="G15" s="152">
        <v>33</v>
      </c>
    </row>
    <row r="16" spans="1:7">
      <c r="A16" s="148" t="s">
        <v>796</v>
      </c>
      <c r="B16" s="146"/>
      <c r="C16" s="146"/>
      <c r="D16" s="150">
        <v>15</v>
      </c>
      <c r="E16" s="151">
        <v>6</v>
      </c>
      <c r="F16" s="151">
        <v>12</v>
      </c>
      <c r="G16" s="152">
        <v>33</v>
      </c>
    </row>
    <row r="17" spans="1:7">
      <c r="A17" s="148" t="s">
        <v>708</v>
      </c>
      <c r="B17" s="148">
        <v>32</v>
      </c>
      <c r="C17" s="148">
        <v>2019</v>
      </c>
      <c r="D17" s="150">
        <v>3</v>
      </c>
      <c r="E17" s="151">
        <v>4</v>
      </c>
      <c r="F17" s="151">
        <v>4</v>
      </c>
      <c r="G17" s="152">
        <v>11</v>
      </c>
    </row>
    <row r="18" spans="1:7">
      <c r="A18" s="153"/>
      <c r="B18" s="148" t="s">
        <v>797</v>
      </c>
      <c r="C18" s="146"/>
      <c r="D18" s="150">
        <v>3</v>
      </c>
      <c r="E18" s="151">
        <v>4</v>
      </c>
      <c r="F18" s="151">
        <v>4</v>
      </c>
      <c r="G18" s="152">
        <v>11</v>
      </c>
    </row>
    <row r="19" spans="1:7" ht="15" customHeight="1">
      <c r="A19" s="148" t="s">
        <v>798</v>
      </c>
      <c r="B19" s="146"/>
      <c r="C19" s="146"/>
      <c r="D19" s="150">
        <v>3</v>
      </c>
      <c r="E19" s="151">
        <v>4</v>
      </c>
      <c r="F19" s="151">
        <v>4</v>
      </c>
      <c r="G19" s="152">
        <v>11</v>
      </c>
    </row>
    <row r="20" spans="1:7" ht="15" customHeight="1">
      <c r="A20" s="154" t="s">
        <v>800</v>
      </c>
      <c r="B20" s="155"/>
      <c r="C20" s="155"/>
      <c r="D20" s="156">
        <v>28</v>
      </c>
      <c r="E20" s="157">
        <v>13</v>
      </c>
      <c r="F20" s="157">
        <v>24</v>
      </c>
      <c r="G20" s="158">
        <v>65</v>
      </c>
    </row>
    <row r="27" spans="1:7">
      <c r="A27" s="4" t="s">
        <v>46</v>
      </c>
    </row>
    <row r="29" spans="1:7">
      <c r="A29" s="145" t="s">
        <v>54</v>
      </c>
      <c r="B29" s="149" t="s">
        <v>49</v>
      </c>
    </row>
    <row r="30" spans="1:7" ht="19.5" customHeight="1">
      <c r="A30" s="148" t="s">
        <v>72</v>
      </c>
      <c r="B30" s="152">
        <v>57</v>
      </c>
    </row>
    <row r="31" spans="1:7" ht="15" customHeight="1">
      <c r="A31" s="161" t="s">
        <v>382</v>
      </c>
      <c r="B31" s="162">
        <v>31</v>
      </c>
    </row>
    <row r="32" spans="1:7" ht="15" customHeight="1">
      <c r="A32" s="161" t="s">
        <v>620</v>
      </c>
      <c r="B32" s="162">
        <v>1</v>
      </c>
    </row>
    <row r="33" spans="1:2">
      <c r="A33" s="154" t="s">
        <v>800</v>
      </c>
      <c r="B33" s="158">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CONTENIDO</vt:lpstr>
      <vt:lpstr>ESTADISTICA GENERAL</vt:lpstr>
      <vt:lpstr>CONSOLIDADO GENERAL</vt:lpstr>
      <vt:lpstr>TRABAJO CONSOLIDADO TABLAS DINA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2020-03-05T14:33:28Z</dcterms:created>
  <dcterms:modified xsi:type="dcterms:W3CDTF">2020-03-05T15:13:53Z</dcterms:modified>
</cp:coreProperties>
</file>